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4.xml" ContentType="application/vnd.openxmlformats-officedocument.drawing+xml"/>
  <Override PartName="/xl/comments2.xml" ContentType="application/vnd.openxmlformats-officedocument.spreadsheetml.comments+xml"/>
  <Override PartName="/xl/drawings/drawing5.xml" ContentType="application/vnd.openxmlformats-officedocument.drawing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318" codeName="{DD97A8EA-9A9A-E61F-A557-7D5A7D7259CE}"/>
  <workbookPr codeName="ThisWorkbook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4C0963C4-512C-4964-8839-80C4004C2BF2}" xr6:coauthVersionLast="47" xr6:coauthVersionMax="47" xr10:uidLastSave="{00000000-0000-0000-0000-000000000000}"/>
  <bookViews>
    <workbookView xWindow="-120" yWindow="-120" windowWidth="38640" windowHeight="15990" firstSheet="1" activeTab="1" xr2:uid="{00000000-000D-0000-FFFF-FFFF00000000}"/>
  </bookViews>
  <sheets>
    <sheet name="Accueil" sheetId="14" r:id="rId1"/>
    <sheet name="Œufs" sheetId="13" r:id="rId2"/>
    <sheet name="Graphique œufs" sheetId="15" r:id="rId3"/>
    <sheet name="Oisillons" sheetId="2" r:id="rId4"/>
    <sheet name="Graphique oisillons" sheetId="16" r:id="rId5"/>
  </sheets>
  <definedNames>
    <definedName name="_xleta.ROWS" hidden="1" xlm="1">#NAME?</definedName>
    <definedName name="_xleta.TODAY" hidden="1" xlm="1">#NAME?</definedName>
    <definedName name="_xlpm.array" hidden="1" xlm="1">#NAME?</definedName>
    <definedName name="_xlpm.c" hidden="1" xlm="1">#NAME?</definedName>
    <definedName name="_xlpm.Cn" hidden="1" xlm="1">#NAME?</definedName>
    <definedName name="_xlpm.Ln" hidden="1" xlm="1">#NAME?</definedName>
    <definedName name="_xlpm.r" hidden="1" xlm="1">#NAME?</definedName>
    <definedName name="Données1">Accueil!$B$3:$D$12,Accueil!$F$3:$F$12,Accueil!$H$3:$H$12,Accueil!$B$15:$B$17,Accueil!$B$1,Accueil!$B$22,Accueil!$C$20</definedName>
    <definedName name="Données2">Œufs!$C$4:$C$29,Œufs!$F$4:$F$29,Œufs!$I$4:$I$29,Œufs!$L$4:$L$29,Œufs!$O$4:$O$29,Œufs!$R$4:$R$29,Œufs!$U$4:$U$29,Œufs!$X$4:$X$29,Œufs!$AA$4:$AA$29,Œufs!$AD$4:$AD$29</definedName>
    <definedName name="Données3">Oisillons!$C$3:$C$103,Oisillons!$F$3:$F$103,Oisillons!$I$3:$I$103,Oisillons!$L$3:$L$103,Oisillons!$O$3:$O$103,Oisillons!$R$3:$R$103,Oisillons!$U$3:$U$103,Oisillons!$X$3:$X$103,Oisillons!$AA$3:$AA$103,Oisillons!$AD$3:$AD$103,Oisillons!$AG$3:$AG$103</definedName>
    <definedName name="Paramètres">Accueil!$A$13:$C$23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E4" i="2" l="1" a="1"/>
  <c r="AB4" i="2" a="1"/>
  <c r="Y4" i="2" a="1"/>
  <c r="V4" i="2" a="1"/>
  <c r="S4" i="2" a="1"/>
  <c r="P4" i="2" a="1"/>
  <c r="M4" i="2" a="1"/>
  <c r="J4" i="2" a="1"/>
  <c r="G4" i="2" a="1"/>
  <c r="M4" i="13" a="1"/>
  <c r="J4" i="13" a="1"/>
  <c r="AE4" i="13" a="1"/>
  <c r="AB4" i="13" a="1"/>
  <c r="Y4" i="13" a="1"/>
  <c r="V4" i="13" a="1"/>
  <c r="S4" i="13" a="1"/>
  <c r="P4" i="13" a="1"/>
  <c r="G4" i="13" a="1"/>
  <c r="D4" i="13" a="1"/>
  <c r="B3" i="13" a="1"/>
  <c r="B3" i="13" s="1"/>
  <c r="AL3" i="13"/>
  <c r="B3" i="2" a="1"/>
  <c r="B3" i="2" s="1"/>
  <c r="A3" i="2" a="1"/>
  <c r="A3" i="2" s="1"/>
  <c r="A3" i="13" a="1"/>
  <c r="A3" i="13" s="1"/>
  <c r="C3" i="13"/>
  <c r="D17" i="14"/>
  <c r="G4" i="14"/>
  <c r="G5" i="14"/>
  <c r="G6" i="14"/>
  <c r="G7" i="14"/>
  <c r="G8" i="14"/>
  <c r="G9" i="14"/>
  <c r="G10" i="14"/>
  <c r="G11" i="14"/>
  <c r="G12" i="14"/>
  <c r="G3" i="14"/>
  <c r="F3" i="14"/>
  <c r="F4" i="14"/>
  <c r="F5" i="14"/>
  <c r="F6" i="14"/>
  <c r="F7" i="14"/>
  <c r="F8" i="14"/>
  <c r="F9" i="14"/>
  <c r="F10" i="14"/>
  <c r="F11" i="14"/>
  <c r="F12" i="14"/>
  <c r="B23" i="14"/>
  <c r="AF4" i="2" l="1" a="1"/>
  <c r="AF4" i="2" s="1"/>
  <c r="AE4" i="2"/>
  <c r="AC4" i="2" a="1"/>
  <c r="AC4" i="2" s="1"/>
  <c r="AB4" i="2"/>
  <c r="Z4" i="2" a="1"/>
  <c r="Z4" i="2" s="1"/>
  <c r="Y4" i="2"/>
  <c r="W4" i="2" a="1"/>
  <c r="W4" i="2" s="1"/>
  <c r="V4" i="2"/>
  <c r="T4" i="2" a="1"/>
  <c r="T4" i="2" s="1"/>
  <c r="S4" i="2"/>
  <c r="P4" i="2"/>
  <c r="Q4" i="2" a="1"/>
  <c r="Q4" i="2" s="1"/>
  <c r="N4" i="2" a="1"/>
  <c r="N4" i="2" s="1"/>
  <c r="M4" i="2"/>
  <c r="J4" i="2"/>
  <c r="K4" i="2" a="1"/>
  <c r="K4" i="2" s="1"/>
  <c r="G4" i="2"/>
  <c r="H4" i="2" a="1"/>
  <c r="H4" i="2" s="1"/>
  <c r="M4" i="13"/>
  <c r="N4" i="13" a="1"/>
  <c r="N4" i="13" s="1"/>
  <c r="K4" i="13" a="1"/>
  <c r="K4" i="13" s="1"/>
  <c r="J4" i="13"/>
  <c r="AF4" i="13" a="1"/>
  <c r="AF4" i="13" s="1"/>
  <c r="AE4" i="13"/>
  <c r="AB4" i="13"/>
  <c r="AC4" i="13" a="1"/>
  <c r="AC4" i="13" s="1"/>
  <c r="Z4" i="13" a="1"/>
  <c r="Z4" i="13" s="1"/>
  <c r="Y4" i="13"/>
  <c r="W4" i="13" a="1"/>
  <c r="W4" i="13" s="1"/>
  <c r="V4" i="13"/>
  <c r="S4" i="13"/>
  <c r="T4" i="13" a="1"/>
  <c r="T4" i="13" s="1"/>
  <c r="P4" i="13"/>
  <c r="Q4" i="13" a="1"/>
  <c r="Q4" i="13" s="1"/>
  <c r="G4" i="13"/>
  <c r="H4" i="13" a="1"/>
  <c r="H4" i="13" s="1"/>
  <c r="D4" i="13"/>
  <c r="E4" i="13" s="1" a="1"/>
  <c r="E4" i="13" s="1"/>
  <c r="G123" i="2"/>
  <c r="H123" i="2"/>
  <c r="G1" i="14"/>
  <c r="B13" i="14"/>
  <c r="O3" i="13"/>
  <c r="AD3" i="13"/>
  <c r="AA3" i="13"/>
  <c r="L3" i="13"/>
  <c r="I3" i="13"/>
  <c r="F3" i="13"/>
  <c r="AR4" i="2" l="1"/>
  <c r="B20" i="14"/>
  <c r="B18" i="14" l="1"/>
  <c r="B19" i="14"/>
  <c r="AR5" i="13"/>
  <c r="AR7" i="13" s="1"/>
  <c r="AR6" i="13" s="1"/>
  <c r="AR4" i="13"/>
  <c r="AR5" i="2" l="1"/>
  <c r="AR7" i="2" s="1"/>
  <c r="AR6" i="2" s="1"/>
  <c r="X3" i="13" l="1"/>
  <c r="U3" i="13"/>
  <c r="R3" i="13"/>
  <c r="AG3" i="13" l="1"/>
  <c r="B14" i="14"/>
  <c r="D15" i="14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Jean-Paul CHENUET</author>
    <author>*</author>
  </authors>
  <commentList>
    <comment ref="B2" authorId="0" shapeId="0" xr:uid="{120BAC59-19FB-41C2-968F-E9C2206E0035}">
      <text>
        <r>
          <rPr>
            <sz val="9"/>
            <color indexed="81"/>
            <rFont val="Tahoma"/>
            <family val="2"/>
          </rPr>
          <t>Les mesures dans les cellules des 4 colonnes ci-dessous au 1/100</t>
        </r>
        <r>
          <rPr>
            <vertAlign val="superscript"/>
            <sz val="9"/>
            <color indexed="81"/>
            <rFont val="Tahoma"/>
            <family val="2"/>
          </rPr>
          <t>e</t>
        </r>
      </text>
    </comment>
    <comment ref="E2" authorId="1" shapeId="0" xr:uid="{A739D400-AC67-432D-BC73-9E7632039B95}">
      <text>
        <r>
          <rPr>
            <sz val="9"/>
            <color indexed="81"/>
            <rFont val="Tahoma"/>
            <family val="2"/>
          </rPr>
          <t>Épaisseur</t>
        </r>
      </text>
    </comment>
    <comment ref="G2" authorId="0" shapeId="0" xr:uid="{EE226B7A-820C-4554-B080-A0B6939939D1}">
      <text>
        <r>
          <rPr>
            <sz val="9"/>
            <color indexed="81"/>
            <rFont val="Tahoma"/>
            <family val="2"/>
          </rPr>
          <t>La densité d'un œuf frais varie de 1,055 à 1,104
suivant les espèces</t>
        </r>
      </text>
    </comment>
    <comment ref="B13" authorId="1" shapeId="0" xr:uid="{019A9057-C22C-4011-9E24-1A72DBD4573A}">
      <text>
        <r>
          <rPr>
            <sz val="9"/>
            <color indexed="81"/>
            <rFont val="Tahoma"/>
            <family val="2"/>
          </rPr>
          <t xml:space="preserve">Moyenne des œufs </t>
        </r>
      </text>
    </comment>
    <comment ref="B15" authorId="1" shapeId="0" xr:uid="{3F107D3F-CF85-44AA-8E53-12F2AED0AA6A}">
      <text>
        <r>
          <rPr>
            <i/>
            <sz val="9"/>
            <color indexed="81"/>
            <rFont val="Tahoma"/>
            <family val="2"/>
          </rPr>
          <t>Entrer le % ici</t>
        </r>
      </text>
    </comment>
    <comment ref="B16" authorId="1" shapeId="0" xr:uid="{E290E49B-7136-4407-A922-6D56D2119046}">
      <text>
        <r>
          <rPr>
            <sz val="9"/>
            <color indexed="81"/>
            <rFont val="Tahoma"/>
            <family val="2"/>
          </rPr>
          <t xml:space="preserve">Jour de mise en couveuse des œufs
</t>
        </r>
      </text>
    </comment>
    <comment ref="B17" authorId="1" shapeId="0" xr:uid="{928780BA-3CBC-48FB-8581-39F03F590F5F}">
      <text>
        <r>
          <rPr>
            <i/>
            <sz val="9"/>
            <color indexed="81"/>
            <rFont val="Tahoma"/>
            <family val="2"/>
          </rPr>
          <t>Entrer la durée d'incubation ici</t>
        </r>
      </text>
    </comment>
    <comment ref="D17" authorId="1" shapeId="0" xr:uid="{2D3D1313-2404-4CE0-82F7-EA2FBE50AB7B}">
      <text>
        <r>
          <rPr>
            <sz val="9"/>
            <color indexed="81"/>
            <rFont val="Tahoma"/>
            <family val="2"/>
          </rPr>
          <t>ou effectifs si date
incub diffère</t>
        </r>
      </text>
    </comment>
    <comment ref="C20" authorId="1" shapeId="0" xr:uid="{9F3F1559-5955-4777-B89D-11D5AAA3F107}">
      <text>
        <r>
          <rPr>
            <sz val="9"/>
            <color indexed="81"/>
            <rFont val="Tahoma"/>
            <family val="2"/>
          </rPr>
          <t>Entrer la Date d'éclosion si elle diffère.</t>
        </r>
      </text>
    </comment>
    <comment ref="B22" authorId="1" shapeId="0" xr:uid="{971E04A8-51DF-4E1E-AE58-47D40A7D01E5}">
      <text>
        <r>
          <rPr>
            <i/>
            <sz val="9"/>
            <color indexed="81"/>
            <rFont val="Tahoma"/>
            <family val="2"/>
          </rPr>
          <t>Nombre de jours de nourrissage ici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*</author>
  </authors>
  <commentList>
    <comment ref="C3" authorId="0" shapeId="0" xr:uid="{9AD820E1-7EE2-4801-A25D-1C2020DBEB4A}">
      <text>
        <r>
          <rPr>
            <sz val="9"/>
            <color indexed="81"/>
            <rFont val="Tahoma"/>
            <family val="2"/>
          </rPr>
          <t>Masse à la naissance</t>
        </r>
      </text>
    </comment>
    <comment ref="C19" authorId="0" shapeId="0" xr:uid="{C095B827-1E32-438E-9294-FAF4D4AE7940}">
      <text>
        <r>
          <rPr>
            <sz val="9"/>
            <color indexed="81"/>
            <rFont val="Tahoma"/>
            <family val="2"/>
          </rPr>
          <t>Baguage</t>
        </r>
      </text>
    </comment>
    <comment ref="F19" authorId="0" shapeId="0" xr:uid="{7A358786-B7C3-471E-B164-0854BE6BD0CB}">
      <text>
        <r>
          <rPr>
            <sz val="9"/>
            <color indexed="81"/>
            <rFont val="Tahoma"/>
            <family val="2"/>
          </rPr>
          <t>Baguage</t>
        </r>
      </text>
    </comment>
    <comment ref="C23" authorId="0" shapeId="0" xr:uid="{047A8E00-9879-45B6-81A9-BD58A34F3535}">
      <text>
        <r>
          <rPr>
            <sz val="9"/>
            <color indexed="81"/>
            <rFont val="Tahoma"/>
            <family val="2"/>
          </rPr>
          <t>Yeux ouverts</t>
        </r>
      </text>
    </comment>
    <comment ref="F23" authorId="0" shapeId="0" xr:uid="{4523B0E2-6C5A-43EA-A9AF-B1485782F263}">
      <text>
        <r>
          <rPr>
            <sz val="9"/>
            <color indexed="81"/>
            <rFont val="Tahoma"/>
            <family val="2"/>
          </rPr>
          <t>Yeux ouverts</t>
        </r>
      </text>
    </comment>
    <comment ref="F29" authorId="0" shapeId="0" xr:uid="{433C8872-145F-47AA-AF47-9B8B47C9B230}">
      <text>
        <r>
          <rPr>
            <sz val="9"/>
            <color indexed="81"/>
            <rFont val="Tahoma"/>
            <family val="2"/>
          </rPr>
          <t>Pesé à 17H30</t>
        </r>
      </text>
    </comment>
    <comment ref="C32" authorId="0" shapeId="0" xr:uid="{2D2A905F-85C3-49EC-AA9A-B9C4060DEF4D}">
      <text>
        <r>
          <rPr>
            <sz val="9"/>
            <color indexed="81"/>
            <rFont val="Tahoma"/>
            <family val="2"/>
          </rPr>
          <t>Pesé à 17H30</t>
        </r>
      </text>
    </comment>
  </commentList>
</comment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<sst xmlns="http://schemas.openxmlformats.org/spreadsheetml/2006/main" count="128" uniqueCount="74">
  <si>
    <t>DATE</t>
  </si>
  <si>
    <t>Type</t>
  </si>
  <si>
    <t>JOUR</t>
  </si>
  <si>
    <t>ŒUF 1</t>
  </si>
  <si>
    <t>ESPÈCE</t>
  </si>
  <si>
    <t>ŒUF 2</t>
  </si>
  <si>
    <t>ŒUF 3</t>
  </si>
  <si>
    <t>ŒUF 4</t>
  </si>
  <si>
    <t>ŒUF 5</t>
  </si>
  <si>
    <t>ŒUF 6</t>
  </si>
  <si>
    <t>ŒUF 7</t>
  </si>
  <si>
    <t>ŒUF 8</t>
  </si>
  <si>
    <t>ŒUF 9</t>
  </si>
  <si>
    <t>ŒUF 10</t>
  </si>
  <si>
    <t>Densité</t>
  </si>
  <si>
    <t>Remarques</t>
  </si>
  <si>
    <t>TYPE</t>
  </si>
  <si>
    <t>ŒUFS</t>
  </si>
  <si>
    <t>Perte/jour</t>
  </si>
  <si>
    <t>Masse finale</t>
  </si>
  <si>
    <t>Nb œufs :</t>
  </si>
  <si>
    <t>jours</t>
  </si>
  <si>
    <t>Sevrage</t>
  </si>
  <si>
    <t>Incubation</t>
  </si>
  <si>
    <t xml:space="preserve">Bêchage </t>
  </si>
  <si>
    <t>Perte masse Type</t>
  </si>
  <si>
    <t>Date sevrage</t>
  </si>
  <si>
    <t>Jour</t>
  </si>
  <si>
    <t>Arrêt retournement</t>
  </si>
  <si>
    <t>Mise couveuse</t>
  </si>
  <si>
    <t>%</t>
  </si>
  <si>
    <t>Datedif</t>
  </si>
  <si>
    <t>Durée Incub</t>
  </si>
  <si>
    <t>Gain</t>
  </si>
  <si>
    <t>Perte</t>
  </si>
  <si>
    <t>En couveuse le</t>
  </si>
  <si>
    <t>Date éclosion</t>
  </si>
  <si>
    <t>Masse g</t>
  </si>
  <si>
    <t>Longueur mm</t>
  </si>
  <si>
    <t>Diamètre mm</t>
  </si>
  <si>
    <t>MASSE ŒUF 1</t>
  </si>
  <si>
    <t>MASSE ŒUF 2</t>
  </si>
  <si>
    <t>MASSE ŒUF 3</t>
  </si>
  <si>
    <t>MASSE ŒUF 4</t>
  </si>
  <si>
    <t>MASSE ŒUF 5</t>
  </si>
  <si>
    <t>MASSE ŒUF 6</t>
  </si>
  <si>
    <t>MASSE ŒUF 7</t>
  </si>
  <si>
    <t>MASSE ŒUF 8</t>
  </si>
  <si>
    <t>MASSE ŒUF 9</t>
  </si>
  <si>
    <t>MASSE ŒUF 10</t>
  </si>
  <si>
    <t>MASSE OISILLON 1</t>
  </si>
  <si>
    <t>MASSE OISILLON 2</t>
  </si>
  <si>
    <t>MASSE OISILLON 3</t>
  </si>
  <si>
    <t>MASSE OISILLON 4</t>
  </si>
  <si>
    <t>MASSE OISILLON 5</t>
  </si>
  <si>
    <t>MASSE OISILLON 6</t>
  </si>
  <si>
    <t>MASSE OISILLON 7</t>
  </si>
  <si>
    <t>MASSE OISILLON 8</t>
  </si>
  <si>
    <t>MASSE OISILLON 9</t>
  </si>
  <si>
    <t>MASSE OISILLON 10</t>
  </si>
  <si>
    <t>MASSE TYPE</t>
  </si>
  <si>
    <t>M1</t>
  </si>
  <si>
    <t>M2</t>
  </si>
  <si>
    <t>M3</t>
  </si>
  <si>
    <t>M4</t>
  </si>
  <si>
    <t>M5</t>
  </si>
  <si>
    <t>M6</t>
  </si>
  <si>
    <t>M7</t>
  </si>
  <si>
    <t>M8</t>
  </si>
  <si>
    <t>M9</t>
  </si>
  <si>
    <t>M10</t>
  </si>
  <si>
    <r>
      <t>Volume cm</t>
    </r>
    <r>
      <rPr>
        <b/>
        <vertAlign val="superscript"/>
        <sz val="12"/>
        <color theme="9" tint="-0.24994659260841701"/>
        <rFont val="Calibri"/>
        <family val="2"/>
        <scheme val="minor"/>
      </rPr>
      <t>3</t>
    </r>
  </si>
  <si>
    <t>Coquille mm</t>
  </si>
  <si>
    <t>OISILLONS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</si>
</sst>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0.0"/>
    <numFmt numFmtId="165" formatCode="dd/mm/yy;@"/>
    <numFmt numFmtId="166" formatCode="ddd\ dd\ mmm\ yy"/>
    <numFmt numFmtId="167" formatCode="0.000"/>
    <numFmt numFmtId="168" formatCode="0.0%"/>
  </numFmts>
  <fonts count="83">
    <font>
      <sz val="10"/>
      <name val="Arial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color indexed="9"/>
      <name val="Calibri"/>
      <family val="2"/>
    </font>
    <font>
      <sz val="10"/>
      <name val="Calibri"/>
      <family val="2"/>
    </font>
    <font>
      <sz val="9"/>
      <name val="Calibri"/>
      <family val="2"/>
    </font>
    <font>
      <sz val="9"/>
      <color indexed="81"/>
      <name val="Tahoma"/>
      <family val="2"/>
    </font>
    <font>
      <sz val="8"/>
      <name val="Arial"/>
      <family val="2"/>
    </font>
    <font>
      <b/>
      <sz val="10"/>
      <color theme="0"/>
      <name val="Calibri"/>
      <family val="2"/>
    </font>
    <font>
      <sz val="10"/>
      <name val="Calibri"/>
      <family val="2"/>
      <scheme val="minor"/>
    </font>
    <font>
      <sz val="14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2"/>
      <color rgb="FFFF0000"/>
      <name val="Calibri"/>
      <family val="2"/>
      <scheme val="minor"/>
    </font>
    <font>
      <sz val="10"/>
      <color theme="0" tint="-0.34998626667073579"/>
      <name val="Calibri"/>
      <family val="2"/>
      <scheme val="minor"/>
    </font>
    <font>
      <sz val="10"/>
      <color rgb="FF0070C0"/>
      <name val="Calibri"/>
      <family val="2"/>
    </font>
    <font>
      <b/>
      <sz val="14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2"/>
      <color theme="9" tint="-0.249977111117893"/>
      <name val="Calibri"/>
      <family val="2"/>
      <scheme val="minor"/>
    </font>
    <font>
      <sz val="14"/>
      <color theme="9" tint="-0.249977111117893"/>
      <name val="Calibri"/>
      <family val="2"/>
      <scheme val="minor"/>
    </font>
    <font>
      <b/>
      <sz val="12"/>
      <color theme="9" tint="-0.249977111117893"/>
      <name val="Calibri"/>
      <family val="2"/>
      <scheme val="minor"/>
    </font>
    <font>
      <b/>
      <sz val="10"/>
      <color theme="9" tint="-0.249977111117893"/>
      <name val="Calibri"/>
      <family val="2"/>
      <scheme val="minor"/>
    </font>
    <font>
      <sz val="10"/>
      <name val="Arial Unicode MS"/>
    </font>
    <font>
      <b/>
      <sz val="10"/>
      <color theme="9" tint="-0.249977111117893"/>
      <name val="Calibri"/>
      <family val="2"/>
    </font>
    <font>
      <sz val="10"/>
      <color theme="9" tint="-0.249977111117893"/>
      <name val="Calibri"/>
      <family val="2"/>
    </font>
    <font>
      <sz val="10"/>
      <color theme="9" tint="-0.249977111117893"/>
      <name val="Arial Unicode MS"/>
    </font>
    <font>
      <b/>
      <sz val="10"/>
      <color rgb="FFFF0000"/>
      <name val="Calibri"/>
      <family val="2"/>
      <scheme val="minor"/>
    </font>
    <font>
      <sz val="10"/>
      <color theme="9" tint="-0.249977111117893"/>
      <name val="Calibri"/>
      <family val="2"/>
      <scheme val="minor"/>
    </font>
    <font>
      <strike/>
      <sz val="10"/>
      <color rgb="FFFF0000"/>
      <name val="Calibri"/>
      <family val="2"/>
    </font>
    <font>
      <b/>
      <sz val="11"/>
      <color rgb="FFFF0000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  <font>
      <i/>
      <sz val="9"/>
      <color indexed="81"/>
      <name val="Tahoma"/>
      <family val="2"/>
    </font>
    <font>
      <sz val="10"/>
      <color rgb="FFFF0000"/>
      <name val="Calibri"/>
      <family val="2"/>
    </font>
    <font>
      <sz val="10"/>
      <color theme="0"/>
      <name val="Calibri"/>
      <family val="2"/>
    </font>
    <font>
      <sz val="6"/>
      <color theme="0"/>
      <name val="Calibri"/>
      <family val="2"/>
    </font>
    <font>
      <b/>
      <sz val="9"/>
      <color theme="0"/>
      <name val="Calibri"/>
      <family val="2"/>
    </font>
    <font>
      <sz val="10"/>
      <color rgb="FFC0504D"/>
      <name val="Calibri"/>
      <family val="2"/>
    </font>
    <font>
      <sz val="8"/>
      <color rgb="FFC0504D"/>
      <name val="Calibri"/>
      <family val="2"/>
    </font>
    <font>
      <sz val="8"/>
      <color rgb="FF9BBB59"/>
      <name val="Calibri"/>
      <family val="2"/>
    </font>
    <font>
      <sz val="10"/>
      <color rgb="FF9BBB59"/>
      <name val="Calibri"/>
      <family val="2"/>
    </font>
    <font>
      <sz val="8"/>
      <color rgb="FF7030A0"/>
      <name val="Calibri"/>
      <family val="2"/>
    </font>
    <font>
      <sz val="10"/>
      <color rgb="FF7030A0"/>
      <name val="Calibri"/>
      <family val="2"/>
    </font>
    <font>
      <sz val="10"/>
      <color rgb="FF4BACC6"/>
      <name val="Calibri"/>
      <family val="2"/>
    </font>
    <font>
      <sz val="8"/>
      <color rgb="FF4BACC6"/>
      <name val="Calibri"/>
      <family val="2"/>
    </font>
    <font>
      <sz val="8"/>
      <color theme="9" tint="-0.249977111117893"/>
      <name val="Calibri"/>
      <family val="2"/>
    </font>
    <font>
      <sz val="10"/>
      <color rgb="FF948A54"/>
      <name val="Calibri"/>
      <family val="2"/>
    </font>
    <font>
      <sz val="10"/>
      <color theme="9" tint="-0.499984740745262"/>
      <name val="Calibri"/>
      <family val="2"/>
    </font>
    <font>
      <sz val="8"/>
      <color theme="9" tint="-0.499984740745262"/>
      <name val="Calibri"/>
      <family val="2"/>
    </font>
    <font>
      <sz val="10"/>
      <color theme="6" tint="-0.249977111117893"/>
      <name val="Calibri"/>
      <family val="2"/>
    </font>
    <font>
      <sz val="8"/>
      <color theme="6" tint="-0.249977111117893"/>
      <name val="Calibri"/>
      <family val="2"/>
    </font>
    <font>
      <sz val="10"/>
      <color rgb="FF002060"/>
      <name val="Calibri"/>
      <family val="2"/>
    </font>
    <font>
      <sz val="8"/>
      <color rgb="FFFF0000"/>
      <name val="Calibri"/>
      <family val="2"/>
    </font>
    <font>
      <sz val="9"/>
      <color rgb="FF4F81BD"/>
      <name val="Calibri"/>
      <family val="2"/>
    </font>
    <font>
      <sz val="8"/>
      <color rgb="FF4F81BD"/>
      <name val="Calibri"/>
      <family val="2"/>
    </font>
    <font>
      <sz val="9"/>
      <color rgb="FFC0504D"/>
      <name val="Calibri"/>
      <family val="2"/>
    </font>
    <font>
      <sz val="9"/>
      <color rgb="FF9BBB59"/>
      <name val="Calibri"/>
      <family val="2"/>
    </font>
    <font>
      <sz val="9"/>
      <color rgb="FF7030A0"/>
      <name val="Calibri"/>
      <family val="2"/>
    </font>
    <font>
      <sz val="9"/>
      <color rgb="FF4BACC6"/>
      <name val="Calibri"/>
      <family val="2"/>
    </font>
    <font>
      <sz val="9"/>
      <color theme="9" tint="-0.249977111117893"/>
      <name val="Calibri"/>
      <family val="2"/>
    </font>
    <font>
      <sz val="9"/>
      <color theme="2" tint="-0.499984740745262"/>
      <name val="Calibri"/>
      <family val="2"/>
    </font>
    <font>
      <sz val="8"/>
      <color theme="2" tint="-0.499984740745262"/>
      <name val="Calibri"/>
      <family val="2"/>
    </font>
    <font>
      <sz val="9"/>
      <color theme="9" tint="-0.499984740745262"/>
      <name val="Calibri"/>
      <family val="2"/>
    </font>
    <font>
      <sz val="9"/>
      <color theme="6" tint="-0.249977111117893"/>
      <name val="Calibri"/>
      <family val="2"/>
    </font>
    <font>
      <sz val="9"/>
      <color theme="3" tint="-0.249977111117893"/>
      <name val="Calibri"/>
      <family val="2"/>
    </font>
    <font>
      <sz val="8"/>
      <color theme="3" tint="-0.249977111117893"/>
      <name val="Calibri"/>
      <family val="2"/>
    </font>
    <font>
      <sz val="9"/>
      <color rgb="FFFF0000"/>
      <name val="Calibri"/>
      <family val="2"/>
    </font>
    <font>
      <b/>
      <sz val="10"/>
      <color rgb="FF0070C0"/>
      <name val="Calibri"/>
      <family val="2"/>
    </font>
    <font>
      <b/>
      <sz val="10"/>
      <color rgb="FFC0504D"/>
      <name val="Calibri"/>
      <family val="2"/>
    </font>
    <font>
      <b/>
      <sz val="10"/>
      <color rgb="FF9BBB59"/>
      <name val="Calibri"/>
      <family val="2"/>
    </font>
    <font>
      <b/>
      <sz val="10"/>
      <color rgb="FF7030A0"/>
      <name val="Calibri"/>
      <family val="2"/>
    </font>
    <font>
      <b/>
      <sz val="10"/>
      <color rgb="FF4BACC6"/>
      <name val="Calibri"/>
      <family val="2"/>
    </font>
    <font>
      <b/>
      <sz val="10"/>
      <color rgb="FF948A54"/>
      <name val="Calibri"/>
      <family val="2"/>
    </font>
    <font>
      <b/>
      <sz val="10"/>
      <color theme="9" tint="-0.499984740745262"/>
      <name val="Calibri"/>
      <family val="2"/>
    </font>
    <font>
      <b/>
      <sz val="10"/>
      <color theme="6" tint="-0.249977111117893"/>
      <name val="Calibri"/>
      <family val="2"/>
    </font>
    <font>
      <b/>
      <sz val="10"/>
      <color rgb="FF002060"/>
      <name val="Calibri"/>
      <family val="2"/>
    </font>
    <font>
      <vertAlign val="superscript"/>
      <sz val="9"/>
      <color indexed="81"/>
      <name val="Tahoma"/>
      <family val="2"/>
    </font>
    <font>
      <b/>
      <sz val="10"/>
      <name val="Calibri"/>
      <family val="2"/>
    </font>
    <font>
      <b/>
      <sz val="14"/>
      <color theme="0" tint="-0.34998626667073579"/>
      <name val="Calibri"/>
      <family val="2"/>
      <scheme val="minor"/>
    </font>
    <font>
      <i/>
      <sz val="14"/>
      <name val="Calibri"/>
      <family val="2"/>
      <scheme val="minor"/>
    </font>
    <font>
      <sz val="9"/>
      <color rgb="FF0070C0"/>
      <name val="Calibri"/>
      <family val="2"/>
    </font>
    <font>
      <sz val="9"/>
      <color rgb="FF948A54"/>
      <name val="Calibri"/>
      <family val="2"/>
    </font>
    <font>
      <sz val="9"/>
      <color rgb="FF002060"/>
      <name val="Calibri"/>
      <family val="2"/>
    </font>
    <font>
      <b/>
      <sz val="14"/>
      <color theme="9" tint="-0.249977111117893"/>
      <name val="Calibri"/>
      <family val="2"/>
      <scheme val="minor"/>
    </font>
    <font>
      <b/>
      <vertAlign val="superscript"/>
      <sz val="12"/>
      <color theme="9" tint="-0.24994659260841701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indexed="17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rgb="FF83E4E9"/>
        <bgColor indexed="64"/>
      </patternFill>
    </fill>
    <fill>
      <patternFill patternType="solid">
        <fgColor rgb="FF27D1D9"/>
        <bgColor indexed="64"/>
      </patternFill>
    </fill>
    <fill>
      <patternFill patternType="solid">
        <fgColor rgb="FFAAF6C7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008000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C0504D"/>
        <bgColor indexed="64"/>
      </patternFill>
    </fill>
    <fill>
      <patternFill patternType="solid">
        <fgColor rgb="FF9BBB59"/>
        <bgColor indexed="64"/>
      </patternFill>
    </fill>
    <fill>
      <patternFill patternType="solid">
        <fgColor rgb="FF4BACC6"/>
        <bgColor indexed="64"/>
      </patternFill>
    </fill>
    <fill>
      <patternFill patternType="solid">
        <fgColor rgb="FF948A54"/>
        <bgColor indexed="64"/>
      </patternFill>
    </fill>
    <fill>
      <patternFill patternType="solid">
        <fgColor rgb="FF4F81BD"/>
        <bgColor indexed="64"/>
      </patternFill>
    </fill>
    <fill>
      <patternFill patternType="solid">
        <fgColor theme="9" tint="0.79998168889431442"/>
        <bgColor theme="8"/>
      </patternFill>
    </fill>
    <fill>
      <patternFill patternType="solid">
        <fgColor theme="9" tint="0.79998168889431442"/>
        <bgColor indexed="64"/>
      </patternFill>
    </fill>
  </fills>
  <borders count="4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/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1" tint="0.499984740745262"/>
      </left>
      <right style="thin">
        <color theme="1" tint="0.499984740745262"/>
      </right>
      <top/>
      <bottom style="thin">
        <color theme="1" tint="0.499984740745262"/>
      </bottom>
      <diagonal/>
    </border>
    <border>
      <left style="thin">
        <color theme="9" tint="0.39994506668294322"/>
      </left>
      <right style="thin">
        <color theme="9" tint="0.39994506668294322"/>
      </right>
      <top style="thin">
        <color theme="9" tint="0.39994506668294322"/>
      </top>
      <bottom style="thin">
        <color theme="9" tint="0.39994506668294322"/>
      </bottom>
      <diagonal/>
    </border>
    <border>
      <left/>
      <right/>
      <top/>
      <bottom style="thin">
        <color theme="9" tint="0.39994506668294322"/>
      </bottom>
      <diagonal/>
    </border>
    <border>
      <left style="thin">
        <color rgb="FF0070C0"/>
      </left>
      <right/>
      <top/>
      <bottom/>
      <diagonal/>
    </border>
    <border>
      <left style="thin">
        <color theme="9" tint="0.39994506668294322"/>
      </left>
      <right style="thin">
        <color theme="9" tint="0.39994506668294322"/>
      </right>
      <top/>
      <bottom style="thin">
        <color theme="9" tint="0.39994506668294322"/>
      </bottom>
      <diagonal/>
    </border>
    <border>
      <left/>
      <right style="thin">
        <color theme="9" tint="0.39994506668294322"/>
      </right>
      <top/>
      <bottom style="thin">
        <color theme="9" tint="0.39994506668294322"/>
      </bottom>
      <diagonal/>
    </border>
    <border>
      <left/>
      <right style="thin">
        <color theme="9" tint="0.39994506668294322"/>
      </right>
      <top style="thin">
        <color theme="9" tint="0.39994506668294322"/>
      </top>
      <bottom style="thin">
        <color theme="9" tint="0.39994506668294322"/>
      </bottom>
      <diagonal/>
    </border>
    <border>
      <left/>
      <right style="thin">
        <color theme="9" tint="0.39994506668294322"/>
      </right>
      <top style="thin">
        <color theme="9" tint="0.39994506668294322"/>
      </top>
      <bottom/>
      <diagonal/>
    </border>
    <border>
      <left style="thin">
        <color theme="1" tint="0.499984740745262"/>
      </left>
      <right/>
      <top/>
      <bottom/>
      <diagonal/>
    </border>
    <border>
      <left/>
      <right/>
      <top/>
      <bottom style="thin">
        <color theme="1" tint="0.499984740745262"/>
      </bottom>
      <diagonal/>
    </border>
    <border>
      <left style="thin">
        <color theme="9" tint="0.39994506668294322"/>
      </left>
      <right style="thin">
        <color theme="9" tint="0.39994506668294322"/>
      </right>
      <top style="thin">
        <color theme="9" tint="0.39994506668294322"/>
      </top>
      <bottom/>
      <diagonal/>
    </border>
    <border>
      <left style="thin">
        <color theme="9" tint="0.39994506668294322"/>
      </left>
      <right/>
      <top/>
      <bottom style="thin">
        <color theme="9" tint="0.39994506668294322"/>
      </bottom>
      <diagonal/>
    </border>
    <border>
      <left style="thin">
        <color theme="9" tint="0.39994506668294322"/>
      </left>
      <right/>
      <top style="thin">
        <color theme="9" tint="0.39994506668294322"/>
      </top>
      <bottom style="thin">
        <color theme="9" tint="0.39994506668294322"/>
      </bottom>
      <diagonal/>
    </border>
    <border>
      <left style="thin">
        <color theme="9" tint="0.39994506668294322"/>
      </left>
      <right/>
      <top style="thin">
        <color theme="9" tint="0.39994506668294322"/>
      </top>
      <bottom/>
      <diagonal/>
    </border>
    <border>
      <left/>
      <right/>
      <top style="thin">
        <color theme="9" tint="0.39994506668294322"/>
      </top>
      <bottom style="thin">
        <color theme="9" tint="0.39994506668294322"/>
      </bottom>
      <diagonal/>
    </border>
    <border>
      <left/>
      <right/>
      <top style="thin">
        <color theme="9" tint="0.39994506668294322"/>
      </top>
      <bottom/>
      <diagonal/>
    </border>
    <border>
      <left style="thin">
        <color theme="9" tint="0.39991454817346722"/>
      </left>
      <right style="thin">
        <color theme="9" tint="0.39991454817346722"/>
      </right>
      <top style="thin">
        <color theme="9" tint="0.39994506668294322"/>
      </top>
      <bottom style="thin">
        <color theme="9" tint="0.39991454817346722"/>
      </bottom>
      <diagonal/>
    </border>
    <border>
      <left style="thin">
        <color theme="9" tint="0.39991454817346722"/>
      </left>
      <right style="thin">
        <color theme="9" tint="0.39991454817346722"/>
      </right>
      <top style="thin">
        <color theme="9" tint="0.39991454817346722"/>
      </top>
      <bottom style="thin">
        <color theme="9" tint="0.39991454817346722"/>
      </bottom>
      <diagonal/>
    </border>
    <border>
      <left/>
      <right style="thin">
        <color theme="9" tint="0.39991454817346722"/>
      </right>
      <top style="thin">
        <color theme="9" tint="0.39994506668294322"/>
      </top>
      <bottom style="thin">
        <color theme="9" tint="0.39994506668294322"/>
      </bottom>
      <diagonal/>
    </border>
    <border>
      <left/>
      <right style="thin">
        <color theme="9" tint="0.39991454817346722"/>
      </right>
      <top style="thin">
        <color theme="9" tint="0.39985351115451523"/>
      </top>
      <bottom/>
      <diagonal/>
    </border>
    <border>
      <left style="thin">
        <color theme="9" tint="0.39991454817346722"/>
      </left>
      <right style="thin">
        <color theme="9" tint="0.39994506668294322"/>
      </right>
      <top style="thin">
        <color theme="9" tint="0.39994506668294322"/>
      </top>
      <bottom style="thin">
        <color theme="9" tint="0.39994506668294322"/>
      </bottom>
      <diagonal/>
    </border>
    <border>
      <left style="thin">
        <color theme="9" tint="0.39991454817346722"/>
      </left>
      <right style="thin">
        <color theme="9" tint="0.39991454817346722"/>
      </right>
      <top style="thin">
        <color theme="9" tint="0.39994506668294322"/>
      </top>
      <bottom style="thin">
        <color theme="9" tint="0.39994506668294322"/>
      </bottom>
      <diagonal/>
    </border>
    <border>
      <left style="thin">
        <color theme="9" tint="0.39991454817346722"/>
      </left>
      <right style="thin">
        <color theme="9" tint="0.39991454817346722"/>
      </right>
      <top style="thick">
        <color theme="0"/>
      </top>
      <bottom style="thick">
        <color theme="0"/>
      </bottom>
      <diagonal/>
    </border>
    <border>
      <left style="thin">
        <color theme="9" tint="0.39991454817346722"/>
      </left>
      <right style="thin">
        <color theme="9" tint="0.39991454817346722"/>
      </right>
      <top style="thick">
        <color theme="0"/>
      </top>
      <bottom style="medium">
        <color theme="0"/>
      </bottom>
      <diagonal/>
    </border>
    <border>
      <left style="thin">
        <color theme="9" tint="0.39991454817346722"/>
      </left>
      <right style="thin">
        <color theme="9" tint="0.39991454817346722"/>
      </right>
      <top style="medium">
        <color theme="0"/>
      </top>
      <bottom style="thin">
        <color theme="9" tint="0.39994506668294322"/>
      </bottom>
      <diagonal/>
    </border>
    <border>
      <left style="thin">
        <color theme="9" tint="0.39991454817346722"/>
      </left>
      <right style="thin">
        <color theme="9" tint="0.39991454817346722"/>
      </right>
      <top style="thin">
        <color theme="9" tint="0.39994506668294322"/>
      </top>
      <bottom style="medium">
        <color theme="0"/>
      </bottom>
      <diagonal/>
    </border>
    <border>
      <left style="thin">
        <color theme="9" tint="0.39991454817346722"/>
      </left>
      <right style="thin">
        <color theme="9" tint="0.39991454817346722"/>
      </right>
      <top style="medium">
        <color theme="0"/>
      </top>
      <bottom style="thick">
        <color theme="0"/>
      </bottom>
      <diagonal/>
    </border>
    <border>
      <left style="thin">
        <color theme="9" tint="0.39988402966399123"/>
      </left>
      <right style="thin">
        <color theme="9" tint="0.39988402966399123"/>
      </right>
      <top style="thin">
        <color theme="9" tint="0.39988402966399123"/>
      </top>
      <bottom style="thin">
        <color theme="9" tint="0.39988402966399123"/>
      </bottom>
      <diagonal/>
    </border>
    <border>
      <left style="thin">
        <color theme="9" tint="0.39988402966399123"/>
      </left>
      <right style="thin">
        <color theme="9" tint="0.39994506668294322"/>
      </right>
      <top style="thin">
        <color theme="9" tint="0.39988402966399123"/>
      </top>
      <bottom style="thin">
        <color theme="9" tint="0.39988402966399123"/>
      </bottom>
      <diagonal/>
    </border>
    <border>
      <left style="thin">
        <color theme="9" tint="0.39991454817346722"/>
      </left>
      <right style="thin">
        <color theme="9" tint="0.39988402966399123"/>
      </right>
      <top style="medium">
        <color theme="0"/>
      </top>
      <bottom style="medium">
        <color theme="0"/>
      </bottom>
      <diagonal/>
    </border>
    <border>
      <left style="thin">
        <color theme="9" tint="0.39994506668294322"/>
      </left>
      <right style="thin">
        <color theme="9" tint="0.39991454817346722"/>
      </right>
      <top style="thin">
        <color theme="9" tint="0.39991454817346722"/>
      </top>
      <bottom style="thin">
        <color theme="9" tint="0.39991454817346722"/>
      </bottom>
      <diagonal/>
    </border>
    <border>
      <left style="thin">
        <color theme="9" tint="0.39991454817346722"/>
      </left>
      <right style="thin">
        <color theme="9" tint="0.39985351115451523"/>
      </right>
      <top style="thin">
        <color theme="9" tint="0.39988402966399123"/>
      </top>
      <bottom style="thin">
        <color theme="9" tint="0.39991454817346722"/>
      </bottom>
      <diagonal/>
    </border>
    <border>
      <left/>
      <right style="thin">
        <color theme="9" tint="0.39985351115451523"/>
      </right>
      <top/>
      <bottom/>
      <diagonal/>
    </border>
    <border>
      <left style="thin">
        <color theme="9" tint="0.39991454817346722"/>
      </left>
      <right style="thin">
        <color theme="9" tint="0.39985351115451523"/>
      </right>
      <top style="thin">
        <color theme="9" tint="0.39991454817346722"/>
      </top>
      <bottom style="thin">
        <color theme="9" tint="0.39991454817346722"/>
      </bottom>
      <diagonal/>
    </border>
    <border>
      <left style="thin">
        <color theme="9" tint="0.39994506668294322"/>
      </left>
      <right/>
      <top/>
      <bottom style="thin">
        <color theme="9" tint="0.39991454817346722"/>
      </bottom>
      <diagonal/>
    </border>
    <border>
      <left/>
      <right style="thin">
        <color theme="9" tint="0.39985351115451523"/>
      </right>
      <top/>
      <bottom style="thin">
        <color theme="9" tint="0.39991454817346722"/>
      </bottom>
      <diagonal/>
    </border>
    <border>
      <left style="thin">
        <color theme="9" tint="0.39991454817346722"/>
      </left>
      <right style="thick">
        <color theme="0"/>
      </right>
      <top style="thin">
        <color theme="9" tint="0.39994506668294322"/>
      </top>
      <bottom style="thin">
        <color theme="9" tint="0.39988402966399123"/>
      </bottom>
      <diagonal/>
    </border>
    <border>
      <left style="thick">
        <color theme="0"/>
      </left>
      <right style="thick">
        <color theme="0"/>
      </right>
      <top style="thin">
        <color theme="9" tint="0.39994506668294322"/>
      </top>
      <bottom style="thin">
        <color theme="9" tint="0.39988402966399123"/>
      </bottom>
      <diagonal/>
    </border>
    <border>
      <left style="thick">
        <color theme="0"/>
      </left>
      <right/>
      <top style="thin">
        <color theme="9" tint="0.39994506668294322"/>
      </top>
      <bottom style="thin">
        <color theme="9" tint="0.39988402966399123"/>
      </bottom>
      <diagonal/>
    </border>
    <border>
      <left style="thin">
        <color theme="9" tint="0.39994506668294322"/>
      </left>
      <right style="thin">
        <color theme="9" tint="0.39994506668294322"/>
      </right>
      <top style="thin">
        <color theme="9" tint="0.39994506668294322"/>
      </top>
      <bottom style="thin">
        <color theme="9" tint="0.39988402966399123"/>
      </bottom>
      <diagonal/>
    </border>
  </borders>
  <cellStyleXfs count="3">
    <xf numFmtId="0" fontId="0" fillId="0" borderId="0"/>
    <xf numFmtId="9" fontId="2" fillId="0" borderId="0" applyFont="0" applyFill="0" applyBorder="0" applyAlignment="0" applyProtection="0"/>
    <xf numFmtId="0" fontId="1" fillId="0" borderId="0"/>
  </cellStyleXfs>
  <cellXfs count="349">
    <xf numFmtId="0" fontId="0" fillId="0" borderId="0" xfId="0"/>
    <xf numFmtId="0" fontId="4" fillId="0" borderId="0" xfId="0" applyFont="1"/>
    <xf numFmtId="0" fontId="3" fillId="2" borderId="3" xfId="0" applyFont="1" applyFill="1" applyBorder="1" applyAlignment="1">
      <alignment horizontal="center"/>
    </xf>
    <xf numFmtId="0" fontId="5" fillId="0" borderId="3" xfId="0" applyFont="1" applyBorder="1" applyAlignment="1">
      <alignment horizontal="center"/>
    </xf>
    <xf numFmtId="0" fontId="5" fillId="0" borderId="0" xfId="0" applyFont="1" applyAlignment="1">
      <alignment horizontal="center"/>
    </xf>
    <xf numFmtId="0" fontId="3" fillId="5" borderId="2" xfId="0" applyFont="1" applyFill="1" applyBorder="1" applyAlignment="1" applyProtection="1">
      <alignment horizontal="center"/>
      <protection locked="0"/>
    </xf>
    <xf numFmtId="0" fontId="3" fillId="6" borderId="2" xfId="0" applyFont="1" applyFill="1" applyBorder="1" applyAlignment="1" applyProtection="1">
      <alignment horizontal="center"/>
      <protection locked="0"/>
    </xf>
    <xf numFmtId="0" fontId="9" fillId="0" borderId="0" xfId="0" applyFont="1" applyAlignment="1">
      <alignment vertical="center"/>
    </xf>
    <xf numFmtId="2" fontId="14" fillId="0" borderId="3" xfId="0" applyNumberFormat="1" applyFont="1" applyBorder="1" applyProtection="1">
      <protection locked="0"/>
    </xf>
    <xf numFmtId="0" fontId="5" fillId="0" borderId="3" xfId="0" quotePrefix="1" applyFont="1" applyBorder="1" applyAlignment="1">
      <alignment horizontal="center"/>
    </xf>
    <xf numFmtId="2" fontId="10" fillId="0" borderId="6" xfId="0" applyNumberFormat="1" applyFont="1" applyBorder="1" applyAlignment="1" applyProtection="1">
      <alignment horizontal="right" vertical="center" indent="1"/>
      <protection locked="0"/>
    </xf>
    <xf numFmtId="0" fontId="4" fillId="0" borderId="0" xfId="0" quotePrefix="1" applyFont="1"/>
    <xf numFmtId="0" fontId="13" fillId="0" borderId="0" xfId="0" applyFont="1" applyAlignment="1">
      <alignment vertical="center"/>
    </xf>
    <xf numFmtId="0" fontId="15" fillId="16" borderId="7" xfId="0" applyFont="1" applyFill="1" applyBorder="1" applyAlignment="1">
      <alignment horizontal="left" vertical="center" indent="1"/>
    </xf>
    <xf numFmtId="1" fontId="4" fillId="0" borderId="0" xfId="0" applyNumberFormat="1" applyFont="1"/>
    <xf numFmtId="0" fontId="0" fillId="0" borderId="0" xfId="0" applyProtection="1">
      <protection locked="0"/>
    </xf>
    <xf numFmtId="0" fontId="4" fillId="0" borderId="0" xfId="0" applyFont="1" applyProtection="1">
      <protection locked="0"/>
    </xf>
    <xf numFmtId="164" fontId="4" fillId="0" borderId="0" xfId="0" applyNumberFormat="1" applyFont="1"/>
    <xf numFmtId="0" fontId="21" fillId="0" borderId="0" xfId="0" quotePrefix="1" applyFont="1" applyAlignment="1">
      <alignment vertical="center"/>
    </xf>
    <xf numFmtId="2" fontId="10" fillId="0" borderId="10" xfId="0" applyNumberFormat="1" applyFont="1" applyBorder="1" applyAlignment="1" applyProtection="1">
      <alignment horizontal="right" vertical="center" indent="1"/>
      <protection locked="0"/>
    </xf>
    <xf numFmtId="2" fontId="10" fillId="0" borderId="11" xfId="0" applyNumberFormat="1" applyFont="1" applyBorder="1" applyAlignment="1" applyProtection="1">
      <alignment horizontal="right" vertical="center" indent="1"/>
      <protection locked="0"/>
    </xf>
    <xf numFmtId="2" fontId="10" fillId="0" borderId="12" xfId="0" applyNumberFormat="1" applyFont="1" applyBorder="1" applyAlignment="1" applyProtection="1">
      <alignment horizontal="right" vertical="center" indent="1"/>
      <protection locked="0"/>
    </xf>
    <xf numFmtId="0" fontId="24" fillId="0" borderId="0" xfId="0" applyFont="1" applyAlignment="1">
      <alignment vertical="center"/>
    </xf>
    <xf numFmtId="0" fontId="13" fillId="0" borderId="0" xfId="0" applyFont="1" applyAlignment="1">
      <alignment horizontal="left" vertical="center"/>
    </xf>
    <xf numFmtId="0" fontId="27" fillId="0" borderId="0" xfId="0" applyFont="1"/>
    <xf numFmtId="2" fontId="4" fillId="0" borderId="8" xfId="0" applyNumberFormat="1" applyFont="1" applyBorder="1"/>
    <xf numFmtId="2" fontId="4" fillId="0" borderId="0" xfId="0" applyNumberFormat="1" applyFont="1"/>
    <xf numFmtId="0" fontId="8" fillId="7" borderId="2" xfId="0" applyFont="1" applyFill="1" applyBorder="1" applyAlignment="1" applyProtection="1">
      <alignment horizontal="center"/>
      <protection locked="0"/>
    </xf>
    <xf numFmtId="0" fontId="3" fillId="19" borderId="2" xfId="0" applyFont="1" applyFill="1" applyBorder="1" applyAlignment="1" applyProtection="1">
      <alignment horizontal="center"/>
      <protection locked="0"/>
    </xf>
    <xf numFmtId="9" fontId="4" fillId="0" borderId="0" xfId="0" applyNumberFormat="1" applyFont="1"/>
    <xf numFmtId="166" fontId="4" fillId="0" borderId="0" xfId="0" applyNumberFormat="1" applyFont="1"/>
    <xf numFmtId="164" fontId="4" fillId="0" borderId="0" xfId="0" quotePrefix="1" applyNumberFormat="1" applyFont="1"/>
    <xf numFmtId="1" fontId="8" fillId="19" borderId="3" xfId="0" applyNumberFormat="1" applyFont="1" applyFill="1" applyBorder="1" applyAlignment="1">
      <alignment horizontal="center"/>
    </xf>
    <xf numFmtId="0" fontId="4" fillId="0" borderId="0" xfId="0" applyFont="1" applyAlignment="1" applyProtection="1">
      <alignment horizontal="center"/>
      <protection locked="0"/>
    </xf>
    <xf numFmtId="0" fontId="4" fillId="0" borderId="0" xfId="0" quotePrefix="1" applyFont="1" applyAlignment="1" applyProtection="1">
      <alignment horizontal="left" indent="1"/>
      <protection locked="0"/>
    </xf>
    <xf numFmtId="1" fontId="32" fillId="0" borderId="0" xfId="0" applyNumberFormat="1" applyFont="1"/>
    <xf numFmtId="0" fontId="33" fillId="0" borderId="0" xfId="0" applyFont="1"/>
    <xf numFmtId="165" fontId="32" fillId="0" borderId="0" xfId="0" applyNumberFormat="1" applyFont="1"/>
    <xf numFmtId="9" fontId="32" fillId="0" borderId="0" xfId="0" applyNumberFormat="1" applyFont="1"/>
    <xf numFmtId="0" fontId="32" fillId="0" borderId="0" xfId="0" quotePrefix="1" applyFont="1"/>
    <xf numFmtId="0" fontId="5" fillId="0" borderId="4" xfId="0" applyFont="1" applyBorder="1" applyAlignment="1">
      <alignment horizontal="center"/>
    </xf>
    <xf numFmtId="1" fontId="4" fillId="0" borderId="14" xfId="0" quotePrefix="1" applyNumberFormat="1" applyFont="1" applyBorder="1"/>
    <xf numFmtId="0" fontId="8" fillId="26" borderId="2" xfId="0" applyFont="1" applyFill="1" applyBorder="1" applyAlignment="1" applyProtection="1">
      <alignment horizontal="center"/>
      <protection locked="0"/>
    </xf>
    <xf numFmtId="2" fontId="35" fillId="0" borderId="3" xfId="0" applyNumberFormat="1" applyFont="1" applyBorder="1" applyProtection="1">
      <protection locked="0"/>
    </xf>
    <xf numFmtId="0" fontId="3" fillId="27" borderId="2" xfId="0" applyFont="1" applyFill="1" applyBorder="1" applyAlignment="1" applyProtection="1">
      <alignment horizontal="center"/>
      <protection locked="0"/>
    </xf>
    <xf numFmtId="2" fontId="38" fillId="0" borderId="3" xfId="0" applyNumberFormat="1" applyFont="1" applyBorder="1" applyProtection="1">
      <protection locked="0"/>
    </xf>
    <xf numFmtId="2" fontId="40" fillId="0" borderId="3" xfId="0" applyNumberFormat="1" applyFont="1" applyBorder="1"/>
    <xf numFmtId="2" fontId="40" fillId="0" borderId="3" xfId="0" applyNumberFormat="1" applyFont="1" applyBorder="1" applyProtection="1">
      <protection locked="0"/>
    </xf>
    <xf numFmtId="0" fontId="3" fillId="28" borderId="2" xfId="0" applyFont="1" applyFill="1" applyBorder="1" applyAlignment="1" applyProtection="1">
      <alignment horizontal="center"/>
      <protection locked="0"/>
    </xf>
    <xf numFmtId="2" fontId="41" fillId="0" borderId="3" xfId="0" applyNumberFormat="1" applyFont="1" applyBorder="1" applyProtection="1">
      <protection locked="0"/>
    </xf>
    <xf numFmtId="2" fontId="23" fillId="0" borderId="3" xfId="0" applyNumberFormat="1" applyFont="1" applyBorder="1" applyProtection="1">
      <protection locked="0"/>
    </xf>
    <xf numFmtId="0" fontId="3" fillId="29" borderId="2" xfId="0" applyFont="1" applyFill="1" applyBorder="1" applyAlignment="1" applyProtection="1">
      <alignment horizontal="center"/>
      <protection locked="0"/>
    </xf>
    <xf numFmtId="2" fontId="44" fillId="0" borderId="3" xfId="0" applyNumberFormat="1" applyFont="1" applyBorder="1" applyProtection="1">
      <protection locked="0"/>
    </xf>
    <xf numFmtId="2" fontId="45" fillId="0" borderId="3" xfId="0" applyNumberFormat="1" applyFont="1" applyBorder="1" applyProtection="1">
      <protection locked="0"/>
    </xf>
    <xf numFmtId="2" fontId="47" fillId="0" borderId="3" xfId="0" applyNumberFormat="1" applyFont="1" applyBorder="1" applyProtection="1">
      <protection locked="0"/>
    </xf>
    <xf numFmtId="2" fontId="49" fillId="0" borderId="3" xfId="0" applyNumberFormat="1" applyFont="1" applyBorder="1" applyProtection="1">
      <protection locked="0"/>
    </xf>
    <xf numFmtId="1" fontId="8" fillId="30" borderId="3" xfId="0" applyNumberFormat="1" applyFont="1" applyFill="1" applyBorder="1" applyAlignment="1">
      <alignment horizontal="center"/>
    </xf>
    <xf numFmtId="2" fontId="51" fillId="0" borderId="3" xfId="0" applyNumberFormat="1" applyFont="1" applyBorder="1" applyProtection="1">
      <protection locked="0"/>
    </xf>
    <xf numFmtId="168" fontId="52" fillId="0" borderId="3" xfId="0" applyNumberFormat="1" applyFont="1" applyBorder="1"/>
    <xf numFmtId="168" fontId="52" fillId="0" borderId="3" xfId="0" quotePrefix="1" applyNumberFormat="1" applyFont="1" applyBorder="1"/>
    <xf numFmtId="2" fontId="51" fillId="0" borderId="0" xfId="0" applyNumberFormat="1" applyFont="1"/>
    <xf numFmtId="168" fontId="52" fillId="0" borderId="0" xfId="0" applyNumberFormat="1" applyFont="1"/>
    <xf numFmtId="1" fontId="8" fillId="26" borderId="3" xfId="0" applyNumberFormat="1" applyFont="1" applyFill="1" applyBorder="1" applyAlignment="1">
      <alignment horizontal="center"/>
    </xf>
    <xf numFmtId="2" fontId="53" fillId="0" borderId="3" xfId="0" applyNumberFormat="1" applyFont="1" applyBorder="1" applyProtection="1">
      <protection locked="0"/>
    </xf>
    <xf numFmtId="168" fontId="36" fillId="0" borderId="3" xfId="0" applyNumberFormat="1" applyFont="1" applyBorder="1"/>
    <xf numFmtId="2" fontId="53" fillId="0" borderId="0" xfId="0" applyNumberFormat="1" applyFont="1"/>
    <xf numFmtId="168" fontId="36" fillId="0" borderId="0" xfId="0" applyNumberFormat="1" applyFont="1"/>
    <xf numFmtId="2" fontId="54" fillId="0" borderId="3" xfId="0" applyNumberFormat="1" applyFont="1" applyBorder="1" applyProtection="1">
      <protection locked="0"/>
    </xf>
    <xf numFmtId="168" fontId="37" fillId="0" borderId="3" xfId="0" applyNumberFormat="1" applyFont="1" applyBorder="1"/>
    <xf numFmtId="2" fontId="54" fillId="0" borderId="0" xfId="0" applyNumberFormat="1" applyFont="1"/>
    <xf numFmtId="168" fontId="37" fillId="0" borderId="0" xfId="0" applyNumberFormat="1" applyFont="1"/>
    <xf numFmtId="1" fontId="8" fillId="27" borderId="3" xfId="0" applyNumberFormat="1" applyFont="1" applyFill="1" applyBorder="1" applyAlignment="1">
      <alignment horizontal="center"/>
    </xf>
    <xf numFmtId="2" fontId="55" fillId="0" borderId="3" xfId="0" applyNumberFormat="1" applyFont="1" applyBorder="1" applyProtection="1">
      <protection locked="0"/>
    </xf>
    <xf numFmtId="168" fontId="39" fillId="0" borderId="3" xfId="0" applyNumberFormat="1" applyFont="1" applyBorder="1"/>
    <xf numFmtId="2" fontId="55" fillId="0" borderId="0" xfId="0" applyNumberFormat="1" applyFont="1"/>
    <xf numFmtId="168" fontId="39" fillId="0" borderId="0" xfId="0" applyNumberFormat="1" applyFont="1"/>
    <xf numFmtId="1" fontId="8" fillId="5" borderId="3" xfId="0" applyNumberFormat="1" applyFont="1" applyFill="1" applyBorder="1" applyAlignment="1">
      <alignment horizontal="center"/>
    </xf>
    <xf numFmtId="2" fontId="56" fillId="0" borderId="3" xfId="0" applyNumberFormat="1" applyFont="1" applyBorder="1" applyProtection="1">
      <protection locked="0"/>
    </xf>
    <xf numFmtId="168" fontId="42" fillId="0" borderId="3" xfId="0" applyNumberFormat="1" applyFont="1" applyBorder="1"/>
    <xf numFmtId="2" fontId="56" fillId="0" borderId="0" xfId="0" applyNumberFormat="1" applyFont="1"/>
    <xf numFmtId="168" fontId="42" fillId="0" borderId="0" xfId="0" applyNumberFormat="1" applyFont="1"/>
    <xf numFmtId="1" fontId="8" fillId="28" borderId="3" xfId="0" applyNumberFormat="1" applyFont="1" applyFill="1" applyBorder="1" applyAlignment="1">
      <alignment horizontal="center"/>
    </xf>
    <xf numFmtId="2" fontId="57" fillId="0" borderId="3" xfId="0" applyNumberFormat="1" applyFont="1" applyBorder="1" applyProtection="1">
      <protection locked="0"/>
    </xf>
    <xf numFmtId="168" fontId="43" fillId="0" borderId="3" xfId="0" applyNumberFormat="1" applyFont="1" applyBorder="1"/>
    <xf numFmtId="2" fontId="57" fillId="0" borderId="0" xfId="0" applyNumberFormat="1" applyFont="1"/>
    <xf numFmtId="168" fontId="43" fillId="0" borderId="0" xfId="0" applyNumberFormat="1" applyFont="1"/>
    <xf numFmtId="2" fontId="58" fillId="0" borderId="3" xfId="0" applyNumberFormat="1" applyFont="1" applyBorder="1" applyProtection="1">
      <protection locked="0"/>
    </xf>
    <xf numFmtId="168" fontId="59" fillId="0" borderId="3" xfId="0" applyNumberFormat="1" applyFont="1" applyBorder="1"/>
    <xf numFmtId="2" fontId="58" fillId="0" borderId="0" xfId="0" applyNumberFormat="1" applyFont="1"/>
    <xf numFmtId="168" fontId="59" fillId="0" borderId="0" xfId="0" applyNumberFormat="1" applyFont="1"/>
    <xf numFmtId="1" fontId="8" fillId="23" borderId="3" xfId="0" applyNumberFormat="1" applyFont="1" applyFill="1" applyBorder="1" applyAlignment="1">
      <alignment horizontal="center"/>
    </xf>
    <xf numFmtId="2" fontId="60" fillId="0" borderId="3" xfId="0" applyNumberFormat="1" applyFont="1" applyBorder="1" applyProtection="1">
      <protection locked="0"/>
    </xf>
    <xf numFmtId="168" fontId="46" fillId="0" borderId="3" xfId="0" applyNumberFormat="1" applyFont="1" applyBorder="1"/>
    <xf numFmtId="168" fontId="46" fillId="0" borderId="3" xfId="0" quotePrefix="1" applyNumberFormat="1" applyFont="1" applyBorder="1"/>
    <xf numFmtId="2" fontId="60" fillId="0" borderId="0" xfId="0" applyNumberFormat="1" applyFont="1"/>
    <xf numFmtId="168" fontId="46" fillId="0" borderId="0" xfId="0" applyNumberFormat="1" applyFont="1"/>
    <xf numFmtId="1" fontId="8" fillId="6" borderId="3" xfId="0" applyNumberFormat="1" applyFont="1" applyFill="1" applyBorder="1" applyAlignment="1">
      <alignment horizontal="center"/>
    </xf>
    <xf numFmtId="2" fontId="61" fillId="0" borderId="3" xfId="0" applyNumberFormat="1" applyFont="1" applyBorder="1" applyProtection="1">
      <protection locked="0"/>
    </xf>
    <xf numFmtId="168" fontId="48" fillId="0" borderId="3" xfId="0" applyNumberFormat="1" applyFont="1" applyBorder="1"/>
    <xf numFmtId="2" fontId="61" fillId="0" borderId="0" xfId="0" applyNumberFormat="1" applyFont="1"/>
    <xf numFmtId="168" fontId="48" fillId="0" borderId="0" xfId="0" applyNumberFormat="1" applyFont="1"/>
    <xf numFmtId="1" fontId="8" fillId="21" borderId="3" xfId="0" applyNumberFormat="1" applyFont="1" applyFill="1" applyBorder="1" applyAlignment="1">
      <alignment horizontal="center"/>
    </xf>
    <xf numFmtId="2" fontId="62" fillId="0" borderId="3" xfId="0" applyNumberFormat="1" applyFont="1" applyBorder="1" applyProtection="1">
      <protection locked="0"/>
    </xf>
    <xf numFmtId="168" fontId="63" fillId="0" borderId="3" xfId="0" applyNumberFormat="1" applyFont="1" applyBorder="1"/>
    <xf numFmtId="2" fontId="62" fillId="0" borderId="0" xfId="0" applyNumberFormat="1" applyFont="1"/>
    <xf numFmtId="168" fontId="63" fillId="0" borderId="0" xfId="0" applyNumberFormat="1" applyFont="1"/>
    <xf numFmtId="1" fontId="8" fillId="22" borderId="3" xfId="0" applyNumberFormat="1" applyFont="1" applyFill="1" applyBorder="1" applyAlignment="1">
      <alignment horizontal="center"/>
    </xf>
    <xf numFmtId="2" fontId="64" fillId="0" borderId="0" xfId="0" applyNumberFormat="1" applyFont="1"/>
    <xf numFmtId="1" fontId="34" fillId="3" borderId="3" xfId="0" applyNumberFormat="1" applyFont="1" applyFill="1" applyBorder="1" applyAlignment="1">
      <alignment horizontal="center"/>
    </xf>
    <xf numFmtId="2" fontId="65" fillId="0" borderId="3" xfId="0" applyNumberFormat="1" applyFont="1" applyBorder="1"/>
    <xf numFmtId="2" fontId="66" fillId="0" borderId="3" xfId="0" applyNumberFormat="1" applyFont="1" applyBorder="1"/>
    <xf numFmtId="2" fontId="67" fillId="0" borderId="3" xfId="0" applyNumberFormat="1" applyFont="1" applyBorder="1"/>
    <xf numFmtId="2" fontId="68" fillId="0" borderId="3" xfId="0" applyNumberFormat="1" applyFont="1" applyBorder="1"/>
    <xf numFmtId="2" fontId="69" fillId="0" borderId="3" xfId="0" applyNumberFormat="1" applyFont="1" applyBorder="1"/>
    <xf numFmtId="2" fontId="22" fillId="0" borderId="3" xfId="0" applyNumberFormat="1" applyFont="1" applyBorder="1"/>
    <xf numFmtId="2" fontId="70" fillId="0" borderId="3" xfId="0" applyNumberFormat="1" applyFont="1" applyBorder="1"/>
    <xf numFmtId="2" fontId="71" fillId="0" borderId="3" xfId="0" applyNumberFormat="1" applyFont="1" applyBorder="1"/>
    <xf numFmtId="2" fontId="64" fillId="0" borderId="3" xfId="0" quotePrefix="1" applyNumberFormat="1" applyFont="1" applyBorder="1" applyProtection="1">
      <protection locked="0"/>
    </xf>
    <xf numFmtId="2" fontId="64" fillId="0" borderId="3" xfId="0" applyNumberFormat="1" applyFont="1" applyBorder="1" applyProtection="1">
      <protection locked="0"/>
    </xf>
    <xf numFmtId="2" fontId="10" fillId="0" borderId="15" xfId="0" applyNumberFormat="1" applyFont="1" applyBorder="1" applyAlignment="1" applyProtection="1">
      <alignment horizontal="right" vertical="center" indent="1"/>
      <protection locked="0"/>
    </xf>
    <xf numFmtId="0" fontId="3" fillId="3" borderId="2" xfId="0" applyFont="1" applyFill="1" applyBorder="1" applyAlignment="1">
      <alignment horizontal="center"/>
    </xf>
    <xf numFmtId="2" fontId="31" fillId="14" borderId="3" xfId="0" applyNumberFormat="1" applyFont="1" applyFill="1" applyBorder="1"/>
    <xf numFmtId="2" fontId="31" fillId="0" borderId="3" xfId="0" quotePrefix="1" applyNumberFormat="1" applyFont="1" applyBorder="1"/>
    <xf numFmtId="2" fontId="51" fillId="0" borderId="3" xfId="0" quotePrefix="1" applyNumberFormat="1" applyFont="1" applyBorder="1"/>
    <xf numFmtId="2" fontId="51" fillId="0" borderId="3" xfId="0" applyNumberFormat="1" applyFont="1" applyBorder="1"/>
    <xf numFmtId="2" fontId="53" fillId="0" borderId="3" xfId="0" applyNumberFormat="1" applyFont="1" applyBorder="1"/>
    <xf numFmtId="2" fontId="54" fillId="0" borderId="3" xfId="0" applyNumberFormat="1" applyFont="1" applyBorder="1"/>
    <xf numFmtId="2" fontId="55" fillId="0" borderId="3" xfId="0" applyNumberFormat="1" applyFont="1" applyBorder="1"/>
    <xf numFmtId="2" fontId="56" fillId="0" borderId="3" xfId="0" applyNumberFormat="1" applyFont="1" applyBorder="1"/>
    <xf numFmtId="2" fontId="57" fillId="0" borderId="3" xfId="0" applyNumberFormat="1" applyFont="1" applyBorder="1"/>
    <xf numFmtId="2" fontId="58" fillId="0" borderId="3" xfId="0" applyNumberFormat="1" applyFont="1" applyBorder="1"/>
    <xf numFmtId="2" fontId="60" fillId="0" borderId="3" xfId="0" applyNumberFormat="1" applyFont="1" applyBorder="1"/>
    <xf numFmtId="2" fontId="61" fillId="0" borderId="3" xfId="0" applyNumberFormat="1" applyFont="1" applyBorder="1"/>
    <xf numFmtId="2" fontId="62" fillId="0" borderId="3" xfId="0" applyNumberFormat="1" applyFont="1" applyBorder="1"/>
    <xf numFmtId="168" fontId="50" fillId="0" borderId="3" xfId="0" quotePrefix="1" applyNumberFormat="1" applyFont="1" applyBorder="1"/>
    <xf numFmtId="168" fontId="50" fillId="0" borderId="3" xfId="0" applyNumberFormat="1" applyFont="1" applyBorder="1"/>
    <xf numFmtId="168" fontId="50" fillId="0" borderId="0" xfId="0" applyNumberFormat="1" applyFont="1"/>
    <xf numFmtId="2" fontId="53" fillId="0" borderId="3" xfId="0" quotePrefix="1" applyNumberFormat="1" applyFont="1" applyBorder="1"/>
    <xf numFmtId="2" fontId="62" fillId="0" borderId="3" xfId="0" quotePrefix="1" applyNumberFormat="1" applyFont="1" applyBorder="1"/>
    <xf numFmtId="0" fontId="3" fillId="2" borderId="2" xfId="0" applyFont="1" applyFill="1" applyBorder="1" applyAlignment="1">
      <alignment horizontal="center"/>
    </xf>
    <xf numFmtId="2" fontId="8" fillId="7" borderId="2" xfId="0" applyNumberFormat="1" applyFont="1" applyFill="1" applyBorder="1" applyAlignment="1">
      <alignment horizontal="center"/>
    </xf>
    <xf numFmtId="10" fontId="8" fillId="7" borderId="2" xfId="1" applyNumberFormat="1" applyFont="1" applyFill="1" applyBorder="1" applyAlignment="1">
      <alignment horizontal="center"/>
    </xf>
    <xf numFmtId="0" fontId="8" fillId="20" borderId="2" xfId="0" applyFont="1" applyFill="1" applyBorder="1" applyAlignment="1">
      <alignment horizontal="center"/>
    </xf>
    <xf numFmtId="10" fontId="8" fillId="20" borderId="2" xfId="0" applyNumberFormat="1" applyFont="1" applyFill="1" applyBorder="1" applyAlignment="1">
      <alignment horizontal="center"/>
    </xf>
    <xf numFmtId="0" fontId="3" fillId="18" borderId="2" xfId="0" applyFont="1" applyFill="1" applyBorder="1" applyAlignment="1">
      <alignment horizontal="center"/>
    </xf>
    <xf numFmtId="10" fontId="3" fillId="18" borderId="2" xfId="0" applyNumberFormat="1" applyFont="1" applyFill="1" applyBorder="1" applyAlignment="1">
      <alignment horizontal="center"/>
    </xf>
    <xf numFmtId="0" fontId="3" fillId="5" borderId="2" xfId="0" applyFont="1" applyFill="1" applyBorder="1" applyAlignment="1">
      <alignment horizontal="center"/>
    </xf>
    <xf numFmtId="10" fontId="3" fillId="5" borderId="2" xfId="0" applyNumberFormat="1" applyFont="1" applyFill="1" applyBorder="1" applyAlignment="1">
      <alignment horizontal="center"/>
    </xf>
    <xf numFmtId="0" fontId="3" fillId="25" borderId="2" xfId="0" applyFont="1" applyFill="1" applyBorder="1" applyAlignment="1">
      <alignment horizontal="center"/>
    </xf>
    <xf numFmtId="10" fontId="3" fillId="25" borderId="2" xfId="0" applyNumberFormat="1" applyFont="1" applyFill="1" applyBorder="1" applyAlignment="1">
      <alignment horizontal="center"/>
    </xf>
    <xf numFmtId="0" fontId="3" fillId="19" borderId="2" xfId="0" applyFont="1" applyFill="1" applyBorder="1" applyAlignment="1">
      <alignment horizontal="center"/>
    </xf>
    <xf numFmtId="10" fontId="3" fillId="19" borderId="2" xfId="0" applyNumberFormat="1" applyFont="1" applyFill="1" applyBorder="1" applyAlignment="1">
      <alignment horizontal="center"/>
    </xf>
    <xf numFmtId="0" fontId="3" fillId="23" borderId="2" xfId="0" applyFont="1" applyFill="1" applyBorder="1" applyAlignment="1">
      <alignment horizontal="center"/>
    </xf>
    <xf numFmtId="10" fontId="3" fillId="23" borderId="2" xfId="0" applyNumberFormat="1" applyFont="1" applyFill="1" applyBorder="1" applyAlignment="1">
      <alignment horizontal="center"/>
    </xf>
    <xf numFmtId="0" fontId="3" fillId="6" borderId="2" xfId="0" applyFont="1" applyFill="1" applyBorder="1" applyAlignment="1">
      <alignment horizontal="center"/>
    </xf>
    <xf numFmtId="10" fontId="3" fillId="6" borderId="2" xfId="0" applyNumberFormat="1" applyFont="1" applyFill="1" applyBorder="1" applyAlignment="1">
      <alignment horizontal="center"/>
    </xf>
    <xf numFmtId="0" fontId="3" fillId="21" borderId="2" xfId="0" applyFont="1" applyFill="1" applyBorder="1" applyAlignment="1">
      <alignment horizontal="center"/>
    </xf>
    <xf numFmtId="10" fontId="3" fillId="21" borderId="2" xfId="0" applyNumberFormat="1" applyFont="1" applyFill="1" applyBorder="1" applyAlignment="1">
      <alignment horizontal="center"/>
    </xf>
    <xf numFmtId="0" fontId="8" fillId="22" borderId="2" xfId="0" applyFont="1" applyFill="1" applyBorder="1" applyAlignment="1">
      <alignment horizontal="center"/>
    </xf>
    <xf numFmtId="10" fontId="8" fillId="22" borderId="2" xfId="0" applyNumberFormat="1" applyFont="1" applyFill="1" applyBorder="1" applyAlignment="1">
      <alignment horizontal="center"/>
    </xf>
    <xf numFmtId="9" fontId="75" fillId="0" borderId="0" xfId="1" applyFont="1" applyFill="1" applyBorder="1"/>
    <xf numFmtId="0" fontId="75" fillId="0" borderId="0" xfId="0" applyFont="1"/>
    <xf numFmtId="0" fontId="75" fillId="0" borderId="0" xfId="0" quotePrefix="1" applyFont="1"/>
    <xf numFmtId="2" fontId="3" fillId="3" borderId="0" xfId="0" applyNumberFormat="1" applyFont="1" applyFill="1" applyAlignment="1">
      <alignment horizontal="center"/>
    </xf>
    <xf numFmtId="2" fontId="72" fillId="0" borderId="3" xfId="0" quotePrefix="1" applyNumberFormat="1" applyFont="1" applyBorder="1" applyProtection="1">
      <protection locked="0"/>
    </xf>
    <xf numFmtId="2" fontId="73" fillId="0" borderId="3" xfId="0" quotePrefix="1" applyNumberFormat="1" applyFont="1" applyBorder="1" applyProtection="1">
      <protection locked="0"/>
    </xf>
    <xf numFmtId="165" fontId="4" fillId="0" borderId="0" xfId="0" quotePrefix="1" applyNumberFormat="1" applyFont="1"/>
    <xf numFmtId="0" fontId="26" fillId="32" borderId="0" xfId="0" applyFont="1" applyFill="1" applyAlignment="1">
      <alignment vertical="center"/>
    </xf>
    <xf numFmtId="1" fontId="26" fillId="32" borderId="0" xfId="0" applyNumberFormat="1" applyFont="1" applyFill="1" applyAlignment="1">
      <alignment horizontal="left" vertical="center"/>
    </xf>
    <xf numFmtId="2" fontId="10" fillId="0" borderId="17" xfId="0" applyNumberFormat="1" applyFont="1" applyBorder="1" applyAlignment="1" applyProtection="1">
      <alignment horizontal="right" vertical="center" indent="1"/>
      <protection locked="0"/>
    </xf>
    <xf numFmtId="2" fontId="10" fillId="0" borderId="18" xfId="0" applyNumberFormat="1" applyFont="1" applyBorder="1" applyAlignment="1" applyProtection="1">
      <alignment horizontal="right" vertical="center" indent="1"/>
      <protection locked="0"/>
    </xf>
    <xf numFmtId="0" fontId="9" fillId="0" borderId="11" xfId="0" applyFont="1" applyBorder="1" applyAlignment="1" applyProtection="1">
      <alignment vertical="center"/>
      <protection locked="0"/>
    </xf>
    <xf numFmtId="0" fontId="9" fillId="0" borderId="12" xfId="0" applyFont="1" applyBorder="1" applyAlignment="1" applyProtection="1">
      <alignment vertical="center"/>
      <protection locked="0"/>
    </xf>
    <xf numFmtId="167" fontId="18" fillId="32" borderId="6" xfId="0" quotePrefix="1" applyNumberFormat="1" applyFont="1" applyFill="1" applyBorder="1" applyAlignment="1">
      <alignment horizontal="right" vertical="center" indent="1"/>
    </xf>
    <xf numFmtId="2" fontId="10" fillId="32" borderId="21" xfId="0" applyNumberFormat="1" applyFont="1" applyFill="1" applyBorder="1" applyAlignment="1">
      <alignment horizontal="right" vertical="center" indent="1"/>
    </xf>
    <xf numFmtId="0" fontId="19" fillId="32" borderId="9" xfId="0" applyFont="1" applyFill="1" applyBorder="1" applyAlignment="1">
      <alignment horizontal="center" vertical="center"/>
    </xf>
    <xf numFmtId="0" fontId="20" fillId="32" borderId="17" xfId="0" applyFont="1" applyFill="1" applyBorder="1" applyAlignment="1">
      <alignment horizontal="left" vertical="center" indent="1"/>
    </xf>
    <xf numFmtId="0" fontId="9" fillId="32" borderId="11" xfId="0" applyFont="1" applyFill="1" applyBorder="1" applyAlignment="1">
      <alignment horizontal="center" vertical="center"/>
    </xf>
    <xf numFmtId="2" fontId="18" fillId="32" borderId="24" xfId="0" quotePrefix="1" applyNumberFormat="1" applyFont="1" applyFill="1" applyBorder="1" applyAlignment="1">
      <alignment horizontal="right" vertical="center" indent="1"/>
    </xf>
    <xf numFmtId="9" fontId="12" fillId="15" borderId="11" xfId="1" applyFont="1" applyFill="1" applyBorder="1" applyAlignment="1" applyProtection="1">
      <alignment horizontal="center"/>
      <protection locked="0"/>
    </xf>
    <xf numFmtId="1" fontId="16" fillId="15" borderId="11" xfId="0" applyNumberFormat="1" applyFont="1" applyFill="1" applyBorder="1" applyAlignment="1" applyProtection="1">
      <alignment horizontal="center" vertical="center"/>
      <protection locked="0"/>
    </xf>
    <xf numFmtId="166" fontId="20" fillId="32" borderId="11" xfId="0" applyNumberFormat="1" applyFont="1" applyFill="1" applyBorder="1" applyAlignment="1">
      <alignment horizontal="right" vertical="center" indent="1"/>
    </xf>
    <xf numFmtId="0" fontId="9" fillId="15" borderId="19" xfId="0" applyFont="1" applyFill="1" applyBorder="1" applyAlignment="1">
      <alignment horizontal="center" vertical="center"/>
    </xf>
    <xf numFmtId="0" fontId="9" fillId="15" borderId="23" xfId="0" applyFont="1" applyFill="1" applyBorder="1" applyAlignment="1">
      <alignment horizontal="center" vertical="center"/>
    </xf>
    <xf numFmtId="0" fontId="20" fillId="31" borderId="25" xfId="0" applyFont="1" applyFill="1" applyBorder="1" applyAlignment="1">
      <alignment horizontal="right" vertical="center"/>
    </xf>
    <xf numFmtId="0" fontId="28" fillId="16" borderId="26" xfId="0" applyFont="1" applyFill="1" applyBorder="1" applyAlignment="1">
      <alignment horizontal="right" vertical="center" indent="1"/>
    </xf>
    <xf numFmtId="0" fontId="28" fillId="16" borderId="26" xfId="0" applyFont="1" applyFill="1" applyBorder="1" applyAlignment="1">
      <alignment horizontal="right" vertical="center" wrapText="1" indent="1"/>
    </xf>
    <xf numFmtId="0" fontId="20" fillId="32" borderId="26" xfId="0" applyFont="1" applyFill="1" applyBorder="1" applyAlignment="1">
      <alignment horizontal="right" vertical="center" wrapText="1" indent="1"/>
    </xf>
    <xf numFmtId="0" fontId="29" fillId="32" borderId="26" xfId="0" applyFont="1" applyFill="1" applyBorder="1" applyAlignment="1">
      <alignment horizontal="right" vertical="center" wrapText="1" indent="1"/>
    </xf>
    <xf numFmtId="0" fontId="29" fillId="32" borderId="26" xfId="0" applyFont="1" applyFill="1" applyBorder="1" applyAlignment="1">
      <alignment horizontal="right" vertical="center" indent="1"/>
    </xf>
    <xf numFmtId="2" fontId="10" fillId="0" borderId="32" xfId="0" applyNumberFormat="1" applyFont="1" applyBorder="1" applyAlignment="1" applyProtection="1">
      <alignment horizontal="right" vertical="center" indent="1"/>
      <protection locked="0"/>
    </xf>
    <xf numFmtId="0" fontId="9" fillId="0" borderId="33" xfId="0" applyFont="1" applyBorder="1" applyAlignment="1" applyProtection="1">
      <alignment vertical="center"/>
      <protection locked="0"/>
    </xf>
    <xf numFmtId="166" fontId="25" fillId="15" borderId="11" xfId="0" applyNumberFormat="1" applyFont="1" applyFill="1" applyBorder="1" applyAlignment="1" applyProtection="1">
      <alignment horizontal="center" vertical="center"/>
      <protection locked="0"/>
    </xf>
    <xf numFmtId="166" fontId="20" fillId="32" borderId="11" xfId="0" applyNumberFormat="1" applyFont="1" applyFill="1" applyBorder="1" applyAlignment="1">
      <alignment horizontal="center" vertical="center"/>
    </xf>
    <xf numFmtId="166" fontId="20" fillId="32" borderId="11" xfId="0" quotePrefix="1" applyNumberFormat="1" applyFont="1" applyFill="1" applyBorder="1" applyAlignment="1">
      <alignment horizontal="center" vertical="center"/>
    </xf>
    <xf numFmtId="0" fontId="22" fillId="0" borderId="0" xfId="0" applyFont="1" applyAlignment="1">
      <alignment horizontal="center"/>
    </xf>
    <xf numFmtId="166" fontId="3" fillId="17" borderId="2" xfId="0" applyNumberFormat="1" applyFont="1" applyFill="1" applyBorder="1" applyAlignment="1">
      <alignment horizontal="center"/>
    </xf>
    <xf numFmtId="1" fontId="22" fillId="0" borderId="0" xfId="0" quotePrefix="1" applyNumberFormat="1" applyFont="1" applyAlignment="1">
      <alignment horizontal="center"/>
    </xf>
    <xf numFmtId="0" fontId="15" fillId="16" borderId="30" xfId="0" applyFont="1" applyFill="1" applyBorder="1" applyAlignment="1">
      <alignment horizontal="left" vertical="center" indent="4"/>
    </xf>
    <xf numFmtId="0" fontId="18" fillId="13" borderId="31" xfId="0" applyFont="1" applyFill="1" applyBorder="1" applyAlignment="1">
      <alignment horizontal="left" vertical="center" indent="4"/>
    </xf>
    <xf numFmtId="0" fontId="76" fillId="4" borderId="27" xfId="0" applyFont="1" applyFill="1" applyBorder="1" applyAlignment="1">
      <alignment horizontal="left" vertical="center" indent="4"/>
    </xf>
    <xf numFmtId="0" fontId="76" fillId="10" borderId="27" xfId="0" applyFont="1" applyFill="1" applyBorder="1" applyAlignment="1">
      <alignment horizontal="left" vertical="center" indent="4"/>
    </xf>
    <xf numFmtId="0" fontId="11" fillId="5" borderId="27" xfId="0" applyFont="1" applyFill="1" applyBorder="1" applyAlignment="1">
      <alignment horizontal="left" vertical="center" indent="4"/>
    </xf>
    <xf numFmtId="0" fontId="11" fillId="6" borderId="27" xfId="0" applyFont="1" applyFill="1" applyBorder="1" applyAlignment="1">
      <alignment horizontal="left" vertical="center" indent="4"/>
    </xf>
    <xf numFmtId="0" fontId="11" fillId="8" borderId="27" xfId="0" applyFont="1" applyFill="1" applyBorder="1" applyAlignment="1">
      <alignment horizontal="left" vertical="center" indent="4"/>
    </xf>
    <xf numFmtId="0" fontId="11" fillId="9" borderId="27" xfId="0" applyFont="1" applyFill="1" applyBorder="1" applyAlignment="1">
      <alignment horizontal="left" vertical="center" indent="4"/>
    </xf>
    <xf numFmtId="0" fontId="11" fillId="7" borderId="27" xfId="0" applyFont="1" applyFill="1" applyBorder="1" applyAlignment="1">
      <alignment horizontal="left" vertical="center" indent="4"/>
    </xf>
    <xf numFmtId="0" fontId="11" fillId="11" borderId="27" xfId="0" applyFont="1" applyFill="1" applyBorder="1" applyAlignment="1">
      <alignment horizontal="left" vertical="center" indent="4"/>
    </xf>
    <xf numFmtId="0" fontId="76" fillId="10" borderId="28" xfId="0" applyFont="1" applyFill="1" applyBorder="1" applyAlignment="1">
      <alignment horizontal="left" vertical="center" indent="4"/>
    </xf>
    <xf numFmtId="0" fontId="76" fillId="12" borderId="34" xfId="0" applyFont="1" applyFill="1" applyBorder="1" applyAlignment="1">
      <alignment horizontal="left" vertical="center" indent="4"/>
    </xf>
    <xf numFmtId="0" fontId="11" fillId="3" borderId="29" xfId="0" applyFont="1" applyFill="1" applyBorder="1" applyAlignment="1">
      <alignment horizontal="left" vertical="center" indent="4"/>
    </xf>
    <xf numFmtId="0" fontId="77" fillId="15" borderId="19" xfId="0" applyFont="1" applyFill="1" applyBorder="1" applyAlignment="1" applyProtection="1">
      <alignment horizontal="left" vertical="center"/>
      <protection locked="0"/>
    </xf>
    <xf numFmtId="166" fontId="25" fillId="15" borderId="11" xfId="0" applyNumberFormat="1" applyFont="1" applyFill="1" applyBorder="1" applyAlignment="1" applyProtection="1">
      <alignment horizontal="right" vertical="center" indent="1"/>
      <protection locked="0"/>
    </xf>
    <xf numFmtId="2" fontId="10" fillId="0" borderId="9" xfId="0" applyNumberFormat="1" applyFont="1" applyBorder="1" applyAlignment="1" applyProtection="1">
      <alignment horizontal="right" vertical="center" indent="1"/>
      <protection locked="0"/>
    </xf>
    <xf numFmtId="2" fontId="10" fillId="0" borderId="16" xfId="0" applyNumberFormat="1" applyFont="1" applyBorder="1" applyAlignment="1" applyProtection="1">
      <alignment horizontal="right" vertical="center" indent="1"/>
      <protection locked="0"/>
    </xf>
    <xf numFmtId="2" fontId="5" fillId="0" borderId="3" xfId="0" applyNumberFormat="1" applyFont="1" applyBorder="1"/>
    <xf numFmtId="10" fontId="5" fillId="0" borderId="3" xfId="1" applyNumberFormat="1" applyFont="1" applyBorder="1"/>
    <xf numFmtId="2" fontId="78" fillId="0" borderId="3" xfId="0" quotePrefix="1" applyNumberFormat="1" applyFont="1" applyBorder="1"/>
    <xf numFmtId="10" fontId="78" fillId="0" borderId="3" xfId="1" quotePrefix="1" applyNumberFormat="1" applyFont="1" applyBorder="1"/>
    <xf numFmtId="2" fontId="78" fillId="0" borderId="3" xfId="0" applyNumberFormat="1" applyFont="1" applyBorder="1"/>
    <xf numFmtId="2" fontId="5" fillId="0" borderId="0" xfId="0" applyNumberFormat="1" applyFont="1"/>
    <xf numFmtId="10" fontId="5" fillId="0" borderId="0" xfId="1" applyNumberFormat="1" applyFont="1"/>
    <xf numFmtId="10" fontId="5" fillId="0" borderId="3" xfId="0" applyNumberFormat="1" applyFont="1" applyBorder="1"/>
    <xf numFmtId="10" fontId="53" fillId="0" borderId="3" xfId="0" quotePrefix="1" applyNumberFormat="1" applyFont="1" applyBorder="1"/>
    <xf numFmtId="0" fontId="5" fillId="0" borderId="0" xfId="0" applyFont="1"/>
    <xf numFmtId="10" fontId="5" fillId="0" borderId="0" xfId="0" applyNumberFormat="1" applyFont="1"/>
    <xf numFmtId="10" fontId="54" fillId="0" borderId="3" xfId="0" applyNumberFormat="1" applyFont="1" applyBorder="1"/>
    <xf numFmtId="10" fontId="55" fillId="0" borderId="3" xfId="0" applyNumberFormat="1" applyFont="1" applyBorder="1"/>
    <xf numFmtId="10" fontId="56" fillId="0" borderId="3" xfId="0" applyNumberFormat="1" applyFont="1" applyBorder="1"/>
    <xf numFmtId="10" fontId="57" fillId="0" borderId="3" xfId="0" applyNumberFormat="1" applyFont="1" applyBorder="1"/>
    <xf numFmtId="2" fontId="79" fillId="0" borderId="3" xfId="0" applyNumberFormat="1" applyFont="1" applyBorder="1"/>
    <xf numFmtId="10" fontId="79" fillId="0" borderId="3" xfId="0" applyNumberFormat="1" applyFont="1" applyBorder="1"/>
    <xf numFmtId="10" fontId="60" fillId="0" borderId="3" xfId="0" applyNumberFormat="1" applyFont="1" applyBorder="1"/>
    <xf numFmtId="10" fontId="61" fillId="0" borderId="3" xfId="0" applyNumberFormat="1" applyFont="1" applyBorder="1"/>
    <xf numFmtId="2" fontId="80" fillId="0" borderId="3" xfId="0" applyNumberFormat="1" applyFont="1" applyBorder="1"/>
    <xf numFmtId="10" fontId="80" fillId="0" borderId="3" xfId="0" applyNumberFormat="1" applyFont="1" applyBorder="1"/>
    <xf numFmtId="2" fontId="64" fillId="14" borderId="0" xfId="0" applyNumberFormat="1" applyFont="1" applyFill="1"/>
    <xf numFmtId="2" fontId="64" fillId="0" borderId="3" xfId="0" quotePrefix="1" applyNumberFormat="1" applyFont="1" applyBorder="1"/>
    <xf numFmtId="166" fontId="4" fillId="14" borderId="1" xfId="0" applyNumberFormat="1" applyFont="1" applyFill="1" applyBorder="1"/>
    <xf numFmtId="166" fontId="4" fillId="0" borderId="5" xfId="0" applyNumberFormat="1" applyFont="1" applyBorder="1"/>
    <xf numFmtId="166" fontId="25" fillId="32" borderId="0" xfId="0" applyNumberFormat="1" applyFont="1" applyFill="1" applyAlignment="1">
      <alignment horizontal="right" vertical="center" indent="1"/>
    </xf>
    <xf numFmtId="166" fontId="8" fillId="2" borderId="3" xfId="0" applyNumberFormat="1" applyFont="1" applyFill="1" applyBorder="1" applyAlignment="1">
      <alignment horizontal="center"/>
    </xf>
    <xf numFmtId="166" fontId="4" fillId="0" borderId="3" xfId="0" applyNumberFormat="1" applyFont="1" applyBorder="1"/>
    <xf numFmtId="0" fontId="8" fillId="7" borderId="0" xfId="0" applyFont="1" applyFill="1" applyAlignment="1">
      <alignment horizontal="centerContinuous"/>
    </xf>
    <xf numFmtId="2" fontId="34" fillId="7" borderId="0" xfId="0" applyNumberFormat="1" applyFont="1" applyFill="1" applyAlignment="1">
      <alignment horizontal="centerContinuous"/>
    </xf>
    <xf numFmtId="10" fontId="34" fillId="7" borderId="0" xfId="1" applyNumberFormat="1" applyFont="1" applyFill="1" applyAlignment="1">
      <alignment horizontal="centerContinuous"/>
    </xf>
    <xf numFmtId="166" fontId="4" fillId="17" borderId="0" xfId="0" applyNumberFormat="1" applyFont="1" applyFill="1"/>
    <xf numFmtId="0" fontId="5" fillId="17" borderId="0" xfId="0" applyFont="1" applyFill="1" applyAlignment="1">
      <alignment horizontal="center"/>
    </xf>
    <xf numFmtId="0" fontId="8" fillId="26" borderId="0" xfId="0" applyFont="1" applyFill="1" applyAlignment="1">
      <alignment horizontal="centerContinuous"/>
    </xf>
    <xf numFmtId="0" fontId="34" fillId="26" borderId="0" xfId="0" applyFont="1" applyFill="1" applyAlignment="1">
      <alignment horizontal="centerContinuous"/>
    </xf>
    <xf numFmtId="10" fontId="34" fillId="26" borderId="0" xfId="0" applyNumberFormat="1" applyFont="1" applyFill="1" applyAlignment="1">
      <alignment horizontal="centerContinuous"/>
    </xf>
    <xf numFmtId="0" fontId="8" fillId="27" borderId="0" xfId="0" applyFont="1" applyFill="1" applyAlignment="1">
      <alignment horizontal="centerContinuous"/>
    </xf>
    <xf numFmtId="0" fontId="34" fillId="27" borderId="0" xfId="0" applyFont="1" applyFill="1" applyAlignment="1">
      <alignment horizontal="centerContinuous"/>
    </xf>
    <xf numFmtId="10" fontId="34" fillId="27" borderId="0" xfId="0" applyNumberFormat="1" applyFont="1" applyFill="1" applyAlignment="1">
      <alignment horizontal="centerContinuous"/>
    </xf>
    <xf numFmtId="0" fontId="8" fillId="5" borderId="0" xfId="0" applyFont="1" applyFill="1" applyAlignment="1">
      <alignment horizontal="centerContinuous"/>
    </xf>
    <xf numFmtId="0" fontId="34" fillId="5" borderId="0" xfId="0" applyFont="1" applyFill="1" applyAlignment="1">
      <alignment horizontal="centerContinuous"/>
    </xf>
    <xf numFmtId="10" fontId="34" fillId="5" borderId="0" xfId="0" applyNumberFormat="1" applyFont="1" applyFill="1" applyAlignment="1">
      <alignment horizontal="centerContinuous"/>
    </xf>
    <xf numFmtId="0" fontId="8" fillId="28" borderId="0" xfId="0" applyFont="1" applyFill="1" applyAlignment="1">
      <alignment horizontal="centerContinuous"/>
    </xf>
    <xf numFmtId="0" fontId="34" fillId="28" borderId="0" xfId="0" applyFont="1" applyFill="1" applyAlignment="1">
      <alignment horizontal="centerContinuous"/>
    </xf>
    <xf numFmtId="10" fontId="34" fillId="28" borderId="0" xfId="0" applyNumberFormat="1" applyFont="1" applyFill="1" applyAlignment="1">
      <alignment horizontal="centerContinuous"/>
    </xf>
    <xf numFmtId="0" fontId="8" fillId="19" borderId="0" xfId="0" applyFont="1" applyFill="1" applyAlignment="1">
      <alignment horizontal="centerContinuous"/>
    </xf>
    <xf numFmtId="0" fontId="34" fillId="19" borderId="0" xfId="0" applyFont="1" applyFill="1" applyAlignment="1">
      <alignment horizontal="centerContinuous"/>
    </xf>
    <xf numFmtId="10" fontId="34" fillId="19" borderId="0" xfId="0" applyNumberFormat="1" applyFont="1" applyFill="1" applyAlignment="1">
      <alignment horizontal="centerContinuous"/>
    </xf>
    <xf numFmtId="0" fontId="8" fillId="29" borderId="0" xfId="0" applyFont="1" applyFill="1" applyAlignment="1">
      <alignment horizontal="centerContinuous"/>
    </xf>
    <xf numFmtId="0" fontId="34" fillId="29" borderId="0" xfId="0" applyFont="1" applyFill="1" applyAlignment="1">
      <alignment horizontal="centerContinuous"/>
    </xf>
    <xf numFmtId="10" fontId="34" fillId="29" borderId="0" xfId="0" applyNumberFormat="1" applyFont="1" applyFill="1" applyAlignment="1">
      <alignment horizontal="centerContinuous"/>
    </xf>
    <xf numFmtId="0" fontId="8" fillId="6" borderId="0" xfId="0" applyFont="1" applyFill="1" applyAlignment="1">
      <alignment horizontal="centerContinuous"/>
    </xf>
    <xf numFmtId="0" fontId="34" fillId="6" borderId="0" xfId="0" applyFont="1" applyFill="1" applyAlignment="1">
      <alignment horizontal="centerContinuous"/>
    </xf>
    <xf numFmtId="10" fontId="34" fillId="6" borderId="0" xfId="0" applyNumberFormat="1" applyFont="1" applyFill="1" applyAlignment="1">
      <alignment horizontal="centerContinuous"/>
    </xf>
    <xf numFmtId="0" fontId="8" fillId="21" borderId="0" xfId="0" applyFont="1" applyFill="1" applyAlignment="1" applyProtection="1">
      <alignment horizontal="centerContinuous"/>
      <protection locked="0"/>
    </xf>
    <xf numFmtId="0" fontId="34" fillId="21" borderId="0" xfId="0" applyFont="1" applyFill="1" applyAlignment="1">
      <alignment horizontal="centerContinuous"/>
    </xf>
    <xf numFmtId="10" fontId="34" fillId="21" borderId="0" xfId="0" applyNumberFormat="1" applyFont="1" applyFill="1" applyAlignment="1">
      <alignment horizontal="centerContinuous"/>
    </xf>
    <xf numFmtId="0" fontId="8" fillId="22" borderId="0" xfId="0" applyFont="1" applyFill="1" applyAlignment="1" applyProtection="1">
      <alignment horizontal="centerContinuous"/>
      <protection locked="0"/>
    </xf>
    <xf numFmtId="0" fontId="34" fillId="22" borderId="0" xfId="0" applyFont="1" applyFill="1" applyAlignment="1">
      <alignment horizontal="centerContinuous"/>
    </xf>
    <xf numFmtId="10" fontId="34" fillId="22" borderId="0" xfId="0" applyNumberFormat="1" applyFont="1" applyFill="1" applyAlignment="1">
      <alignment horizontal="centerContinuous"/>
    </xf>
    <xf numFmtId="2" fontId="58" fillId="23" borderId="0" xfId="0" applyNumberFormat="1" applyFont="1" applyFill="1"/>
    <xf numFmtId="168" fontId="59" fillId="23" borderId="0" xfId="0" applyNumberFormat="1" applyFont="1" applyFill="1"/>
    <xf numFmtId="2" fontId="60" fillId="6" borderId="0" xfId="0" applyNumberFormat="1" applyFont="1" applyFill="1"/>
    <xf numFmtId="168" fontId="46" fillId="6" borderId="0" xfId="0" applyNumberFormat="1" applyFont="1" applyFill="1"/>
    <xf numFmtId="2" fontId="34" fillId="23" borderId="0" xfId="0" applyNumberFormat="1" applyFont="1" applyFill="1"/>
    <xf numFmtId="2" fontId="34" fillId="6" borderId="0" xfId="0" applyNumberFormat="1" applyFont="1" applyFill="1"/>
    <xf numFmtId="2" fontId="34" fillId="30" borderId="0" xfId="0" applyNumberFormat="1" applyFont="1" applyFill="1" applyAlignment="1">
      <alignment horizontal="centerContinuous"/>
    </xf>
    <xf numFmtId="2" fontId="51" fillId="30" borderId="0" xfId="0" applyNumberFormat="1" applyFont="1" applyFill="1" applyAlignment="1">
      <alignment horizontal="centerContinuous"/>
    </xf>
    <xf numFmtId="168" fontId="52" fillId="30" borderId="0" xfId="0" applyNumberFormat="1" applyFont="1" applyFill="1" applyAlignment="1">
      <alignment horizontal="centerContinuous"/>
    </xf>
    <xf numFmtId="2" fontId="34" fillId="27" borderId="0" xfId="0" applyNumberFormat="1" applyFont="1" applyFill="1" applyAlignment="1">
      <alignment horizontal="centerContinuous"/>
    </xf>
    <xf numFmtId="2" fontId="54" fillId="27" borderId="0" xfId="0" applyNumberFormat="1" applyFont="1" applyFill="1" applyAlignment="1">
      <alignment horizontal="centerContinuous"/>
    </xf>
    <xf numFmtId="168" fontId="37" fillId="27" borderId="0" xfId="0" applyNumberFormat="1" applyFont="1" applyFill="1" applyAlignment="1">
      <alignment horizontal="centerContinuous"/>
    </xf>
    <xf numFmtId="2" fontId="34" fillId="26" borderId="0" xfId="0" applyNumberFormat="1" applyFont="1" applyFill="1" applyAlignment="1">
      <alignment horizontal="centerContinuous"/>
    </xf>
    <xf numFmtId="2" fontId="53" fillId="26" borderId="0" xfId="0" applyNumberFormat="1" applyFont="1" applyFill="1" applyAlignment="1">
      <alignment horizontal="centerContinuous"/>
    </xf>
    <xf numFmtId="168" fontId="36" fillId="26" borderId="0" xfId="0" applyNumberFormat="1" applyFont="1" applyFill="1" applyAlignment="1">
      <alignment horizontal="centerContinuous"/>
    </xf>
    <xf numFmtId="2" fontId="34" fillId="5" borderId="0" xfId="0" applyNumberFormat="1" applyFont="1" applyFill="1" applyAlignment="1">
      <alignment horizontal="centerContinuous"/>
    </xf>
    <xf numFmtId="2" fontId="55" fillId="5" borderId="0" xfId="0" applyNumberFormat="1" applyFont="1" applyFill="1" applyAlignment="1">
      <alignment horizontal="centerContinuous"/>
    </xf>
    <xf numFmtId="168" fontId="39" fillId="5" borderId="0" xfId="0" applyNumberFormat="1" applyFont="1" applyFill="1" applyAlignment="1">
      <alignment horizontal="centerContinuous"/>
    </xf>
    <xf numFmtId="2" fontId="34" fillId="19" borderId="0" xfId="0" applyNumberFormat="1" applyFont="1" applyFill="1" applyAlignment="1">
      <alignment horizontal="centerContinuous"/>
    </xf>
    <xf numFmtId="2" fontId="57" fillId="19" borderId="0" xfId="0" applyNumberFormat="1" applyFont="1" applyFill="1" applyAlignment="1">
      <alignment horizontal="centerContinuous"/>
    </xf>
    <xf numFmtId="168" fontId="43" fillId="19" borderId="0" xfId="0" applyNumberFormat="1" applyFont="1" applyFill="1" applyAlignment="1">
      <alignment horizontal="centerContinuous"/>
    </xf>
    <xf numFmtId="2" fontId="34" fillId="28" borderId="0" xfId="0" applyNumberFormat="1" applyFont="1" applyFill="1" applyAlignment="1">
      <alignment horizontal="centerContinuous"/>
    </xf>
    <xf numFmtId="2" fontId="56" fillId="28" borderId="0" xfId="0" applyNumberFormat="1" applyFont="1" applyFill="1" applyAlignment="1">
      <alignment horizontal="centerContinuous"/>
    </xf>
    <xf numFmtId="168" fontId="42" fillId="28" borderId="0" xfId="0" applyNumberFormat="1" applyFont="1" applyFill="1" applyAlignment="1">
      <alignment horizontal="centerContinuous"/>
    </xf>
    <xf numFmtId="2" fontId="34" fillId="21" borderId="0" xfId="0" applyNumberFormat="1" applyFont="1" applyFill="1" applyAlignment="1">
      <alignment horizontal="centerContinuous"/>
    </xf>
    <xf numFmtId="2" fontId="61" fillId="21" borderId="0" xfId="0" applyNumberFormat="1" applyFont="1" applyFill="1" applyAlignment="1">
      <alignment horizontal="centerContinuous"/>
    </xf>
    <xf numFmtId="168" fontId="48" fillId="21" borderId="0" xfId="0" applyNumberFormat="1" applyFont="1" applyFill="1" applyAlignment="1">
      <alignment horizontal="centerContinuous"/>
    </xf>
    <xf numFmtId="2" fontId="34" fillId="22" borderId="0" xfId="0" applyNumberFormat="1" applyFont="1" applyFill="1" applyAlignment="1">
      <alignment horizontal="centerContinuous"/>
    </xf>
    <xf numFmtId="2" fontId="62" fillId="22" borderId="0" xfId="0" applyNumberFormat="1" applyFont="1" applyFill="1" applyAlignment="1">
      <alignment horizontal="centerContinuous"/>
    </xf>
    <xf numFmtId="168" fontId="63" fillId="22" borderId="0" xfId="0" applyNumberFormat="1" applyFont="1" applyFill="1" applyAlignment="1">
      <alignment horizontal="centerContinuous"/>
    </xf>
    <xf numFmtId="1" fontId="34" fillId="30" borderId="3" xfId="0" applyNumberFormat="1" applyFont="1" applyFill="1" applyBorder="1" applyAlignment="1">
      <alignment horizontal="center"/>
    </xf>
    <xf numFmtId="168" fontId="34" fillId="24" borderId="3" xfId="0" applyNumberFormat="1" applyFont="1" applyFill="1" applyBorder="1" applyAlignment="1">
      <alignment horizontal="center"/>
    </xf>
    <xf numFmtId="168" fontId="34" fillId="20" borderId="3" xfId="0" applyNumberFormat="1" applyFont="1" applyFill="1" applyBorder="1" applyAlignment="1">
      <alignment horizontal="center"/>
    </xf>
    <xf numFmtId="168" fontId="34" fillId="18" borderId="3" xfId="0" applyNumberFormat="1" applyFont="1" applyFill="1" applyBorder="1" applyAlignment="1">
      <alignment horizontal="center"/>
    </xf>
    <xf numFmtId="168" fontId="34" fillId="5" borderId="3" xfId="0" applyNumberFormat="1" applyFont="1" applyFill="1" applyBorder="1" applyAlignment="1">
      <alignment horizontal="center"/>
    </xf>
    <xf numFmtId="168" fontId="34" fillId="25" borderId="3" xfId="0" applyNumberFormat="1" applyFont="1" applyFill="1" applyBorder="1" applyAlignment="1">
      <alignment horizontal="center"/>
    </xf>
    <xf numFmtId="168" fontId="34" fillId="19" borderId="3" xfId="0" applyNumberFormat="1" applyFont="1" applyFill="1" applyBorder="1" applyAlignment="1">
      <alignment horizontal="center"/>
    </xf>
    <xf numFmtId="168" fontId="34" fillId="23" borderId="3" xfId="0" applyNumberFormat="1" applyFont="1" applyFill="1" applyBorder="1" applyAlignment="1">
      <alignment horizontal="center"/>
    </xf>
    <xf numFmtId="168" fontId="34" fillId="6" borderId="3" xfId="0" applyNumberFormat="1" applyFont="1" applyFill="1" applyBorder="1" applyAlignment="1">
      <alignment horizontal="center"/>
    </xf>
    <xf numFmtId="168" fontId="34" fillId="21" borderId="3" xfId="0" applyNumberFormat="1" applyFont="1" applyFill="1" applyBorder="1" applyAlignment="1">
      <alignment horizontal="center"/>
    </xf>
    <xf numFmtId="168" fontId="34" fillId="22" borderId="3" xfId="0" applyNumberFormat="1" applyFont="1" applyFill="1" applyBorder="1" applyAlignment="1">
      <alignment horizontal="center"/>
    </xf>
    <xf numFmtId="168" fontId="34" fillId="3" borderId="13" xfId="0" applyNumberFormat="1" applyFont="1" applyFill="1" applyBorder="1" applyAlignment="1">
      <alignment horizontal="center"/>
    </xf>
    <xf numFmtId="0" fontId="75" fillId="0" borderId="13" xfId="0" applyFont="1" applyBorder="1"/>
    <xf numFmtId="0" fontId="22" fillId="0" borderId="0" xfId="0" applyFont="1"/>
    <xf numFmtId="2" fontId="29" fillId="32" borderId="22" xfId="0" applyNumberFormat="1" applyFont="1" applyFill="1" applyBorder="1" applyAlignment="1">
      <alignment horizontal="center" vertical="center"/>
    </xf>
    <xf numFmtId="2" fontId="29" fillId="32" borderId="22" xfId="0" applyNumberFormat="1" applyFont="1" applyFill="1" applyBorder="1" applyAlignment="1">
      <alignment horizontal="right" vertical="center" indent="1"/>
    </xf>
    <xf numFmtId="0" fontId="29" fillId="32" borderId="35" xfId="0" applyFont="1" applyFill="1" applyBorder="1" applyAlignment="1">
      <alignment horizontal="center" vertical="center"/>
    </xf>
    <xf numFmtId="2" fontId="10" fillId="32" borderId="36" xfId="0" applyNumberFormat="1" applyFont="1" applyFill="1" applyBorder="1" applyAlignment="1">
      <alignment horizontal="right" vertical="center" indent="1"/>
    </xf>
    <xf numFmtId="0" fontId="26" fillId="32" borderId="37" xfId="0" applyFont="1" applyFill="1" applyBorder="1" applyAlignment="1">
      <alignment vertical="center"/>
    </xf>
    <xf numFmtId="167" fontId="17" fillId="32" borderId="38" xfId="0" quotePrefix="1" applyNumberFormat="1" applyFont="1" applyFill="1" applyBorder="1" applyAlignment="1">
      <alignment horizontal="right" vertical="center" indent="1"/>
    </xf>
    <xf numFmtId="10" fontId="13" fillId="32" borderId="37" xfId="0" applyNumberFormat="1" applyFont="1" applyFill="1" applyBorder="1" applyAlignment="1">
      <alignment horizontal="left" vertical="center" indent="1"/>
    </xf>
    <xf numFmtId="1" fontId="19" fillId="32" borderId="38" xfId="0" quotePrefix="1" applyNumberFormat="1" applyFont="1" applyFill="1" applyBorder="1" applyAlignment="1">
      <alignment horizontal="center" vertical="center"/>
    </xf>
    <xf numFmtId="0" fontId="9" fillId="32" borderId="37" xfId="0" applyFont="1" applyFill="1" applyBorder="1" applyAlignment="1">
      <alignment vertical="center"/>
    </xf>
    <xf numFmtId="165" fontId="9" fillId="32" borderId="37" xfId="0" quotePrefix="1" applyNumberFormat="1" applyFont="1" applyFill="1" applyBorder="1" applyAlignment="1">
      <alignment vertical="center"/>
    </xf>
    <xf numFmtId="0" fontId="26" fillId="32" borderId="39" xfId="0" applyFont="1" applyFill="1" applyBorder="1" applyAlignment="1">
      <alignment vertical="center"/>
    </xf>
    <xf numFmtId="0" fontId="9" fillId="32" borderId="40" xfId="0" applyFont="1" applyFill="1" applyBorder="1" applyAlignment="1">
      <alignment vertical="center"/>
    </xf>
    <xf numFmtId="0" fontId="8" fillId="3" borderId="0" xfId="0" applyFont="1" applyFill="1" applyAlignment="1">
      <alignment horizontal="centerContinuous"/>
    </xf>
    <xf numFmtId="2" fontId="5" fillId="3" borderId="0" xfId="0" applyNumberFormat="1" applyFont="1" applyFill="1" applyAlignment="1">
      <alignment horizontal="centerContinuous"/>
    </xf>
    <xf numFmtId="2" fontId="34" fillId="3" borderId="0" xfId="0" applyNumberFormat="1" applyFont="1" applyFill="1" applyAlignment="1">
      <alignment horizontal="centerContinuous"/>
    </xf>
    <xf numFmtId="168" fontId="50" fillId="3" borderId="0" xfId="0" applyNumberFormat="1" applyFont="1" applyFill="1" applyAlignment="1">
      <alignment horizontal="centerContinuous"/>
    </xf>
    <xf numFmtId="2" fontId="10" fillId="0" borderId="6" xfId="0" applyNumberFormat="1" applyFont="1" applyBorder="1" applyAlignment="1">
      <alignment horizontal="right" vertical="center" indent="1"/>
    </xf>
    <xf numFmtId="2" fontId="10" fillId="0" borderId="15" xfId="0" applyNumberFormat="1" applyFont="1" applyBorder="1" applyAlignment="1">
      <alignment horizontal="right" vertical="center" indent="1"/>
    </xf>
    <xf numFmtId="2" fontId="10" fillId="0" borderId="32" xfId="0" applyNumberFormat="1" applyFont="1" applyBorder="1" applyAlignment="1">
      <alignment horizontal="right" vertical="center" indent="1"/>
    </xf>
    <xf numFmtId="2" fontId="18" fillId="32" borderId="7" xfId="0" applyNumberFormat="1" applyFont="1" applyFill="1" applyBorder="1" applyAlignment="1" applyProtection="1">
      <alignment horizontal="right" vertical="center" indent="1"/>
      <protection locked="0"/>
    </xf>
    <xf numFmtId="2" fontId="18" fillId="32" borderId="19" xfId="0" applyNumberFormat="1" applyFont="1" applyFill="1" applyBorder="1" applyAlignment="1" applyProtection="1">
      <alignment horizontal="right" vertical="center" indent="1"/>
      <protection locked="0"/>
    </xf>
    <xf numFmtId="2" fontId="18" fillId="32" borderId="20" xfId="0" applyNumberFormat="1" applyFont="1" applyFill="1" applyBorder="1" applyAlignment="1" applyProtection="1">
      <alignment horizontal="right" vertical="center" indent="1"/>
      <protection locked="0"/>
    </xf>
    <xf numFmtId="2" fontId="18" fillId="32" borderId="32" xfId="0" applyNumberFormat="1" applyFont="1" applyFill="1" applyBorder="1" applyAlignment="1" applyProtection="1">
      <alignment horizontal="right" vertical="center" indent="1"/>
      <protection locked="0"/>
    </xf>
    <xf numFmtId="2" fontId="10" fillId="0" borderId="9" xfId="0" quotePrefix="1" applyNumberFormat="1" applyFont="1" applyBorder="1" applyAlignment="1">
      <alignment horizontal="right" vertical="center" indent="1"/>
    </xf>
    <xf numFmtId="0" fontId="16" fillId="16" borderId="41" xfId="0" applyFont="1" applyFill="1" applyBorder="1" applyAlignment="1">
      <alignment horizontal="center" vertical="center"/>
    </xf>
    <xf numFmtId="0" fontId="12" fillId="16" borderId="42" xfId="0" applyFont="1" applyFill="1" applyBorder="1" applyAlignment="1">
      <alignment horizontal="center" vertical="center"/>
    </xf>
    <xf numFmtId="0" fontId="12" fillId="16" borderId="43" xfId="0" applyFont="1" applyFill="1" applyBorder="1" applyAlignment="1">
      <alignment horizontal="center" vertical="center"/>
    </xf>
    <xf numFmtId="0" fontId="12" fillId="16" borderId="44" xfId="0" applyFont="1" applyFill="1" applyBorder="1" applyAlignment="1">
      <alignment horizontal="center" vertical="center"/>
    </xf>
    <xf numFmtId="0" fontId="81" fillId="4" borderId="26" xfId="0" applyFont="1" applyFill="1" applyBorder="1" applyAlignment="1">
      <alignment horizontal="right" vertical="center" indent="1"/>
    </xf>
    <xf numFmtId="2" fontId="31" fillId="0" borderId="3" xfId="0" applyNumberFormat="1" applyFont="1" applyBorder="1" applyProtection="1">
      <protection locked="0"/>
    </xf>
  </cellXfs>
  <cellStyles count="3">
    <cellStyle name="Normal" xfId="0" builtinId="0"/>
    <cellStyle name="Normal 2" xfId="2" xr:uid="{33748B7D-D2FB-420B-BD69-28CB50C25FC0}"/>
    <cellStyle name="Pourcentage" xfId="1" builtinId="5"/>
  </cellStyles>
  <dxfs count="20">
    <dxf>
      <font>
        <color rgb="FF9C0006"/>
      </font>
      <fill>
        <patternFill patternType="none">
          <bgColor auto="1"/>
        </patternFill>
      </fill>
    </dxf>
    <dxf>
      <fill>
        <patternFill>
          <bgColor theme="0" tint="-4.9989318521683403E-2"/>
        </patternFill>
      </fill>
    </dxf>
    <dxf>
      <font>
        <color rgb="FF9C0006"/>
      </font>
      <fill>
        <patternFill patternType="none">
          <bgColor auto="1"/>
        </patternFill>
      </fill>
    </dxf>
    <dxf>
      <fill>
        <patternFill>
          <bgColor theme="0" tint="-4.9989318521683403E-2"/>
        </patternFill>
      </fill>
    </dxf>
    <dxf>
      <font>
        <color rgb="FF9C0006"/>
      </font>
      <fill>
        <patternFill patternType="none">
          <bgColor auto="1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rgb="FF9C0006"/>
      </font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strike val="0"/>
        <outline val="0"/>
        <shadow val="0"/>
        <u val="none"/>
        <vertAlign val="baseline"/>
        <name val="Calibri"/>
        <family val="2"/>
        <scheme val="min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auto="1"/>
        <name val="Calibri"/>
        <family val="2"/>
        <scheme val="minor"/>
      </font>
      <numFmt numFmtId="2" formatCode="0.00"/>
      <alignment horizontal="righ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4"/>
        <color theme="9" tint="-0.249977111117893"/>
        <name val="Calibri"/>
        <family val="2"/>
        <scheme val="minor"/>
      </font>
      <numFmt numFmtId="2" formatCode="0.00"/>
      <fill>
        <patternFill patternType="solid">
          <fgColor indexed="64"/>
          <bgColor theme="9" tint="0.79998168889431442"/>
        </patternFill>
      </fill>
      <alignment horizontal="right" vertical="center" textRotation="0" wrapText="0" indent="1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4"/>
        <color auto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righ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2" formatCode="0.00"/>
      <alignment horizontal="righ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2" formatCode="0.00"/>
      <alignment horizontal="righ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4"/>
        <color auto="1"/>
        <name val="Calibri"/>
        <family val="2"/>
        <scheme val="minor"/>
      </font>
      <numFmt numFmtId="2" formatCode="0.00"/>
      <fill>
        <patternFill patternType="solid">
          <fgColor indexed="64"/>
          <bgColor theme="9" tint="0.79998168889431442"/>
        </patternFill>
      </fill>
      <alignment horizontal="righ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name val="Calibri"/>
        <family val="2"/>
        <scheme val="minor"/>
      </font>
      <alignment horizontal="left" vertical="center" textRotation="0" wrapText="0" indent="4" justifyLastLine="0" shrinkToFit="0" readingOrder="0"/>
      <border diagonalUp="0" diagonalDown="0">
        <left style="thin">
          <color theme="9" tint="0.39991454817346722"/>
        </left>
        <right style="thin">
          <color theme="9" tint="0.39991454817346722"/>
        </right>
      </border>
    </dxf>
    <dxf>
      <font>
        <strike val="0"/>
        <outline val="0"/>
        <shadow val="0"/>
        <u val="none"/>
        <vertAlign val="baseline"/>
        <name val="Calibri"/>
        <family val="2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</dxf>
  </dxfs>
  <tableStyles count="0" defaultTableStyle="TableStyleMedium9" defaultPivotStyle="PivotStyleLight16"/>
  <colors>
    <mruColors>
      <color rgb="FF4BACC6"/>
      <color rgb="FF9BBB59"/>
      <color rgb="FFC0504D"/>
      <color rgb="FF4F81BD"/>
      <color rgb="FF008000"/>
      <color rgb="FF948A54"/>
      <color rgb="FFC00A61"/>
      <color rgb="FFCCFFFF"/>
      <color rgb="FF83E4E9"/>
      <color rgb="FFAAF6C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Perte de masse des œufs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6.3943627355373664E-2"/>
          <c:y val="0.12340488853573688"/>
          <c:w val="0.83197162255368329"/>
          <c:h val="0.78438967071672538"/>
        </c:manualLayout>
      </c:layout>
      <c:lineChart>
        <c:grouping val="standard"/>
        <c:varyColors val="0"/>
        <c:ser>
          <c:idx val="0"/>
          <c:order val="0"/>
          <c:tx>
            <c:strRef>
              <c:f>Œufs!$C$2</c:f>
              <c:strCache>
                <c:ptCount val="1"/>
                <c:pt idx="0">
                  <c:v>M1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Œufs!$A$3:$A$29</c:f>
              <c:numCache>
                <c:formatCode>ddd\ dd\ mmm\ yy</c:formatCode>
                <c:ptCount val="27"/>
                <c:pt idx="0">
                  <c:v>39479</c:v>
                </c:pt>
                <c:pt idx="1">
                  <c:v>39480</c:v>
                </c:pt>
                <c:pt idx="2">
                  <c:v>39481</c:v>
                </c:pt>
                <c:pt idx="3">
                  <c:v>39482</c:v>
                </c:pt>
                <c:pt idx="4">
                  <c:v>39483</c:v>
                </c:pt>
                <c:pt idx="5">
                  <c:v>39484</c:v>
                </c:pt>
                <c:pt idx="6">
                  <c:v>39485</c:v>
                </c:pt>
                <c:pt idx="7">
                  <c:v>39486</c:v>
                </c:pt>
                <c:pt idx="8">
                  <c:v>39487</c:v>
                </c:pt>
                <c:pt idx="9">
                  <c:v>39488</c:v>
                </c:pt>
                <c:pt idx="10">
                  <c:v>39489</c:v>
                </c:pt>
                <c:pt idx="11">
                  <c:v>39490</c:v>
                </c:pt>
                <c:pt idx="12">
                  <c:v>39491</c:v>
                </c:pt>
                <c:pt idx="13">
                  <c:v>39492</c:v>
                </c:pt>
                <c:pt idx="14">
                  <c:v>39493</c:v>
                </c:pt>
                <c:pt idx="15">
                  <c:v>39494</c:v>
                </c:pt>
                <c:pt idx="16">
                  <c:v>39495</c:v>
                </c:pt>
                <c:pt idx="17">
                  <c:v>39496</c:v>
                </c:pt>
                <c:pt idx="18">
                  <c:v>39497</c:v>
                </c:pt>
                <c:pt idx="19">
                  <c:v>39498</c:v>
                </c:pt>
                <c:pt idx="20">
                  <c:v>39499</c:v>
                </c:pt>
                <c:pt idx="21">
                  <c:v>39500</c:v>
                </c:pt>
                <c:pt idx="22">
                  <c:v>39501</c:v>
                </c:pt>
                <c:pt idx="23">
                  <c:v>39502</c:v>
                </c:pt>
                <c:pt idx="24">
                  <c:v>39503</c:v>
                </c:pt>
                <c:pt idx="25">
                  <c:v>39504</c:v>
                </c:pt>
                <c:pt idx="26">
                  <c:v>39505</c:v>
                </c:pt>
              </c:numCache>
            </c:numRef>
          </c:cat>
          <c:val>
            <c:numRef>
              <c:f>Œufs!$C$3:$C$29</c:f>
              <c:numCache>
                <c:formatCode>0.00</c:formatCode>
                <c:ptCount val="27"/>
                <c:pt idx="0">
                  <c:v>26.71</c:v>
                </c:pt>
                <c:pt idx="1">
                  <c:v>26.68</c:v>
                </c:pt>
                <c:pt idx="4">
                  <c:v>26.6</c:v>
                </c:pt>
                <c:pt idx="5">
                  <c:v>25</c:v>
                </c:pt>
                <c:pt idx="6">
                  <c:v>24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FA1B-4365-B9C3-FC0660EC723C}"/>
            </c:ext>
          </c:extLst>
        </c:ser>
        <c:ser>
          <c:idx val="1"/>
          <c:order val="1"/>
          <c:tx>
            <c:strRef>
              <c:f>Œufs!$F$2</c:f>
              <c:strCache>
                <c:ptCount val="1"/>
                <c:pt idx="0">
                  <c:v>M2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numRef>
              <c:f>Œufs!$A$3:$A$29</c:f>
              <c:numCache>
                <c:formatCode>ddd\ dd\ mmm\ yy</c:formatCode>
                <c:ptCount val="27"/>
                <c:pt idx="0">
                  <c:v>39479</c:v>
                </c:pt>
                <c:pt idx="1">
                  <c:v>39480</c:v>
                </c:pt>
                <c:pt idx="2">
                  <c:v>39481</c:v>
                </c:pt>
                <c:pt idx="3">
                  <c:v>39482</c:v>
                </c:pt>
                <c:pt idx="4">
                  <c:v>39483</c:v>
                </c:pt>
                <c:pt idx="5">
                  <c:v>39484</c:v>
                </c:pt>
                <c:pt idx="6">
                  <c:v>39485</c:v>
                </c:pt>
                <c:pt idx="7">
                  <c:v>39486</c:v>
                </c:pt>
                <c:pt idx="8">
                  <c:v>39487</c:v>
                </c:pt>
                <c:pt idx="9">
                  <c:v>39488</c:v>
                </c:pt>
                <c:pt idx="10">
                  <c:v>39489</c:v>
                </c:pt>
                <c:pt idx="11">
                  <c:v>39490</c:v>
                </c:pt>
                <c:pt idx="12">
                  <c:v>39491</c:v>
                </c:pt>
                <c:pt idx="13">
                  <c:v>39492</c:v>
                </c:pt>
                <c:pt idx="14">
                  <c:v>39493</c:v>
                </c:pt>
                <c:pt idx="15">
                  <c:v>39494</c:v>
                </c:pt>
                <c:pt idx="16">
                  <c:v>39495</c:v>
                </c:pt>
                <c:pt idx="17">
                  <c:v>39496</c:v>
                </c:pt>
                <c:pt idx="18">
                  <c:v>39497</c:v>
                </c:pt>
                <c:pt idx="19">
                  <c:v>39498</c:v>
                </c:pt>
                <c:pt idx="20">
                  <c:v>39499</c:v>
                </c:pt>
                <c:pt idx="21">
                  <c:v>39500</c:v>
                </c:pt>
                <c:pt idx="22">
                  <c:v>39501</c:v>
                </c:pt>
                <c:pt idx="23">
                  <c:v>39502</c:v>
                </c:pt>
                <c:pt idx="24">
                  <c:v>39503</c:v>
                </c:pt>
                <c:pt idx="25">
                  <c:v>39504</c:v>
                </c:pt>
                <c:pt idx="26">
                  <c:v>39505</c:v>
                </c:pt>
              </c:numCache>
            </c:numRef>
          </c:cat>
          <c:val>
            <c:numRef>
              <c:f>Œufs!$F$3:$F$29</c:f>
              <c:numCache>
                <c:formatCode>0.00</c:formatCode>
                <c:ptCount val="27"/>
                <c:pt idx="0">
                  <c:v>26</c:v>
                </c:pt>
                <c:pt idx="1">
                  <c:v>25.7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FA1B-4365-B9C3-FC0660EC723C}"/>
            </c:ext>
          </c:extLst>
        </c:ser>
        <c:ser>
          <c:idx val="2"/>
          <c:order val="2"/>
          <c:tx>
            <c:strRef>
              <c:f>Œufs!$I$2</c:f>
              <c:strCache>
                <c:ptCount val="1"/>
                <c:pt idx="0">
                  <c:v>M3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numRef>
              <c:f>Œufs!$A$3:$A$29</c:f>
              <c:numCache>
                <c:formatCode>ddd\ dd\ mmm\ yy</c:formatCode>
                <c:ptCount val="27"/>
                <c:pt idx="0">
                  <c:v>39479</c:v>
                </c:pt>
                <c:pt idx="1">
                  <c:v>39480</c:v>
                </c:pt>
                <c:pt idx="2">
                  <c:v>39481</c:v>
                </c:pt>
                <c:pt idx="3">
                  <c:v>39482</c:v>
                </c:pt>
                <c:pt idx="4">
                  <c:v>39483</c:v>
                </c:pt>
                <c:pt idx="5">
                  <c:v>39484</c:v>
                </c:pt>
                <c:pt idx="6">
                  <c:v>39485</c:v>
                </c:pt>
                <c:pt idx="7">
                  <c:v>39486</c:v>
                </c:pt>
                <c:pt idx="8">
                  <c:v>39487</c:v>
                </c:pt>
                <c:pt idx="9">
                  <c:v>39488</c:v>
                </c:pt>
                <c:pt idx="10">
                  <c:v>39489</c:v>
                </c:pt>
                <c:pt idx="11">
                  <c:v>39490</c:v>
                </c:pt>
                <c:pt idx="12">
                  <c:v>39491</c:v>
                </c:pt>
                <c:pt idx="13">
                  <c:v>39492</c:v>
                </c:pt>
                <c:pt idx="14">
                  <c:v>39493</c:v>
                </c:pt>
                <c:pt idx="15">
                  <c:v>39494</c:v>
                </c:pt>
                <c:pt idx="16">
                  <c:v>39495</c:v>
                </c:pt>
                <c:pt idx="17">
                  <c:v>39496</c:v>
                </c:pt>
                <c:pt idx="18">
                  <c:v>39497</c:v>
                </c:pt>
                <c:pt idx="19">
                  <c:v>39498</c:v>
                </c:pt>
                <c:pt idx="20">
                  <c:v>39499</c:v>
                </c:pt>
                <c:pt idx="21">
                  <c:v>39500</c:v>
                </c:pt>
                <c:pt idx="22">
                  <c:v>39501</c:v>
                </c:pt>
                <c:pt idx="23">
                  <c:v>39502</c:v>
                </c:pt>
                <c:pt idx="24">
                  <c:v>39503</c:v>
                </c:pt>
                <c:pt idx="25">
                  <c:v>39504</c:v>
                </c:pt>
                <c:pt idx="26">
                  <c:v>39505</c:v>
                </c:pt>
              </c:numCache>
            </c:numRef>
          </c:cat>
          <c:val>
            <c:numRef>
              <c:f>Œufs!$I$3:$I$29</c:f>
              <c:numCache>
                <c:formatCode>0.00</c:formatCode>
                <c:ptCount val="27"/>
                <c:pt idx="0">
                  <c:v>26.4</c:v>
                </c:pt>
                <c:pt idx="1">
                  <c:v>26</c:v>
                </c:pt>
                <c:pt idx="2">
                  <c:v>25.5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FA1B-4365-B9C3-FC0660EC723C}"/>
            </c:ext>
          </c:extLst>
        </c:ser>
        <c:ser>
          <c:idx val="3"/>
          <c:order val="3"/>
          <c:tx>
            <c:strRef>
              <c:f>Œufs!$L$2</c:f>
              <c:strCache>
                <c:ptCount val="1"/>
                <c:pt idx="0">
                  <c:v>M4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cat>
            <c:numRef>
              <c:f>Œufs!$A$3:$A$29</c:f>
              <c:numCache>
                <c:formatCode>ddd\ dd\ mmm\ yy</c:formatCode>
                <c:ptCount val="27"/>
                <c:pt idx="0">
                  <c:v>39479</c:v>
                </c:pt>
                <c:pt idx="1">
                  <c:v>39480</c:v>
                </c:pt>
                <c:pt idx="2">
                  <c:v>39481</c:v>
                </c:pt>
                <c:pt idx="3">
                  <c:v>39482</c:v>
                </c:pt>
                <c:pt idx="4">
                  <c:v>39483</c:v>
                </c:pt>
                <c:pt idx="5">
                  <c:v>39484</c:v>
                </c:pt>
                <c:pt idx="6">
                  <c:v>39485</c:v>
                </c:pt>
                <c:pt idx="7">
                  <c:v>39486</c:v>
                </c:pt>
                <c:pt idx="8">
                  <c:v>39487</c:v>
                </c:pt>
                <c:pt idx="9">
                  <c:v>39488</c:v>
                </c:pt>
                <c:pt idx="10">
                  <c:v>39489</c:v>
                </c:pt>
                <c:pt idx="11">
                  <c:v>39490</c:v>
                </c:pt>
                <c:pt idx="12">
                  <c:v>39491</c:v>
                </c:pt>
                <c:pt idx="13">
                  <c:v>39492</c:v>
                </c:pt>
                <c:pt idx="14">
                  <c:v>39493</c:v>
                </c:pt>
                <c:pt idx="15">
                  <c:v>39494</c:v>
                </c:pt>
                <c:pt idx="16">
                  <c:v>39495</c:v>
                </c:pt>
                <c:pt idx="17">
                  <c:v>39496</c:v>
                </c:pt>
                <c:pt idx="18">
                  <c:v>39497</c:v>
                </c:pt>
                <c:pt idx="19">
                  <c:v>39498</c:v>
                </c:pt>
                <c:pt idx="20">
                  <c:v>39499</c:v>
                </c:pt>
                <c:pt idx="21">
                  <c:v>39500</c:v>
                </c:pt>
                <c:pt idx="22">
                  <c:v>39501</c:v>
                </c:pt>
                <c:pt idx="23">
                  <c:v>39502</c:v>
                </c:pt>
                <c:pt idx="24">
                  <c:v>39503</c:v>
                </c:pt>
                <c:pt idx="25">
                  <c:v>39504</c:v>
                </c:pt>
                <c:pt idx="26">
                  <c:v>39505</c:v>
                </c:pt>
              </c:numCache>
            </c:numRef>
          </c:cat>
          <c:val>
            <c:numRef>
              <c:f>Œufs!$L$3:$L$29</c:f>
              <c:numCache>
                <c:formatCode>0.00</c:formatCode>
                <c:ptCount val="27"/>
                <c:pt idx="0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FA1B-4365-B9C3-FC0660EC723C}"/>
            </c:ext>
          </c:extLst>
        </c:ser>
        <c:ser>
          <c:idx val="4"/>
          <c:order val="4"/>
          <c:tx>
            <c:strRef>
              <c:f>Œufs!$O$2</c:f>
              <c:strCache>
                <c:ptCount val="1"/>
                <c:pt idx="0">
                  <c:v>M5</c:v>
                </c:pt>
              </c:strCache>
            </c:strRef>
          </c:tx>
          <c:spPr>
            <a:ln w="28575" cap="rnd">
              <a:solidFill>
                <a:schemeClr val="accent5"/>
              </a:solidFill>
              <a:round/>
            </a:ln>
            <a:effectLst/>
          </c:spPr>
          <c:marker>
            <c:symbol val="none"/>
          </c:marker>
          <c:cat>
            <c:numRef>
              <c:f>Œufs!$A$3:$A$29</c:f>
              <c:numCache>
                <c:formatCode>ddd\ dd\ mmm\ yy</c:formatCode>
                <c:ptCount val="27"/>
                <c:pt idx="0">
                  <c:v>39479</c:v>
                </c:pt>
                <c:pt idx="1">
                  <c:v>39480</c:v>
                </c:pt>
                <c:pt idx="2">
                  <c:v>39481</c:v>
                </c:pt>
                <c:pt idx="3">
                  <c:v>39482</c:v>
                </c:pt>
                <c:pt idx="4">
                  <c:v>39483</c:v>
                </c:pt>
                <c:pt idx="5">
                  <c:v>39484</c:v>
                </c:pt>
                <c:pt idx="6">
                  <c:v>39485</c:v>
                </c:pt>
                <c:pt idx="7">
                  <c:v>39486</c:v>
                </c:pt>
                <c:pt idx="8">
                  <c:v>39487</c:v>
                </c:pt>
                <c:pt idx="9">
                  <c:v>39488</c:v>
                </c:pt>
                <c:pt idx="10">
                  <c:v>39489</c:v>
                </c:pt>
                <c:pt idx="11">
                  <c:v>39490</c:v>
                </c:pt>
                <c:pt idx="12">
                  <c:v>39491</c:v>
                </c:pt>
                <c:pt idx="13">
                  <c:v>39492</c:v>
                </c:pt>
                <c:pt idx="14">
                  <c:v>39493</c:v>
                </c:pt>
                <c:pt idx="15">
                  <c:v>39494</c:v>
                </c:pt>
                <c:pt idx="16">
                  <c:v>39495</c:v>
                </c:pt>
                <c:pt idx="17">
                  <c:v>39496</c:v>
                </c:pt>
                <c:pt idx="18">
                  <c:v>39497</c:v>
                </c:pt>
                <c:pt idx="19">
                  <c:v>39498</c:v>
                </c:pt>
                <c:pt idx="20">
                  <c:v>39499</c:v>
                </c:pt>
                <c:pt idx="21">
                  <c:v>39500</c:v>
                </c:pt>
                <c:pt idx="22">
                  <c:v>39501</c:v>
                </c:pt>
                <c:pt idx="23">
                  <c:v>39502</c:v>
                </c:pt>
                <c:pt idx="24">
                  <c:v>39503</c:v>
                </c:pt>
                <c:pt idx="25">
                  <c:v>39504</c:v>
                </c:pt>
                <c:pt idx="26">
                  <c:v>39505</c:v>
                </c:pt>
              </c:numCache>
            </c:numRef>
          </c:cat>
          <c:val>
            <c:numRef>
              <c:f>Œufs!$O$3:$O$29</c:f>
              <c:numCache>
                <c:formatCode>0.00</c:formatCode>
                <c:ptCount val="27"/>
                <c:pt idx="0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4-FA1B-4365-B9C3-FC0660EC723C}"/>
            </c:ext>
          </c:extLst>
        </c:ser>
        <c:ser>
          <c:idx val="5"/>
          <c:order val="5"/>
          <c:tx>
            <c:strRef>
              <c:f>Œufs!$R$2</c:f>
              <c:strCache>
                <c:ptCount val="1"/>
                <c:pt idx="0">
                  <c:v>M6</c:v>
                </c:pt>
              </c:strCache>
            </c:strRef>
          </c:tx>
          <c:spPr>
            <a:ln w="28575" cap="rnd">
              <a:solidFill>
                <a:schemeClr val="accent6"/>
              </a:solidFill>
              <a:round/>
            </a:ln>
            <a:effectLst/>
          </c:spPr>
          <c:marker>
            <c:symbol val="none"/>
          </c:marker>
          <c:cat>
            <c:numRef>
              <c:f>Œufs!$A$3:$A$29</c:f>
              <c:numCache>
                <c:formatCode>ddd\ dd\ mmm\ yy</c:formatCode>
                <c:ptCount val="27"/>
                <c:pt idx="0">
                  <c:v>39479</c:v>
                </c:pt>
                <c:pt idx="1">
                  <c:v>39480</c:v>
                </c:pt>
                <c:pt idx="2">
                  <c:v>39481</c:v>
                </c:pt>
                <c:pt idx="3">
                  <c:v>39482</c:v>
                </c:pt>
                <c:pt idx="4">
                  <c:v>39483</c:v>
                </c:pt>
                <c:pt idx="5">
                  <c:v>39484</c:v>
                </c:pt>
                <c:pt idx="6">
                  <c:v>39485</c:v>
                </c:pt>
                <c:pt idx="7">
                  <c:v>39486</c:v>
                </c:pt>
                <c:pt idx="8">
                  <c:v>39487</c:v>
                </c:pt>
                <c:pt idx="9">
                  <c:v>39488</c:v>
                </c:pt>
                <c:pt idx="10">
                  <c:v>39489</c:v>
                </c:pt>
                <c:pt idx="11">
                  <c:v>39490</c:v>
                </c:pt>
                <c:pt idx="12">
                  <c:v>39491</c:v>
                </c:pt>
                <c:pt idx="13">
                  <c:v>39492</c:v>
                </c:pt>
                <c:pt idx="14">
                  <c:v>39493</c:v>
                </c:pt>
                <c:pt idx="15">
                  <c:v>39494</c:v>
                </c:pt>
                <c:pt idx="16">
                  <c:v>39495</c:v>
                </c:pt>
                <c:pt idx="17">
                  <c:v>39496</c:v>
                </c:pt>
                <c:pt idx="18">
                  <c:v>39497</c:v>
                </c:pt>
                <c:pt idx="19">
                  <c:v>39498</c:v>
                </c:pt>
                <c:pt idx="20">
                  <c:v>39499</c:v>
                </c:pt>
                <c:pt idx="21">
                  <c:v>39500</c:v>
                </c:pt>
                <c:pt idx="22">
                  <c:v>39501</c:v>
                </c:pt>
                <c:pt idx="23">
                  <c:v>39502</c:v>
                </c:pt>
                <c:pt idx="24">
                  <c:v>39503</c:v>
                </c:pt>
                <c:pt idx="25">
                  <c:v>39504</c:v>
                </c:pt>
                <c:pt idx="26">
                  <c:v>39505</c:v>
                </c:pt>
              </c:numCache>
            </c:numRef>
          </c:cat>
          <c:val>
            <c:numRef>
              <c:f>Œufs!$R$3:$R$29</c:f>
              <c:numCache>
                <c:formatCode>0.00</c:formatCode>
                <c:ptCount val="27"/>
                <c:pt idx="0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FA1B-4365-B9C3-FC0660EC723C}"/>
            </c:ext>
          </c:extLst>
        </c:ser>
        <c:ser>
          <c:idx val="6"/>
          <c:order val="6"/>
          <c:tx>
            <c:strRef>
              <c:f>Œufs!$U$2</c:f>
              <c:strCache>
                <c:ptCount val="1"/>
                <c:pt idx="0">
                  <c:v>M7</c:v>
                </c:pt>
              </c:strCache>
            </c:strRef>
          </c:tx>
          <c:spPr>
            <a:ln w="28575" cap="rnd">
              <a:solidFill>
                <a:schemeClr val="bg2">
                  <a:lumMod val="5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Œufs!$A$3:$A$29</c:f>
              <c:numCache>
                <c:formatCode>ddd\ dd\ mmm\ yy</c:formatCode>
                <c:ptCount val="27"/>
                <c:pt idx="0">
                  <c:v>39479</c:v>
                </c:pt>
                <c:pt idx="1">
                  <c:v>39480</c:v>
                </c:pt>
                <c:pt idx="2">
                  <c:v>39481</c:v>
                </c:pt>
                <c:pt idx="3">
                  <c:v>39482</c:v>
                </c:pt>
                <c:pt idx="4">
                  <c:v>39483</c:v>
                </c:pt>
                <c:pt idx="5">
                  <c:v>39484</c:v>
                </c:pt>
                <c:pt idx="6">
                  <c:v>39485</c:v>
                </c:pt>
                <c:pt idx="7">
                  <c:v>39486</c:v>
                </c:pt>
                <c:pt idx="8">
                  <c:v>39487</c:v>
                </c:pt>
                <c:pt idx="9">
                  <c:v>39488</c:v>
                </c:pt>
                <c:pt idx="10">
                  <c:v>39489</c:v>
                </c:pt>
                <c:pt idx="11">
                  <c:v>39490</c:v>
                </c:pt>
                <c:pt idx="12">
                  <c:v>39491</c:v>
                </c:pt>
                <c:pt idx="13">
                  <c:v>39492</c:v>
                </c:pt>
                <c:pt idx="14">
                  <c:v>39493</c:v>
                </c:pt>
                <c:pt idx="15">
                  <c:v>39494</c:v>
                </c:pt>
                <c:pt idx="16">
                  <c:v>39495</c:v>
                </c:pt>
                <c:pt idx="17">
                  <c:v>39496</c:v>
                </c:pt>
                <c:pt idx="18">
                  <c:v>39497</c:v>
                </c:pt>
                <c:pt idx="19">
                  <c:v>39498</c:v>
                </c:pt>
                <c:pt idx="20">
                  <c:v>39499</c:v>
                </c:pt>
                <c:pt idx="21">
                  <c:v>39500</c:v>
                </c:pt>
                <c:pt idx="22">
                  <c:v>39501</c:v>
                </c:pt>
                <c:pt idx="23">
                  <c:v>39502</c:v>
                </c:pt>
                <c:pt idx="24">
                  <c:v>39503</c:v>
                </c:pt>
                <c:pt idx="25">
                  <c:v>39504</c:v>
                </c:pt>
                <c:pt idx="26">
                  <c:v>39505</c:v>
                </c:pt>
              </c:numCache>
            </c:numRef>
          </c:cat>
          <c:val>
            <c:numRef>
              <c:f>Œufs!$U$3:$U$29</c:f>
              <c:numCache>
                <c:formatCode>0.00</c:formatCode>
                <c:ptCount val="27"/>
                <c:pt idx="0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6-FA1B-4365-B9C3-FC0660EC723C}"/>
            </c:ext>
          </c:extLst>
        </c:ser>
        <c:ser>
          <c:idx val="7"/>
          <c:order val="7"/>
          <c:tx>
            <c:strRef>
              <c:f>Œufs!$X$2</c:f>
              <c:strCache>
                <c:ptCount val="1"/>
                <c:pt idx="0">
                  <c:v>M8</c:v>
                </c:pt>
              </c:strCache>
            </c:strRef>
          </c:tx>
          <c:spPr>
            <a:ln w="28575" cap="rnd">
              <a:solidFill>
                <a:schemeClr val="accent2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Œufs!$A$3:$A$29</c:f>
              <c:numCache>
                <c:formatCode>ddd\ dd\ mmm\ yy</c:formatCode>
                <c:ptCount val="27"/>
                <c:pt idx="0">
                  <c:v>39479</c:v>
                </c:pt>
                <c:pt idx="1">
                  <c:v>39480</c:v>
                </c:pt>
                <c:pt idx="2">
                  <c:v>39481</c:v>
                </c:pt>
                <c:pt idx="3">
                  <c:v>39482</c:v>
                </c:pt>
                <c:pt idx="4">
                  <c:v>39483</c:v>
                </c:pt>
                <c:pt idx="5">
                  <c:v>39484</c:v>
                </c:pt>
                <c:pt idx="6">
                  <c:v>39485</c:v>
                </c:pt>
                <c:pt idx="7">
                  <c:v>39486</c:v>
                </c:pt>
                <c:pt idx="8">
                  <c:v>39487</c:v>
                </c:pt>
                <c:pt idx="9">
                  <c:v>39488</c:v>
                </c:pt>
                <c:pt idx="10">
                  <c:v>39489</c:v>
                </c:pt>
                <c:pt idx="11">
                  <c:v>39490</c:v>
                </c:pt>
                <c:pt idx="12">
                  <c:v>39491</c:v>
                </c:pt>
                <c:pt idx="13">
                  <c:v>39492</c:v>
                </c:pt>
                <c:pt idx="14">
                  <c:v>39493</c:v>
                </c:pt>
                <c:pt idx="15">
                  <c:v>39494</c:v>
                </c:pt>
                <c:pt idx="16">
                  <c:v>39495</c:v>
                </c:pt>
                <c:pt idx="17">
                  <c:v>39496</c:v>
                </c:pt>
                <c:pt idx="18">
                  <c:v>39497</c:v>
                </c:pt>
                <c:pt idx="19">
                  <c:v>39498</c:v>
                </c:pt>
                <c:pt idx="20">
                  <c:v>39499</c:v>
                </c:pt>
                <c:pt idx="21">
                  <c:v>39500</c:v>
                </c:pt>
                <c:pt idx="22">
                  <c:v>39501</c:v>
                </c:pt>
                <c:pt idx="23">
                  <c:v>39502</c:v>
                </c:pt>
                <c:pt idx="24">
                  <c:v>39503</c:v>
                </c:pt>
                <c:pt idx="25">
                  <c:v>39504</c:v>
                </c:pt>
                <c:pt idx="26">
                  <c:v>39505</c:v>
                </c:pt>
              </c:numCache>
            </c:numRef>
          </c:cat>
          <c:val>
            <c:numRef>
              <c:f>Œufs!$X$3:$X$29</c:f>
              <c:numCache>
                <c:formatCode>0.00</c:formatCode>
                <c:ptCount val="27"/>
                <c:pt idx="0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7-FA1B-4365-B9C3-FC0660EC723C}"/>
            </c:ext>
          </c:extLst>
        </c:ser>
        <c:ser>
          <c:idx val="8"/>
          <c:order val="8"/>
          <c:tx>
            <c:strRef>
              <c:f>Œufs!$AA$2</c:f>
              <c:strCache>
                <c:ptCount val="1"/>
                <c:pt idx="0">
                  <c:v>M9</c:v>
                </c:pt>
              </c:strCache>
            </c:strRef>
          </c:tx>
          <c:spPr>
            <a:ln w="28575" cap="rnd">
              <a:solidFill>
                <a:schemeClr val="accent3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Œufs!$A$3:$A$29</c:f>
              <c:numCache>
                <c:formatCode>ddd\ dd\ mmm\ yy</c:formatCode>
                <c:ptCount val="27"/>
                <c:pt idx="0">
                  <c:v>39479</c:v>
                </c:pt>
                <c:pt idx="1">
                  <c:v>39480</c:v>
                </c:pt>
                <c:pt idx="2">
                  <c:v>39481</c:v>
                </c:pt>
                <c:pt idx="3">
                  <c:v>39482</c:v>
                </c:pt>
                <c:pt idx="4">
                  <c:v>39483</c:v>
                </c:pt>
                <c:pt idx="5">
                  <c:v>39484</c:v>
                </c:pt>
                <c:pt idx="6">
                  <c:v>39485</c:v>
                </c:pt>
                <c:pt idx="7">
                  <c:v>39486</c:v>
                </c:pt>
                <c:pt idx="8">
                  <c:v>39487</c:v>
                </c:pt>
                <c:pt idx="9">
                  <c:v>39488</c:v>
                </c:pt>
                <c:pt idx="10">
                  <c:v>39489</c:v>
                </c:pt>
                <c:pt idx="11">
                  <c:v>39490</c:v>
                </c:pt>
                <c:pt idx="12">
                  <c:v>39491</c:v>
                </c:pt>
                <c:pt idx="13">
                  <c:v>39492</c:v>
                </c:pt>
                <c:pt idx="14">
                  <c:v>39493</c:v>
                </c:pt>
                <c:pt idx="15">
                  <c:v>39494</c:v>
                </c:pt>
                <c:pt idx="16">
                  <c:v>39495</c:v>
                </c:pt>
                <c:pt idx="17">
                  <c:v>39496</c:v>
                </c:pt>
                <c:pt idx="18">
                  <c:v>39497</c:v>
                </c:pt>
                <c:pt idx="19">
                  <c:v>39498</c:v>
                </c:pt>
                <c:pt idx="20">
                  <c:v>39499</c:v>
                </c:pt>
                <c:pt idx="21">
                  <c:v>39500</c:v>
                </c:pt>
                <c:pt idx="22">
                  <c:v>39501</c:v>
                </c:pt>
                <c:pt idx="23">
                  <c:v>39502</c:v>
                </c:pt>
                <c:pt idx="24">
                  <c:v>39503</c:v>
                </c:pt>
                <c:pt idx="25">
                  <c:v>39504</c:v>
                </c:pt>
                <c:pt idx="26">
                  <c:v>39505</c:v>
                </c:pt>
              </c:numCache>
            </c:numRef>
          </c:cat>
          <c:val>
            <c:numRef>
              <c:f>Œufs!$AA$3:$AA$29</c:f>
              <c:numCache>
                <c:formatCode>0.00</c:formatCode>
                <c:ptCount val="27"/>
                <c:pt idx="0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8-FA1B-4365-B9C3-FC0660EC723C}"/>
            </c:ext>
          </c:extLst>
        </c:ser>
        <c:ser>
          <c:idx val="9"/>
          <c:order val="9"/>
          <c:tx>
            <c:strRef>
              <c:f>Œufs!$AD$2</c:f>
              <c:strCache>
                <c:ptCount val="1"/>
                <c:pt idx="0">
                  <c:v>M10</c:v>
                </c:pt>
              </c:strCache>
            </c:strRef>
          </c:tx>
          <c:spPr>
            <a:ln w="28575" cap="rnd">
              <a:solidFill>
                <a:schemeClr val="accent4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Œufs!$A$3:$A$29</c:f>
              <c:numCache>
                <c:formatCode>ddd\ dd\ mmm\ yy</c:formatCode>
                <c:ptCount val="27"/>
                <c:pt idx="0">
                  <c:v>39479</c:v>
                </c:pt>
                <c:pt idx="1">
                  <c:v>39480</c:v>
                </c:pt>
                <c:pt idx="2">
                  <c:v>39481</c:v>
                </c:pt>
                <c:pt idx="3">
                  <c:v>39482</c:v>
                </c:pt>
                <c:pt idx="4">
                  <c:v>39483</c:v>
                </c:pt>
                <c:pt idx="5">
                  <c:v>39484</c:v>
                </c:pt>
                <c:pt idx="6">
                  <c:v>39485</c:v>
                </c:pt>
                <c:pt idx="7">
                  <c:v>39486</c:v>
                </c:pt>
                <c:pt idx="8">
                  <c:v>39487</c:v>
                </c:pt>
                <c:pt idx="9">
                  <c:v>39488</c:v>
                </c:pt>
                <c:pt idx="10">
                  <c:v>39489</c:v>
                </c:pt>
                <c:pt idx="11">
                  <c:v>39490</c:v>
                </c:pt>
                <c:pt idx="12">
                  <c:v>39491</c:v>
                </c:pt>
                <c:pt idx="13">
                  <c:v>39492</c:v>
                </c:pt>
                <c:pt idx="14">
                  <c:v>39493</c:v>
                </c:pt>
                <c:pt idx="15">
                  <c:v>39494</c:v>
                </c:pt>
                <c:pt idx="16">
                  <c:v>39495</c:v>
                </c:pt>
                <c:pt idx="17">
                  <c:v>39496</c:v>
                </c:pt>
                <c:pt idx="18">
                  <c:v>39497</c:v>
                </c:pt>
                <c:pt idx="19">
                  <c:v>39498</c:v>
                </c:pt>
                <c:pt idx="20">
                  <c:v>39499</c:v>
                </c:pt>
                <c:pt idx="21">
                  <c:v>39500</c:v>
                </c:pt>
                <c:pt idx="22">
                  <c:v>39501</c:v>
                </c:pt>
                <c:pt idx="23">
                  <c:v>39502</c:v>
                </c:pt>
                <c:pt idx="24">
                  <c:v>39503</c:v>
                </c:pt>
                <c:pt idx="25">
                  <c:v>39504</c:v>
                </c:pt>
                <c:pt idx="26">
                  <c:v>39505</c:v>
                </c:pt>
              </c:numCache>
            </c:numRef>
          </c:cat>
          <c:val>
            <c:numRef>
              <c:f>Œufs!$AD$3:$AD$29</c:f>
              <c:numCache>
                <c:formatCode>0.00</c:formatCode>
                <c:ptCount val="27"/>
                <c:pt idx="0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9-FA1B-4365-B9C3-FC0660EC723C}"/>
            </c:ext>
          </c:extLst>
        </c:ser>
        <c:ser>
          <c:idx val="10"/>
          <c:order val="10"/>
          <c:tx>
            <c:strRef>
              <c:f>Œufs!$AG$2</c:f>
              <c:strCache>
                <c:ptCount val="1"/>
                <c:pt idx="0">
                  <c:v>Type</c:v>
                </c:pt>
              </c:strCache>
            </c:strRef>
          </c:tx>
          <c:spPr>
            <a:ln w="28575" cap="rnd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cat>
            <c:numRef>
              <c:f>Œufs!$A$3:$A$29</c:f>
              <c:numCache>
                <c:formatCode>ddd\ dd\ mmm\ yy</c:formatCode>
                <c:ptCount val="27"/>
                <c:pt idx="0">
                  <c:v>39479</c:v>
                </c:pt>
                <c:pt idx="1">
                  <c:v>39480</c:v>
                </c:pt>
                <c:pt idx="2">
                  <c:v>39481</c:v>
                </c:pt>
                <c:pt idx="3">
                  <c:v>39482</c:v>
                </c:pt>
                <c:pt idx="4">
                  <c:v>39483</c:v>
                </c:pt>
                <c:pt idx="5">
                  <c:v>39484</c:v>
                </c:pt>
                <c:pt idx="6">
                  <c:v>39485</c:v>
                </c:pt>
                <c:pt idx="7">
                  <c:v>39486</c:v>
                </c:pt>
                <c:pt idx="8">
                  <c:v>39487</c:v>
                </c:pt>
                <c:pt idx="9">
                  <c:v>39488</c:v>
                </c:pt>
                <c:pt idx="10">
                  <c:v>39489</c:v>
                </c:pt>
                <c:pt idx="11">
                  <c:v>39490</c:v>
                </c:pt>
                <c:pt idx="12">
                  <c:v>39491</c:v>
                </c:pt>
                <c:pt idx="13">
                  <c:v>39492</c:v>
                </c:pt>
                <c:pt idx="14">
                  <c:v>39493</c:v>
                </c:pt>
                <c:pt idx="15">
                  <c:v>39494</c:v>
                </c:pt>
                <c:pt idx="16">
                  <c:v>39495</c:v>
                </c:pt>
                <c:pt idx="17">
                  <c:v>39496</c:v>
                </c:pt>
                <c:pt idx="18">
                  <c:v>39497</c:v>
                </c:pt>
                <c:pt idx="19">
                  <c:v>39498</c:v>
                </c:pt>
                <c:pt idx="20">
                  <c:v>39499</c:v>
                </c:pt>
                <c:pt idx="21">
                  <c:v>39500</c:v>
                </c:pt>
                <c:pt idx="22">
                  <c:v>39501</c:v>
                </c:pt>
                <c:pt idx="23">
                  <c:v>39502</c:v>
                </c:pt>
                <c:pt idx="24">
                  <c:v>39503</c:v>
                </c:pt>
                <c:pt idx="25">
                  <c:v>39504</c:v>
                </c:pt>
                <c:pt idx="26">
                  <c:v>39505</c:v>
                </c:pt>
              </c:numCache>
            </c:numRef>
          </c:cat>
          <c:val>
            <c:numRef>
              <c:f>Œufs!$AG$3:$AG$29</c:f>
              <c:numCache>
                <c:formatCode>0.00</c:formatCode>
                <c:ptCount val="27"/>
                <c:pt idx="0">
                  <c:v>27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A-FA1B-4365-B9C3-FC0660EC723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25618896"/>
        <c:axId val="1142695456"/>
      </c:lineChart>
      <c:dateAx>
        <c:axId val="25618896"/>
        <c:scaling>
          <c:orientation val="minMax"/>
        </c:scaling>
        <c:delete val="0"/>
        <c:axPos val="b"/>
        <c:numFmt formatCode="d/m;@" sourceLinked="0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42695456"/>
        <c:crosses val="autoZero"/>
        <c:auto val="1"/>
        <c:lblOffset val="100"/>
        <c:baseTimeUnit val="days"/>
      </c:dateAx>
      <c:valAx>
        <c:axId val="114269545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5618896"/>
        <c:crossesAt val="45047"/>
        <c:crossBetween val="midCat"/>
      </c:valAx>
      <c:spPr>
        <a:gradFill flip="none" rotWithShape="1">
          <a:gsLst>
            <a:gs pos="0">
              <a:schemeClr val="accent6">
                <a:lumMod val="5000"/>
                <a:lumOff val="95000"/>
              </a:schemeClr>
            </a:gs>
            <a:gs pos="74000">
              <a:schemeClr val="accent6">
                <a:lumMod val="45000"/>
                <a:lumOff val="55000"/>
              </a:schemeClr>
            </a:gs>
            <a:gs pos="83000">
              <a:schemeClr val="accent6">
                <a:lumMod val="45000"/>
                <a:lumOff val="55000"/>
              </a:schemeClr>
            </a:gs>
            <a:gs pos="100000">
              <a:schemeClr val="accent6">
                <a:lumMod val="30000"/>
                <a:lumOff val="70000"/>
              </a:schemeClr>
            </a:gs>
          </a:gsLst>
          <a:lin ang="5400000" scaled="1"/>
          <a:tileRect/>
        </a:gradFill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90246638961796444"/>
          <c:y val="0.12214956024533391"/>
          <c:w val="7.8410906969962085E-2"/>
          <c:h val="0.7842750300479987"/>
        </c:manualLayout>
      </c:layout>
      <c:overlay val="0"/>
      <c:spPr>
        <a:gradFill flip="none" rotWithShape="1">
          <a:gsLst>
            <a:gs pos="0">
              <a:schemeClr val="accent6">
                <a:lumMod val="5000"/>
                <a:lumOff val="95000"/>
              </a:schemeClr>
            </a:gs>
            <a:gs pos="74000">
              <a:schemeClr val="accent6">
                <a:lumMod val="45000"/>
                <a:lumOff val="55000"/>
              </a:schemeClr>
            </a:gs>
            <a:gs pos="83000">
              <a:schemeClr val="accent6">
                <a:lumMod val="45000"/>
                <a:lumOff val="55000"/>
              </a:schemeClr>
            </a:gs>
            <a:gs pos="100000">
              <a:schemeClr val="accent6">
                <a:lumMod val="30000"/>
                <a:lumOff val="70000"/>
              </a:schemeClr>
            </a:gs>
          </a:gsLst>
          <a:lin ang="5400000" scaled="1"/>
          <a:tileRect/>
        </a:gra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span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 sz="800"/>
              <a:t>Temps d'incubation</a:t>
            </a:r>
            <a:r>
              <a:rPr lang="fr-FR"/>
              <a:t>
</a:t>
            </a:r>
          </a:p>
        </c:rich>
      </c:tx>
      <c:layout>
        <c:manualLayout>
          <c:xMode val="edge"/>
          <c:yMode val="edge"/>
          <c:x val="0.36883087505555623"/>
          <c:y val="0.80527669740576269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32233493643099159"/>
          <c:y val="8.7479294375747377E-2"/>
          <c:w val="0.67766506356900835"/>
          <c:h val="0.88898389177360393"/>
        </c:manualLayout>
      </c:layout>
      <c:barChart>
        <c:barDir val="col"/>
        <c:grouping val="stacked"/>
        <c:varyColors val="0"/>
        <c:ser>
          <c:idx val="0"/>
          <c:order val="0"/>
          <c:spPr>
            <a:gradFill rotWithShape="1">
              <a:gsLst>
                <a:gs pos="0">
                  <a:schemeClr val="accent6">
                    <a:shade val="51000"/>
                    <a:satMod val="130000"/>
                  </a:schemeClr>
                </a:gs>
                <a:gs pos="80000">
                  <a:schemeClr val="accent6">
                    <a:shade val="93000"/>
                    <a:satMod val="130000"/>
                  </a:schemeClr>
                </a:gs>
                <a:gs pos="100000">
                  <a:schemeClr val="accent6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Pt>
            <c:idx val="0"/>
            <c:invertIfNegative val="0"/>
            <c:bubble3D val="0"/>
            <c:spPr>
              <a:solidFill>
                <a:schemeClr val="accent6">
                  <a:lumMod val="75000"/>
                </a:schemeClr>
              </a:solidFill>
              <a:ln>
                <a:noFill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  <a:scene3d>
                <a:camera prst="orthographicFront">
                  <a:rot lat="0" lon="0" rev="0"/>
                </a:camera>
                <a:lightRig rig="threePt" dir="t">
                  <a:rot lat="0" lon="0" rev="1200000"/>
                </a:lightRig>
              </a:scene3d>
              <a:sp3d>
                <a:bevelT w="63500" h="25400"/>
              </a:sp3d>
            </c:spPr>
            <c:extLst>
              <c:ext xmlns:c16="http://schemas.microsoft.com/office/drawing/2014/chart" uri="{C3380CC4-5D6E-409C-BE32-E72D297353CC}">
                <c16:uniqueId val="{00000001-F5E2-4E1E-A80A-D406BFA546E0}"/>
              </c:ext>
            </c:extLst>
          </c:dPt>
          <c:dLbls>
            <c:dLbl>
              <c:idx val="0"/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.34769996661113634"/>
                      <c:h val="0.10529519071199987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1-F5E2-4E1E-A80A-D406BFA546E0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Ref>
              <c:f>Œufs!$AR$6</c:f>
              <c:numCache>
                <c:formatCode>0%</c:formatCode>
                <c:ptCount val="1"/>
                <c:pt idx="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F5E2-4E1E-A80A-D406BFA546E0}"/>
            </c:ext>
          </c:extLst>
        </c:ser>
        <c:ser>
          <c:idx val="1"/>
          <c:order val="1"/>
          <c:spPr>
            <a:gradFill rotWithShape="1">
              <a:gsLst>
                <a:gs pos="0">
                  <a:schemeClr val="accent5">
                    <a:shade val="51000"/>
                    <a:satMod val="130000"/>
                  </a:schemeClr>
                </a:gs>
                <a:gs pos="80000">
                  <a:schemeClr val="accent5">
                    <a:shade val="93000"/>
                    <a:satMod val="130000"/>
                  </a:schemeClr>
                </a:gs>
                <a:gs pos="100000">
                  <a:schemeClr val="accent5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delete val="1"/>
          </c:dLbls>
          <c:val>
            <c:numLit>
              <c:formatCode>General</c:formatCode>
              <c:ptCount val="1"/>
              <c:pt idx="0">
                <c:v>1</c:v>
              </c:pt>
            </c:numLit>
          </c:val>
          <c:extLst>
            <c:ext xmlns:c16="http://schemas.microsoft.com/office/drawing/2014/chart" uri="{C3380CC4-5D6E-409C-BE32-E72D297353CC}">
              <c16:uniqueId val="{00000003-F5E2-4E1E-A80A-D406BFA546E0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60"/>
        <c:overlap val="100"/>
        <c:axId val="158700672"/>
        <c:axId val="158702208"/>
      </c:barChart>
      <c:catAx>
        <c:axId val="158700672"/>
        <c:scaling>
          <c:orientation val="minMax"/>
        </c:scaling>
        <c:delete val="0"/>
        <c:axPos val="b"/>
        <c:majorTickMark val="none"/>
        <c:minorTickMark val="none"/>
        <c:tickLblPos val="none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8702208"/>
        <c:crosses val="autoZero"/>
        <c:auto val="1"/>
        <c:lblAlgn val="ctr"/>
        <c:lblOffset val="100"/>
        <c:tickMarkSkip val="1"/>
        <c:noMultiLvlLbl val="0"/>
      </c:catAx>
      <c:valAx>
        <c:axId val="158702208"/>
        <c:scaling>
          <c:orientation val="minMax"/>
          <c:max val="1"/>
          <c:min val="0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0" spcFirstLastPara="1" vertOverflow="ellipsis" wrap="square" anchor="ctr" anchorCtr="1"/>
          <a:lstStyle/>
          <a:p>
            <a:pPr>
              <a:defRPr sz="900" b="0" i="0" u="none" strike="noStrike" kern="1200" baseline="0">
                <a:solidFill>
                  <a:schemeClr val="accent6">
                    <a:lumMod val="50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870067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accent6">
            <a:lumMod val="5000"/>
            <a:lumOff val="95000"/>
          </a:schemeClr>
        </a:gs>
        <a:gs pos="74000">
          <a:schemeClr val="accent6">
            <a:lumMod val="45000"/>
            <a:lumOff val="55000"/>
          </a:schemeClr>
        </a:gs>
        <a:gs pos="83000">
          <a:schemeClr val="accent6">
            <a:lumMod val="45000"/>
            <a:lumOff val="55000"/>
          </a:schemeClr>
        </a:gs>
        <a:gs pos="100000">
          <a:schemeClr val="accent6">
            <a:lumMod val="30000"/>
            <a:lumOff val="70000"/>
          </a:schemeClr>
        </a:gs>
      </a:gsLst>
      <a:lin ang="5400000" scaled="1"/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 paperSize="9" orientation="landscape"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Prise de masse oisillons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5.9675212033495392E-2"/>
          <c:y val="9.6914684529665757E-2"/>
          <c:w val="0.84537657072255135"/>
          <c:h val="0.8306696365555295"/>
        </c:manualLayout>
      </c:layout>
      <c:lineChart>
        <c:grouping val="standard"/>
        <c:varyColors val="0"/>
        <c:ser>
          <c:idx val="0"/>
          <c:order val="0"/>
          <c:tx>
            <c:strRef>
              <c:f>Oisillons!$C$2</c:f>
              <c:strCache>
                <c:ptCount val="1"/>
                <c:pt idx="0">
                  <c:v>M1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Oisillons!$A$3:$A$103</c:f>
              <c:numCache>
                <c:formatCode>ddd\ dd\ mmm\ yy</c:formatCode>
                <c:ptCount val="101"/>
                <c:pt idx="0">
                  <c:v>39505</c:v>
                </c:pt>
                <c:pt idx="1">
                  <c:v>39506</c:v>
                </c:pt>
                <c:pt idx="2">
                  <c:v>39507</c:v>
                </c:pt>
                <c:pt idx="3">
                  <c:v>39508</c:v>
                </c:pt>
                <c:pt idx="4">
                  <c:v>39509</c:v>
                </c:pt>
                <c:pt idx="5">
                  <c:v>39510</c:v>
                </c:pt>
                <c:pt idx="6">
                  <c:v>39511</c:v>
                </c:pt>
                <c:pt idx="7">
                  <c:v>39512</c:v>
                </c:pt>
                <c:pt idx="8">
                  <c:v>39513</c:v>
                </c:pt>
                <c:pt idx="9">
                  <c:v>39514</c:v>
                </c:pt>
                <c:pt idx="10">
                  <c:v>39515</c:v>
                </c:pt>
                <c:pt idx="11">
                  <c:v>39516</c:v>
                </c:pt>
                <c:pt idx="12">
                  <c:v>39517</c:v>
                </c:pt>
                <c:pt idx="13">
                  <c:v>39518</c:v>
                </c:pt>
                <c:pt idx="14">
                  <c:v>39519</c:v>
                </c:pt>
                <c:pt idx="15">
                  <c:v>39520</c:v>
                </c:pt>
                <c:pt idx="16">
                  <c:v>39521</c:v>
                </c:pt>
                <c:pt idx="17">
                  <c:v>39522</c:v>
                </c:pt>
                <c:pt idx="18">
                  <c:v>39523</c:v>
                </c:pt>
                <c:pt idx="19">
                  <c:v>39524</c:v>
                </c:pt>
                <c:pt idx="20">
                  <c:v>39525</c:v>
                </c:pt>
                <c:pt idx="21">
                  <c:v>39526</c:v>
                </c:pt>
                <c:pt idx="22">
                  <c:v>39527</c:v>
                </c:pt>
                <c:pt idx="23">
                  <c:v>39528</c:v>
                </c:pt>
                <c:pt idx="24">
                  <c:v>39529</c:v>
                </c:pt>
                <c:pt idx="25">
                  <c:v>39530</c:v>
                </c:pt>
                <c:pt idx="26">
                  <c:v>39531</c:v>
                </c:pt>
                <c:pt idx="27">
                  <c:v>39532</c:v>
                </c:pt>
                <c:pt idx="28">
                  <c:v>39533</c:v>
                </c:pt>
                <c:pt idx="29">
                  <c:v>39534</c:v>
                </c:pt>
                <c:pt idx="30">
                  <c:v>39535</c:v>
                </c:pt>
                <c:pt idx="31">
                  <c:v>39536</c:v>
                </c:pt>
                <c:pt idx="32">
                  <c:v>39537</c:v>
                </c:pt>
                <c:pt idx="33">
                  <c:v>39538</c:v>
                </c:pt>
                <c:pt idx="34">
                  <c:v>39539</c:v>
                </c:pt>
                <c:pt idx="35">
                  <c:v>39540</c:v>
                </c:pt>
                <c:pt idx="36">
                  <c:v>39541</c:v>
                </c:pt>
                <c:pt idx="37">
                  <c:v>39542</c:v>
                </c:pt>
                <c:pt idx="38">
                  <c:v>39543</c:v>
                </c:pt>
                <c:pt idx="39">
                  <c:v>39544</c:v>
                </c:pt>
                <c:pt idx="40">
                  <c:v>39545</c:v>
                </c:pt>
                <c:pt idx="41">
                  <c:v>39546</c:v>
                </c:pt>
                <c:pt idx="42">
                  <c:v>39547</c:v>
                </c:pt>
                <c:pt idx="43">
                  <c:v>39548</c:v>
                </c:pt>
                <c:pt idx="44">
                  <c:v>39549</c:v>
                </c:pt>
                <c:pt idx="45">
                  <c:v>39550</c:v>
                </c:pt>
                <c:pt idx="46">
                  <c:v>39551</c:v>
                </c:pt>
                <c:pt idx="47">
                  <c:v>39552</c:v>
                </c:pt>
                <c:pt idx="48">
                  <c:v>39553</c:v>
                </c:pt>
                <c:pt idx="49">
                  <c:v>39554</c:v>
                </c:pt>
                <c:pt idx="50">
                  <c:v>39555</c:v>
                </c:pt>
                <c:pt idx="51">
                  <c:v>39556</c:v>
                </c:pt>
                <c:pt idx="52">
                  <c:v>39557</c:v>
                </c:pt>
                <c:pt idx="53">
                  <c:v>39558</c:v>
                </c:pt>
                <c:pt idx="54">
                  <c:v>39559</c:v>
                </c:pt>
                <c:pt idx="55">
                  <c:v>39560</c:v>
                </c:pt>
                <c:pt idx="56">
                  <c:v>39561</c:v>
                </c:pt>
                <c:pt idx="57">
                  <c:v>39562</c:v>
                </c:pt>
                <c:pt idx="58">
                  <c:v>39563</c:v>
                </c:pt>
                <c:pt idx="59">
                  <c:v>39564</c:v>
                </c:pt>
                <c:pt idx="60">
                  <c:v>39565</c:v>
                </c:pt>
                <c:pt idx="61">
                  <c:v>39566</c:v>
                </c:pt>
                <c:pt idx="62">
                  <c:v>39567</c:v>
                </c:pt>
                <c:pt idx="63">
                  <c:v>39568</c:v>
                </c:pt>
                <c:pt idx="64">
                  <c:v>39569</c:v>
                </c:pt>
                <c:pt idx="65">
                  <c:v>39570</c:v>
                </c:pt>
                <c:pt idx="66">
                  <c:v>39571</c:v>
                </c:pt>
                <c:pt idx="67">
                  <c:v>39572</c:v>
                </c:pt>
                <c:pt idx="68">
                  <c:v>39573</c:v>
                </c:pt>
                <c:pt idx="69">
                  <c:v>39574</c:v>
                </c:pt>
                <c:pt idx="70">
                  <c:v>39575</c:v>
                </c:pt>
                <c:pt idx="71">
                  <c:v>39576</c:v>
                </c:pt>
                <c:pt idx="72">
                  <c:v>39577</c:v>
                </c:pt>
                <c:pt idx="73">
                  <c:v>39578</c:v>
                </c:pt>
                <c:pt idx="74">
                  <c:v>39579</c:v>
                </c:pt>
                <c:pt idx="75">
                  <c:v>39580</c:v>
                </c:pt>
                <c:pt idx="76">
                  <c:v>39581</c:v>
                </c:pt>
                <c:pt idx="77">
                  <c:v>39582</c:v>
                </c:pt>
                <c:pt idx="78">
                  <c:v>39583</c:v>
                </c:pt>
                <c:pt idx="79">
                  <c:v>39584</c:v>
                </c:pt>
                <c:pt idx="80">
                  <c:v>39585</c:v>
                </c:pt>
                <c:pt idx="81">
                  <c:v>39586</c:v>
                </c:pt>
                <c:pt idx="82">
                  <c:v>39587</c:v>
                </c:pt>
                <c:pt idx="83">
                  <c:v>39588</c:v>
                </c:pt>
                <c:pt idx="84">
                  <c:v>39589</c:v>
                </c:pt>
                <c:pt idx="85">
                  <c:v>39590</c:v>
                </c:pt>
                <c:pt idx="86">
                  <c:v>39591</c:v>
                </c:pt>
                <c:pt idx="87">
                  <c:v>39592</c:v>
                </c:pt>
                <c:pt idx="88">
                  <c:v>39593</c:v>
                </c:pt>
                <c:pt idx="89">
                  <c:v>39594</c:v>
                </c:pt>
                <c:pt idx="90">
                  <c:v>39595</c:v>
                </c:pt>
                <c:pt idx="91">
                  <c:v>39596</c:v>
                </c:pt>
                <c:pt idx="92">
                  <c:v>39597</c:v>
                </c:pt>
                <c:pt idx="93">
                  <c:v>39598</c:v>
                </c:pt>
                <c:pt idx="94">
                  <c:v>39599</c:v>
                </c:pt>
                <c:pt idx="95">
                  <c:v>39600</c:v>
                </c:pt>
                <c:pt idx="96">
                  <c:v>39601</c:v>
                </c:pt>
                <c:pt idx="97">
                  <c:v>39602</c:v>
                </c:pt>
                <c:pt idx="98">
                  <c:v>39603</c:v>
                </c:pt>
                <c:pt idx="99">
                  <c:v>39604</c:v>
                </c:pt>
                <c:pt idx="100">
                  <c:v>39605</c:v>
                </c:pt>
              </c:numCache>
            </c:numRef>
          </c:cat>
          <c:val>
            <c:numRef>
              <c:f>Oisillons!$C$3:$C$103</c:f>
              <c:numCache>
                <c:formatCode>0.00</c:formatCode>
                <c:ptCount val="101"/>
                <c:pt idx="0">
                  <c:v>16.3</c:v>
                </c:pt>
                <c:pt idx="1">
                  <c:v>19.600000000000001</c:v>
                </c:pt>
                <c:pt idx="2">
                  <c:v>22.3</c:v>
                </c:pt>
                <c:pt idx="3">
                  <c:v>27.7</c:v>
                </c:pt>
                <c:pt idx="4">
                  <c:v>33.6</c:v>
                </c:pt>
                <c:pt idx="5">
                  <c:v>40.700000000000003</c:v>
                </c:pt>
                <c:pt idx="6">
                  <c:v>49</c:v>
                </c:pt>
                <c:pt idx="7">
                  <c:v>60</c:v>
                </c:pt>
                <c:pt idx="8">
                  <c:v>81</c:v>
                </c:pt>
                <c:pt idx="9">
                  <c:v>84.4</c:v>
                </c:pt>
                <c:pt idx="10">
                  <c:v>97.5</c:v>
                </c:pt>
                <c:pt idx="11">
                  <c:v>120</c:v>
                </c:pt>
                <c:pt idx="12">
                  <c:v>126</c:v>
                </c:pt>
                <c:pt idx="13">
                  <c:v>138.69999999999999</c:v>
                </c:pt>
                <c:pt idx="14">
                  <c:v>176.2</c:v>
                </c:pt>
                <c:pt idx="17">
                  <c:v>231</c:v>
                </c:pt>
                <c:pt idx="19">
                  <c:v>282</c:v>
                </c:pt>
                <c:pt idx="21">
                  <c:v>312</c:v>
                </c:pt>
                <c:pt idx="22">
                  <c:v>326</c:v>
                </c:pt>
                <c:pt idx="23">
                  <c:v>349</c:v>
                </c:pt>
                <c:pt idx="24">
                  <c:v>362.7</c:v>
                </c:pt>
                <c:pt idx="25">
                  <c:v>372</c:v>
                </c:pt>
                <c:pt idx="26">
                  <c:v>392</c:v>
                </c:pt>
                <c:pt idx="27">
                  <c:v>414</c:v>
                </c:pt>
                <c:pt idx="28">
                  <c:v>441</c:v>
                </c:pt>
                <c:pt idx="29">
                  <c:v>483</c:v>
                </c:pt>
                <c:pt idx="30">
                  <c:v>498.5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5652-4F4D-B488-C3174AC4326E}"/>
            </c:ext>
          </c:extLst>
        </c:ser>
        <c:ser>
          <c:idx val="1"/>
          <c:order val="1"/>
          <c:tx>
            <c:strRef>
              <c:f>Oisillons!$F$2</c:f>
              <c:strCache>
                <c:ptCount val="1"/>
                <c:pt idx="0">
                  <c:v>M2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numRef>
              <c:f>Oisillons!$A$3:$A$103</c:f>
              <c:numCache>
                <c:formatCode>ddd\ dd\ mmm\ yy</c:formatCode>
                <c:ptCount val="101"/>
                <c:pt idx="0">
                  <c:v>39505</c:v>
                </c:pt>
                <c:pt idx="1">
                  <c:v>39506</c:v>
                </c:pt>
                <c:pt idx="2">
                  <c:v>39507</c:v>
                </c:pt>
                <c:pt idx="3">
                  <c:v>39508</c:v>
                </c:pt>
                <c:pt idx="4">
                  <c:v>39509</c:v>
                </c:pt>
                <c:pt idx="5">
                  <c:v>39510</c:v>
                </c:pt>
                <c:pt idx="6">
                  <c:v>39511</c:v>
                </c:pt>
                <c:pt idx="7">
                  <c:v>39512</c:v>
                </c:pt>
                <c:pt idx="8">
                  <c:v>39513</c:v>
                </c:pt>
                <c:pt idx="9">
                  <c:v>39514</c:v>
                </c:pt>
                <c:pt idx="10">
                  <c:v>39515</c:v>
                </c:pt>
                <c:pt idx="11">
                  <c:v>39516</c:v>
                </c:pt>
                <c:pt idx="12">
                  <c:v>39517</c:v>
                </c:pt>
                <c:pt idx="13">
                  <c:v>39518</c:v>
                </c:pt>
                <c:pt idx="14">
                  <c:v>39519</c:v>
                </c:pt>
                <c:pt idx="15">
                  <c:v>39520</c:v>
                </c:pt>
                <c:pt idx="16">
                  <c:v>39521</c:v>
                </c:pt>
                <c:pt idx="17">
                  <c:v>39522</c:v>
                </c:pt>
                <c:pt idx="18">
                  <c:v>39523</c:v>
                </c:pt>
                <c:pt idx="19">
                  <c:v>39524</c:v>
                </c:pt>
                <c:pt idx="20">
                  <c:v>39525</c:v>
                </c:pt>
                <c:pt idx="21">
                  <c:v>39526</c:v>
                </c:pt>
                <c:pt idx="22">
                  <c:v>39527</c:v>
                </c:pt>
                <c:pt idx="23">
                  <c:v>39528</c:v>
                </c:pt>
                <c:pt idx="24">
                  <c:v>39529</c:v>
                </c:pt>
                <c:pt idx="25">
                  <c:v>39530</c:v>
                </c:pt>
                <c:pt idx="26">
                  <c:v>39531</c:v>
                </c:pt>
                <c:pt idx="27">
                  <c:v>39532</c:v>
                </c:pt>
                <c:pt idx="28">
                  <c:v>39533</c:v>
                </c:pt>
                <c:pt idx="29">
                  <c:v>39534</c:v>
                </c:pt>
                <c:pt idx="30">
                  <c:v>39535</c:v>
                </c:pt>
                <c:pt idx="31">
                  <c:v>39536</c:v>
                </c:pt>
                <c:pt idx="32">
                  <c:v>39537</c:v>
                </c:pt>
                <c:pt idx="33">
                  <c:v>39538</c:v>
                </c:pt>
                <c:pt idx="34">
                  <c:v>39539</c:v>
                </c:pt>
                <c:pt idx="35">
                  <c:v>39540</c:v>
                </c:pt>
                <c:pt idx="36">
                  <c:v>39541</c:v>
                </c:pt>
                <c:pt idx="37">
                  <c:v>39542</c:v>
                </c:pt>
                <c:pt idx="38">
                  <c:v>39543</c:v>
                </c:pt>
                <c:pt idx="39">
                  <c:v>39544</c:v>
                </c:pt>
                <c:pt idx="40">
                  <c:v>39545</c:v>
                </c:pt>
                <c:pt idx="41">
                  <c:v>39546</c:v>
                </c:pt>
                <c:pt idx="42">
                  <c:v>39547</c:v>
                </c:pt>
                <c:pt idx="43">
                  <c:v>39548</c:v>
                </c:pt>
                <c:pt idx="44">
                  <c:v>39549</c:v>
                </c:pt>
                <c:pt idx="45">
                  <c:v>39550</c:v>
                </c:pt>
                <c:pt idx="46">
                  <c:v>39551</c:v>
                </c:pt>
                <c:pt idx="47">
                  <c:v>39552</c:v>
                </c:pt>
                <c:pt idx="48">
                  <c:v>39553</c:v>
                </c:pt>
                <c:pt idx="49">
                  <c:v>39554</c:v>
                </c:pt>
                <c:pt idx="50">
                  <c:v>39555</c:v>
                </c:pt>
                <c:pt idx="51">
                  <c:v>39556</c:v>
                </c:pt>
                <c:pt idx="52">
                  <c:v>39557</c:v>
                </c:pt>
                <c:pt idx="53">
                  <c:v>39558</c:v>
                </c:pt>
                <c:pt idx="54">
                  <c:v>39559</c:v>
                </c:pt>
                <c:pt idx="55">
                  <c:v>39560</c:v>
                </c:pt>
                <c:pt idx="56">
                  <c:v>39561</c:v>
                </c:pt>
                <c:pt idx="57">
                  <c:v>39562</c:v>
                </c:pt>
                <c:pt idx="58">
                  <c:v>39563</c:v>
                </c:pt>
                <c:pt idx="59">
                  <c:v>39564</c:v>
                </c:pt>
                <c:pt idx="60">
                  <c:v>39565</c:v>
                </c:pt>
                <c:pt idx="61">
                  <c:v>39566</c:v>
                </c:pt>
                <c:pt idx="62">
                  <c:v>39567</c:v>
                </c:pt>
                <c:pt idx="63">
                  <c:v>39568</c:v>
                </c:pt>
                <c:pt idx="64">
                  <c:v>39569</c:v>
                </c:pt>
                <c:pt idx="65">
                  <c:v>39570</c:v>
                </c:pt>
                <c:pt idx="66">
                  <c:v>39571</c:v>
                </c:pt>
                <c:pt idx="67">
                  <c:v>39572</c:v>
                </c:pt>
                <c:pt idx="68">
                  <c:v>39573</c:v>
                </c:pt>
                <c:pt idx="69">
                  <c:v>39574</c:v>
                </c:pt>
                <c:pt idx="70">
                  <c:v>39575</c:v>
                </c:pt>
                <c:pt idx="71">
                  <c:v>39576</c:v>
                </c:pt>
                <c:pt idx="72">
                  <c:v>39577</c:v>
                </c:pt>
                <c:pt idx="73">
                  <c:v>39578</c:v>
                </c:pt>
                <c:pt idx="74">
                  <c:v>39579</c:v>
                </c:pt>
                <c:pt idx="75">
                  <c:v>39580</c:v>
                </c:pt>
                <c:pt idx="76">
                  <c:v>39581</c:v>
                </c:pt>
                <c:pt idx="77">
                  <c:v>39582</c:v>
                </c:pt>
                <c:pt idx="78">
                  <c:v>39583</c:v>
                </c:pt>
                <c:pt idx="79">
                  <c:v>39584</c:v>
                </c:pt>
                <c:pt idx="80">
                  <c:v>39585</c:v>
                </c:pt>
                <c:pt idx="81">
                  <c:v>39586</c:v>
                </c:pt>
                <c:pt idx="82">
                  <c:v>39587</c:v>
                </c:pt>
                <c:pt idx="83">
                  <c:v>39588</c:v>
                </c:pt>
                <c:pt idx="84">
                  <c:v>39589</c:v>
                </c:pt>
                <c:pt idx="85">
                  <c:v>39590</c:v>
                </c:pt>
                <c:pt idx="86">
                  <c:v>39591</c:v>
                </c:pt>
                <c:pt idx="87">
                  <c:v>39592</c:v>
                </c:pt>
                <c:pt idx="88">
                  <c:v>39593</c:v>
                </c:pt>
                <c:pt idx="89">
                  <c:v>39594</c:v>
                </c:pt>
                <c:pt idx="90">
                  <c:v>39595</c:v>
                </c:pt>
                <c:pt idx="91">
                  <c:v>39596</c:v>
                </c:pt>
                <c:pt idx="92">
                  <c:v>39597</c:v>
                </c:pt>
                <c:pt idx="93">
                  <c:v>39598</c:v>
                </c:pt>
                <c:pt idx="94">
                  <c:v>39599</c:v>
                </c:pt>
                <c:pt idx="95">
                  <c:v>39600</c:v>
                </c:pt>
                <c:pt idx="96">
                  <c:v>39601</c:v>
                </c:pt>
                <c:pt idx="97">
                  <c:v>39602</c:v>
                </c:pt>
                <c:pt idx="98">
                  <c:v>39603</c:v>
                </c:pt>
                <c:pt idx="99">
                  <c:v>39604</c:v>
                </c:pt>
                <c:pt idx="100">
                  <c:v>39605</c:v>
                </c:pt>
              </c:numCache>
            </c:numRef>
          </c:cat>
          <c:val>
            <c:numRef>
              <c:f>Oisillons!$F$3:$F$103</c:f>
              <c:numCache>
                <c:formatCode>0.00</c:formatCode>
                <c:ptCount val="101"/>
                <c:pt idx="0">
                  <c:v>18.600000000000001</c:v>
                </c:pt>
                <c:pt idx="1">
                  <c:v>20.399999999999999</c:v>
                </c:pt>
                <c:pt idx="2">
                  <c:v>22.7</c:v>
                </c:pt>
                <c:pt idx="3">
                  <c:v>25</c:v>
                </c:pt>
                <c:pt idx="4">
                  <c:v>31.3</c:v>
                </c:pt>
                <c:pt idx="5">
                  <c:v>42.3</c:v>
                </c:pt>
                <c:pt idx="6">
                  <c:v>50.7</c:v>
                </c:pt>
                <c:pt idx="7">
                  <c:v>54.6</c:v>
                </c:pt>
                <c:pt idx="8">
                  <c:v>72</c:v>
                </c:pt>
                <c:pt idx="9">
                  <c:v>88</c:v>
                </c:pt>
                <c:pt idx="10">
                  <c:v>102.5</c:v>
                </c:pt>
                <c:pt idx="11">
                  <c:v>131.5</c:v>
                </c:pt>
                <c:pt idx="14">
                  <c:v>186</c:v>
                </c:pt>
                <c:pt idx="16">
                  <c:v>244</c:v>
                </c:pt>
                <c:pt idx="18">
                  <c:v>262</c:v>
                </c:pt>
                <c:pt idx="19">
                  <c:v>288</c:v>
                </c:pt>
                <c:pt idx="20">
                  <c:v>309.7</c:v>
                </c:pt>
                <c:pt idx="21">
                  <c:v>332.5</c:v>
                </c:pt>
                <c:pt idx="22">
                  <c:v>348</c:v>
                </c:pt>
                <c:pt idx="23">
                  <c:v>388</c:v>
                </c:pt>
                <c:pt idx="24">
                  <c:v>394</c:v>
                </c:pt>
                <c:pt idx="25">
                  <c:v>425</c:v>
                </c:pt>
                <c:pt idx="26">
                  <c:v>469</c:v>
                </c:pt>
                <c:pt idx="27">
                  <c:v>483.4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5652-4F4D-B488-C3174AC4326E}"/>
            </c:ext>
          </c:extLst>
        </c:ser>
        <c:ser>
          <c:idx val="2"/>
          <c:order val="2"/>
          <c:tx>
            <c:strRef>
              <c:f>Oisillons!$I$2</c:f>
              <c:strCache>
                <c:ptCount val="1"/>
                <c:pt idx="0">
                  <c:v>M3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numRef>
              <c:f>Oisillons!$A$3:$A$103</c:f>
              <c:numCache>
                <c:formatCode>ddd\ dd\ mmm\ yy</c:formatCode>
                <c:ptCount val="101"/>
                <c:pt idx="0">
                  <c:v>39505</c:v>
                </c:pt>
                <c:pt idx="1">
                  <c:v>39506</c:v>
                </c:pt>
                <c:pt idx="2">
                  <c:v>39507</c:v>
                </c:pt>
                <c:pt idx="3">
                  <c:v>39508</c:v>
                </c:pt>
                <c:pt idx="4">
                  <c:v>39509</c:v>
                </c:pt>
                <c:pt idx="5">
                  <c:v>39510</c:v>
                </c:pt>
                <c:pt idx="6">
                  <c:v>39511</c:v>
                </c:pt>
                <c:pt idx="7">
                  <c:v>39512</c:v>
                </c:pt>
                <c:pt idx="8">
                  <c:v>39513</c:v>
                </c:pt>
                <c:pt idx="9">
                  <c:v>39514</c:v>
                </c:pt>
                <c:pt idx="10">
                  <c:v>39515</c:v>
                </c:pt>
                <c:pt idx="11">
                  <c:v>39516</c:v>
                </c:pt>
                <c:pt idx="12">
                  <c:v>39517</c:v>
                </c:pt>
                <c:pt idx="13">
                  <c:v>39518</c:v>
                </c:pt>
                <c:pt idx="14">
                  <c:v>39519</c:v>
                </c:pt>
                <c:pt idx="15">
                  <c:v>39520</c:v>
                </c:pt>
                <c:pt idx="16">
                  <c:v>39521</c:v>
                </c:pt>
                <c:pt idx="17">
                  <c:v>39522</c:v>
                </c:pt>
                <c:pt idx="18">
                  <c:v>39523</c:v>
                </c:pt>
                <c:pt idx="19">
                  <c:v>39524</c:v>
                </c:pt>
                <c:pt idx="20">
                  <c:v>39525</c:v>
                </c:pt>
                <c:pt idx="21">
                  <c:v>39526</c:v>
                </c:pt>
                <c:pt idx="22">
                  <c:v>39527</c:v>
                </c:pt>
                <c:pt idx="23">
                  <c:v>39528</c:v>
                </c:pt>
                <c:pt idx="24">
                  <c:v>39529</c:v>
                </c:pt>
                <c:pt idx="25">
                  <c:v>39530</c:v>
                </c:pt>
                <c:pt idx="26">
                  <c:v>39531</c:v>
                </c:pt>
                <c:pt idx="27">
                  <c:v>39532</c:v>
                </c:pt>
                <c:pt idx="28">
                  <c:v>39533</c:v>
                </c:pt>
                <c:pt idx="29">
                  <c:v>39534</c:v>
                </c:pt>
                <c:pt idx="30">
                  <c:v>39535</c:v>
                </c:pt>
                <c:pt idx="31">
                  <c:v>39536</c:v>
                </c:pt>
                <c:pt idx="32">
                  <c:v>39537</c:v>
                </c:pt>
                <c:pt idx="33">
                  <c:v>39538</c:v>
                </c:pt>
                <c:pt idx="34">
                  <c:v>39539</c:v>
                </c:pt>
                <c:pt idx="35">
                  <c:v>39540</c:v>
                </c:pt>
                <c:pt idx="36">
                  <c:v>39541</c:v>
                </c:pt>
                <c:pt idx="37">
                  <c:v>39542</c:v>
                </c:pt>
                <c:pt idx="38">
                  <c:v>39543</c:v>
                </c:pt>
                <c:pt idx="39">
                  <c:v>39544</c:v>
                </c:pt>
                <c:pt idx="40">
                  <c:v>39545</c:v>
                </c:pt>
                <c:pt idx="41">
                  <c:v>39546</c:v>
                </c:pt>
                <c:pt idx="42">
                  <c:v>39547</c:v>
                </c:pt>
                <c:pt idx="43">
                  <c:v>39548</c:v>
                </c:pt>
                <c:pt idx="44">
                  <c:v>39549</c:v>
                </c:pt>
                <c:pt idx="45">
                  <c:v>39550</c:v>
                </c:pt>
                <c:pt idx="46">
                  <c:v>39551</c:v>
                </c:pt>
                <c:pt idx="47">
                  <c:v>39552</c:v>
                </c:pt>
                <c:pt idx="48">
                  <c:v>39553</c:v>
                </c:pt>
                <c:pt idx="49">
                  <c:v>39554</c:v>
                </c:pt>
                <c:pt idx="50">
                  <c:v>39555</c:v>
                </c:pt>
                <c:pt idx="51">
                  <c:v>39556</c:v>
                </c:pt>
                <c:pt idx="52">
                  <c:v>39557</c:v>
                </c:pt>
                <c:pt idx="53">
                  <c:v>39558</c:v>
                </c:pt>
                <c:pt idx="54">
                  <c:v>39559</c:v>
                </c:pt>
                <c:pt idx="55">
                  <c:v>39560</c:v>
                </c:pt>
                <c:pt idx="56">
                  <c:v>39561</c:v>
                </c:pt>
                <c:pt idx="57">
                  <c:v>39562</c:v>
                </c:pt>
                <c:pt idx="58">
                  <c:v>39563</c:v>
                </c:pt>
                <c:pt idx="59">
                  <c:v>39564</c:v>
                </c:pt>
                <c:pt idx="60">
                  <c:v>39565</c:v>
                </c:pt>
                <c:pt idx="61">
                  <c:v>39566</c:v>
                </c:pt>
                <c:pt idx="62">
                  <c:v>39567</c:v>
                </c:pt>
                <c:pt idx="63">
                  <c:v>39568</c:v>
                </c:pt>
                <c:pt idx="64">
                  <c:v>39569</c:v>
                </c:pt>
                <c:pt idx="65">
                  <c:v>39570</c:v>
                </c:pt>
                <c:pt idx="66">
                  <c:v>39571</c:v>
                </c:pt>
                <c:pt idx="67">
                  <c:v>39572</c:v>
                </c:pt>
                <c:pt idx="68">
                  <c:v>39573</c:v>
                </c:pt>
                <c:pt idx="69">
                  <c:v>39574</c:v>
                </c:pt>
                <c:pt idx="70">
                  <c:v>39575</c:v>
                </c:pt>
                <c:pt idx="71">
                  <c:v>39576</c:v>
                </c:pt>
                <c:pt idx="72">
                  <c:v>39577</c:v>
                </c:pt>
                <c:pt idx="73">
                  <c:v>39578</c:v>
                </c:pt>
                <c:pt idx="74">
                  <c:v>39579</c:v>
                </c:pt>
                <c:pt idx="75">
                  <c:v>39580</c:v>
                </c:pt>
                <c:pt idx="76">
                  <c:v>39581</c:v>
                </c:pt>
                <c:pt idx="77">
                  <c:v>39582</c:v>
                </c:pt>
                <c:pt idx="78">
                  <c:v>39583</c:v>
                </c:pt>
                <c:pt idx="79">
                  <c:v>39584</c:v>
                </c:pt>
                <c:pt idx="80">
                  <c:v>39585</c:v>
                </c:pt>
                <c:pt idx="81">
                  <c:v>39586</c:v>
                </c:pt>
                <c:pt idx="82">
                  <c:v>39587</c:v>
                </c:pt>
                <c:pt idx="83">
                  <c:v>39588</c:v>
                </c:pt>
                <c:pt idx="84">
                  <c:v>39589</c:v>
                </c:pt>
                <c:pt idx="85">
                  <c:v>39590</c:v>
                </c:pt>
                <c:pt idx="86">
                  <c:v>39591</c:v>
                </c:pt>
                <c:pt idx="87">
                  <c:v>39592</c:v>
                </c:pt>
                <c:pt idx="88">
                  <c:v>39593</c:v>
                </c:pt>
                <c:pt idx="89">
                  <c:v>39594</c:v>
                </c:pt>
                <c:pt idx="90">
                  <c:v>39595</c:v>
                </c:pt>
                <c:pt idx="91">
                  <c:v>39596</c:v>
                </c:pt>
                <c:pt idx="92">
                  <c:v>39597</c:v>
                </c:pt>
                <c:pt idx="93">
                  <c:v>39598</c:v>
                </c:pt>
                <c:pt idx="94">
                  <c:v>39599</c:v>
                </c:pt>
                <c:pt idx="95">
                  <c:v>39600</c:v>
                </c:pt>
                <c:pt idx="96">
                  <c:v>39601</c:v>
                </c:pt>
                <c:pt idx="97">
                  <c:v>39602</c:v>
                </c:pt>
                <c:pt idx="98">
                  <c:v>39603</c:v>
                </c:pt>
                <c:pt idx="99">
                  <c:v>39604</c:v>
                </c:pt>
                <c:pt idx="100">
                  <c:v>39605</c:v>
                </c:pt>
              </c:numCache>
            </c:numRef>
          </c:cat>
          <c:val>
            <c:numRef>
              <c:f>Oisillons!$I$3:$I$103</c:f>
              <c:numCache>
                <c:formatCode>0.00</c:formatCode>
                <c:ptCount val="101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5652-4F4D-B488-C3174AC4326E}"/>
            </c:ext>
          </c:extLst>
        </c:ser>
        <c:ser>
          <c:idx val="3"/>
          <c:order val="3"/>
          <c:tx>
            <c:strRef>
              <c:f>Oisillons!$L$2</c:f>
              <c:strCache>
                <c:ptCount val="1"/>
                <c:pt idx="0">
                  <c:v>M4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cat>
            <c:numRef>
              <c:f>Oisillons!$A$3:$A$103</c:f>
              <c:numCache>
                <c:formatCode>ddd\ dd\ mmm\ yy</c:formatCode>
                <c:ptCount val="101"/>
                <c:pt idx="0">
                  <c:v>39505</c:v>
                </c:pt>
                <c:pt idx="1">
                  <c:v>39506</c:v>
                </c:pt>
                <c:pt idx="2">
                  <c:v>39507</c:v>
                </c:pt>
                <c:pt idx="3">
                  <c:v>39508</c:v>
                </c:pt>
                <c:pt idx="4">
                  <c:v>39509</c:v>
                </c:pt>
                <c:pt idx="5">
                  <c:v>39510</c:v>
                </c:pt>
                <c:pt idx="6">
                  <c:v>39511</c:v>
                </c:pt>
                <c:pt idx="7">
                  <c:v>39512</c:v>
                </c:pt>
                <c:pt idx="8">
                  <c:v>39513</c:v>
                </c:pt>
                <c:pt idx="9">
                  <c:v>39514</c:v>
                </c:pt>
                <c:pt idx="10">
                  <c:v>39515</c:v>
                </c:pt>
                <c:pt idx="11">
                  <c:v>39516</c:v>
                </c:pt>
                <c:pt idx="12">
                  <c:v>39517</c:v>
                </c:pt>
                <c:pt idx="13">
                  <c:v>39518</c:v>
                </c:pt>
                <c:pt idx="14">
                  <c:v>39519</c:v>
                </c:pt>
                <c:pt idx="15">
                  <c:v>39520</c:v>
                </c:pt>
                <c:pt idx="16">
                  <c:v>39521</c:v>
                </c:pt>
                <c:pt idx="17">
                  <c:v>39522</c:v>
                </c:pt>
                <c:pt idx="18">
                  <c:v>39523</c:v>
                </c:pt>
                <c:pt idx="19">
                  <c:v>39524</c:v>
                </c:pt>
                <c:pt idx="20">
                  <c:v>39525</c:v>
                </c:pt>
                <c:pt idx="21">
                  <c:v>39526</c:v>
                </c:pt>
                <c:pt idx="22">
                  <c:v>39527</c:v>
                </c:pt>
                <c:pt idx="23">
                  <c:v>39528</c:v>
                </c:pt>
                <c:pt idx="24">
                  <c:v>39529</c:v>
                </c:pt>
                <c:pt idx="25">
                  <c:v>39530</c:v>
                </c:pt>
                <c:pt idx="26">
                  <c:v>39531</c:v>
                </c:pt>
                <c:pt idx="27">
                  <c:v>39532</c:v>
                </c:pt>
                <c:pt idx="28">
                  <c:v>39533</c:v>
                </c:pt>
                <c:pt idx="29">
                  <c:v>39534</c:v>
                </c:pt>
                <c:pt idx="30">
                  <c:v>39535</c:v>
                </c:pt>
                <c:pt idx="31">
                  <c:v>39536</c:v>
                </c:pt>
                <c:pt idx="32">
                  <c:v>39537</c:v>
                </c:pt>
                <c:pt idx="33">
                  <c:v>39538</c:v>
                </c:pt>
                <c:pt idx="34">
                  <c:v>39539</c:v>
                </c:pt>
                <c:pt idx="35">
                  <c:v>39540</c:v>
                </c:pt>
                <c:pt idx="36">
                  <c:v>39541</c:v>
                </c:pt>
                <c:pt idx="37">
                  <c:v>39542</c:v>
                </c:pt>
                <c:pt idx="38">
                  <c:v>39543</c:v>
                </c:pt>
                <c:pt idx="39">
                  <c:v>39544</c:v>
                </c:pt>
                <c:pt idx="40">
                  <c:v>39545</c:v>
                </c:pt>
                <c:pt idx="41">
                  <c:v>39546</c:v>
                </c:pt>
                <c:pt idx="42">
                  <c:v>39547</c:v>
                </c:pt>
                <c:pt idx="43">
                  <c:v>39548</c:v>
                </c:pt>
                <c:pt idx="44">
                  <c:v>39549</c:v>
                </c:pt>
                <c:pt idx="45">
                  <c:v>39550</c:v>
                </c:pt>
                <c:pt idx="46">
                  <c:v>39551</c:v>
                </c:pt>
                <c:pt idx="47">
                  <c:v>39552</c:v>
                </c:pt>
                <c:pt idx="48">
                  <c:v>39553</c:v>
                </c:pt>
                <c:pt idx="49">
                  <c:v>39554</c:v>
                </c:pt>
                <c:pt idx="50">
                  <c:v>39555</c:v>
                </c:pt>
                <c:pt idx="51">
                  <c:v>39556</c:v>
                </c:pt>
                <c:pt idx="52">
                  <c:v>39557</c:v>
                </c:pt>
                <c:pt idx="53">
                  <c:v>39558</c:v>
                </c:pt>
                <c:pt idx="54">
                  <c:v>39559</c:v>
                </c:pt>
                <c:pt idx="55">
                  <c:v>39560</c:v>
                </c:pt>
                <c:pt idx="56">
                  <c:v>39561</c:v>
                </c:pt>
                <c:pt idx="57">
                  <c:v>39562</c:v>
                </c:pt>
                <c:pt idx="58">
                  <c:v>39563</c:v>
                </c:pt>
                <c:pt idx="59">
                  <c:v>39564</c:v>
                </c:pt>
                <c:pt idx="60">
                  <c:v>39565</c:v>
                </c:pt>
                <c:pt idx="61">
                  <c:v>39566</c:v>
                </c:pt>
                <c:pt idx="62">
                  <c:v>39567</c:v>
                </c:pt>
                <c:pt idx="63">
                  <c:v>39568</c:v>
                </c:pt>
                <c:pt idx="64">
                  <c:v>39569</c:v>
                </c:pt>
                <c:pt idx="65">
                  <c:v>39570</c:v>
                </c:pt>
                <c:pt idx="66">
                  <c:v>39571</c:v>
                </c:pt>
                <c:pt idx="67">
                  <c:v>39572</c:v>
                </c:pt>
                <c:pt idx="68">
                  <c:v>39573</c:v>
                </c:pt>
                <c:pt idx="69">
                  <c:v>39574</c:v>
                </c:pt>
                <c:pt idx="70">
                  <c:v>39575</c:v>
                </c:pt>
                <c:pt idx="71">
                  <c:v>39576</c:v>
                </c:pt>
                <c:pt idx="72">
                  <c:v>39577</c:v>
                </c:pt>
                <c:pt idx="73">
                  <c:v>39578</c:v>
                </c:pt>
                <c:pt idx="74">
                  <c:v>39579</c:v>
                </c:pt>
                <c:pt idx="75">
                  <c:v>39580</c:v>
                </c:pt>
                <c:pt idx="76">
                  <c:v>39581</c:v>
                </c:pt>
                <c:pt idx="77">
                  <c:v>39582</c:v>
                </c:pt>
                <c:pt idx="78">
                  <c:v>39583</c:v>
                </c:pt>
                <c:pt idx="79">
                  <c:v>39584</c:v>
                </c:pt>
                <c:pt idx="80">
                  <c:v>39585</c:v>
                </c:pt>
                <c:pt idx="81">
                  <c:v>39586</c:v>
                </c:pt>
                <c:pt idx="82">
                  <c:v>39587</c:v>
                </c:pt>
                <c:pt idx="83">
                  <c:v>39588</c:v>
                </c:pt>
                <c:pt idx="84">
                  <c:v>39589</c:v>
                </c:pt>
                <c:pt idx="85">
                  <c:v>39590</c:v>
                </c:pt>
                <c:pt idx="86">
                  <c:v>39591</c:v>
                </c:pt>
                <c:pt idx="87">
                  <c:v>39592</c:v>
                </c:pt>
                <c:pt idx="88">
                  <c:v>39593</c:v>
                </c:pt>
                <c:pt idx="89">
                  <c:v>39594</c:v>
                </c:pt>
                <c:pt idx="90">
                  <c:v>39595</c:v>
                </c:pt>
                <c:pt idx="91">
                  <c:v>39596</c:v>
                </c:pt>
                <c:pt idx="92">
                  <c:v>39597</c:v>
                </c:pt>
                <c:pt idx="93">
                  <c:v>39598</c:v>
                </c:pt>
                <c:pt idx="94">
                  <c:v>39599</c:v>
                </c:pt>
                <c:pt idx="95">
                  <c:v>39600</c:v>
                </c:pt>
                <c:pt idx="96">
                  <c:v>39601</c:v>
                </c:pt>
                <c:pt idx="97">
                  <c:v>39602</c:v>
                </c:pt>
                <c:pt idx="98">
                  <c:v>39603</c:v>
                </c:pt>
                <c:pt idx="99">
                  <c:v>39604</c:v>
                </c:pt>
                <c:pt idx="100">
                  <c:v>39605</c:v>
                </c:pt>
              </c:numCache>
            </c:numRef>
          </c:cat>
          <c:val>
            <c:numRef>
              <c:f>Oisillons!$L$3:$L$103</c:f>
              <c:numCache>
                <c:formatCode>0.00</c:formatCode>
                <c:ptCount val="101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5652-4F4D-B488-C3174AC4326E}"/>
            </c:ext>
          </c:extLst>
        </c:ser>
        <c:ser>
          <c:idx val="4"/>
          <c:order val="4"/>
          <c:tx>
            <c:strRef>
              <c:f>Oisillons!$O$2</c:f>
              <c:strCache>
                <c:ptCount val="1"/>
                <c:pt idx="0">
                  <c:v>M5</c:v>
                </c:pt>
              </c:strCache>
            </c:strRef>
          </c:tx>
          <c:spPr>
            <a:ln w="28575" cap="rnd">
              <a:solidFill>
                <a:schemeClr val="accent5"/>
              </a:solidFill>
              <a:round/>
            </a:ln>
            <a:effectLst/>
          </c:spPr>
          <c:marker>
            <c:symbol val="none"/>
          </c:marker>
          <c:cat>
            <c:numRef>
              <c:f>Oisillons!$A$3:$A$103</c:f>
              <c:numCache>
                <c:formatCode>ddd\ dd\ mmm\ yy</c:formatCode>
                <c:ptCount val="101"/>
                <c:pt idx="0">
                  <c:v>39505</c:v>
                </c:pt>
                <c:pt idx="1">
                  <c:v>39506</c:v>
                </c:pt>
                <c:pt idx="2">
                  <c:v>39507</c:v>
                </c:pt>
                <c:pt idx="3">
                  <c:v>39508</c:v>
                </c:pt>
                <c:pt idx="4">
                  <c:v>39509</c:v>
                </c:pt>
                <c:pt idx="5">
                  <c:v>39510</c:v>
                </c:pt>
                <c:pt idx="6">
                  <c:v>39511</c:v>
                </c:pt>
                <c:pt idx="7">
                  <c:v>39512</c:v>
                </c:pt>
                <c:pt idx="8">
                  <c:v>39513</c:v>
                </c:pt>
                <c:pt idx="9">
                  <c:v>39514</c:v>
                </c:pt>
                <c:pt idx="10">
                  <c:v>39515</c:v>
                </c:pt>
                <c:pt idx="11">
                  <c:v>39516</c:v>
                </c:pt>
                <c:pt idx="12">
                  <c:v>39517</c:v>
                </c:pt>
                <c:pt idx="13">
                  <c:v>39518</c:v>
                </c:pt>
                <c:pt idx="14">
                  <c:v>39519</c:v>
                </c:pt>
                <c:pt idx="15">
                  <c:v>39520</c:v>
                </c:pt>
                <c:pt idx="16">
                  <c:v>39521</c:v>
                </c:pt>
                <c:pt idx="17">
                  <c:v>39522</c:v>
                </c:pt>
                <c:pt idx="18">
                  <c:v>39523</c:v>
                </c:pt>
                <c:pt idx="19">
                  <c:v>39524</c:v>
                </c:pt>
                <c:pt idx="20">
                  <c:v>39525</c:v>
                </c:pt>
                <c:pt idx="21">
                  <c:v>39526</c:v>
                </c:pt>
                <c:pt idx="22">
                  <c:v>39527</c:v>
                </c:pt>
                <c:pt idx="23">
                  <c:v>39528</c:v>
                </c:pt>
                <c:pt idx="24">
                  <c:v>39529</c:v>
                </c:pt>
                <c:pt idx="25">
                  <c:v>39530</c:v>
                </c:pt>
                <c:pt idx="26">
                  <c:v>39531</c:v>
                </c:pt>
                <c:pt idx="27">
                  <c:v>39532</c:v>
                </c:pt>
                <c:pt idx="28">
                  <c:v>39533</c:v>
                </c:pt>
                <c:pt idx="29">
                  <c:v>39534</c:v>
                </c:pt>
                <c:pt idx="30">
                  <c:v>39535</c:v>
                </c:pt>
                <c:pt idx="31">
                  <c:v>39536</c:v>
                </c:pt>
                <c:pt idx="32">
                  <c:v>39537</c:v>
                </c:pt>
                <c:pt idx="33">
                  <c:v>39538</c:v>
                </c:pt>
                <c:pt idx="34">
                  <c:v>39539</c:v>
                </c:pt>
                <c:pt idx="35">
                  <c:v>39540</c:v>
                </c:pt>
                <c:pt idx="36">
                  <c:v>39541</c:v>
                </c:pt>
                <c:pt idx="37">
                  <c:v>39542</c:v>
                </c:pt>
                <c:pt idx="38">
                  <c:v>39543</c:v>
                </c:pt>
                <c:pt idx="39">
                  <c:v>39544</c:v>
                </c:pt>
                <c:pt idx="40">
                  <c:v>39545</c:v>
                </c:pt>
                <c:pt idx="41">
                  <c:v>39546</c:v>
                </c:pt>
                <c:pt idx="42">
                  <c:v>39547</c:v>
                </c:pt>
                <c:pt idx="43">
                  <c:v>39548</c:v>
                </c:pt>
                <c:pt idx="44">
                  <c:v>39549</c:v>
                </c:pt>
                <c:pt idx="45">
                  <c:v>39550</c:v>
                </c:pt>
                <c:pt idx="46">
                  <c:v>39551</c:v>
                </c:pt>
                <c:pt idx="47">
                  <c:v>39552</c:v>
                </c:pt>
                <c:pt idx="48">
                  <c:v>39553</c:v>
                </c:pt>
                <c:pt idx="49">
                  <c:v>39554</c:v>
                </c:pt>
                <c:pt idx="50">
                  <c:v>39555</c:v>
                </c:pt>
                <c:pt idx="51">
                  <c:v>39556</c:v>
                </c:pt>
                <c:pt idx="52">
                  <c:v>39557</c:v>
                </c:pt>
                <c:pt idx="53">
                  <c:v>39558</c:v>
                </c:pt>
                <c:pt idx="54">
                  <c:v>39559</c:v>
                </c:pt>
                <c:pt idx="55">
                  <c:v>39560</c:v>
                </c:pt>
                <c:pt idx="56">
                  <c:v>39561</c:v>
                </c:pt>
                <c:pt idx="57">
                  <c:v>39562</c:v>
                </c:pt>
                <c:pt idx="58">
                  <c:v>39563</c:v>
                </c:pt>
                <c:pt idx="59">
                  <c:v>39564</c:v>
                </c:pt>
                <c:pt idx="60">
                  <c:v>39565</c:v>
                </c:pt>
                <c:pt idx="61">
                  <c:v>39566</c:v>
                </c:pt>
                <c:pt idx="62">
                  <c:v>39567</c:v>
                </c:pt>
                <c:pt idx="63">
                  <c:v>39568</c:v>
                </c:pt>
                <c:pt idx="64">
                  <c:v>39569</c:v>
                </c:pt>
                <c:pt idx="65">
                  <c:v>39570</c:v>
                </c:pt>
                <c:pt idx="66">
                  <c:v>39571</c:v>
                </c:pt>
                <c:pt idx="67">
                  <c:v>39572</c:v>
                </c:pt>
                <c:pt idx="68">
                  <c:v>39573</c:v>
                </c:pt>
                <c:pt idx="69">
                  <c:v>39574</c:v>
                </c:pt>
                <c:pt idx="70">
                  <c:v>39575</c:v>
                </c:pt>
                <c:pt idx="71">
                  <c:v>39576</c:v>
                </c:pt>
                <c:pt idx="72">
                  <c:v>39577</c:v>
                </c:pt>
                <c:pt idx="73">
                  <c:v>39578</c:v>
                </c:pt>
                <c:pt idx="74">
                  <c:v>39579</c:v>
                </c:pt>
                <c:pt idx="75">
                  <c:v>39580</c:v>
                </c:pt>
                <c:pt idx="76">
                  <c:v>39581</c:v>
                </c:pt>
                <c:pt idx="77">
                  <c:v>39582</c:v>
                </c:pt>
                <c:pt idx="78">
                  <c:v>39583</c:v>
                </c:pt>
                <c:pt idx="79">
                  <c:v>39584</c:v>
                </c:pt>
                <c:pt idx="80">
                  <c:v>39585</c:v>
                </c:pt>
                <c:pt idx="81">
                  <c:v>39586</c:v>
                </c:pt>
                <c:pt idx="82">
                  <c:v>39587</c:v>
                </c:pt>
                <c:pt idx="83">
                  <c:v>39588</c:v>
                </c:pt>
                <c:pt idx="84">
                  <c:v>39589</c:v>
                </c:pt>
                <c:pt idx="85">
                  <c:v>39590</c:v>
                </c:pt>
                <c:pt idx="86">
                  <c:v>39591</c:v>
                </c:pt>
                <c:pt idx="87">
                  <c:v>39592</c:v>
                </c:pt>
                <c:pt idx="88">
                  <c:v>39593</c:v>
                </c:pt>
                <c:pt idx="89">
                  <c:v>39594</c:v>
                </c:pt>
                <c:pt idx="90">
                  <c:v>39595</c:v>
                </c:pt>
                <c:pt idx="91">
                  <c:v>39596</c:v>
                </c:pt>
                <c:pt idx="92">
                  <c:v>39597</c:v>
                </c:pt>
                <c:pt idx="93">
                  <c:v>39598</c:v>
                </c:pt>
                <c:pt idx="94">
                  <c:v>39599</c:v>
                </c:pt>
                <c:pt idx="95">
                  <c:v>39600</c:v>
                </c:pt>
                <c:pt idx="96">
                  <c:v>39601</c:v>
                </c:pt>
                <c:pt idx="97">
                  <c:v>39602</c:v>
                </c:pt>
                <c:pt idx="98">
                  <c:v>39603</c:v>
                </c:pt>
                <c:pt idx="99">
                  <c:v>39604</c:v>
                </c:pt>
                <c:pt idx="100">
                  <c:v>39605</c:v>
                </c:pt>
              </c:numCache>
            </c:numRef>
          </c:cat>
          <c:val>
            <c:numRef>
              <c:f>Oisillons!$O$3:$O$103</c:f>
              <c:numCache>
                <c:formatCode>0.00</c:formatCode>
                <c:ptCount val="101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4-5652-4F4D-B488-C3174AC4326E}"/>
            </c:ext>
          </c:extLst>
        </c:ser>
        <c:ser>
          <c:idx val="5"/>
          <c:order val="5"/>
          <c:tx>
            <c:strRef>
              <c:f>Oisillons!$R$2</c:f>
              <c:strCache>
                <c:ptCount val="1"/>
                <c:pt idx="0">
                  <c:v>M6</c:v>
                </c:pt>
              </c:strCache>
            </c:strRef>
          </c:tx>
          <c:spPr>
            <a:ln w="28575" cap="rnd">
              <a:solidFill>
                <a:schemeClr val="accent6"/>
              </a:solidFill>
              <a:round/>
            </a:ln>
            <a:effectLst/>
          </c:spPr>
          <c:marker>
            <c:symbol val="none"/>
          </c:marker>
          <c:cat>
            <c:numRef>
              <c:f>Oisillons!$A$3:$A$103</c:f>
              <c:numCache>
                <c:formatCode>ddd\ dd\ mmm\ yy</c:formatCode>
                <c:ptCount val="101"/>
                <c:pt idx="0">
                  <c:v>39505</c:v>
                </c:pt>
                <c:pt idx="1">
                  <c:v>39506</c:v>
                </c:pt>
                <c:pt idx="2">
                  <c:v>39507</c:v>
                </c:pt>
                <c:pt idx="3">
                  <c:v>39508</c:v>
                </c:pt>
                <c:pt idx="4">
                  <c:v>39509</c:v>
                </c:pt>
                <c:pt idx="5">
                  <c:v>39510</c:v>
                </c:pt>
                <c:pt idx="6">
                  <c:v>39511</c:v>
                </c:pt>
                <c:pt idx="7">
                  <c:v>39512</c:v>
                </c:pt>
                <c:pt idx="8">
                  <c:v>39513</c:v>
                </c:pt>
                <c:pt idx="9">
                  <c:v>39514</c:v>
                </c:pt>
                <c:pt idx="10">
                  <c:v>39515</c:v>
                </c:pt>
                <c:pt idx="11">
                  <c:v>39516</c:v>
                </c:pt>
                <c:pt idx="12">
                  <c:v>39517</c:v>
                </c:pt>
                <c:pt idx="13">
                  <c:v>39518</c:v>
                </c:pt>
                <c:pt idx="14">
                  <c:v>39519</c:v>
                </c:pt>
                <c:pt idx="15">
                  <c:v>39520</c:v>
                </c:pt>
                <c:pt idx="16">
                  <c:v>39521</c:v>
                </c:pt>
                <c:pt idx="17">
                  <c:v>39522</c:v>
                </c:pt>
                <c:pt idx="18">
                  <c:v>39523</c:v>
                </c:pt>
                <c:pt idx="19">
                  <c:v>39524</c:v>
                </c:pt>
                <c:pt idx="20">
                  <c:v>39525</c:v>
                </c:pt>
                <c:pt idx="21">
                  <c:v>39526</c:v>
                </c:pt>
                <c:pt idx="22">
                  <c:v>39527</c:v>
                </c:pt>
                <c:pt idx="23">
                  <c:v>39528</c:v>
                </c:pt>
                <c:pt idx="24">
                  <c:v>39529</c:v>
                </c:pt>
                <c:pt idx="25">
                  <c:v>39530</c:v>
                </c:pt>
                <c:pt idx="26">
                  <c:v>39531</c:v>
                </c:pt>
                <c:pt idx="27">
                  <c:v>39532</c:v>
                </c:pt>
                <c:pt idx="28">
                  <c:v>39533</c:v>
                </c:pt>
                <c:pt idx="29">
                  <c:v>39534</c:v>
                </c:pt>
                <c:pt idx="30">
                  <c:v>39535</c:v>
                </c:pt>
                <c:pt idx="31">
                  <c:v>39536</c:v>
                </c:pt>
                <c:pt idx="32">
                  <c:v>39537</c:v>
                </c:pt>
                <c:pt idx="33">
                  <c:v>39538</c:v>
                </c:pt>
                <c:pt idx="34">
                  <c:v>39539</c:v>
                </c:pt>
                <c:pt idx="35">
                  <c:v>39540</c:v>
                </c:pt>
                <c:pt idx="36">
                  <c:v>39541</c:v>
                </c:pt>
                <c:pt idx="37">
                  <c:v>39542</c:v>
                </c:pt>
                <c:pt idx="38">
                  <c:v>39543</c:v>
                </c:pt>
                <c:pt idx="39">
                  <c:v>39544</c:v>
                </c:pt>
                <c:pt idx="40">
                  <c:v>39545</c:v>
                </c:pt>
                <c:pt idx="41">
                  <c:v>39546</c:v>
                </c:pt>
                <c:pt idx="42">
                  <c:v>39547</c:v>
                </c:pt>
                <c:pt idx="43">
                  <c:v>39548</c:v>
                </c:pt>
                <c:pt idx="44">
                  <c:v>39549</c:v>
                </c:pt>
                <c:pt idx="45">
                  <c:v>39550</c:v>
                </c:pt>
                <c:pt idx="46">
                  <c:v>39551</c:v>
                </c:pt>
                <c:pt idx="47">
                  <c:v>39552</c:v>
                </c:pt>
                <c:pt idx="48">
                  <c:v>39553</c:v>
                </c:pt>
                <c:pt idx="49">
                  <c:v>39554</c:v>
                </c:pt>
                <c:pt idx="50">
                  <c:v>39555</c:v>
                </c:pt>
                <c:pt idx="51">
                  <c:v>39556</c:v>
                </c:pt>
                <c:pt idx="52">
                  <c:v>39557</c:v>
                </c:pt>
                <c:pt idx="53">
                  <c:v>39558</c:v>
                </c:pt>
                <c:pt idx="54">
                  <c:v>39559</c:v>
                </c:pt>
                <c:pt idx="55">
                  <c:v>39560</c:v>
                </c:pt>
                <c:pt idx="56">
                  <c:v>39561</c:v>
                </c:pt>
                <c:pt idx="57">
                  <c:v>39562</c:v>
                </c:pt>
                <c:pt idx="58">
                  <c:v>39563</c:v>
                </c:pt>
                <c:pt idx="59">
                  <c:v>39564</c:v>
                </c:pt>
                <c:pt idx="60">
                  <c:v>39565</c:v>
                </c:pt>
                <c:pt idx="61">
                  <c:v>39566</c:v>
                </c:pt>
                <c:pt idx="62">
                  <c:v>39567</c:v>
                </c:pt>
                <c:pt idx="63">
                  <c:v>39568</c:v>
                </c:pt>
                <c:pt idx="64">
                  <c:v>39569</c:v>
                </c:pt>
                <c:pt idx="65">
                  <c:v>39570</c:v>
                </c:pt>
                <c:pt idx="66">
                  <c:v>39571</c:v>
                </c:pt>
                <c:pt idx="67">
                  <c:v>39572</c:v>
                </c:pt>
                <c:pt idx="68">
                  <c:v>39573</c:v>
                </c:pt>
                <c:pt idx="69">
                  <c:v>39574</c:v>
                </c:pt>
                <c:pt idx="70">
                  <c:v>39575</c:v>
                </c:pt>
                <c:pt idx="71">
                  <c:v>39576</c:v>
                </c:pt>
                <c:pt idx="72">
                  <c:v>39577</c:v>
                </c:pt>
                <c:pt idx="73">
                  <c:v>39578</c:v>
                </c:pt>
                <c:pt idx="74">
                  <c:v>39579</c:v>
                </c:pt>
                <c:pt idx="75">
                  <c:v>39580</c:v>
                </c:pt>
                <c:pt idx="76">
                  <c:v>39581</c:v>
                </c:pt>
                <c:pt idx="77">
                  <c:v>39582</c:v>
                </c:pt>
                <c:pt idx="78">
                  <c:v>39583</c:v>
                </c:pt>
                <c:pt idx="79">
                  <c:v>39584</c:v>
                </c:pt>
                <c:pt idx="80">
                  <c:v>39585</c:v>
                </c:pt>
                <c:pt idx="81">
                  <c:v>39586</c:v>
                </c:pt>
                <c:pt idx="82">
                  <c:v>39587</c:v>
                </c:pt>
                <c:pt idx="83">
                  <c:v>39588</c:v>
                </c:pt>
                <c:pt idx="84">
                  <c:v>39589</c:v>
                </c:pt>
                <c:pt idx="85">
                  <c:v>39590</c:v>
                </c:pt>
                <c:pt idx="86">
                  <c:v>39591</c:v>
                </c:pt>
                <c:pt idx="87">
                  <c:v>39592</c:v>
                </c:pt>
                <c:pt idx="88">
                  <c:v>39593</c:v>
                </c:pt>
                <c:pt idx="89">
                  <c:v>39594</c:v>
                </c:pt>
                <c:pt idx="90">
                  <c:v>39595</c:v>
                </c:pt>
                <c:pt idx="91">
                  <c:v>39596</c:v>
                </c:pt>
                <c:pt idx="92">
                  <c:v>39597</c:v>
                </c:pt>
                <c:pt idx="93">
                  <c:v>39598</c:v>
                </c:pt>
                <c:pt idx="94">
                  <c:v>39599</c:v>
                </c:pt>
                <c:pt idx="95">
                  <c:v>39600</c:v>
                </c:pt>
                <c:pt idx="96">
                  <c:v>39601</c:v>
                </c:pt>
                <c:pt idx="97">
                  <c:v>39602</c:v>
                </c:pt>
                <c:pt idx="98">
                  <c:v>39603</c:v>
                </c:pt>
                <c:pt idx="99">
                  <c:v>39604</c:v>
                </c:pt>
                <c:pt idx="100">
                  <c:v>39605</c:v>
                </c:pt>
              </c:numCache>
            </c:numRef>
          </c:cat>
          <c:val>
            <c:numRef>
              <c:f>Oisillons!$R$3:$R$103</c:f>
              <c:numCache>
                <c:formatCode>0.00</c:formatCode>
                <c:ptCount val="101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5652-4F4D-B488-C3174AC4326E}"/>
            </c:ext>
          </c:extLst>
        </c:ser>
        <c:ser>
          <c:idx val="6"/>
          <c:order val="6"/>
          <c:tx>
            <c:strRef>
              <c:f>Oisillons!$U$2</c:f>
              <c:strCache>
                <c:ptCount val="1"/>
                <c:pt idx="0">
                  <c:v>M7</c:v>
                </c:pt>
              </c:strCache>
            </c:strRef>
          </c:tx>
          <c:spPr>
            <a:ln w="28575" cap="rnd">
              <a:solidFill>
                <a:schemeClr val="bg2">
                  <a:lumMod val="5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Oisillons!$A$3:$A$103</c:f>
              <c:numCache>
                <c:formatCode>ddd\ dd\ mmm\ yy</c:formatCode>
                <c:ptCount val="101"/>
                <c:pt idx="0">
                  <c:v>39505</c:v>
                </c:pt>
                <c:pt idx="1">
                  <c:v>39506</c:v>
                </c:pt>
                <c:pt idx="2">
                  <c:v>39507</c:v>
                </c:pt>
                <c:pt idx="3">
                  <c:v>39508</c:v>
                </c:pt>
                <c:pt idx="4">
                  <c:v>39509</c:v>
                </c:pt>
                <c:pt idx="5">
                  <c:v>39510</c:v>
                </c:pt>
                <c:pt idx="6">
                  <c:v>39511</c:v>
                </c:pt>
                <c:pt idx="7">
                  <c:v>39512</c:v>
                </c:pt>
                <c:pt idx="8">
                  <c:v>39513</c:v>
                </c:pt>
                <c:pt idx="9">
                  <c:v>39514</c:v>
                </c:pt>
                <c:pt idx="10">
                  <c:v>39515</c:v>
                </c:pt>
                <c:pt idx="11">
                  <c:v>39516</c:v>
                </c:pt>
                <c:pt idx="12">
                  <c:v>39517</c:v>
                </c:pt>
                <c:pt idx="13">
                  <c:v>39518</c:v>
                </c:pt>
                <c:pt idx="14">
                  <c:v>39519</c:v>
                </c:pt>
                <c:pt idx="15">
                  <c:v>39520</c:v>
                </c:pt>
                <c:pt idx="16">
                  <c:v>39521</c:v>
                </c:pt>
                <c:pt idx="17">
                  <c:v>39522</c:v>
                </c:pt>
                <c:pt idx="18">
                  <c:v>39523</c:v>
                </c:pt>
                <c:pt idx="19">
                  <c:v>39524</c:v>
                </c:pt>
                <c:pt idx="20">
                  <c:v>39525</c:v>
                </c:pt>
                <c:pt idx="21">
                  <c:v>39526</c:v>
                </c:pt>
                <c:pt idx="22">
                  <c:v>39527</c:v>
                </c:pt>
                <c:pt idx="23">
                  <c:v>39528</c:v>
                </c:pt>
                <c:pt idx="24">
                  <c:v>39529</c:v>
                </c:pt>
                <c:pt idx="25">
                  <c:v>39530</c:v>
                </c:pt>
                <c:pt idx="26">
                  <c:v>39531</c:v>
                </c:pt>
                <c:pt idx="27">
                  <c:v>39532</c:v>
                </c:pt>
                <c:pt idx="28">
                  <c:v>39533</c:v>
                </c:pt>
                <c:pt idx="29">
                  <c:v>39534</c:v>
                </c:pt>
                <c:pt idx="30">
                  <c:v>39535</c:v>
                </c:pt>
                <c:pt idx="31">
                  <c:v>39536</c:v>
                </c:pt>
                <c:pt idx="32">
                  <c:v>39537</c:v>
                </c:pt>
                <c:pt idx="33">
                  <c:v>39538</c:v>
                </c:pt>
                <c:pt idx="34">
                  <c:v>39539</c:v>
                </c:pt>
                <c:pt idx="35">
                  <c:v>39540</c:v>
                </c:pt>
                <c:pt idx="36">
                  <c:v>39541</c:v>
                </c:pt>
                <c:pt idx="37">
                  <c:v>39542</c:v>
                </c:pt>
                <c:pt idx="38">
                  <c:v>39543</c:v>
                </c:pt>
                <c:pt idx="39">
                  <c:v>39544</c:v>
                </c:pt>
                <c:pt idx="40">
                  <c:v>39545</c:v>
                </c:pt>
                <c:pt idx="41">
                  <c:v>39546</c:v>
                </c:pt>
                <c:pt idx="42">
                  <c:v>39547</c:v>
                </c:pt>
                <c:pt idx="43">
                  <c:v>39548</c:v>
                </c:pt>
                <c:pt idx="44">
                  <c:v>39549</c:v>
                </c:pt>
                <c:pt idx="45">
                  <c:v>39550</c:v>
                </c:pt>
                <c:pt idx="46">
                  <c:v>39551</c:v>
                </c:pt>
                <c:pt idx="47">
                  <c:v>39552</c:v>
                </c:pt>
                <c:pt idx="48">
                  <c:v>39553</c:v>
                </c:pt>
                <c:pt idx="49">
                  <c:v>39554</c:v>
                </c:pt>
                <c:pt idx="50">
                  <c:v>39555</c:v>
                </c:pt>
                <c:pt idx="51">
                  <c:v>39556</c:v>
                </c:pt>
                <c:pt idx="52">
                  <c:v>39557</c:v>
                </c:pt>
                <c:pt idx="53">
                  <c:v>39558</c:v>
                </c:pt>
                <c:pt idx="54">
                  <c:v>39559</c:v>
                </c:pt>
                <c:pt idx="55">
                  <c:v>39560</c:v>
                </c:pt>
                <c:pt idx="56">
                  <c:v>39561</c:v>
                </c:pt>
                <c:pt idx="57">
                  <c:v>39562</c:v>
                </c:pt>
                <c:pt idx="58">
                  <c:v>39563</c:v>
                </c:pt>
                <c:pt idx="59">
                  <c:v>39564</c:v>
                </c:pt>
                <c:pt idx="60">
                  <c:v>39565</c:v>
                </c:pt>
                <c:pt idx="61">
                  <c:v>39566</c:v>
                </c:pt>
                <c:pt idx="62">
                  <c:v>39567</c:v>
                </c:pt>
                <c:pt idx="63">
                  <c:v>39568</c:v>
                </c:pt>
                <c:pt idx="64">
                  <c:v>39569</c:v>
                </c:pt>
                <c:pt idx="65">
                  <c:v>39570</c:v>
                </c:pt>
                <c:pt idx="66">
                  <c:v>39571</c:v>
                </c:pt>
                <c:pt idx="67">
                  <c:v>39572</c:v>
                </c:pt>
                <c:pt idx="68">
                  <c:v>39573</c:v>
                </c:pt>
                <c:pt idx="69">
                  <c:v>39574</c:v>
                </c:pt>
                <c:pt idx="70">
                  <c:v>39575</c:v>
                </c:pt>
                <c:pt idx="71">
                  <c:v>39576</c:v>
                </c:pt>
                <c:pt idx="72">
                  <c:v>39577</c:v>
                </c:pt>
                <c:pt idx="73">
                  <c:v>39578</c:v>
                </c:pt>
                <c:pt idx="74">
                  <c:v>39579</c:v>
                </c:pt>
                <c:pt idx="75">
                  <c:v>39580</c:v>
                </c:pt>
                <c:pt idx="76">
                  <c:v>39581</c:v>
                </c:pt>
                <c:pt idx="77">
                  <c:v>39582</c:v>
                </c:pt>
                <c:pt idx="78">
                  <c:v>39583</c:v>
                </c:pt>
                <c:pt idx="79">
                  <c:v>39584</c:v>
                </c:pt>
                <c:pt idx="80">
                  <c:v>39585</c:v>
                </c:pt>
                <c:pt idx="81">
                  <c:v>39586</c:v>
                </c:pt>
                <c:pt idx="82">
                  <c:v>39587</c:v>
                </c:pt>
                <c:pt idx="83">
                  <c:v>39588</c:v>
                </c:pt>
                <c:pt idx="84">
                  <c:v>39589</c:v>
                </c:pt>
                <c:pt idx="85">
                  <c:v>39590</c:v>
                </c:pt>
                <c:pt idx="86">
                  <c:v>39591</c:v>
                </c:pt>
                <c:pt idx="87">
                  <c:v>39592</c:v>
                </c:pt>
                <c:pt idx="88">
                  <c:v>39593</c:v>
                </c:pt>
                <c:pt idx="89">
                  <c:v>39594</c:v>
                </c:pt>
                <c:pt idx="90">
                  <c:v>39595</c:v>
                </c:pt>
                <c:pt idx="91">
                  <c:v>39596</c:v>
                </c:pt>
                <c:pt idx="92">
                  <c:v>39597</c:v>
                </c:pt>
                <c:pt idx="93">
                  <c:v>39598</c:v>
                </c:pt>
                <c:pt idx="94">
                  <c:v>39599</c:v>
                </c:pt>
                <c:pt idx="95">
                  <c:v>39600</c:v>
                </c:pt>
                <c:pt idx="96">
                  <c:v>39601</c:v>
                </c:pt>
                <c:pt idx="97">
                  <c:v>39602</c:v>
                </c:pt>
                <c:pt idx="98">
                  <c:v>39603</c:v>
                </c:pt>
                <c:pt idx="99">
                  <c:v>39604</c:v>
                </c:pt>
                <c:pt idx="100">
                  <c:v>39605</c:v>
                </c:pt>
              </c:numCache>
            </c:numRef>
          </c:cat>
          <c:val>
            <c:numRef>
              <c:f>Oisillons!$U$3:$U$103</c:f>
              <c:numCache>
                <c:formatCode>0.00</c:formatCode>
                <c:ptCount val="101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6-5652-4F4D-B488-C3174AC4326E}"/>
            </c:ext>
          </c:extLst>
        </c:ser>
        <c:ser>
          <c:idx val="7"/>
          <c:order val="7"/>
          <c:tx>
            <c:strRef>
              <c:f>Oisillons!$X$2</c:f>
              <c:strCache>
                <c:ptCount val="1"/>
                <c:pt idx="0">
                  <c:v>M8</c:v>
                </c:pt>
              </c:strCache>
            </c:strRef>
          </c:tx>
          <c:spPr>
            <a:ln w="28575" cap="rnd">
              <a:solidFill>
                <a:schemeClr val="accent6">
                  <a:lumMod val="5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Oisillons!$A$3:$A$103</c:f>
              <c:numCache>
                <c:formatCode>ddd\ dd\ mmm\ yy</c:formatCode>
                <c:ptCount val="101"/>
                <c:pt idx="0">
                  <c:v>39505</c:v>
                </c:pt>
                <c:pt idx="1">
                  <c:v>39506</c:v>
                </c:pt>
                <c:pt idx="2">
                  <c:v>39507</c:v>
                </c:pt>
                <c:pt idx="3">
                  <c:v>39508</c:v>
                </c:pt>
                <c:pt idx="4">
                  <c:v>39509</c:v>
                </c:pt>
                <c:pt idx="5">
                  <c:v>39510</c:v>
                </c:pt>
                <c:pt idx="6">
                  <c:v>39511</c:v>
                </c:pt>
                <c:pt idx="7">
                  <c:v>39512</c:v>
                </c:pt>
                <c:pt idx="8">
                  <c:v>39513</c:v>
                </c:pt>
                <c:pt idx="9">
                  <c:v>39514</c:v>
                </c:pt>
                <c:pt idx="10">
                  <c:v>39515</c:v>
                </c:pt>
                <c:pt idx="11">
                  <c:v>39516</c:v>
                </c:pt>
                <c:pt idx="12">
                  <c:v>39517</c:v>
                </c:pt>
                <c:pt idx="13">
                  <c:v>39518</c:v>
                </c:pt>
                <c:pt idx="14">
                  <c:v>39519</c:v>
                </c:pt>
                <c:pt idx="15">
                  <c:v>39520</c:v>
                </c:pt>
                <c:pt idx="16">
                  <c:v>39521</c:v>
                </c:pt>
                <c:pt idx="17">
                  <c:v>39522</c:v>
                </c:pt>
                <c:pt idx="18">
                  <c:v>39523</c:v>
                </c:pt>
                <c:pt idx="19">
                  <c:v>39524</c:v>
                </c:pt>
                <c:pt idx="20">
                  <c:v>39525</c:v>
                </c:pt>
                <c:pt idx="21">
                  <c:v>39526</c:v>
                </c:pt>
                <c:pt idx="22">
                  <c:v>39527</c:v>
                </c:pt>
                <c:pt idx="23">
                  <c:v>39528</c:v>
                </c:pt>
                <c:pt idx="24">
                  <c:v>39529</c:v>
                </c:pt>
                <c:pt idx="25">
                  <c:v>39530</c:v>
                </c:pt>
                <c:pt idx="26">
                  <c:v>39531</c:v>
                </c:pt>
                <c:pt idx="27">
                  <c:v>39532</c:v>
                </c:pt>
                <c:pt idx="28">
                  <c:v>39533</c:v>
                </c:pt>
                <c:pt idx="29">
                  <c:v>39534</c:v>
                </c:pt>
                <c:pt idx="30">
                  <c:v>39535</c:v>
                </c:pt>
                <c:pt idx="31">
                  <c:v>39536</c:v>
                </c:pt>
                <c:pt idx="32">
                  <c:v>39537</c:v>
                </c:pt>
                <c:pt idx="33">
                  <c:v>39538</c:v>
                </c:pt>
                <c:pt idx="34">
                  <c:v>39539</c:v>
                </c:pt>
                <c:pt idx="35">
                  <c:v>39540</c:v>
                </c:pt>
                <c:pt idx="36">
                  <c:v>39541</c:v>
                </c:pt>
                <c:pt idx="37">
                  <c:v>39542</c:v>
                </c:pt>
                <c:pt idx="38">
                  <c:v>39543</c:v>
                </c:pt>
                <c:pt idx="39">
                  <c:v>39544</c:v>
                </c:pt>
                <c:pt idx="40">
                  <c:v>39545</c:v>
                </c:pt>
                <c:pt idx="41">
                  <c:v>39546</c:v>
                </c:pt>
                <c:pt idx="42">
                  <c:v>39547</c:v>
                </c:pt>
                <c:pt idx="43">
                  <c:v>39548</c:v>
                </c:pt>
                <c:pt idx="44">
                  <c:v>39549</c:v>
                </c:pt>
                <c:pt idx="45">
                  <c:v>39550</c:v>
                </c:pt>
                <c:pt idx="46">
                  <c:v>39551</c:v>
                </c:pt>
                <c:pt idx="47">
                  <c:v>39552</c:v>
                </c:pt>
                <c:pt idx="48">
                  <c:v>39553</c:v>
                </c:pt>
                <c:pt idx="49">
                  <c:v>39554</c:v>
                </c:pt>
                <c:pt idx="50">
                  <c:v>39555</c:v>
                </c:pt>
                <c:pt idx="51">
                  <c:v>39556</c:v>
                </c:pt>
                <c:pt idx="52">
                  <c:v>39557</c:v>
                </c:pt>
                <c:pt idx="53">
                  <c:v>39558</c:v>
                </c:pt>
                <c:pt idx="54">
                  <c:v>39559</c:v>
                </c:pt>
                <c:pt idx="55">
                  <c:v>39560</c:v>
                </c:pt>
                <c:pt idx="56">
                  <c:v>39561</c:v>
                </c:pt>
                <c:pt idx="57">
                  <c:v>39562</c:v>
                </c:pt>
                <c:pt idx="58">
                  <c:v>39563</c:v>
                </c:pt>
                <c:pt idx="59">
                  <c:v>39564</c:v>
                </c:pt>
                <c:pt idx="60">
                  <c:v>39565</c:v>
                </c:pt>
                <c:pt idx="61">
                  <c:v>39566</c:v>
                </c:pt>
                <c:pt idx="62">
                  <c:v>39567</c:v>
                </c:pt>
                <c:pt idx="63">
                  <c:v>39568</c:v>
                </c:pt>
                <c:pt idx="64">
                  <c:v>39569</c:v>
                </c:pt>
                <c:pt idx="65">
                  <c:v>39570</c:v>
                </c:pt>
                <c:pt idx="66">
                  <c:v>39571</c:v>
                </c:pt>
                <c:pt idx="67">
                  <c:v>39572</c:v>
                </c:pt>
                <c:pt idx="68">
                  <c:v>39573</c:v>
                </c:pt>
                <c:pt idx="69">
                  <c:v>39574</c:v>
                </c:pt>
                <c:pt idx="70">
                  <c:v>39575</c:v>
                </c:pt>
                <c:pt idx="71">
                  <c:v>39576</c:v>
                </c:pt>
                <c:pt idx="72">
                  <c:v>39577</c:v>
                </c:pt>
                <c:pt idx="73">
                  <c:v>39578</c:v>
                </c:pt>
                <c:pt idx="74">
                  <c:v>39579</c:v>
                </c:pt>
                <c:pt idx="75">
                  <c:v>39580</c:v>
                </c:pt>
                <c:pt idx="76">
                  <c:v>39581</c:v>
                </c:pt>
                <c:pt idx="77">
                  <c:v>39582</c:v>
                </c:pt>
                <c:pt idx="78">
                  <c:v>39583</c:v>
                </c:pt>
                <c:pt idx="79">
                  <c:v>39584</c:v>
                </c:pt>
                <c:pt idx="80">
                  <c:v>39585</c:v>
                </c:pt>
                <c:pt idx="81">
                  <c:v>39586</c:v>
                </c:pt>
                <c:pt idx="82">
                  <c:v>39587</c:v>
                </c:pt>
                <c:pt idx="83">
                  <c:v>39588</c:v>
                </c:pt>
                <c:pt idx="84">
                  <c:v>39589</c:v>
                </c:pt>
                <c:pt idx="85">
                  <c:v>39590</c:v>
                </c:pt>
                <c:pt idx="86">
                  <c:v>39591</c:v>
                </c:pt>
                <c:pt idx="87">
                  <c:v>39592</c:v>
                </c:pt>
                <c:pt idx="88">
                  <c:v>39593</c:v>
                </c:pt>
                <c:pt idx="89">
                  <c:v>39594</c:v>
                </c:pt>
                <c:pt idx="90">
                  <c:v>39595</c:v>
                </c:pt>
                <c:pt idx="91">
                  <c:v>39596</c:v>
                </c:pt>
                <c:pt idx="92">
                  <c:v>39597</c:v>
                </c:pt>
                <c:pt idx="93">
                  <c:v>39598</c:v>
                </c:pt>
                <c:pt idx="94">
                  <c:v>39599</c:v>
                </c:pt>
                <c:pt idx="95">
                  <c:v>39600</c:v>
                </c:pt>
                <c:pt idx="96">
                  <c:v>39601</c:v>
                </c:pt>
                <c:pt idx="97">
                  <c:v>39602</c:v>
                </c:pt>
                <c:pt idx="98">
                  <c:v>39603</c:v>
                </c:pt>
                <c:pt idx="99">
                  <c:v>39604</c:v>
                </c:pt>
                <c:pt idx="100">
                  <c:v>39605</c:v>
                </c:pt>
              </c:numCache>
            </c:numRef>
          </c:cat>
          <c:val>
            <c:numRef>
              <c:f>Oisillons!$X$3:$X$103</c:f>
              <c:numCache>
                <c:formatCode>0.00</c:formatCode>
                <c:ptCount val="101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7-5652-4F4D-B488-C3174AC4326E}"/>
            </c:ext>
          </c:extLst>
        </c:ser>
        <c:ser>
          <c:idx val="8"/>
          <c:order val="8"/>
          <c:tx>
            <c:strRef>
              <c:f>Oisillons!$AA$2</c:f>
              <c:strCache>
                <c:ptCount val="1"/>
                <c:pt idx="0">
                  <c:v>M9</c:v>
                </c:pt>
              </c:strCache>
            </c:strRef>
          </c:tx>
          <c:spPr>
            <a:ln w="28575" cap="rnd">
              <a:solidFill>
                <a:schemeClr val="accent3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Oisillons!$A$3:$A$103</c:f>
              <c:numCache>
                <c:formatCode>ddd\ dd\ mmm\ yy</c:formatCode>
                <c:ptCount val="101"/>
                <c:pt idx="0">
                  <c:v>39505</c:v>
                </c:pt>
                <c:pt idx="1">
                  <c:v>39506</c:v>
                </c:pt>
                <c:pt idx="2">
                  <c:v>39507</c:v>
                </c:pt>
                <c:pt idx="3">
                  <c:v>39508</c:v>
                </c:pt>
                <c:pt idx="4">
                  <c:v>39509</c:v>
                </c:pt>
                <c:pt idx="5">
                  <c:v>39510</c:v>
                </c:pt>
                <c:pt idx="6">
                  <c:v>39511</c:v>
                </c:pt>
                <c:pt idx="7">
                  <c:v>39512</c:v>
                </c:pt>
                <c:pt idx="8">
                  <c:v>39513</c:v>
                </c:pt>
                <c:pt idx="9">
                  <c:v>39514</c:v>
                </c:pt>
                <c:pt idx="10">
                  <c:v>39515</c:v>
                </c:pt>
                <c:pt idx="11">
                  <c:v>39516</c:v>
                </c:pt>
                <c:pt idx="12">
                  <c:v>39517</c:v>
                </c:pt>
                <c:pt idx="13">
                  <c:v>39518</c:v>
                </c:pt>
                <c:pt idx="14">
                  <c:v>39519</c:v>
                </c:pt>
                <c:pt idx="15">
                  <c:v>39520</c:v>
                </c:pt>
                <c:pt idx="16">
                  <c:v>39521</c:v>
                </c:pt>
                <c:pt idx="17">
                  <c:v>39522</c:v>
                </c:pt>
                <c:pt idx="18">
                  <c:v>39523</c:v>
                </c:pt>
                <c:pt idx="19">
                  <c:v>39524</c:v>
                </c:pt>
                <c:pt idx="20">
                  <c:v>39525</c:v>
                </c:pt>
                <c:pt idx="21">
                  <c:v>39526</c:v>
                </c:pt>
                <c:pt idx="22">
                  <c:v>39527</c:v>
                </c:pt>
                <c:pt idx="23">
                  <c:v>39528</c:v>
                </c:pt>
                <c:pt idx="24">
                  <c:v>39529</c:v>
                </c:pt>
                <c:pt idx="25">
                  <c:v>39530</c:v>
                </c:pt>
                <c:pt idx="26">
                  <c:v>39531</c:v>
                </c:pt>
                <c:pt idx="27">
                  <c:v>39532</c:v>
                </c:pt>
                <c:pt idx="28">
                  <c:v>39533</c:v>
                </c:pt>
                <c:pt idx="29">
                  <c:v>39534</c:v>
                </c:pt>
                <c:pt idx="30">
                  <c:v>39535</c:v>
                </c:pt>
                <c:pt idx="31">
                  <c:v>39536</c:v>
                </c:pt>
                <c:pt idx="32">
                  <c:v>39537</c:v>
                </c:pt>
                <c:pt idx="33">
                  <c:v>39538</c:v>
                </c:pt>
                <c:pt idx="34">
                  <c:v>39539</c:v>
                </c:pt>
                <c:pt idx="35">
                  <c:v>39540</c:v>
                </c:pt>
                <c:pt idx="36">
                  <c:v>39541</c:v>
                </c:pt>
                <c:pt idx="37">
                  <c:v>39542</c:v>
                </c:pt>
                <c:pt idx="38">
                  <c:v>39543</c:v>
                </c:pt>
                <c:pt idx="39">
                  <c:v>39544</c:v>
                </c:pt>
                <c:pt idx="40">
                  <c:v>39545</c:v>
                </c:pt>
                <c:pt idx="41">
                  <c:v>39546</c:v>
                </c:pt>
                <c:pt idx="42">
                  <c:v>39547</c:v>
                </c:pt>
                <c:pt idx="43">
                  <c:v>39548</c:v>
                </c:pt>
                <c:pt idx="44">
                  <c:v>39549</c:v>
                </c:pt>
                <c:pt idx="45">
                  <c:v>39550</c:v>
                </c:pt>
                <c:pt idx="46">
                  <c:v>39551</c:v>
                </c:pt>
                <c:pt idx="47">
                  <c:v>39552</c:v>
                </c:pt>
                <c:pt idx="48">
                  <c:v>39553</c:v>
                </c:pt>
                <c:pt idx="49">
                  <c:v>39554</c:v>
                </c:pt>
                <c:pt idx="50">
                  <c:v>39555</c:v>
                </c:pt>
                <c:pt idx="51">
                  <c:v>39556</c:v>
                </c:pt>
                <c:pt idx="52">
                  <c:v>39557</c:v>
                </c:pt>
                <c:pt idx="53">
                  <c:v>39558</c:v>
                </c:pt>
                <c:pt idx="54">
                  <c:v>39559</c:v>
                </c:pt>
                <c:pt idx="55">
                  <c:v>39560</c:v>
                </c:pt>
                <c:pt idx="56">
                  <c:v>39561</c:v>
                </c:pt>
                <c:pt idx="57">
                  <c:v>39562</c:v>
                </c:pt>
                <c:pt idx="58">
                  <c:v>39563</c:v>
                </c:pt>
                <c:pt idx="59">
                  <c:v>39564</c:v>
                </c:pt>
                <c:pt idx="60">
                  <c:v>39565</c:v>
                </c:pt>
                <c:pt idx="61">
                  <c:v>39566</c:v>
                </c:pt>
                <c:pt idx="62">
                  <c:v>39567</c:v>
                </c:pt>
                <c:pt idx="63">
                  <c:v>39568</c:v>
                </c:pt>
                <c:pt idx="64">
                  <c:v>39569</c:v>
                </c:pt>
                <c:pt idx="65">
                  <c:v>39570</c:v>
                </c:pt>
                <c:pt idx="66">
                  <c:v>39571</c:v>
                </c:pt>
                <c:pt idx="67">
                  <c:v>39572</c:v>
                </c:pt>
                <c:pt idx="68">
                  <c:v>39573</c:v>
                </c:pt>
                <c:pt idx="69">
                  <c:v>39574</c:v>
                </c:pt>
                <c:pt idx="70">
                  <c:v>39575</c:v>
                </c:pt>
                <c:pt idx="71">
                  <c:v>39576</c:v>
                </c:pt>
                <c:pt idx="72">
                  <c:v>39577</c:v>
                </c:pt>
                <c:pt idx="73">
                  <c:v>39578</c:v>
                </c:pt>
                <c:pt idx="74">
                  <c:v>39579</c:v>
                </c:pt>
                <c:pt idx="75">
                  <c:v>39580</c:v>
                </c:pt>
                <c:pt idx="76">
                  <c:v>39581</c:v>
                </c:pt>
                <c:pt idx="77">
                  <c:v>39582</c:v>
                </c:pt>
                <c:pt idx="78">
                  <c:v>39583</c:v>
                </c:pt>
                <c:pt idx="79">
                  <c:v>39584</c:v>
                </c:pt>
                <c:pt idx="80">
                  <c:v>39585</c:v>
                </c:pt>
                <c:pt idx="81">
                  <c:v>39586</c:v>
                </c:pt>
                <c:pt idx="82">
                  <c:v>39587</c:v>
                </c:pt>
                <c:pt idx="83">
                  <c:v>39588</c:v>
                </c:pt>
                <c:pt idx="84">
                  <c:v>39589</c:v>
                </c:pt>
                <c:pt idx="85">
                  <c:v>39590</c:v>
                </c:pt>
                <c:pt idx="86">
                  <c:v>39591</c:v>
                </c:pt>
                <c:pt idx="87">
                  <c:v>39592</c:v>
                </c:pt>
                <c:pt idx="88">
                  <c:v>39593</c:v>
                </c:pt>
                <c:pt idx="89">
                  <c:v>39594</c:v>
                </c:pt>
                <c:pt idx="90">
                  <c:v>39595</c:v>
                </c:pt>
                <c:pt idx="91">
                  <c:v>39596</c:v>
                </c:pt>
                <c:pt idx="92">
                  <c:v>39597</c:v>
                </c:pt>
                <c:pt idx="93">
                  <c:v>39598</c:v>
                </c:pt>
                <c:pt idx="94">
                  <c:v>39599</c:v>
                </c:pt>
                <c:pt idx="95">
                  <c:v>39600</c:v>
                </c:pt>
                <c:pt idx="96">
                  <c:v>39601</c:v>
                </c:pt>
                <c:pt idx="97">
                  <c:v>39602</c:v>
                </c:pt>
                <c:pt idx="98">
                  <c:v>39603</c:v>
                </c:pt>
                <c:pt idx="99">
                  <c:v>39604</c:v>
                </c:pt>
                <c:pt idx="100">
                  <c:v>39605</c:v>
                </c:pt>
              </c:numCache>
            </c:numRef>
          </c:cat>
          <c:val>
            <c:numRef>
              <c:f>Oisillons!$AA$3:$AA$103</c:f>
              <c:numCache>
                <c:formatCode>0.00</c:formatCode>
                <c:ptCount val="101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8-5652-4F4D-B488-C3174AC4326E}"/>
            </c:ext>
          </c:extLst>
        </c:ser>
        <c:ser>
          <c:idx val="9"/>
          <c:order val="9"/>
          <c:tx>
            <c:strRef>
              <c:f>Oisillons!$AD$2</c:f>
              <c:strCache>
                <c:ptCount val="1"/>
                <c:pt idx="0">
                  <c:v>M10</c:v>
                </c:pt>
              </c:strCache>
            </c:strRef>
          </c:tx>
          <c:spPr>
            <a:ln w="28575" cap="rnd">
              <a:solidFill>
                <a:schemeClr val="accent4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Oisillons!$A$3:$A$103</c:f>
              <c:numCache>
                <c:formatCode>ddd\ dd\ mmm\ yy</c:formatCode>
                <c:ptCount val="101"/>
                <c:pt idx="0">
                  <c:v>39505</c:v>
                </c:pt>
                <c:pt idx="1">
                  <c:v>39506</c:v>
                </c:pt>
                <c:pt idx="2">
                  <c:v>39507</c:v>
                </c:pt>
                <c:pt idx="3">
                  <c:v>39508</c:v>
                </c:pt>
                <c:pt idx="4">
                  <c:v>39509</c:v>
                </c:pt>
                <c:pt idx="5">
                  <c:v>39510</c:v>
                </c:pt>
                <c:pt idx="6">
                  <c:v>39511</c:v>
                </c:pt>
                <c:pt idx="7">
                  <c:v>39512</c:v>
                </c:pt>
                <c:pt idx="8">
                  <c:v>39513</c:v>
                </c:pt>
                <c:pt idx="9">
                  <c:v>39514</c:v>
                </c:pt>
                <c:pt idx="10">
                  <c:v>39515</c:v>
                </c:pt>
                <c:pt idx="11">
                  <c:v>39516</c:v>
                </c:pt>
                <c:pt idx="12">
                  <c:v>39517</c:v>
                </c:pt>
                <c:pt idx="13">
                  <c:v>39518</c:v>
                </c:pt>
                <c:pt idx="14">
                  <c:v>39519</c:v>
                </c:pt>
                <c:pt idx="15">
                  <c:v>39520</c:v>
                </c:pt>
                <c:pt idx="16">
                  <c:v>39521</c:v>
                </c:pt>
                <c:pt idx="17">
                  <c:v>39522</c:v>
                </c:pt>
                <c:pt idx="18">
                  <c:v>39523</c:v>
                </c:pt>
                <c:pt idx="19">
                  <c:v>39524</c:v>
                </c:pt>
                <c:pt idx="20">
                  <c:v>39525</c:v>
                </c:pt>
                <c:pt idx="21">
                  <c:v>39526</c:v>
                </c:pt>
                <c:pt idx="22">
                  <c:v>39527</c:v>
                </c:pt>
                <c:pt idx="23">
                  <c:v>39528</c:v>
                </c:pt>
                <c:pt idx="24">
                  <c:v>39529</c:v>
                </c:pt>
                <c:pt idx="25">
                  <c:v>39530</c:v>
                </c:pt>
                <c:pt idx="26">
                  <c:v>39531</c:v>
                </c:pt>
                <c:pt idx="27">
                  <c:v>39532</c:v>
                </c:pt>
                <c:pt idx="28">
                  <c:v>39533</c:v>
                </c:pt>
                <c:pt idx="29">
                  <c:v>39534</c:v>
                </c:pt>
                <c:pt idx="30">
                  <c:v>39535</c:v>
                </c:pt>
                <c:pt idx="31">
                  <c:v>39536</c:v>
                </c:pt>
                <c:pt idx="32">
                  <c:v>39537</c:v>
                </c:pt>
                <c:pt idx="33">
                  <c:v>39538</c:v>
                </c:pt>
                <c:pt idx="34">
                  <c:v>39539</c:v>
                </c:pt>
                <c:pt idx="35">
                  <c:v>39540</c:v>
                </c:pt>
                <c:pt idx="36">
                  <c:v>39541</c:v>
                </c:pt>
                <c:pt idx="37">
                  <c:v>39542</c:v>
                </c:pt>
                <c:pt idx="38">
                  <c:v>39543</c:v>
                </c:pt>
                <c:pt idx="39">
                  <c:v>39544</c:v>
                </c:pt>
                <c:pt idx="40">
                  <c:v>39545</c:v>
                </c:pt>
                <c:pt idx="41">
                  <c:v>39546</c:v>
                </c:pt>
                <c:pt idx="42">
                  <c:v>39547</c:v>
                </c:pt>
                <c:pt idx="43">
                  <c:v>39548</c:v>
                </c:pt>
                <c:pt idx="44">
                  <c:v>39549</c:v>
                </c:pt>
                <c:pt idx="45">
                  <c:v>39550</c:v>
                </c:pt>
                <c:pt idx="46">
                  <c:v>39551</c:v>
                </c:pt>
                <c:pt idx="47">
                  <c:v>39552</c:v>
                </c:pt>
                <c:pt idx="48">
                  <c:v>39553</c:v>
                </c:pt>
                <c:pt idx="49">
                  <c:v>39554</c:v>
                </c:pt>
                <c:pt idx="50">
                  <c:v>39555</c:v>
                </c:pt>
                <c:pt idx="51">
                  <c:v>39556</c:v>
                </c:pt>
                <c:pt idx="52">
                  <c:v>39557</c:v>
                </c:pt>
                <c:pt idx="53">
                  <c:v>39558</c:v>
                </c:pt>
                <c:pt idx="54">
                  <c:v>39559</c:v>
                </c:pt>
                <c:pt idx="55">
                  <c:v>39560</c:v>
                </c:pt>
                <c:pt idx="56">
                  <c:v>39561</c:v>
                </c:pt>
                <c:pt idx="57">
                  <c:v>39562</c:v>
                </c:pt>
                <c:pt idx="58">
                  <c:v>39563</c:v>
                </c:pt>
                <c:pt idx="59">
                  <c:v>39564</c:v>
                </c:pt>
                <c:pt idx="60">
                  <c:v>39565</c:v>
                </c:pt>
                <c:pt idx="61">
                  <c:v>39566</c:v>
                </c:pt>
                <c:pt idx="62">
                  <c:v>39567</c:v>
                </c:pt>
                <c:pt idx="63">
                  <c:v>39568</c:v>
                </c:pt>
                <c:pt idx="64">
                  <c:v>39569</c:v>
                </c:pt>
                <c:pt idx="65">
                  <c:v>39570</c:v>
                </c:pt>
                <c:pt idx="66">
                  <c:v>39571</c:v>
                </c:pt>
                <c:pt idx="67">
                  <c:v>39572</c:v>
                </c:pt>
                <c:pt idx="68">
                  <c:v>39573</c:v>
                </c:pt>
                <c:pt idx="69">
                  <c:v>39574</c:v>
                </c:pt>
                <c:pt idx="70">
                  <c:v>39575</c:v>
                </c:pt>
                <c:pt idx="71">
                  <c:v>39576</c:v>
                </c:pt>
                <c:pt idx="72">
                  <c:v>39577</c:v>
                </c:pt>
                <c:pt idx="73">
                  <c:v>39578</c:v>
                </c:pt>
                <c:pt idx="74">
                  <c:v>39579</c:v>
                </c:pt>
                <c:pt idx="75">
                  <c:v>39580</c:v>
                </c:pt>
                <c:pt idx="76">
                  <c:v>39581</c:v>
                </c:pt>
                <c:pt idx="77">
                  <c:v>39582</c:v>
                </c:pt>
                <c:pt idx="78">
                  <c:v>39583</c:v>
                </c:pt>
                <c:pt idx="79">
                  <c:v>39584</c:v>
                </c:pt>
                <c:pt idx="80">
                  <c:v>39585</c:v>
                </c:pt>
                <c:pt idx="81">
                  <c:v>39586</c:v>
                </c:pt>
                <c:pt idx="82">
                  <c:v>39587</c:v>
                </c:pt>
                <c:pt idx="83">
                  <c:v>39588</c:v>
                </c:pt>
                <c:pt idx="84">
                  <c:v>39589</c:v>
                </c:pt>
                <c:pt idx="85">
                  <c:v>39590</c:v>
                </c:pt>
                <c:pt idx="86">
                  <c:v>39591</c:v>
                </c:pt>
                <c:pt idx="87">
                  <c:v>39592</c:v>
                </c:pt>
                <c:pt idx="88">
                  <c:v>39593</c:v>
                </c:pt>
                <c:pt idx="89">
                  <c:v>39594</c:v>
                </c:pt>
                <c:pt idx="90">
                  <c:v>39595</c:v>
                </c:pt>
                <c:pt idx="91">
                  <c:v>39596</c:v>
                </c:pt>
                <c:pt idx="92">
                  <c:v>39597</c:v>
                </c:pt>
                <c:pt idx="93">
                  <c:v>39598</c:v>
                </c:pt>
                <c:pt idx="94">
                  <c:v>39599</c:v>
                </c:pt>
                <c:pt idx="95">
                  <c:v>39600</c:v>
                </c:pt>
                <c:pt idx="96">
                  <c:v>39601</c:v>
                </c:pt>
                <c:pt idx="97">
                  <c:v>39602</c:v>
                </c:pt>
                <c:pt idx="98">
                  <c:v>39603</c:v>
                </c:pt>
                <c:pt idx="99">
                  <c:v>39604</c:v>
                </c:pt>
                <c:pt idx="100">
                  <c:v>39605</c:v>
                </c:pt>
              </c:numCache>
            </c:numRef>
          </c:cat>
          <c:val>
            <c:numRef>
              <c:f>Oisillons!$AD$3:$AD$103</c:f>
              <c:numCache>
                <c:formatCode>0.00</c:formatCode>
                <c:ptCount val="101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9-5652-4F4D-B488-C3174AC4326E}"/>
            </c:ext>
          </c:extLst>
        </c:ser>
        <c:ser>
          <c:idx val="10"/>
          <c:order val="10"/>
          <c:tx>
            <c:strRef>
              <c:f>Oisillons!$AG$2</c:f>
              <c:strCache>
                <c:ptCount val="1"/>
                <c:pt idx="0">
                  <c:v>TYPE</c:v>
                </c:pt>
              </c:strCache>
            </c:strRef>
          </c:tx>
          <c:spPr>
            <a:ln w="28575" cap="rnd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cat>
            <c:numRef>
              <c:f>Oisillons!$A$3:$A$103</c:f>
              <c:numCache>
                <c:formatCode>ddd\ dd\ mmm\ yy</c:formatCode>
                <c:ptCount val="101"/>
                <c:pt idx="0">
                  <c:v>39505</c:v>
                </c:pt>
                <c:pt idx="1">
                  <c:v>39506</c:v>
                </c:pt>
                <c:pt idx="2">
                  <c:v>39507</c:v>
                </c:pt>
                <c:pt idx="3">
                  <c:v>39508</c:v>
                </c:pt>
                <c:pt idx="4">
                  <c:v>39509</c:v>
                </c:pt>
                <c:pt idx="5">
                  <c:v>39510</c:v>
                </c:pt>
                <c:pt idx="6">
                  <c:v>39511</c:v>
                </c:pt>
                <c:pt idx="7">
                  <c:v>39512</c:v>
                </c:pt>
                <c:pt idx="8">
                  <c:v>39513</c:v>
                </c:pt>
                <c:pt idx="9">
                  <c:v>39514</c:v>
                </c:pt>
                <c:pt idx="10">
                  <c:v>39515</c:v>
                </c:pt>
                <c:pt idx="11">
                  <c:v>39516</c:v>
                </c:pt>
                <c:pt idx="12">
                  <c:v>39517</c:v>
                </c:pt>
                <c:pt idx="13">
                  <c:v>39518</c:v>
                </c:pt>
                <c:pt idx="14">
                  <c:v>39519</c:v>
                </c:pt>
                <c:pt idx="15">
                  <c:v>39520</c:v>
                </c:pt>
                <c:pt idx="16">
                  <c:v>39521</c:v>
                </c:pt>
                <c:pt idx="17">
                  <c:v>39522</c:v>
                </c:pt>
                <c:pt idx="18">
                  <c:v>39523</c:v>
                </c:pt>
                <c:pt idx="19">
                  <c:v>39524</c:v>
                </c:pt>
                <c:pt idx="20">
                  <c:v>39525</c:v>
                </c:pt>
                <c:pt idx="21">
                  <c:v>39526</c:v>
                </c:pt>
                <c:pt idx="22">
                  <c:v>39527</c:v>
                </c:pt>
                <c:pt idx="23">
                  <c:v>39528</c:v>
                </c:pt>
                <c:pt idx="24">
                  <c:v>39529</c:v>
                </c:pt>
                <c:pt idx="25">
                  <c:v>39530</c:v>
                </c:pt>
                <c:pt idx="26">
                  <c:v>39531</c:v>
                </c:pt>
                <c:pt idx="27">
                  <c:v>39532</c:v>
                </c:pt>
                <c:pt idx="28">
                  <c:v>39533</c:v>
                </c:pt>
                <c:pt idx="29">
                  <c:v>39534</c:v>
                </c:pt>
                <c:pt idx="30">
                  <c:v>39535</c:v>
                </c:pt>
                <c:pt idx="31">
                  <c:v>39536</c:v>
                </c:pt>
                <c:pt idx="32">
                  <c:v>39537</c:v>
                </c:pt>
                <c:pt idx="33">
                  <c:v>39538</c:v>
                </c:pt>
                <c:pt idx="34">
                  <c:v>39539</c:v>
                </c:pt>
                <c:pt idx="35">
                  <c:v>39540</c:v>
                </c:pt>
                <c:pt idx="36">
                  <c:v>39541</c:v>
                </c:pt>
                <c:pt idx="37">
                  <c:v>39542</c:v>
                </c:pt>
                <c:pt idx="38">
                  <c:v>39543</c:v>
                </c:pt>
                <c:pt idx="39">
                  <c:v>39544</c:v>
                </c:pt>
                <c:pt idx="40">
                  <c:v>39545</c:v>
                </c:pt>
                <c:pt idx="41">
                  <c:v>39546</c:v>
                </c:pt>
                <c:pt idx="42">
                  <c:v>39547</c:v>
                </c:pt>
                <c:pt idx="43">
                  <c:v>39548</c:v>
                </c:pt>
                <c:pt idx="44">
                  <c:v>39549</c:v>
                </c:pt>
                <c:pt idx="45">
                  <c:v>39550</c:v>
                </c:pt>
                <c:pt idx="46">
                  <c:v>39551</c:v>
                </c:pt>
                <c:pt idx="47">
                  <c:v>39552</c:v>
                </c:pt>
                <c:pt idx="48">
                  <c:v>39553</c:v>
                </c:pt>
                <c:pt idx="49">
                  <c:v>39554</c:v>
                </c:pt>
                <c:pt idx="50">
                  <c:v>39555</c:v>
                </c:pt>
                <c:pt idx="51">
                  <c:v>39556</c:v>
                </c:pt>
                <c:pt idx="52">
                  <c:v>39557</c:v>
                </c:pt>
                <c:pt idx="53">
                  <c:v>39558</c:v>
                </c:pt>
                <c:pt idx="54">
                  <c:v>39559</c:v>
                </c:pt>
                <c:pt idx="55">
                  <c:v>39560</c:v>
                </c:pt>
                <c:pt idx="56">
                  <c:v>39561</c:v>
                </c:pt>
                <c:pt idx="57">
                  <c:v>39562</c:v>
                </c:pt>
                <c:pt idx="58">
                  <c:v>39563</c:v>
                </c:pt>
                <c:pt idx="59">
                  <c:v>39564</c:v>
                </c:pt>
                <c:pt idx="60">
                  <c:v>39565</c:v>
                </c:pt>
                <c:pt idx="61">
                  <c:v>39566</c:v>
                </c:pt>
                <c:pt idx="62">
                  <c:v>39567</c:v>
                </c:pt>
                <c:pt idx="63">
                  <c:v>39568</c:v>
                </c:pt>
                <c:pt idx="64">
                  <c:v>39569</c:v>
                </c:pt>
                <c:pt idx="65">
                  <c:v>39570</c:v>
                </c:pt>
                <c:pt idx="66">
                  <c:v>39571</c:v>
                </c:pt>
                <c:pt idx="67">
                  <c:v>39572</c:v>
                </c:pt>
                <c:pt idx="68">
                  <c:v>39573</c:v>
                </c:pt>
                <c:pt idx="69">
                  <c:v>39574</c:v>
                </c:pt>
                <c:pt idx="70">
                  <c:v>39575</c:v>
                </c:pt>
                <c:pt idx="71">
                  <c:v>39576</c:v>
                </c:pt>
                <c:pt idx="72">
                  <c:v>39577</c:v>
                </c:pt>
                <c:pt idx="73">
                  <c:v>39578</c:v>
                </c:pt>
                <c:pt idx="74">
                  <c:v>39579</c:v>
                </c:pt>
                <c:pt idx="75">
                  <c:v>39580</c:v>
                </c:pt>
                <c:pt idx="76">
                  <c:v>39581</c:v>
                </c:pt>
                <c:pt idx="77">
                  <c:v>39582</c:v>
                </c:pt>
                <c:pt idx="78">
                  <c:v>39583</c:v>
                </c:pt>
                <c:pt idx="79">
                  <c:v>39584</c:v>
                </c:pt>
                <c:pt idx="80">
                  <c:v>39585</c:v>
                </c:pt>
                <c:pt idx="81">
                  <c:v>39586</c:v>
                </c:pt>
                <c:pt idx="82">
                  <c:v>39587</c:v>
                </c:pt>
                <c:pt idx="83">
                  <c:v>39588</c:v>
                </c:pt>
                <c:pt idx="84">
                  <c:v>39589</c:v>
                </c:pt>
                <c:pt idx="85">
                  <c:v>39590</c:v>
                </c:pt>
                <c:pt idx="86">
                  <c:v>39591</c:v>
                </c:pt>
                <c:pt idx="87">
                  <c:v>39592</c:v>
                </c:pt>
                <c:pt idx="88">
                  <c:v>39593</c:v>
                </c:pt>
                <c:pt idx="89">
                  <c:v>39594</c:v>
                </c:pt>
                <c:pt idx="90">
                  <c:v>39595</c:v>
                </c:pt>
                <c:pt idx="91">
                  <c:v>39596</c:v>
                </c:pt>
                <c:pt idx="92">
                  <c:v>39597</c:v>
                </c:pt>
                <c:pt idx="93">
                  <c:v>39598</c:v>
                </c:pt>
                <c:pt idx="94">
                  <c:v>39599</c:v>
                </c:pt>
                <c:pt idx="95">
                  <c:v>39600</c:v>
                </c:pt>
                <c:pt idx="96">
                  <c:v>39601</c:v>
                </c:pt>
                <c:pt idx="97">
                  <c:v>39602</c:v>
                </c:pt>
                <c:pt idx="98">
                  <c:v>39603</c:v>
                </c:pt>
                <c:pt idx="99">
                  <c:v>39604</c:v>
                </c:pt>
                <c:pt idx="100">
                  <c:v>39605</c:v>
                </c:pt>
              </c:numCache>
            </c:numRef>
          </c:cat>
          <c:val>
            <c:numRef>
              <c:f>Oisillons!$AG$3:$AG$103</c:f>
              <c:numCache>
                <c:formatCode>0.00</c:formatCode>
                <c:ptCount val="101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A-5652-4F4D-B488-C3174AC4326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50961280"/>
        <c:axId val="156270864"/>
      </c:lineChart>
      <c:dateAx>
        <c:axId val="150961280"/>
        <c:scaling>
          <c:orientation val="minMax"/>
        </c:scaling>
        <c:delete val="0"/>
        <c:axPos val="b"/>
        <c:numFmt formatCode="d/m;@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6270864"/>
        <c:crosses val="autoZero"/>
        <c:auto val="1"/>
        <c:lblOffset val="100"/>
        <c:baseTimeUnit val="days"/>
      </c:dateAx>
      <c:valAx>
        <c:axId val="15627086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0961280"/>
        <c:crosses val="autoZero"/>
        <c:crossBetween val="between"/>
      </c:valAx>
      <c:spPr>
        <a:gradFill flip="none" rotWithShape="1">
          <a:gsLst>
            <a:gs pos="0">
              <a:schemeClr val="accent6">
                <a:lumMod val="5000"/>
                <a:lumOff val="95000"/>
              </a:schemeClr>
            </a:gs>
            <a:gs pos="74000">
              <a:schemeClr val="accent6">
                <a:lumMod val="45000"/>
                <a:lumOff val="55000"/>
              </a:schemeClr>
            </a:gs>
            <a:gs pos="83000">
              <a:schemeClr val="accent6">
                <a:lumMod val="45000"/>
                <a:lumOff val="55000"/>
              </a:schemeClr>
            </a:gs>
            <a:gs pos="100000">
              <a:schemeClr val="accent6">
                <a:lumMod val="30000"/>
                <a:lumOff val="70000"/>
              </a:schemeClr>
            </a:gs>
          </a:gsLst>
          <a:lin ang="5400000" scaled="1"/>
          <a:tileRect/>
        </a:gradFill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91414039943888503"/>
          <c:y val="9.6793845167630885E-2"/>
          <c:w val="8.0598629468701291E-2"/>
          <c:h val="0.82956737537360514"/>
        </c:manualLayout>
      </c:layout>
      <c:overlay val="0"/>
      <c:spPr>
        <a:gradFill flip="none" rotWithShape="1">
          <a:gsLst>
            <a:gs pos="0">
              <a:schemeClr val="accent6">
                <a:lumMod val="5000"/>
                <a:lumOff val="95000"/>
              </a:schemeClr>
            </a:gs>
            <a:gs pos="74000">
              <a:schemeClr val="accent6">
                <a:lumMod val="45000"/>
                <a:lumOff val="55000"/>
              </a:schemeClr>
            </a:gs>
            <a:gs pos="83000">
              <a:schemeClr val="accent6">
                <a:lumMod val="45000"/>
                <a:lumOff val="55000"/>
              </a:schemeClr>
            </a:gs>
            <a:gs pos="100000">
              <a:schemeClr val="accent6">
                <a:lumMod val="30000"/>
                <a:lumOff val="70000"/>
              </a:schemeClr>
            </a:gs>
          </a:gsLst>
          <a:lin ang="5400000" scaled="1"/>
          <a:tileRect/>
        </a:gra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8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span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 sz="800"/>
              <a:t>Sevrage  effectué</a:t>
            </a:r>
          </a:p>
          <a:p>
            <a:pPr>
              <a:defRPr/>
            </a:pPr>
            <a:r>
              <a:rPr lang="fr-FR"/>
              <a:t>
</a:t>
            </a:r>
          </a:p>
        </c:rich>
      </c:tx>
      <c:layout>
        <c:manualLayout>
          <c:xMode val="edge"/>
          <c:yMode val="edge"/>
          <c:x val="0.45100366923487017"/>
          <c:y val="0.8085777743454805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37513773763274771"/>
          <c:y val="8.3094753896179041E-2"/>
          <c:w val="0.61046275496138136"/>
          <c:h val="0.88898389177360393"/>
        </c:manualLayout>
      </c:layout>
      <c:barChart>
        <c:barDir val="col"/>
        <c:grouping val="stacked"/>
        <c:varyColors val="0"/>
        <c:ser>
          <c:idx val="0"/>
          <c:order val="0"/>
          <c:spPr>
            <a:gradFill rotWithShape="1">
              <a:gsLst>
                <a:gs pos="0">
                  <a:schemeClr val="accent6">
                    <a:shade val="51000"/>
                    <a:satMod val="130000"/>
                  </a:schemeClr>
                </a:gs>
                <a:gs pos="80000">
                  <a:schemeClr val="accent6">
                    <a:shade val="93000"/>
                    <a:satMod val="130000"/>
                  </a:schemeClr>
                </a:gs>
                <a:gs pos="100000">
                  <a:schemeClr val="accent6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Pt>
            <c:idx val="0"/>
            <c:invertIfNegative val="0"/>
            <c:bubble3D val="0"/>
            <c:spPr>
              <a:solidFill>
                <a:schemeClr val="accent6">
                  <a:lumMod val="75000"/>
                </a:schemeClr>
              </a:solidFill>
              <a:ln>
                <a:noFill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  <a:scene3d>
                <a:camera prst="orthographicFront">
                  <a:rot lat="0" lon="0" rev="0"/>
                </a:camera>
                <a:lightRig rig="threePt" dir="t">
                  <a:rot lat="0" lon="0" rev="1200000"/>
                </a:lightRig>
              </a:scene3d>
              <a:sp3d>
                <a:bevelT w="63500" h="25400"/>
              </a:sp3d>
            </c:spPr>
            <c:extLst>
              <c:ext xmlns:c16="http://schemas.microsoft.com/office/drawing/2014/chart" uri="{C3380CC4-5D6E-409C-BE32-E72D297353CC}">
                <c16:uniqueId val="{00000001-6C79-4A97-A3C5-D7FC9B81A873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overflow" horzOverflow="overflow" vert="horz" wrap="non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rect">
                    <a:avLst/>
                  </a:prstGeom>
                  <a:noFill/>
                  <a:ln>
                    <a:noFill/>
                  </a:ln>
                </c15:spPr>
                <c15:showLeaderLines val="0"/>
              </c:ext>
            </c:extLst>
          </c:dLbls>
          <c:val>
            <c:numRef>
              <c:f>Oisillons!$AR$6</c:f>
              <c:numCache>
                <c:formatCode>0%</c:formatCode>
                <c:ptCount val="1"/>
                <c:pt idx="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6C79-4A97-A3C5-D7FC9B81A873}"/>
            </c:ext>
          </c:extLst>
        </c:ser>
        <c:ser>
          <c:idx val="1"/>
          <c:order val="1"/>
          <c:tx>
            <c:v>Série 2</c:v>
          </c:tx>
          <c:spPr>
            <a:gradFill rotWithShape="1">
              <a:gsLst>
                <a:gs pos="0">
                  <a:schemeClr val="accent5">
                    <a:shade val="51000"/>
                    <a:satMod val="130000"/>
                  </a:schemeClr>
                </a:gs>
                <a:gs pos="80000">
                  <a:schemeClr val="accent5">
                    <a:shade val="93000"/>
                    <a:satMod val="130000"/>
                  </a:schemeClr>
                </a:gs>
                <a:gs pos="100000">
                  <a:schemeClr val="accent5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delete val="1"/>
          </c:dLbls>
          <c:val>
            <c:numLit>
              <c:formatCode>General</c:formatCode>
              <c:ptCount val="1"/>
              <c:pt idx="0">
                <c:v>1</c:v>
              </c:pt>
            </c:numLit>
          </c:val>
          <c:extLst>
            <c:ext xmlns:c16="http://schemas.microsoft.com/office/drawing/2014/chart" uri="{C3380CC4-5D6E-409C-BE32-E72D297353CC}">
              <c16:uniqueId val="{00000003-6C79-4A97-A3C5-D7FC9B81A873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60"/>
        <c:overlap val="100"/>
        <c:axId val="158700672"/>
        <c:axId val="158702208"/>
      </c:barChart>
      <c:catAx>
        <c:axId val="158700672"/>
        <c:scaling>
          <c:orientation val="minMax"/>
        </c:scaling>
        <c:delete val="0"/>
        <c:axPos val="b"/>
        <c:majorTickMark val="none"/>
        <c:minorTickMark val="none"/>
        <c:tickLblPos val="none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8702208"/>
        <c:crosses val="autoZero"/>
        <c:auto val="1"/>
        <c:lblAlgn val="ctr"/>
        <c:lblOffset val="100"/>
        <c:tickMarkSkip val="1"/>
        <c:noMultiLvlLbl val="0"/>
      </c:catAx>
      <c:valAx>
        <c:axId val="158702208"/>
        <c:scaling>
          <c:orientation val="minMax"/>
          <c:max val="1"/>
          <c:min val="0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0" spcFirstLastPara="1" vertOverflow="ellipsis" wrap="square" anchor="ctr" anchorCtr="1"/>
          <a:lstStyle/>
          <a:p>
            <a:pPr>
              <a:defRPr sz="900" b="0" i="0" u="none" strike="noStrike" kern="1200" baseline="0">
                <a:solidFill>
                  <a:schemeClr val="accent6">
                    <a:lumMod val="50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870067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accent6">
            <a:lumMod val="5000"/>
            <a:lumOff val="95000"/>
          </a:schemeClr>
        </a:gs>
        <a:gs pos="74000">
          <a:schemeClr val="accent6">
            <a:lumMod val="45000"/>
            <a:lumOff val="55000"/>
          </a:schemeClr>
        </a:gs>
        <a:gs pos="83000">
          <a:schemeClr val="accent6">
            <a:lumMod val="45000"/>
            <a:lumOff val="55000"/>
          </a:schemeClr>
        </a:gs>
        <a:gs pos="100000">
          <a:schemeClr val="accent6">
            <a:lumMod val="30000"/>
            <a:lumOff val="70000"/>
          </a:schemeClr>
        </a:gs>
      </a:gsLst>
      <a:lin ang="5400000" scaled="1"/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 paperSize="9" orientation="landscape"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3">
  <a:schemeClr val="accent6"/>
  <a:schemeClr val="accent5"/>
  <a:schemeClr val="accent4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3">
  <a:schemeClr val="accent6"/>
  <a:schemeClr val="accent5"/>
  <a:schemeClr val="accent4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304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304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hyperlink" Target="../../../Page%20accueil.pdf" TargetMode="External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chart" Target="../charts/chart4.xml"/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0</xdr:colOff>
      <xdr:row>24</xdr:row>
      <xdr:rowOff>1</xdr:rowOff>
    </xdr:from>
    <xdr:ext cx="952500" cy="406399"/>
    <xdr:sp macro="[0]!ouvOeufs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5B911CFC-A6B0-3045-6054-C48C807D9761}"/>
            </a:ext>
          </a:extLst>
        </xdr:cNvPr>
        <xdr:cNvSpPr/>
      </xdr:nvSpPr>
      <xdr:spPr bwMode="auto">
        <a:xfrm>
          <a:off x="1257300" y="5524501"/>
          <a:ext cx="952500" cy="406399"/>
        </a:xfrm>
        <a:prstGeom prst="roundRect">
          <a:avLst/>
        </a:prstGeom>
        <a:ln>
          <a:headEnd type="none" w="med" len="med"/>
          <a:tailEnd type="none" w="med" len="med"/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wrap="square" lIns="18288" tIns="0" rIns="0" bIns="0" rtlCol="0" anchor="ctr" upright="1">
          <a:noAutofit/>
        </a:bodyPr>
        <a:lstStyle/>
        <a:p>
          <a:pPr algn="ctr"/>
          <a:r>
            <a:rPr lang="fr-FR" sz="1100" b="1"/>
            <a:t>Œufs</a:t>
          </a:r>
        </a:p>
      </xdr:txBody>
    </xdr:sp>
    <xdr:clientData/>
  </xdr:oneCellAnchor>
  <xdr:oneCellAnchor>
    <xdr:from>
      <xdr:col>2</xdr:col>
      <xdr:colOff>1</xdr:colOff>
      <xdr:row>23</xdr:row>
      <xdr:rowOff>165099</xdr:rowOff>
    </xdr:from>
    <xdr:ext cx="952500" cy="406401"/>
    <xdr:sp macro="[0]!ouvOisillons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67289CE9-4EB1-215B-C6F1-479972233542}"/>
            </a:ext>
          </a:extLst>
        </xdr:cNvPr>
        <xdr:cNvSpPr/>
      </xdr:nvSpPr>
      <xdr:spPr bwMode="auto">
        <a:xfrm>
          <a:off x="2209801" y="5524499"/>
          <a:ext cx="952500" cy="406401"/>
        </a:xfrm>
        <a:prstGeom prst="roundRect">
          <a:avLst/>
        </a:prstGeom>
        <a:gradFill>
          <a:gsLst>
            <a:gs pos="0">
              <a:srgbClr val="FFFF00"/>
            </a:gs>
            <a:gs pos="80000">
              <a:schemeClr val="accent6">
                <a:lumMod val="60000"/>
                <a:lumOff val="40000"/>
              </a:schemeClr>
            </a:gs>
            <a:gs pos="100000">
              <a:srgbClr val="FFFF00"/>
            </a:gs>
          </a:gsLst>
        </a:gradFill>
        <a:ln>
          <a:headEnd type="none" w="med" len="med"/>
          <a:tailEnd type="none" w="med" len="med"/>
        </a:ln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wrap="square" lIns="18288" tIns="0" rIns="0" bIns="0" rtlCol="0" anchor="ctr" upright="1">
          <a:noAutofit/>
        </a:bodyPr>
        <a:lstStyle/>
        <a:p>
          <a:pPr algn="ctr"/>
          <a:r>
            <a:rPr lang="fr-FR" sz="1100" b="1">
              <a:solidFill>
                <a:schemeClr val="accent6">
                  <a:lumMod val="75000"/>
                </a:schemeClr>
              </a:solidFill>
            </a:rPr>
            <a:t>Oisillons</a:t>
          </a:r>
        </a:p>
      </xdr:txBody>
    </xdr:sp>
    <xdr:clientData/>
  </xdr:oneCellAnchor>
  <xdr:oneCellAnchor>
    <xdr:from>
      <xdr:col>0</xdr:col>
      <xdr:colOff>0</xdr:colOff>
      <xdr:row>24</xdr:row>
      <xdr:rowOff>0</xdr:rowOff>
    </xdr:from>
    <xdr:ext cx="1257299" cy="406400"/>
    <xdr:sp macro="[0]!EffaTOUT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id="{41489594-46DA-483E-4D06-9EBBEF8F794F}"/>
            </a:ext>
          </a:extLst>
        </xdr:cNvPr>
        <xdr:cNvSpPr/>
      </xdr:nvSpPr>
      <xdr:spPr bwMode="auto">
        <a:xfrm>
          <a:off x="0" y="5524500"/>
          <a:ext cx="1257299" cy="406400"/>
        </a:xfrm>
        <a:prstGeom prst="roundRect">
          <a:avLst/>
        </a:prstGeom>
        <a:gradFill flip="none" rotWithShape="1">
          <a:gsLst>
            <a:gs pos="0">
              <a:schemeClr val="accent2">
                <a:lumMod val="89000"/>
              </a:schemeClr>
            </a:gs>
            <a:gs pos="23000">
              <a:schemeClr val="accent2">
                <a:lumMod val="89000"/>
              </a:schemeClr>
            </a:gs>
            <a:gs pos="69000">
              <a:schemeClr val="accent2">
                <a:lumMod val="75000"/>
              </a:schemeClr>
            </a:gs>
            <a:gs pos="97000">
              <a:schemeClr val="accent2">
                <a:lumMod val="70000"/>
              </a:schemeClr>
            </a:gs>
          </a:gsLst>
          <a:path path="circle">
            <a:fillToRect l="50000" t="50000" r="50000" b="50000"/>
          </a:path>
          <a:tileRect/>
        </a:gradFill>
        <a:ln>
          <a:headEnd type="none" w="med" len="med"/>
          <a:tailEnd type="none" w="med" len="med"/>
        </a:ln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wrap="square" lIns="18288" tIns="0" rIns="0" bIns="0" rtlCol="0" anchor="ctr" upright="1">
          <a:noAutofit/>
        </a:bodyPr>
        <a:lstStyle/>
        <a:p>
          <a:pPr algn="ctr"/>
          <a:r>
            <a:rPr lang="fr-FR" sz="1100" b="1">
              <a:solidFill>
                <a:srgbClr val="FFFF00"/>
              </a:solidFill>
            </a:rPr>
            <a:t>Effacer tout</a:t>
          </a:r>
        </a:p>
      </xdr:txBody>
    </xdr:sp>
    <xdr:clientData/>
  </xdr:oneCellAnchor>
  <xdr:twoCellAnchor editAs="oneCell">
    <xdr:from>
      <xdr:col>8</xdr:col>
      <xdr:colOff>0</xdr:colOff>
      <xdr:row>0</xdr:row>
      <xdr:rowOff>0</xdr:rowOff>
    </xdr:from>
    <xdr:to>
      <xdr:col>8</xdr:col>
      <xdr:colOff>431822</xdr:colOff>
      <xdr:row>1</xdr:row>
      <xdr:rowOff>190522</xdr:rowOff>
    </xdr:to>
    <xdr:pic>
      <xdr:nvPicPr>
        <xdr:cNvPr id="2" name="Image 1" descr="Plume avec un remplissage uni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B256009B-F519-4B2B-B2AA-A4C35C9F3BA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0725150" y="0"/>
          <a:ext cx="431822" cy="431822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34</xdr:col>
      <xdr:colOff>364065</xdr:colOff>
      <xdr:row>0</xdr:row>
      <xdr:rowOff>0</xdr:rowOff>
    </xdr:from>
    <xdr:ext cx="800101" cy="495300"/>
    <xdr:sp macro="[0]!ouvindex" textlink="">
      <xdr:nvSpPr>
        <xdr:cNvPr id="12" name="Rectangle : coins arrondis 11">
          <a:extLst>
            <a:ext uri="{FF2B5EF4-FFF2-40B4-BE49-F238E27FC236}">
              <a16:creationId xmlns:a16="http://schemas.microsoft.com/office/drawing/2014/main" id="{BBEA987C-63A0-15B4-075A-AC500AC740B1}"/>
            </a:ext>
          </a:extLst>
        </xdr:cNvPr>
        <xdr:cNvSpPr/>
      </xdr:nvSpPr>
      <xdr:spPr bwMode="auto">
        <a:xfrm>
          <a:off x="14088532" y="0"/>
          <a:ext cx="800101" cy="495300"/>
        </a:xfrm>
        <a:prstGeom prst="roundRect">
          <a:avLst/>
        </a:prstGeom>
        <a:ln>
          <a:headEnd type="none" w="med" len="med"/>
          <a:tailEnd type="none" w="med" len="med"/>
        </a:ln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wrap="square" lIns="18288" tIns="0" rIns="0" bIns="0" rtlCol="0" anchor="ctr" upright="1">
          <a:noAutofit/>
        </a:bodyPr>
        <a:lstStyle/>
        <a:p>
          <a:pPr algn="ctr"/>
          <a:r>
            <a:rPr lang="fr-FR" sz="1100" b="1"/>
            <a:t>Accueil</a:t>
          </a:r>
        </a:p>
      </xdr:txBody>
    </xdr:sp>
    <xdr:clientData/>
  </xdr:oneCellAnchor>
  <xdr:oneCellAnchor>
    <xdr:from>
      <xdr:col>35</xdr:col>
      <xdr:colOff>0</xdr:colOff>
      <xdr:row>3</xdr:row>
      <xdr:rowOff>1</xdr:rowOff>
    </xdr:from>
    <xdr:ext cx="800100" cy="495300"/>
    <xdr:sp macro="[0]!ouvGraphoeufs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145FDDF0-D3C6-11BF-F4DB-8E4564A7322B}"/>
            </a:ext>
          </a:extLst>
        </xdr:cNvPr>
        <xdr:cNvSpPr/>
      </xdr:nvSpPr>
      <xdr:spPr bwMode="auto">
        <a:xfrm>
          <a:off x="14088533" y="495301"/>
          <a:ext cx="800100" cy="495300"/>
        </a:xfrm>
        <a:prstGeom prst="roundRect">
          <a:avLst/>
        </a:prstGeom>
        <a:gradFill>
          <a:gsLst>
            <a:gs pos="0">
              <a:schemeClr val="accent6">
                <a:lumMod val="75000"/>
              </a:schemeClr>
            </a:gs>
            <a:gs pos="80000">
              <a:schemeClr val="accent6">
                <a:lumMod val="75000"/>
              </a:schemeClr>
            </a:gs>
            <a:gs pos="100000">
              <a:schemeClr val="accent6">
                <a:lumMod val="60000"/>
                <a:lumOff val="40000"/>
              </a:schemeClr>
            </a:gs>
          </a:gsLst>
        </a:gradFill>
        <a:ln>
          <a:headEnd type="none" w="med" len="med"/>
          <a:tailEnd type="none" w="med" len="med"/>
        </a:ln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wrap="square" lIns="18288" tIns="0" rIns="0" bIns="0" rtlCol="0" anchor="ctr" upright="1">
          <a:noAutofit/>
        </a:bodyPr>
        <a:lstStyle/>
        <a:p>
          <a:pPr algn="ctr"/>
          <a:r>
            <a:rPr lang="fr-FR" sz="1100" b="1"/>
            <a:t>Graphique</a:t>
          </a:r>
        </a:p>
        <a:p>
          <a:pPr algn="ctr"/>
          <a:r>
            <a:rPr lang="fr-FR" sz="1100" b="1"/>
            <a:t>œufs</a:t>
          </a:r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18</xdr:col>
      <xdr:colOff>0</xdr:colOff>
      <xdr:row>42</xdr:row>
      <xdr:rowOff>160866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D977AD2F-8E46-4FCC-AB35-DB101719B186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18</xdr:col>
      <xdr:colOff>0</xdr:colOff>
      <xdr:row>4</xdr:row>
      <xdr:rowOff>160865</xdr:rowOff>
    </xdr:from>
    <xdr:to>
      <xdr:col>19</xdr:col>
      <xdr:colOff>347133</xdr:colOff>
      <xdr:row>38</xdr:row>
      <xdr:rowOff>160866</xdr:rowOff>
    </xdr:to>
    <xdr:graphicFrame macro="">
      <xdr:nvGraphicFramePr>
        <xdr:cNvPr id="3" name="Chart 1029">
          <a:extLst>
            <a:ext uri="{FF2B5EF4-FFF2-40B4-BE49-F238E27FC236}">
              <a16:creationId xmlns:a16="http://schemas.microsoft.com/office/drawing/2014/main" id="{4C80380D-CDA1-433D-A1C5-21F6D37DFDED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oneCellAnchor>
    <xdr:from>
      <xdr:col>18</xdr:col>
      <xdr:colOff>0</xdr:colOff>
      <xdr:row>0</xdr:row>
      <xdr:rowOff>0</xdr:rowOff>
    </xdr:from>
    <xdr:ext cx="761999" cy="482600"/>
    <xdr:sp macro="[0]!ouvindex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6B9528AA-3260-45AE-B812-6499A38272FC}"/>
            </a:ext>
          </a:extLst>
        </xdr:cNvPr>
        <xdr:cNvSpPr/>
      </xdr:nvSpPr>
      <xdr:spPr bwMode="auto">
        <a:xfrm>
          <a:off x="13716000" y="0"/>
          <a:ext cx="761999" cy="482600"/>
        </a:xfrm>
        <a:prstGeom prst="roundRect">
          <a:avLst/>
        </a:prstGeom>
        <a:ln>
          <a:headEnd type="none" w="med" len="med"/>
          <a:tailEnd type="none" w="med" len="med"/>
        </a:ln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wrap="square" lIns="18288" tIns="0" rIns="0" bIns="0" rtlCol="0" anchor="ctr" upright="1">
          <a:noAutofit/>
        </a:bodyPr>
        <a:lstStyle/>
        <a:p>
          <a:pPr algn="ctr"/>
          <a:r>
            <a:rPr lang="fr-FR" sz="1100"/>
            <a:t>Accueil</a:t>
          </a:r>
        </a:p>
      </xdr:txBody>
    </xdr:sp>
    <xdr:clientData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35</xdr:col>
      <xdr:colOff>0</xdr:colOff>
      <xdr:row>0</xdr:row>
      <xdr:rowOff>0</xdr:rowOff>
    </xdr:from>
    <xdr:ext cx="800100" cy="495300"/>
    <xdr:sp macro="[0]!ouvindex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F61D19C-C50C-4878-87A0-D636962A6849}"/>
            </a:ext>
          </a:extLst>
        </xdr:cNvPr>
        <xdr:cNvSpPr/>
      </xdr:nvSpPr>
      <xdr:spPr bwMode="auto">
        <a:xfrm>
          <a:off x="13068300" y="0"/>
          <a:ext cx="800100" cy="495300"/>
        </a:xfrm>
        <a:prstGeom prst="roundRect">
          <a:avLst/>
        </a:prstGeom>
        <a:ln>
          <a:headEnd type="none" w="med" len="med"/>
          <a:tailEnd type="none" w="med" len="med"/>
        </a:ln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wrap="square" lIns="18288" tIns="0" rIns="0" bIns="0" rtlCol="0" anchor="ctr" upright="1">
          <a:noAutofit/>
        </a:bodyPr>
        <a:lstStyle/>
        <a:p>
          <a:pPr algn="ctr"/>
          <a:r>
            <a:rPr lang="fr-FR" sz="1100" b="1"/>
            <a:t>Accueil</a:t>
          </a:r>
        </a:p>
      </xdr:txBody>
    </xdr:sp>
    <xdr:clientData/>
  </xdr:oneCellAnchor>
  <xdr:oneCellAnchor>
    <xdr:from>
      <xdr:col>35</xdr:col>
      <xdr:colOff>1</xdr:colOff>
      <xdr:row>3</xdr:row>
      <xdr:rowOff>1</xdr:rowOff>
    </xdr:from>
    <xdr:ext cx="800100" cy="495300"/>
    <xdr:sp macro="[0]!ouvGraphisillons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AF15433A-CA18-3E71-BC4F-FAF0B2907C76}"/>
            </a:ext>
          </a:extLst>
        </xdr:cNvPr>
        <xdr:cNvSpPr/>
      </xdr:nvSpPr>
      <xdr:spPr bwMode="auto">
        <a:xfrm>
          <a:off x="13068301" y="495301"/>
          <a:ext cx="800100" cy="495300"/>
        </a:xfrm>
        <a:prstGeom prst="roundRect">
          <a:avLst/>
        </a:prstGeom>
        <a:gradFill>
          <a:gsLst>
            <a:gs pos="0">
              <a:srgbClr val="FFFF00"/>
            </a:gs>
            <a:gs pos="80000">
              <a:srgbClr val="FFFF00"/>
            </a:gs>
            <a:gs pos="100000">
              <a:schemeClr val="accent6"/>
            </a:gs>
          </a:gsLst>
        </a:gradFill>
        <a:ln>
          <a:headEnd type="none" w="med" len="med"/>
          <a:tailEnd type="none" w="med" len="med"/>
        </a:ln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wrap="square" lIns="18288" tIns="0" rIns="0" bIns="0" rtlCol="0" anchor="ctr" upright="1">
          <a:noAutofit/>
        </a:bodyPr>
        <a:lstStyle/>
        <a:p>
          <a:pPr algn="ctr"/>
          <a:r>
            <a:rPr lang="fr-FR" sz="1100" b="1">
              <a:solidFill>
                <a:schemeClr val="accent6">
                  <a:lumMod val="75000"/>
                </a:schemeClr>
              </a:solidFill>
            </a:rPr>
            <a:t>Graphique</a:t>
          </a:r>
        </a:p>
        <a:p>
          <a:pPr algn="ctr"/>
          <a:r>
            <a:rPr lang="fr-FR" sz="1100" b="1">
              <a:solidFill>
                <a:schemeClr val="accent6">
                  <a:lumMod val="75000"/>
                </a:schemeClr>
              </a:solidFill>
            </a:rPr>
            <a:t>oisillons</a:t>
          </a:r>
        </a:p>
      </xdr:txBody>
    </xdr:sp>
    <xdr:clientData/>
  </xdr:one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14</xdr:col>
      <xdr:colOff>4232</xdr:colOff>
      <xdr:row>41</xdr:row>
      <xdr:rowOff>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2CE5046-0E57-46E5-8641-25F12C27B8D1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14</xdr:col>
      <xdr:colOff>228600</xdr:colOff>
      <xdr:row>4</xdr:row>
      <xdr:rowOff>0</xdr:rowOff>
    </xdr:from>
    <xdr:to>
      <xdr:col>16</xdr:col>
      <xdr:colOff>0</xdr:colOff>
      <xdr:row>38</xdr:row>
      <xdr:rowOff>0</xdr:rowOff>
    </xdr:to>
    <xdr:graphicFrame macro="">
      <xdr:nvGraphicFramePr>
        <xdr:cNvPr id="3" name="Chart 1029">
          <a:extLst>
            <a:ext uri="{FF2B5EF4-FFF2-40B4-BE49-F238E27FC236}">
              <a16:creationId xmlns:a16="http://schemas.microsoft.com/office/drawing/2014/main" id="{C71E56D2-22C1-4AF9-B661-15AD03A7071E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oneCellAnchor>
    <xdr:from>
      <xdr:col>15</xdr:col>
      <xdr:colOff>0</xdr:colOff>
      <xdr:row>0</xdr:row>
      <xdr:rowOff>0</xdr:rowOff>
    </xdr:from>
    <xdr:ext cx="762000" cy="482600"/>
    <xdr:sp macro="[0]!ouvindex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61D7CAC9-D875-427B-A41C-D097EB141852}"/>
            </a:ext>
          </a:extLst>
        </xdr:cNvPr>
        <xdr:cNvSpPr/>
      </xdr:nvSpPr>
      <xdr:spPr bwMode="auto">
        <a:xfrm>
          <a:off x="11430000" y="0"/>
          <a:ext cx="762000" cy="482600"/>
        </a:xfrm>
        <a:prstGeom prst="roundRect">
          <a:avLst/>
        </a:prstGeom>
        <a:ln>
          <a:headEnd type="none" w="med" len="med"/>
          <a:tailEnd type="none" w="med" len="med"/>
        </a:ln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wrap="square" lIns="18288" tIns="0" rIns="0" bIns="0" rtlCol="0" anchor="ctr" upright="1">
          <a:noAutofit/>
        </a:bodyPr>
        <a:lstStyle/>
        <a:p>
          <a:pPr algn="ctr"/>
          <a:r>
            <a:rPr lang="fr-FR" sz="1100" b="1"/>
            <a:t>Accueil</a:t>
          </a:r>
        </a:p>
      </xdr:txBody>
    </xdr:sp>
    <xdr:clientData/>
  </xdr:one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7C07F39-8388-4866-9663-89B9F5DF3103}" name="Oeufs1" displayName="Oeufs1" ref="A2:H12" totalsRowShown="0" headerRowDxfId="19" dataDxfId="18">
  <tableColumns count="8">
    <tableColumn id="1" xr3:uid="{0D18F39C-9184-4BF1-BFFC-DCB97A504481}" name="ŒUFS" dataDxfId="17"/>
    <tableColumn id="2" xr3:uid="{352106E3-2525-4C14-AB18-97104397CD34}" name="Masse g" dataDxfId="16"/>
    <tableColumn id="3" xr3:uid="{D2C3E4D7-992E-4836-99F4-5EB3CB8B4382}" name="Longueur mm" dataDxfId="15"/>
    <tableColumn id="4" xr3:uid="{719C95D0-E495-4D9B-B323-D5CFB46865BE}" name="Diamètre mm" dataDxfId="14"/>
    <tableColumn id="5" xr3:uid="{9A6D807D-F777-436A-9C92-5327D602DE3D}" name="Coquille mm" dataDxfId="13">
      <calculatedColumnFormula>IF(C3="","",IF(D3="","",Oeufs1[[#This Row],[Longueur mm]]*Oeufs1[[#This Row],[Diamètre mm]]*Oeufs1[[#This Row],[Diamètre mm]]*0.51))</calculatedColumnFormula>
    </tableColumn>
    <tableColumn id="6" xr3:uid="{89E74863-8095-4E96-A4C5-DB09AC6F2D99}" name="Volume cm3" dataDxfId="12">
      <calculatedColumnFormula>IFERROR(IF(D3="","",Oeufs1[[#This Row],[Longueur mm]]*Oeufs1[[#This Row],[Diamètre mm]]^2*11/21/1000),"")</calculatedColumnFormula>
    </tableColumn>
    <tableColumn id="7" xr3:uid="{041DBB0E-7BEC-4726-A78F-80EB59DFF4E6}" name="Densité" dataDxfId="11">
      <calculatedColumnFormula>IFERROR(IF(B3="","",B3/F3),"")</calculatedColumnFormula>
    </tableColumn>
    <tableColumn id="8" xr3:uid="{1DC82E54-2BD6-40B2-8D7A-4C2ADB9E84C6}" name="Remarques" dataDxfId="10"/>
  </tableColumns>
  <tableStyleInfo name="TableStyleLight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Relationship Id="rId4" Type="http://schemas.openxmlformats.org/officeDocument/2006/relationships/comments" Target="../comments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A973B60-8532-451D-8505-FFFF8484F30F}">
  <sheetPr codeName="Feuil1">
    <tabColor theme="5" tint="-0.249977111117893"/>
  </sheetPr>
  <dimension ref="A1:H25"/>
  <sheetViews>
    <sheetView showGridLines="0" topLeftCell="A6" zoomScale="130" zoomScaleNormal="130" workbookViewId="0">
      <selection activeCell="C20" sqref="C20"/>
    </sheetView>
  </sheetViews>
  <sheetFormatPr baseColWidth="10" defaultColWidth="10.85546875" defaultRowHeight="12.75"/>
  <cols>
    <col min="1" max="1" width="18" style="7" customWidth="1"/>
    <col min="2" max="2" width="14.28515625" style="7" bestFit="1" customWidth="1"/>
    <col min="3" max="3" width="14.5703125" style="7" bestFit="1" customWidth="1"/>
    <col min="4" max="4" width="13.5703125" style="7" customWidth="1"/>
    <col min="5" max="7" width="12.5703125" style="7" customWidth="1"/>
    <col min="8" max="8" width="65.42578125" style="7" customWidth="1"/>
    <col min="9" max="16384" width="10.85546875" style="7"/>
  </cols>
  <sheetData>
    <row r="1" spans="1:8" ht="19.5" thickBot="1">
      <c r="A1" s="198" t="s">
        <v>4</v>
      </c>
      <c r="B1" s="211"/>
      <c r="C1" s="182"/>
      <c r="D1" s="182"/>
      <c r="E1" s="183"/>
      <c r="F1" s="184" t="s">
        <v>20</v>
      </c>
      <c r="G1" s="176">
        <f>COUNT(B3:B12)</f>
        <v>3</v>
      </c>
      <c r="H1" s="177"/>
    </row>
    <row r="2" spans="1:8" ht="19.5" thickBot="1">
      <c r="A2" s="199" t="s">
        <v>17</v>
      </c>
      <c r="B2" s="343" t="s">
        <v>37</v>
      </c>
      <c r="C2" s="344" t="s">
        <v>38</v>
      </c>
      <c r="D2" s="345" t="s">
        <v>39</v>
      </c>
      <c r="E2" s="346" t="s">
        <v>72</v>
      </c>
      <c r="F2" s="175" t="s">
        <v>71</v>
      </c>
      <c r="G2" s="175" t="s">
        <v>14</v>
      </c>
      <c r="H2" s="13" t="s">
        <v>15</v>
      </c>
    </row>
    <row r="3" spans="1:8" ht="20.25" thickTop="1" thickBot="1">
      <c r="A3" s="200" t="s">
        <v>3</v>
      </c>
      <c r="B3" s="19">
        <v>26.71</v>
      </c>
      <c r="C3" s="213">
        <v>39.799999999999997</v>
      </c>
      <c r="D3" s="214">
        <v>35.1</v>
      </c>
      <c r="E3" s="342"/>
      <c r="F3" s="338">
        <f>IFERROR(IF(D3="","",Oeufs1[[#This Row],[Longueur mm]]*Oeufs1[[#This Row],[Diamètre mm]]^2*11/21/1000),"")</f>
        <v>25.684475142857142</v>
      </c>
      <c r="G3" s="173">
        <f>IFERROR(IF(B3="","",B3/F3),"")</f>
        <v>1.0399278105329732</v>
      </c>
      <c r="H3" s="171"/>
    </row>
    <row r="4" spans="1:8" ht="20.25" thickTop="1" thickBot="1">
      <c r="A4" s="201" t="s">
        <v>5</v>
      </c>
      <c r="B4" s="20">
        <v>26</v>
      </c>
      <c r="C4" s="10">
        <v>39</v>
      </c>
      <c r="D4" s="169">
        <v>36</v>
      </c>
      <c r="E4" s="335"/>
      <c r="F4" s="339">
        <f>IFERROR(IF(D4="","",Oeufs1[[#This Row],[Longueur mm]]*Oeufs1[[#This Row],[Diamètre mm]]^2*11/21/1000),"")</f>
        <v>26.475428571428573</v>
      </c>
      <c r="G4" s="173">
        <f t="shared" ref="G4:G12" si="0">IFERROR(IF(B4="","",B4/F4),"")</f>
        <v>0.98204264870931535</v>
      </c>
      <c r="H4" s="171"/>
    </row>
    <row r="5" spans="1:8" ht="20.25" thickTop="1" thickBot="1">
      <c r="A5" s="202" t="s">
        <v>6</v>
      </c>
      <c r="B5" s="20">
        <v>26.4</v>
      </c>
      <c r="C5" s="10"/>
      <c r="D5" s="169"/>
      <c r="E5" s="335"/>
      <c r="F5" s="339" t="str">
        <f>IFERROR(IF(D5="","",Oeufs1[[#This Row],[Longueur mm]]*Oeufs1[[#This Row],[Diamètre mm]]^2*11/21/1000),"")</f>
        <v/>
      </c>
      <c r="G5" s="173" t="str">
        <f t="shared" si="0"/>
        <v/>
      </c>
      <c r="H5" s="171"/>
    </row>
    <row r="6" spans="1:8" ht="20.25" thickTop="1" thickBot="1">
      <c r="A6" s="203" t="s">
        <v>7</v>
      </c>
      <c r="B6" s="20"/>
      <c r="C6" s="10"/>
      <c r="D6" s="169"/>
      <c r="E6" s="335"/>
      <c r="F6" s="339" t="str">
        <f>IFERROR(IF(D6="","",Oeufs1[[#This Row],[Longueur mm]]*Oeufs1[[#This Row],[Diamètre mm]]^2*11/21/1000),"")</f>
        <v/>
      </c>
      <c r="G6" s="173" t="str">
        <f t="shared" si="0"/>
        <v/>
      </c>
      <c r="H6" s="171"/>
    </row>
    <row r="7" spans="1:8" ht="20.25" thickTop="1" thickBot="1">
      <c r="A7" s="204" t="s">
        <v>8</v>
      </c>
      <c r="B7" s="20"/>
      <c r="C7" s="10"/>
      <c r="D7" s="169"/>
      <c r="E7" s="335"/>
      <c r="F7" s="339" t="str">
        <f>IFERROR(IF(D7="","",Oeufs1[[#This Row],[Longueur mm]]*Oeufs1[[#This Row],[Diamètre mm]]^2*11/21/1000),"")</f>
        <v/>
      </c>
      <c r="G7" s="173" t="str">
        <f t="shared" si="0"/>
        <v/>
      </c>
      <c r="H7" s="171"/>
    </row>
    <row r="8" spans="1:8" ht="20.25" thickTop="1" thickBot="1">
      <c r="A8" s="205" t="s">
        <v>9</v>
      </c>
      <c r="B8" s="20"/>
      <c r="C8" s="10"/>
      <c r="D8" s="169"/>
      <c r="E8" s="335"/>
      <c r="F8" s="339" t="str">
        <f>IFERROR(IF(D8="","",Oeufs1[[#This Row],[Longueur mm]]*Oeufs1[[#This Row],[Diamètre mm]]^2*11/21/1000),"")</f>
        <v/>
      </c>
      <c r="G8" s="173" t="str">
        <f t="shared" si="0"/>
        <v/>
      </c>
      <c r="H8" s="171"/>
    </row>
    <row r="9" spans="1:8" ht="20.25" thickTop="1" thickBot="1">
      <c r="A9" s="206" t="s">
        <v>10</v>
      </c>
      <c r="B9" s="20"/>
      <c r="C9" s="10"/>
      <c r="D9" s="169"/>
      <c r="E9" s="335"/>
      <c r="F9" s="339" t="str">
        <f>IFERROR(IF(D9="","",Oeufs1[[#This Row],[Longueur mm]]*Oeufs1[[#This Row],[Diamètre mm]]^2*11/21/1000),"")</f>
        <v/>
      </c>
      <c r="G9" s="173" t="str">
        <f t="shared" si="0"/>
        <v/>
      </c>
      <c r="H9" s="171"/>
    </row>
    <row r="10" spans="1:8" ht="20.25" thickTop="1" thickBot="1">
      <c r="A10" s="207" t="s">
        <v>11</v>
      </c>
      <c r="B10" s="20"/>
      <c r="C10" s="10"/>
      <c r="D10" s="169"/>
      <c r="E10" s="335"/>
      <c r="F10" s="339" t="str">
        <f>IFERROR(IF(D10="","",Oeufs1[[#This Row],[Longueur mm]]*Oeufs1[[#This Row],[Diamètre mm]]^2*11/21/1000),"")</f>
        <v/>
      </c>
      <c r="G10" s="173" t="str">
        <f t="shared" si="0"/>
        <v/>
      </c>
      <c r="H10" s="171"/>
    </row>
    <row r="11" spans="1:8" ht="18.95" customHeight="1" thickTop="1" thickBot="1">
      <c r="A11" s="208" t="s">
        <v>12</v>
      </c>
      <c r="B11" s="21"/>
      <c r="C11" s="119"/>
      <c r="D11" s="170"/>
      <c r="E11" s="336"/>
      <c r="F11" s="340" t="str">
        <f>IFERROR(IF(D11="","",Oeufs1[[#This Row],[Longueur mm]]*Oeufs1[[#This Row],[Diamètre mm]]^2*11/21/1000),"")</f>
        <v/>
      </c>
      <c r="G11" s="173" t="str">
        <f t="shared" si="0"/>
        <v/>
      </c>
      <c r="H11" s="172"/>
    </row>
    <row r="12" spans="1:8" ht="18.95" customHeight="1" thickBot="1">
      <c r="A12" s="209" t="s">
        <v>13</v>
      </c>
      <c r="B12" s="190"/>
      <c r="C12" s="190"/>
      <c r="D12" s="190"/>
      <c r="E12" s="337"/>
      <c r="F12" s="341" t="str">
        <f>IFERROR(IF(D12="","",Oeufs1[[#This Row],[Longueur mm]]*Oeufs1[[#This Row],[Diamètre mm]]^2*11/21/1000),"")</f>
        <v/>
      </c>
      <c r="G12" s="173" t="str">
        <f t="shared" si="0"/>
        <v/>
      </c>
      <c r="H12" s="191"/>
    </row>
    <row r="13" spans="1:8" ht="18.95" customHeight="1">
      <c r="A13" s="210" t="s">
        <v>16</v>
      </c>
      <c r="B13" s="178">
        <f>IFERROR(ROUNDUP(AVERAGEIF(B3:B12,"&lt;&gt;0"),0),"")</f>
        <v>27</v>
      </c>
      <c r="C13" s="174"/>
      <c r="D13" s="322"/>
      <c r="E13"/>
      <c r="F13" s="15"/>
      <c r="G13"/>
    </row>
    <row r="14" spans="1:8" ht="18.95" customHeight="1">
      <c r="A14" s="319" t="s">
        <v>19</v>
      </c>
      <c r="B14" s="178">
        <f>IFERROR(IF(B13="","",($B$13*(1-B15))),"")</f>
        <v>22.95</v>
      </c>
      <c r="C14" s="167"/>
      <c r="D14" s="323"/>
      <c r="E14" s="12"/>
      <c r="F14" s="12"/>
      <c r="G14" s="23"/>
    </row>
    <row r="15" spans="1:8" ht="18.95" customHeight="1">
      <c r="A15" s="185" t="s">
        <v>25</v>
      </c>
      <c r="B15" s="179">
        <v>0.15</v>
      </c>
      <c r="C15" s="320" t="s">
        <v>18</v>
      </c>
      <c r="D15" s="324">
        <f>IFERROR(IF(B13="","",($B$13-B14)/$B$17),"")</f>
        <v>0.16200000000000003</v>
      </c>
      <c r="H15" s="22"/>
    </row>
    <row r="16" spans="1:8" ht="18.95" customHeight="1">
      <c r="A16" s="186" t="s">
        <v>35</v>
      </c>
      <c r="B16" s="192">
        <v>39479</v>
      </c>
      <c r="C16" s="167"/>
      <c r="D16" s="325"/>
      <c r="H16" s="22"/>
    </row>
    <row r="17" spans="1:8" ht="18.95" customHeight="1">
      <c r="A17" s="186" t="s">
        <v>23</v>
      </c>
      <c r="B17" s="180">
        <v>25</v>
      </c>
      <c r="C17" s="321" t="s">
        <v>21</v>
      </c>
      <c r="D17" s="326">
        <f>IFERROR(IF(OR(C20="",ISBLANK(C20)),B20,C20)-B16,"")</f>
        <v>26</v>
      </c>
      <c r="H17" s="24"/>
    </row>
    <row r="18" spans="1:8" ht="18.95" customHeight="1">
      <c r="A18" s="187" t="s">
        <v>28</v>
      </c>
      <c r="B18" s="193">
        <f>IFERROR(IF(B20="","",B20-3),"")</f>
        <v>39501</v>
      </c>
      <c r="C18" s="168"/>
      <c r="D18" s="327"/>
      <c r="G18" s="166"/>
      <c r="H18" s="1"/>
    </row>
    <row r="19" spans="1:8" ht="18.95" customHeight="1">
      <c r="A19" s="188" t="s">
        <v>24</v>
      </c>
      <c r="B19" s="193">
        <f>IF(B20="","",B20-1)</f>
        <v>39503</v>
      </c>
      <c r="C19" s="168"/>
      <c r="D19" s="327"/>
    </row>
    <row r="20" spans="1:8" ht="18.95" customHeight="1">
      <c r="A20" s="189" t="s">
        <v>36</v>
      </c>
      <c r="B20" s="181">
        <f>IFERROR(IF(B17="","",B16+B17),"")</f>
        <v>39504</v>
      </c>
      <c r="C20" s="212">
        <v>39505</v>
      </c>
      <c r="D20" s="328"/>
    </row>
    <row r="21" spans="1:8" ht="18.95" customHeight="1">
      <c r="A21" s="347" t="s">
        <v>73</v>
      </c>
      <c r="B21" s="181"/>
      <c r="C21" s="240"/>
      <c r="D21" s="328"/>
    </row>
    <row r="22" spans="1:8" ht="18.95" customHeight="1">
      <c r="A22" s="186" t="s">
        <v>22</v>
      </c>
      <c r="B22" s="180">
        <v>110</v>
      </c>
      <c r="C22" s="167" t="s">
        <v>21</v>
      </c>
      <c r="D22" s="327"/>
      <c r="G22" s="18"/>
    </row>
    <row r="23" spans="1:8" ht="18.95" customHeight="1">
      <c r="A23" s="189" t="s">
        <v>26</v>
      </c>
      <c r="B23" s="194">
        <f>IFERROR(IF(B22="","",C20+B22),"")</f>
        <v>39615</v>
      </c>
      <c r="C23" s="329"/>
      <c r="D23" s="330"/>
    </row>
    <row r="24" spans="1:8" ht="12.95" customHeight="1"/>
    <row r="25" spans="1:8" ht="18.95" customHeight="1"/>
  </sheetData>
  <sheetProtection selectLockedCells="1"/>
  <phoneticPr fontId="7" type="noConversion"/>
  <conditionalFormatting sqref="B3:D12 E3:E12 H3:H12">
    <cfRule type="expression" dxfId="9" priority="1">
      <formula>MOD(ROW(),2)=0</formula>
    </cfRule>
  </conditionalFormatting>
  <pageMargins left="0.7" right="0.7" top="0.75" bottom="0.75" header="0.3" footer="0.3"/>
  <pageSetup paperSize="9" orientation="portrait" r:id="rId1"/>
  <drawing r:id="rId2"/>
  <legacyDrawing r:id="rId3"/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05240C-8D96-4062-9404-D5739CEFDCB6}">
  <sheetPr codeName="Feuil6">
    <tabColor rgb="FFFFC000"/>
  </sheetPr>
  <dimension ref="A1:AS29"/>
  <sheetViews>
    <sheetView showGridLines="0" tabSelected="1" zoomScale="150" zoomScaleNormal="150" workbookViewId="0">
      <pane ySplit="3" topLeftCell="A4" activePane="bottomLeft" state="frozen"/>
      <selection pane="bottomLeft" activeCell="L13" sqref="L13"/>
    </sheetView>
  </sheetViews>
  <sheetFormatPr baseColWidth="10" defaultColWidth="11.42578125" defaultRowHeight="12.75"/>
  <cols>
    <col min="1" max="1" width="14.140625" style="30" bestFit="1" customWidth="1"/>
    <col min="2" max="2" width="13.140625" style="4" bestFit="1" customWidth="1"/>
    <col min="3" max="3" width="5.42578125" style="1" bestFit="1" customWidth="1"/>
    <col min="4" max="4" width="5.42578125" style="220" bestFit="1" customWidth="1"/>
    <col min="5" max="5" width="7.42578125" style="221" customWidth="1"/>
    <col min="6" max="6" width="5.5703125" style="1" customWidth="1"/>
    <col min="7" max="7" width="5.5703125" style="224" customWidth="1"/>
    <col min="8" max="8" width="5.5703125" style="225" customWidth="1"/>
    <col min="9" max="9" width="5.5703125" style="1" customWidth="1"/>
    <col min="10" max="10" width="5.5703125" style="224" customWidth="1"/>
    <col min="11" max="11" width="5.5703125" style="225" customWidth="1"/>
    <col min="12" max="12" width="5.5703125" style="1" customWidth="1"/>
    <col min="13" max="13" width="5.5703125" style="224" customWidth="1"/>
    <col min="14" max="14" width="5.5703125" style="225" customWidth="1"/>
    <col min="15" max="15" width="5.5703125" style="1" customWidth="1"/>
    <col min="16" max="16" width="5.5703125" style="224" customWidth="1"/>
    <col min="17" max="17" width="5.5703125" style="225" customWidth="1"/>
    <col min="18" max="18" width="5.5703125" style="1" customWidth="1"/>
    <col min="19" max="19" width="5.5703125" style="224" customWidth="1"/>
    <col min="20" max="20" width="5.5703125" style="225" customWidth="1"/>
    <col min="21" max="21" width="5.5703125" style="1" customWidth="1"/>
    <col min="22" max="22" width="5.5703125" style="224" customWidth="1"/>
    <col min="23" max="23" width="5.5703125" style="225" customWidth="1"/>
    <col min="24" max="24" width="5.5703125" style="1" customWidth="1"/>
    <col min="25" max="25" width="5.5703125" style="224" customWidth="1"/>
    <col min="26" max="26" width="5.5703125" style="225" customWidth="1"/>
    <col min="27" max="27" width="5.5703125" style="16" customWidth="1"/>
    <col min="28" max="28" width="5.5703125" style="224" customWidth="1"/>
    <col min="29" max="29" width="5.5703125" style="225" customWidth="1"/>
    <col min="30" max="30" width="5.5703125" style="16" customWidth="1"/>
    <col min="31" max="31" width="5.5703125" style="224" customWidth="1"/>
    <col min="32" max="32" width="5.5703125" style="225" customWidth="1"/>
    <col min="33" max="33" width="5.5703125" style="1" customWidth="1"/>
    <col min="34" max="34" width="5.5703125" style="220" customWidth="1"/>
    <col min="35" max="35" width="5.140625" style="1" customWidth="1"/>
    <col min="36" max="16384" width="11.42578125" style="1"/>
  </cols>
  <sheetData>
    <row r="1" spans="1:45">
      <c r="A1" s="246"/>
      <c r="B1" s="247"/>
      <c r="C1" s="243" t="s">
        <v>40</v>
      </c>
      <c r="D1" s="244"/>
      <c r="E1" s="245"/>
      <c r="F1" s="248" t="s">
        <v>41</v>
      </c>
      <c r="G1" s="249"/>
      <c r="H1" s="250"/>
      <c r="I1" s="251" t="s">
        <v>42</v>
      </c>
      <c r="J1" s="252"/>
      <c r="K1" s="253"/>
      <c r="L1" s="254" t="s">
        <v>43</v>
      </c>
      <c r="M1" s="255"/>
      <c r="N1" s="256"/>
      <c r="O1" s="257" t="s">
        <v>44</v>
      </c>
      <c r="P1" s="258"/>
      <c r="Q1" s="259"/>
      <c r="R1" s="260" t="s">
        <v>45</v>
      </c>
      <c r="S1" s="261"/>
      <c r="T1" s="262"/>
      <c r="U1" s="263" t="s">
        <v>46</v>
      </c>
      <c r="V1" s="264"/>
      <c r="W1" s="265"/>
      <c r="X1" s="266" t="s">
        <v>47</v>
      </c>
      <c r="Y1" s="267"/>
      <c r="Z1" s="268"/>
      <c r="AA1" s="269" t="s">
        <v>48</v>
      </c>
      <c r="AB1" s="270"/>
      <c r="AC1" s="271"/>
      <c r="AD1" s="272" t="s">
        <v>49</v>
      </c>
      <c r="AE1" s="273"/>
      <c r="AF1" s="274"/>
      <c r="AG1" s="331" t="s">
        <v>60</v>
      </c>
      <c r="AH1" s="332"/>
    </row>
    <row r="2" spans="1:45" s="161" customFormat="1">
      <c r="A2" s="196" t="s">
        <v>0</v>
      </c>
      <c r="B2" s="139" t="s">
        <v>2</v>
      </c>
      <c r="C2" s="27" t="s">
        <v>61</v>
      </c>
      <c r="D2" s="140" t="s">
        <v>34</v>
      </c>
      <c r="E2" s="141" t="s">
        <v>30</v>
      </c>
      <c r="F2" s="42" t="s">
        <v>62</v>
      </c>
      <c r="G2" s="142" t="s">
        <v>34</v>
      </c>
      <c r="H2" s="143" t="s">
        <v>30</v>
      </c>
      <c r="I2" s="44" t="s">
        <v>63</v>
      </c>
      <c r="J2" s="144" t="s">
        <v>34</v>
      </c>
      <c r="K2" s="145" t="s">
        <v>30</v>
      </c>
      <c r="L2" s="5" t="s">
        <v>64</v>
      </c>
      <c r="M2" s="146" t="s">
        <v>34</v>
      </c>
      <c r="N2" s="147" t="s">
        <v>30</v>
      </c>
      <c r="O2" s="48" t="s">
        <v>65</v>
      </c>
      <c r="P2" s="148" t="s">
        <v>34</v>
      </c>
      <c r="Q2" s="149" t="s">
        <v>30</v>
      </c>
      <c r="R2" s="28" t="s">
        <v>66</v>
      </c>
      <c r="S2" s="150" t="s">
        <v>34</v>
      </c>
      <c r="T2" s="151" t="s">
        <v>30</v>
      </c>
      <c r="U2" s="51" t="s">
        <v>67</v>
      </c>
      <c r="V2" s="152" t="s">
        <v>34</v>
      </c>
      <c r="W2" s="153" t="s">
        <v>30</v>
      </c>
      <c r="X2" s="6" t="s">
        <v>68</v>
      </c>
      <c r="Y2" s="154" t="s">
        <v>34</v>
      </c>
      <c r="Z2" s="155" t="s">
        <v>30</v>
      </c>
      <c r="AA2" s="156" t="s">
        <v>69</v>
      </c>
      <c r="AB2" s="156" t="s">
        <v>34</v>
      </c>
      <c r="AC2" s="157" t="s">
        <v>30</v>
      </c>
      <c r="AD2" s="158" t="s">
        <v>70</v>
      </c>
      <c r="AE2" s="158" t="s">
        <v>34</v>
      </c>
      <c r="AF2" s="159" t="s">
        <v>30</v>
      </c>
      <c r="AG2" s="120" t="s">
        <v>1</v>
      </c>
      <c r="AH2" s="163" t="s">
        <v>34</v>
      </c>
      <c r="AI2" s="160"/>
      <c r="AK2" s="162"/>
    </row>
    <row r="3" spans="1:45">
      <c r="A3" s="238" cm="1">
        <f t="array" ref="A3:A29">_xlfn.MAKEARRAY(MAX(Accueil!B17+2,Accueil!D17),1,_xlfn.LAMBDA(_xlpm.r,_xlpm.c,_xlpm.r+Accueil!B16-1))</f>
        <v>39479</v>
      </c>
      <c r="B3" s="40" cm="1">
        <f t="array" ref="B3:B29">_xlfn.MAKEARRAY(COUNTA(_xlfn.ANCHORARRAY(A3)),1,_xlfn.LAMBDA(_xlpm.r,_xlpm.c,_xlpm.r+1-2))</f>
        <v>0</v>
      </c>
      <c r="C3" s="109">
        <f>IF(Accueil!$B3="","",Accueil!$B3)</f>
        <v>26.71</v>
      </c>
      <c r="D3" s="215"/>
      <c r="E3" s="216"/>
      <c r="F3" s="110">
        <f>IF(Accueil!$B4="","",Accueil!$B4)</f>
        <v>26</v>
      </c>
      <c r="G3" s="215"/>
      <c r="H3" s="222"/>
      <c r="I3" s="111">
        <f>IF(Accueil!$B5="","",Accueil!$B5)</f>
        <v>26.4</v>
      </c>
      <c r="J3" s="126"/>
      <c r="K3" s="226"/>
      <c r="L3" s="112" t="str">
        <f>IF(Accueil!$B6="","",Accueil!$B6)</f>
        <v/>
      </c>
      <c r="M3" s="127"/>
      <c r="N3" s="227"/>
      <c r="O3" s="113" t="str">
        <f>IF(Accueil!$B7="","",Accueil!B7)</f>
        <v/>
      </c>
      <c r="P3" s="128"/>
      <c r="Q3" s="228"/>
      <c r="R3" s="114" t="str">
        <f>IF(Accueil!$B8="","",Accueil!$B8)</f>
        <v/>
      </c>
      <c r="S3" s="129"/>
      <c r="T3" s="229"/>
      <c r="U3" s="115" t="str">
        <f>IF(Accueil!$B9="","",Accueil!$B9)</f>
        <v/>
      </c>
      <c r="V3" s="230"/>
      <c r="W3" s="231"/>
      <c r="X3" s="116" t="str">
        <f>IF(Accueil!$B10="","",Accueil!$B10)</f>
        <v/>
      </c>
      <c r="Y3" s="131"/>
      <c r="Z3" s="232"/>
      <c r="AA3" s="164" t="str">
        <f>IF(Accueil!$B11="","",Accueil!$B11)</f>
        <v/>
      </c>
      <c r="AB3" s="132"/>
      <c r="AC3" s="233"/>
      <c r="AD3" s="165" t="str">
        <f>IF(Accueil!$B12="","",Accueil!$B12)</f>
        <v/>
      </c>
      <c r="AE3" s="234"/>
      <c r="AF3" s="235"/>
      <c r="AG3" s="121">
        <f>IF(Accueil!$B13="","",Accueil!$B13)</f>
        <v>27</v>
      </c>
      <c r="AH3" s="236"/>
      <c r="AI3" s="25"/>
      <c r="AJ3" s="14"/>
      <c r="AL3" s="1">
        <f>COUNTA(A3)</f>
        <v>1</v>
      </c>
    </row>
    <row r="4" spans="1:45">
      <c r="A4" s="239">
        <v>39480</v>
      </c>
      <c r="B4" s="3">
        <v>1</v>
      </c>
      <c r="C4" s="348">
        <v>26.68</v>
      </c>
      <c r="D4" s="217" cm="1">
        <f t="array" aca="1" ref="D4:D29" ca="1">IF(ISBLANK(INDIRECT("L4C(-1):L"&amp;COUNTA(_xlfn.ANCHORARRAY($A3))+2&amp;"C(-1)",0))+ISBLANK(INDIRECT("L3C(-1):L"&amp;COUNTA(_xlfn.ANCHORARRAY($A3))+1&amp;"C(-1)",0)),"",INDIRECT("L4C(-1):L"&amp;COUNTA(_xlfn.ANCHORARRAY($A3))+2&amp;"C(-1)",0)-INDIRECT("L3C(-1):L"&amp;COUNTA(_xlfn.ANCHORARRAY($A3))+1&amp;"C(-1)",0))</f>
        <v>-3.0000000000001137E-2</v>
      </c>
      <c r="E4" s="218" cm="1">
        <f t="array" aca="1" ref="E4:E29" ca="1">IFERROR(_xlfn.ANCHORARRAY(D4)/INDIRECT("L3C(-2):L"&amp;COUNTA(_xlfn.ANCHORARRAY($A3))+1&amp;"C(-2)",0),"")</f>
        <v>-1.1231748408836067E-3</v>
      </c>
      <c r="F4" s="348">
        <v>25.7</v>
      </c>
      <c r="G4" s="217" cm="1">
        <f t="array" aca="1" ref="G4:G29" ca="1">IF(ISBLANK(INDIRECT("L4C(-1):L"&amp;COUNTA(_xlfn.ANCHORARRAY($A3))+2&amp;"C(-1)",0))+ISBLANK(INDIRECT("L3C(-1):L"&amp;COUNTA(_xlfn.ANCHORARRAY($A3))+1&amp;"C(-1)",0)),"",INDIRECT("L4C(-1):L"&amp;COUNTA(_xlfn.ANCHORARRAY($A3))+2&amp;"C(-1)",0)-INDIRECT("L3C(-1):L"&amp;COUNTA(_xlfn.ANCHORARRAY($A3))+1&amp;"C(-1)",0))</f>
        <v>-0.30000000000000071</v>
      </c>
      <c r="H4" s="218" cm="1">
        <f t="array" aca="1" ref="H4:H29" ca="1">IFERROR(_xlfn.ANCHORARRAY(G4)/INDIRECT("L3C(-2):L"&amp;COUNTA(_xlfn.ANCHORARRAY($A3))+1&amp;"C(-2)",0),"")</f>
        <v>-1.1538461538461565E-2</v>
      </c>
      <c r="I4" s="348">
        <v>26</v>
      </c>
      <c r="J4" s="217" cm="1">
        <f t="array" aca="1" ref="J4:J29" ca="1">IF(ISBLANK(INDIRECT("L4C(-1):L"&amp;COUNTA(_xlfn.ANCHORARRAY($A3))+2&amp;"C(-1)",0))+ISBLANK(INDIRECT("L3C(-1):L"&amp;COUNTA(_xlfn.ANCHORARRAY($A3))+1&amp;"C(-1)",0)),"",INDIRECT("L4C(-1):L"&amp;COUNTA(_xlfn.ANCHORARRAY($A3))+2&amp;"C(-1)",0)-INDIRECT("L3C(-1):L"&amp;COUNTA(_xlfn.ANCHORARRAY($A3))+1&amp;"C(-1)",0))</f>
        <v>-0.39999999999999858</v>
      </c>
      <c r="K4" s="218" cm="1">
        <f t="array" aca="1" ref="K4:K29" ca="1">IFERROR(_xlfn.ANCHORARRAY(J4)/INDIRECT("L3C(-2):L"&amp;COUNTA(_xlfn.ANCHORARRAY($A3))+1&amp;"C(-2)",0),"")</f>
        <v>-1.5151515151515098E-2</v>
      </c>
      <c r="L4" s="47"/>
      <c r="M4" s="217" t="str" cm="1">
        <f t="array" aca="1" ref="M4:M29" ca="1">IF(ISBLANK(INDIRECT("L4C(-1):L"&amp;COUNTA(_xlfn.ANCHORARRAY($A3))+2&amp;"C(-1)",0))+ISBLANK(INDIRECT("L3C(-1):L"&amp;COUNTA(_xlfn.ANCHORARRAY($A3))+1&amp;"C(-1)",0)),"",INDIRECT("L4C(-1):L"&amp;COUNTA(_xlfn.ANCHORARRAY($A3))+2&amp;"C(-1)",0)-INDIRECT("L3C(-1):L"&amp;COUNTA(_xlfn.ANCHORARRAY($A3))+1&amp;"C(-1)",0))</f>
        <v/>
      </c>
      <c r="N4" s="218" t="str" cm="1">
        <f t="array" aca="1" ref="N4:N29" ca="1">IFERROR(_xlfn.ANCHORARRAY(M4)/INDIRECT("L3C(-2):L"&amp;COUNTA(_xlfn.ANCHORARRAY($A3))+1&amp;"C(-2)",0),"")</f>
        <v/>
      </c>
      <c r="O4" s="49"/>
      <c r="P4" s="217" t="str" cm="1">
        <f t="array" aca="1" ref="P4:P29" ca="1">IF(ISBLANK(INDIRECT("L4C(-1):L"&amp;COUNTA(_xlfn.ANCHORARRAY($A3))+2&amp;"C(-1)",0))+ISBLANK(INDIRECT("L3C(-1):L"&amp;COUNTA(_xlfn.ANCHORARRAY($A3))+1&amp;"C(-1)",0)),"",INDIRECT("L4C(-1):L"&amp;COUNTA(_xlfn.ANCHORARRAY($A3))+2&amp;"C(-1)",0)-INDIRECT("L3C(-1):L"&amp;COUNTA(_xlfn.ANCHORARRAY($A3))+1&amp;"C(-1)",0))</f>
        <v/>
      </c>
      <c r="Q4" s="218" t="str" cm="1">
        <f t="array" aca="1" ref="Q4:Q29" ca="1">IFERROR(_xlfn.ANCHORARRAY(P4)/INDIRECT("L3C(-2):L"&amp;COUNTA(_xlfn.ANCHORARRAY($A3))+1&amp;"C(-2)",0),"")</f>
        <v/>
      </c>
      <c r="R4" s="50"/>
      <c r="S4" s="217" t="str" cm="1">
        <f t="array" aca="1" ref="S4:S29" ca="1">IF(ISBLANK(INDIRECT("L4C(-1):L"&amp;COUNTA(_xlfn.ANCHORARRAY($A3))+2&amp;"C(-1)",0))+ISBLANK(INDIRECT("L3C(-1):L"&amp;COUNTA(_xlfn.ANCHORARRAY($A3))+1&amp;"C(-1)",0)),"",INDIRECT("L4C(-1):L"&amp;COUNTA(_xlfn.ANCHORARRAY($A3))+2&amp;"C(-1)",0)-INDIRECT("L3C(-1):L"&amp;COUNTA(_xlfn.ANCHORARRAY($A3))+1&amp;"C(-1)",0))</f>
        <v/>
      </c>
      <c r="T4" s="218" t="str" cm="1">
        <f t="array" aca="1" ref="T4:T29" ca="1">IFERROR(_xlfn.ANCHORARRAY(S4)/INDIRECT("L3C(-2):L"&amp;COUNTA(_xlfn.ANCHORARRAY($A3))+1&amp;"C(-2)",0),"")</f>
        <v/>
      </c>
      <c r="U4" s="52"/>
      <c r="V4" s="217" t="str" cm="1">
        <f t="array" aca="1" ref="V4:V29" ca="1">IF(ISBLANK(INDIRECT("L4C(-1):L"&amp;COUNTA(_xlfn.ANCHORARRAY($A3))+2&amp;"C(-1)",0))+ISBLANK(INDIRECT("L3C(-1):L"&amp;COUNTA(_xlfn.ANCHORARRAY($A3))+1&amp;"C(-1)",0)),"",INDIRECT("L4C(-1):L"&amp;COUNTA(_xlfn.ANCHORARRAY($A3))+2&amp;"C(-1)",0)-INDIRECT("L3C(-1):L"&amp;COUNTA(_xlfn.ANCHORARRAY($A3))+1&amp;"C(-1)",0))</f>
        <v/>
      </c>
      <c r="W4" s="218" t="str" cm="1">
        <f t="array" aca="1" ref="W4:W29" ca="1">IFERROR(_xlfn.ANCHORARRAY(V4)/INDIRECT("L3C(-2):L"&amp;COUNTA(_xlfn.ANCHORARRAY($A3))+1&amp;"C(-2)",0),"")</f>
        <v/>
      </c>
      <c r="X4" s="53"/>
      <c r="Y4" s="217" t="str" cm="1">
        <f t="array" aca="1" ref="Y4:Y29" ca="1">IF(ISBLANK(INDIRECT("L4C(-1):L"&amp;COUNTA(_xlfn.ANCHORARRAY($A3))+2&amp;"C(-1)",0))+ISBLANK(INDIRECT("L3C(-1):L"&amp;COUNTA(_xlfn.ANCHORARRAY($A3))+1&amp;"C(-1)",0)),"",INDIRECT("L4C(-1):L"&amp;COUNTA(_xlfn.ANCHORARRAY($A3))+2&amp;"C(-1)",0)-INDIRECT("L3C(-1):L"&amp;COUNTA(_xlfn.ANCHORARRAY($A3))+1&amp;"C(-1)",0))</f>
        <v/>
      </c>
      <c r="Z4" s="218" t="str" cm="1">
        <f t="array" aca="1" ref="Z4:Z29" ca="1">IFERROR(_xlfn.ANCHORARRAY(Y4)/INDIRECT("L3C(-2):L"&amp;COUNTA(_xlfn.ANCHORARRAY($A3))+1&amp;"C(-2)",0),"")</f>
        <v/>
      </c>
      <c r="AA4" s="54"/>
      <c r="AB4" s="217" t="str" cm="1">
        <f t="array" aca="1" ref="AB4:AB29" ca="1">IF(ISBLANK(INDIRECT("L4C(-1):L"&amp;COUNTA(_xlfn.ANCHORARRAY($A3))+2&amp;"C(-1)",0))+ISBLANK(INDIRECT("L3C(-1):L"&amp;COUNTA(_xlfn.ANCHORARRAY($A3))+1&amp;"C(-1)",0)),"",INDIRECT("L4C(-1):L"&amp;COUNTA(_xlfn.ANCHORARRAY($A3))+2&amp;"C(-1)",0)-INDIRECT("L3C(-1):L"&amp;COUNTA(_xlfn.ANCHORARRAY($A3))+1&amp;"C(-1)",0))</f>
        <v/>
      </c>
      <c r="AC4" s="218" t="str" cm="1">
        <f t="array" aca="1" ref="AC4:AC29" ca="1">IFERROR(_xlfn.ANCHORARRAY(AB4)/INDIRECT("L3C(-2):L"&amp;COUNTA(_xlfn.ANCHORARRAY($A3))+1&amp;"C(-2)",0),"")</f>
        <v/>
      </c>
      <c r="AD4" s="55"/>
      <c r="AE4" s="217" t="str" cm="1">
        <f t="array" aca="1" ref="AE4:AE29" ca="1">IF(ISBLANK(INDIRECT("L4C(-1):L"&amp;COUNTA(_xlfn.ANCHORARRAY($A3))+2&amp;"C(-1)",0))+ISBLANK(INDIRECT("L3C(-1):L"&amp;COUNTA(_xlfn.ANCHORARRAY($A3))+1&amp;"C(-1)",0)),"",INDIRECT("L4C(-1):L"&amp;COUNTA(_xlfn.ANCHORARRAY($A3))+2&amp;"C(-1)",0)-INDIRECT("L3C(-1):L"&amp;COUNTA(_xlfn.ANCHORARRAY($A3))+1&amp;"C(-1)",0))</f>
        <v/>
      </c>
      <c r="AF4" s="218" t="str" cm="1">
        <f t="array" aca="1" ref="AF4:AF29" ca="1">IFERROR(_xlfn.ANCHORARRAY(AE4)/INDIRECT("L3C(-2):L"&amp;COUNTA(_xlfn.ANCHORARRAY($A3))+1&amp;"C(-2)",0),"")</f>
        <v/>
      </c>
      <c r="AG4" s="122"/>
      <c r="AH4" s="237"/>
      <c r="AR4" s="35">
        <f>Accueil!B17</f>
        <v>25</v>
      </c>
      <c r="AS4" s="36" t="s">
        <v>32</v>
      </c>
    </row>
    <row r="5" spans="1:45">
      <c r="A5" s="239">
        <v>39481</v>
      </c>
      <c r="B5" s="3">
        <v>2</v>
      </c>
      <c r="C5" s="8"/>
      <c r="D5" s="219" t="str">
        <f ca="1"/>
        <v/>
      </c>
      <c r="E5" s="218" t="str">
        <f ca="1"/>
        <v/>
      </c>
      <c r="F5" s="43"/>
      <c r="G5" s="125" t="str">
        <f ca="1"/>
        <v/>
      </c>
      <c r="H5" s="223" t="str">
        <f ca="1"/>
        <v/>
      </c>
      <c r="I5" s="348">
        <v>25.5</v>
      </c>
      <c r="J5" s="126">
        <f ca="1"/>
        <v>-0.5</v>
      </c>
      <c r="K5" s="226">
        <f ca="1"/>
        <v>-1.9230769230769232E-2</v>
      </c>
      <c r="L5" s="47"/>
      <c r="M5" s="127" t="str">
        <f ca="1"/>
        <v/>
      </c>
      <c r="N5" s="227" t="str">
        <f ca="1"/>
        <v/>
      </c>
      <c r="O5" s="49"/>
      <c r="P5" s="128" t="str">
        <f ca="1"/>
        <v/>
      </c>
      <c r="Q5" s="228" t="str">
        <f ca="1"/>
        <v/>
      </c>
      <c r="R5" s="50"/>
      <c r="S5" s="129" t="str">
        <f ca="1"/>
        <v/>
      </c>
      <c r="T5" s="229" t="str">
        <f ca="1"/>
        <v/>
      </c>
      <c r="U5" s="52"/>
      <c r="V5" s="230" t="str">
        <f ca="1"/>
        <v/>
      </c>
      <c r="W5" s="231" t="str">
        <f ca="1"/>
        <v/>
      </c>
      <c r="X5" s="53"/>
      <c r="Y5" s="131" t="str">
        <f ca="1"/>
        <v/>
      </c>
      <c r="Z5" s="232" t="str">
        <f ca="1"/>
        <v/>
      </c>
      <c r="AA5" s="54"/>
      <c r="AB5" s="132" t="str">
        <f ca="1"/>
        <v/>
      </c>
      <c r="AC5" s="233" t="str">
        <f ca="1"/>
        <v/>
      </c>
      <c r="AD5" s="55"/>
      <c r="AE5" s="234" t="str">
        <f ca="1"/>
        <v/>
      </c>
      <c r="AF5" s="235" t="str">
        <f ca="1"/>
        <v/>
      </c>
      <c r="AG5" s="122"/>
      <c r="AH5" s="237"/>
      <c r="AI5" s="26"/>
      <c r="AR5" s="37">
        <f>Accueil!B16</f>
        <v>39479</v>
      </c>
      <c r="AS5" s="36" t="s">
        <v>29</v>
      </c>
    </row>
    <row r="6" spans="1:45">
      <c r="A6" s="239">
        <v>39482</v>
      </c>
      <c r="B6" s="3">
        <v>3</v>
      </c>
      <c r="C6" s="8"/>
      <c r="D6" s="219" t="str">
        <f ca="1"/>
        <v/>
      </c>
      <c r="E6" s="218" t="str">
        <f ca="1"/>
        <v/>
      </c>
      <c r="F6" s="43"/>
      <c r="G6" s="125" t="str">
        <f ca="1"/>
        <v/>
      </c>
      <c r="H6" s="223" t="str">
        <f ca="1"/>
        <v/>
      </c>
      <c r="I6" s="45"/>
      <c r="J6" s="126" t="str">
        <f ca="1"/>
        <v/>
      </c>
      <c r="K6" s="226" t="str">
        <f ca="1"/>
        <v/>
      </c>
      <c r="L6" s="47"/>
      <c r="M6" s="127" t="str">
        <f ca="1"/>
        <v/>
      </c>
      <c r="N6" s="227" t="str">
        <f ca="1"/>
        <v/>
      </c>
      <c r="O6" s="49"/>
      <c r="P6" s="128" t="str">
        <f ca="1"/>
        <v/>
      </c>
      <c r="Q6" s="228" t="str">
        <f ca="1"/>
        <v/>
      </c>
      <c r="R6" s="50"/>
      <c r="S6" s="129" t="str">
        <f ca="1"/>
        <v/>
      </c>
      <c r="T6" s="229" t="str">
        <f ca="1"/>
        <v/>
      </c>
      <c r="U6" s="52"/>
      <c r="V6" s="230" t="str">
        <f ca="1"/>
        <v/>
      </c>
      <c r="W6" s="231" t="str">
        <f ca="1"/>
        <v/>
      </c>
      <c r="X6" s="53"/>
      <c r="Y6" s="131" t="str">
        <f ca="1"/>
        <v/>
      </c>
      <c r="Z6" s="232" t="str">
        <f ca="1"/>
        <v/>
      </c>
      <c r="AA6" s="54"/>
      <c r="AB6" s="132" t="str">
        <f ca="1"/>
        <v/>
      </c>
      <c r="AC6" s="233" t="str">
        <f ca="1"/>
        <v/>
      </c>
      <c r="AD6" s="55"/>
      <c r="AE6" s="234" t="str">
        <f ca="1"/>
        <v/>
      </c>
      <c r="AF6" s="235" t="str">
        <f ca="1"/>
        <v/>
      </c>
      <c r="AG6" s="122"/>
      <c r="AH6" s="237"/>
      <c r="AI6" s="26"/>
      <c r="AR6" s="38">
        <f ca="1">MIN(AR7/AR4,1)</f>
        <v>1</v>
      </c>
      <c r="AS6" s="36" t="s">
        <v>30</v>
      </c>
    </row>
    <row r="7" spans="1:45">
      <c r="A7" s="239">
        <v>39483</v>
      </c>
      <c r="B7" s="3">
        <v>4</v>
      </c>
      <c r="C7" s="8">
        <v>26.6</v>
      </c>
      <c r="D7" s="219" t="str">
        <f ca="1"/>
        <v/>
      </c>
      <c r="E7" s="218" t="str">
        <f ca="1"/>
        <v/>
      </c>
      <c r="F7" s="43"/>
      <c r="G7" s="125" t="str">
        <f ca="1"/>
        <v/>
      </c>
      <c r="H7" s="223" t="str">
        <f ca="1"/>
        <v/>
      </c>
      <c r="I7" s="45"/>
      <c r="J7" s="126" t="str">
        <f ca="1"/>
        <v/>
      </c>
      <c r="K7" s="226" t="str">
        <f ca="1"/>
        <v/>
      </c>
      <c r="L7" s="47"/>
      <c r="M7" s="127" t="str">
        <f ca="1"/>
        <v/>
      </c>
      <c r="N7" s="227" t="str">
        <f ca="1"/>
        <v/>
      </c>
      <c r="O7" s="49"/>
      <c r="P7" s="128" t="str">
        <f ca="1"/>
        <v/>
      </c>
      <c r="Q7" s="228" t="str">
        <f ca="1"/>
        <v/>
      </c>
      <c r="R7" s="50"/>
      <c r="S7" s="129" t="str">
        <f ca="1"/>
        <v/>
      </c>
      <c r="T7" s="229" t="str">
        <f ca="1"/>
        <v/>
      </c>
      <c r="U7" s="52"/>
      <c r="V7" s="230" t="str">
        <f ca="1"/>
        <v/>
      </c>
      <c r="W7" s="231" t="str">
        <f ca="1"/>
        <v/>
      </c>
      <c r="X7" s="53"/>
      <c r="Y7" s="131" t="str">
        <f ca="1"/>
        <v/>
      </c>
      <c r="Z7" s="232" t="str">
        <f ca="1"/>
        <v/>
      </c>
      <c r="AA7" s="54"/>
      <c r="AB7" s="132" t="str">
        <f ca="1"/>
        <v/>
      </c>
      <c r="AC7" s="233" t="str">
        <f ca="1"/>
        <v/>
      </c>
      <c r="AD7" s="55"/>
      <c r="AE7" s="234" t="str">
        <f ca="1"/>
        <v/>
      </c>
      <c r="AF7" s="235" t="str">
        <f ca="1"/>
        <v/>
      </c>
      <c r="AG7" s="122"/>
      <c r="AH7" s="237"/>
      <c r="AI7" s="26"/>
      <c r="AR7" s="39">
        <f ca="1">DATEDIF(AR5,TODAY(),"d")</f>
        <v>6446</v>
      </c>
      <c r="AS7" s="36" t="s">
        <v>31</v>
      </c>
    </row>
    <row r="8" spans="1:45">
      <c r="A8" s="239">
        <v>39484</v>
      </c>
      <c r="B8" s="3">
        <v>5</v>
      </c>
      <c r="C8" s="348">
        <v>25</v>
      </c>
      <c r="D8" s="219">
        <f ca="1"/>
        <v>-1.6000000000000014</v>
      </c>
      <c r="E8" s="218">
        <f ca="1"/>
        <v>-6.0150375939849676E-2</v>
      </c>
      <c r="F8" s="43"/>
      <c r="G8" s="125" t="str">
        <f ca="1"/>
        <v/>
      </c>
      <c r="H8" s="223" t="str">
        <f ca="1"/>
        <v/>
      </c>
      <c r="I8" s="45"/>
      <c r="J8" s="126" t="str">
        <f ca="1"/>
        <v/>
      </c>
      <c r="K8" s="226" t="str">
        <f ca="1"/>
        <v/>
      </c>
      <c r="L8" s="46"/>
      <c r="M8" s="127" t="str">
        <f ca="1"/>
        <v/>
      </c>
      <c r="N8" s="227" t="str">
        <f ca="1"/>
        <v/>
      </c>
      <c r="O8" s="49"/>
      <c r="P8" s="128" t="str">
        <f ca="1"/>
        <v/>
      </c>
      <c r="Q8" s="228" t="str">
        <f ca="1"/>
        <v/>
      </c>
      <c r="R8" s="50"/>
      <c r="S8" s="129" t="str">
        <f ca="1"/>
        <v/>
      </c>
      <c r="T8" s="229" t="str">
        <f ca="1"/>
        <v/>
      </c>
      <c r="U8" s="52"/>
      <c r="V8" s="230" t="str">
        <f ca="1"/>
        <v/>
      </c>
      <c r="W8" s="231" t="str">
        <f ca="1"/>
        <v/>
      </c>
      <c r="X8" s="53"/>
      <c r="Y8" s="131" t="str">
        <f ca="1"/>
        <v/>
      </c>
      <c r="Z8" s="232" t="str">
        <f ca="1"/>
        <v/>
      </c>
      <c r="AA8" s="54"/>
      <c r="AB8" s="132" t="str">
        <f ca="1"/>
        <v/>
      </c>
      <c r="AC8" s="233" t="str">
        <f ca="1"/>
        <v/>
      </c>
      <c r="AD8" s="55"/>
      <c r="AE8" s="234" t="str">
        <f ca="1"/>
        <v/>
      </c>
      <c r="AF8" s="235" t="str">
        <f ca="1"/>
        <v/>
      </c>
      <c r="AG8" s="122"/>
      <c r="AH8" s="237"/>
      <c r="AI8" s="26"/>
    </row>
    <row r="9" spans="1:45">
      <c r="A9" s="239">
        <v>39485</v>
      </c>
      <c r="B9" s="3">
        <v>6</v>
      </c>
      <c r="C9" s="348">
        <v>24</v>
      </c>
      <c r="D9" s="219">
        <f ca="1"/>
        <v>-1</v>
      </c>
      <c r="E9" s="218">
        <f ca="1"/>
        <v>-0.04</v>
      </c>
      <c r="F9" s="43"/>
      <c r="G9" s="125" t="str">
        <f ca="1"/>
        <v/>
      </c>
      <c r="H9" s="223" t="str">
        <f ca="1"/>
        <v/>
      </c>
      <c r="I9" s="45"/>
      <c r="J9" s="126" t="str">
        <f ca="1"/>
        <v/>
      </c>
      <c r="K9" s="226" t="str">
        <f ca="1"/>
        <v/>
      </c>
      <c r="L9" s="47"/>
      <c r="M9" s="127" t="str">
        <f ca="1"/>
        <v/>
      </c>
      <c r="N9" s="227" t="str">
        <f ca="1"/>
        <v/>
      </c>
      <c r="O9" s="49"/>
      <c r="P9" s="128" t="str">
        <f ca="1"/>
        <v/>
      </c>
      <c r="Q9" s="228" t="str">
        <f ca="1"/>
        <v/>
      </c>
      <c r="R9" s="50"/>
      <c r="S9" s="129" t="str">
        <f ca="1"/>
        <v/>
      </c>
      <c r="T9" s="229" t="str">
        <f ca="1"/>
        <v/>
      </c>
      <c r="U9" s="52"/>
      <c r="V9" s="230" t="str">
        <f ca="1"/>
        <v/>
      </c>
      <c r="W9" s="231" t="str">
        <f ca="1"/>
        <v/>
      </c>
      <c r="X9" s="53"/>
      <c r="Y9" s="131" t="str">
        <f ca="1"/>
        <v/>
      </c>
      <c r="Z9" s="232" t="str">
        <f ca="1"/>
        <v/>
      </c>
      <c r="AA9" s="54"/>
      <c r="AB9" s="132" t="str">
        <f ca="1"/>
        <v/>
      </c>
      <c r="AC9" s="233" t="str">
        <f ca="1"/>
        <v/>
      </c>
      <c r="AD9" s="55"/>
      <c r="AE9" s="234" t="str">
        <f ca="1"/>
        <v/>
      </c>
      <c r="AF9" s="235" t="str">
        <f ca="1"/>
        <v/>
      </c>
      <c r="AG9" s="122"/>
      <c r="AH9" s="237"/>
      <c r="AI9" s="26"/>
    </row>
    <row r="10" spans="1:45">
      <c r="A10" s="239">
        <v>39486</v>
      </c>
      <c r="B10" s="3">
        <v>7</v>
      </c>
      <c r="C10" s="8"/>
      <c r="D10" s="219" t="str">
        <f ca="1"/>
        <v/>
      </c>
      <c r="E10" s="218" t="str">
        <f ca="1"/>
        <v/>
      </c>
      <c r="F10" s="43"/>
      <c r="G10" s="125" t="str">
        <f ca="1"/>
        <v/>
      </c>
      <c r="H10" s="223" t="str">
        <f ca="1"/>
        <v/>
      </c>
      <c r="I10" s="45"/>
      <c r="J10" s="126" t="str">
        <f ca="1"/>
        <v/>
      </c>
      <c r="K10" s="226" t="str">
        <f ca="1"/>
        <v/>
      </c>
      <c r="L10" s="47"/>
      <c r="M10" s="127" t="str">
        <f ca="1"/>
        <v/>
      </c>
      <c r="N10" s="227" t="str">
        <f ca="1"/>
        <v/>
      </c>
      <c r="O10" s="49"/>
      <c r="P10" s="128" t="str">
        <f ca="1"/>
        <v/>
      </c>
      <c r="Q10" s="228" t="str">
        <f ca="1"/>
        <v/>
      </c>
      <c r="R10" s="50"/>
      <c r="S10" s="129" t="str">
        <f ca="1"/>
        <v/>
      </c>
      <c r="T10" s="229" t="str">
        <f ca="1"/>
        <v/>
      </c>
      <c r="U10" s="52"/>
      <c r="V10" s="230" t="str">
        <f ca="1"/>
        <v/>
      </c>
      <c r="W10" s="231" t="str">
        <f ca="1"/>
        <v/>
      </c>
      <c r="X10" s="53"/>
      <c r="Y10" s="131" t="str">
        <f ca="1"/>
        <v/>
      </c>
      <c r="Z10" s="232" t="str">
        <f ca="1"/>
        <v/>
      </c>
      <c r="AA10" s="54"/>
      <c r="AB10" s="132" t="str">
        <f ca="1"/>
        <v/>
      </c>
      <c r="AC10" s="233" t="str">
        <f ca="1"/>
        <v/>
      </c>
      <c r="AD10" s="55"/>
      <c r="AE10" s="234" t="str">
        <f ca="1"/>
        <v/>
      </c>
      <c r="AF10" s="235" t="str">
        <f ca="1"/>
        <v/>
      </c>
      <c r="AG10" s="122"/>
      <c r="AH10" s="237"/>
      <c r="AI10" s="26"/>
    </row>
    <row r="11" spans="1:45">
      <c r="A11" s="239">
        <v>39487</v>
      </c>
      <c r="B11" s="3">
        <v>8</v>
      </c>
      <c r="C11" s="8"/>
      <c r="D11" s="219" t="str">
        <f ca="1"/>
        <v/>
      </c>
      <c r="E11" s="218" t="str">
        <f ca="1"/>
        <v/>
      </c>
      <c r="F11" s="43"/>
      <c r="G11" s="125" t="str">
        <f ca="1"/>
        <v/>
      </c>
      <c r="H11" s="223" t="str">
        <f ca="1"/>
        <v/>
      </c>
      <c r="I11" s="45"/>
      <c r="J11" s="126" t="str">
        <f ca="1"/>
        <v/>
      </c>
      <c r="K11" s="226" t="str">
        <f ca="1"/>
        <v/>
      </c>
      <c r="L11" s="47"/>
      <c r="M11" s="127" t="str">
        <f ca="1"/>
        <v/>
      </c>
      <c r="N11" s="227" t="str">
        <f ca="1"/>
        <v/>
      </c>
      <c r="O11" s="49"/>
      <c r="P11" s="128" t="str">
        <f ca="1"/>
        <v/>
      </c>
      <c r="Q11" s="228" t="str">
        <f ca="1"/>
        <v/>
      </c>
      <c r="R11" s="50"/>
      <c r="S11" s="129" t="str">
        <f ca="1"/>
        <v/>
      </c>
      <c r="T11" s="229" t="str">
        <f ca="1"/>
        <v/>
      </c>
      <c r="U11" s="52"/>
      <c r="V11" s="230" t="str">
        <f ca="1"/>
        <v/>
      </c>
      <c r="W11" s="231" t="str">
        <f ca="1"/>
        <v/>
      </c>
      <c r="X11" s="53"/>
      <c r="Y11" s="131" t="str">
        <f ca="1"/>
        <v/>
      </c>
      <c r="Z11" s="232" t="str">
        <f ca="1"/>
        <v/>
      </c>
      <c r="AA11" s="54"/>
      <c r="AB11" s="132" t="str">
        <f ca="1"/>
        <v/>
      </c>
      <c r="AC11" s="233" t="str">
        <f ca="1"/>
        <v/>
      </c>
      <c r="AD11" s="55"/>
      <c r="AE11" s="234" t="str">
        <f ca="1"/>
        <v/>
      </c>
      <c r="AF11" s="235" t="str">
        <f ca="1"/>
        <v/>
      </c>
      <c r="AG11" s="122"/>
      <c r="AH11" s="237"/>
      <c r="AI11" s="26"/>
    </row>
    <row r="12" spans="1:45">
      <c r="A12" s="239">
        <v>39488</v>
      </c>
      <c r="B12" s="3">
        <v>9</v>
      </c>
      <c r="C12" s="8"/>
      <c r="D12" s="219" t="str">
        <f ca="1"/>
        <v/>
      </c>
      <c r="E12" s="218" t="str">
        <f ca="1"/>
        <v/>
      </c>
      <c r="F12" s="43"/>
      <c r="G12" s="125" t="str">
        <f ca="1"/>
        <v/>
      </c>
      <c r="H12" s="223" t="str">
        <f ca="1"/>
        <v/>
      </c>
      <c r="I12" s="45"/>
      <c r="J12" s="126" t="str">
        <f ca="1"/>
        <v/>
      </c>
      <c r="K12" s="226" t="str">
        <f ca="1"/>
        <v/>
      </c>
      <c r="L12" s="47"/>
      <c r="M12" s="127" t="str">
        <f ca="1"/>
        <v/>
      </c>
      <c r="N12" s="227" t="str">
        <f ca="1"/>
        <v/>
      </c>
      <c r="O12" s="49"/>
      <c r="P12" s="128" t="str">
        <f ca="1"/>
        <v/>
      </c>
      <c r="Q12" s="228" t="str">
        <f ca="1"/>
        <v/>
      </c>
      <c r="R12" s="50"/>
      <c r="S12" s="129" t="str">
        <f ca="1"/>
        <v/>
      </c>
      <c r="T12" s="229" t="str">
        <f ca="1"/>
        <v/>
      </c>
      <c r="U12" s="52"/>
      <c r="V12" s="230" t="str">
        <f ca="1"/>
        <v/>
      </c>
      <c r="W12" s="231" t="str">
        <f ca="1"/>
        <v/>
      </c>
      <c r="X12" s="53"/>
      <c r="Y12" s="131" t="str">
        <f ca="1"/>
        <v/>
      </c>
      <c r="Z12" s="232" t="str">
        <f ca="1"/>
        <v/>
      </c>
      <c r="AA12" s="54"/>
      <c r="AB12" s="132" t="str">
        <f ca="1"/>
        <v/>
      </c>
      <c r="AC12" s="233" t="str">
        <f ca="1"/>
        <v/>
      </c>
      <c r="AD12" s="55"/>
      <c r="AE12" s="234" t="str">
        <f ca="1"/>
        <v/>
      </c>
      <c r="AF12" s="235" t="str">
        <f ca="1"/>
        <v/>
      </c>
      <c r="AG12" s="122"/>
      <c r="AH12" s="237"/>
      <c r="AI12" s="26"/>
    </row>
    <row r="13" spans="1:45">
      <c r="A13" s="239">
        <v>39489</v>
      </c>
      <c r="B13" s="3">
        <v>10</v>
      </c>
      <c r="C13" s="8"/>
      <c r="D13" s="219" t="str">
        <f ca="1"/>
        <v/>
      </c>
      <c r="E13" s="218" t="str">
        <f ca="1"/>
        <v/>
      </c>
      <c r="F13" s="43"/>
      <c r="G13" s="125" t="str">
        <f ca="1"/>
        <v/>
      </c>
      <c r="H13" s="223" t="str">
        <f ca="1"/>
        <v/>
      </c>
      <c r="I13" s="45"/>
      <c r="J13" s="126" t="str">
        <f ca="1"/>
        <v/>
      </c>
      <c r="K13" s="226" t="str">
        <f ca="1"/>
        <v/>
      </c>
      <c r="L13" s="47"/>
      <c r="M13" s="127" t="str">
        <f ca="1"/>
        <v/>
      </c>
      <c r="N13" s="227" t="str">
        <f ca="1"/>
        <v/>
      </c>
      <c r="O13" s="49"/>
      <c r="P13" s="128" t="str">
        <f ca="1"/>
        <v/>
      </c>
      <c r="Q13" s="228" t="str">
        <f ca="1"/>
        <v/>
      </c>
      <c r="R13" s="50"/>
      <c r="S13" s="129" t="str">
        <f ca="1"/>
        <v/>
      </c>
      <c r="T13" s="229" t="str">
        <f ca="1"/>
        <v/>
      </c>
      <c r="U13" s="52"/>
      <c r="V13" s="230" t="str">
        <f ca="1"/>
        <v/>
      </c>
      <c r="W13" s="231" t="str">
        <f ca="1"/>
        <v/>
      </c>
      <c r="X13" s="53"/>
      <c r="Y13" s="131" t="str">
        <f ca="1"/>
        <v/>
      </c>
      <c r="Z13" s="232" t="str">
        <f ca="1"/>
        <v/>
      </c>
      <c r="AA13" s="54"/>
      <c r="AB13" s="132" t="str">
        <f ca="1"/>
        <v/>
      </c>
      <c r="AC13" s="233" t="str">
        <f ca="1"/>
        <v/>
      </c>
      <c r="AD13" s="55"/>
      <c r="AE13" s="234" t="str">
        <f ca="1"/>
        <v/>
      </c>
      <c r="AF13" s="235" t="str">
        <f ca="1"/>
        <v/>
      </c>
      <c r="AG13" s="122"/>
      <c r="AH13" s="237"/>
      <c r="AI13" s="26"/>
    </row>
    <row r="14" spans="1:45">
      <c r="A14" s="239">
        <v>39490</v>
      </c>
      <c r="B14" s="3">
        <v>11</v>
      </c>
      <c r="C14" s="8"/>
      <c r="D14" s="219" t="str">
        <f ca="1"/>
        <v/>
      </c>
      <c r="E14" s="218" t="str">
        <f ca="1"/>
        <v/>
      </c>
      <c r="F14" s="43"/>
      <c r="G14" s="125" t="str">
        <f ca="1"/>
        <v/>
      </c>
      <c r="H14" s="223" t="str">
        <f ca="1"/>
        <v/>
      </c>
      <c r="I14" s="45"/>
      <c r="J14" s="126" t="str">
        <f ca="1"/>
        <v/>
      </c>
      <c r="K14" s="226" t="str">
        <f ca="1"/>
        <v/>
      </c>
      <c r="L14" s="47"/>
      <c r="M14" s="127" t="str">
        <f ca="1"/>
        <v/>
      </c>
      <c r="N14" s="227" t="str">
        <f ca="1"/>
        <v/>
      </c>
      <c r="O14" s="49"/>
      <c r="P14" s="128" t="str">
        <f ca="1"/>
        <v/>
      </c>
      <c r="Q14" s="228" t="str">
        <f ca="1"/>
        <v/>
      </c>
      <c r="R14" s="50"/>
      <c r="S14" s="129" t="str">
        <f ca="1"/>
        <v/>
      </c>
      <c r="T14" s="229" t="str">
        <f ca="1"/>
        <v/>
      </c>
      <c r="U14" s="52"/>
      <c r="V14" s="230" t="str">
        <f ca="1"/>
        <v/>
      </c>
      <c r="W14" s="231" t="str">
        <f ca="1"/>
        <v/>
      </c>
      <c r="X14" s="53"/>
      <c r="Y14" s="131" t="str">
        <f ca="1"/>
        <v/>
      </c>
      <c r="Z14" s="232" t="str">
        <f ca="1"/>
        <v/>
      </c>
      <c r="AA14" s="54"/>
      <c r="AB14" s="132" t="str">
        <f ca="1"/>
        <v/>
      </c>
      <c r="AC14" s="233" t="str">
        <f ca="1"/>
        <v/>
      </c>
      <c r="AD14" s="55"/>
      <c r="AE14" s="234" t="str">
        <f ca="1"/>
        <v/>
      </c>
      <c r="AF14" s="235" t="str">
        <f ca="1"/>
        <v/>
      </c>
      <c r="AG14" s="122"/>
      <c r="AH14" s="237"/>
      <c r="AI14" s="26"/>
    </row>
    <row r="15" spans="1:45">
      <c r="A15" s="239">
        <v>39491</v>
      </c>
      <c r="B15" s="3">
        <v>12</v>
      </c>
      <c r="C15" s="8"/>
      <c r="D15" s="219" t="str">
        <f ca="1"/>
        <v/>
      </c>
      <c r="E15" s="218" t="str">
        <f ca="1"/>
        <v/>
      </c>
      <c r="F15" s="43"/>
      <c r="G15" s="125" t="str">
        <f ca="1"/>
        <v/>
      </c>
      <c r="H15" s="223" t="str">
        <f ca="1"/>
        <v/>
      </c>
      <c r="I15" s="45"/>
      <c r="J15" s="126" t="str">
        <f ca="1"/>
        <v/>
      </c>
      <c r="K15" s="226" t="str">
        <f ca="1"/>
        <v/>
      </c>
      <c r="L15" s="47"/>
      <c r="M15" s="127" t="str">
        <f ca="1"/>
        <v/>
      </c>
      <c r="N15" s="227" t="str">
        <f ca="1"/>
        <v/>
      </c>
      <c r="O15" s="49"/>
      <c r="P15" s="128" t="str">
        <f ca="1"/>
        <v/>
      </c>
      <c r="Q15" s="228" t="str">
        <f ca="1"/>
        <v/>
      </c>
      <c r="R15" s="50"/>
      <c r="S15" s="129" t="str">
        <f ca="1"/>
        <v/>
      </c>
      <c r="T15" s="229" t="str">
        <f ca="1"/>
        <v/>
      </c>
      <c r="U15" s="52"/>
      <c r="V15" s="230" t="str">
        <f ca="1"/>
        <v/>
      </c>
      <c r="W15" s="231" t="str">
        <f ca="1"/>
        <v/>
      </c>
      <c r="X15" s="53"/>
      <c r="Y15" s="131" t="str">
        <f ca="1"/>
        <v/>
      </c>
      <c r="Z15" s="232" t="str">
        <f ca="1"/>
        <v/>
      </c>
      <c r="AA15" s="54"/>
      <c r="AB15" s="132" t="str">
        <f ca="1"/>
        <v/>
      </c>
      <c r="AC15" s="233" t="str">
        <f ca="1"/>
        <v/>
      </c>
      <c r="AD15" s="55"/>
      <c r="AE15" s="234" t="str">
        <f ca="1"/>
        <v/>
      </c>
      <c r="AF15" s="235" t="str">
        <f ca="1"/>
        <v/>
      </c>
      <c r="AG15" s="122"/>
      <c r="AH15" s="237"/>
      <c r="AI15" s="26"/>
    </row>
    <row r="16" spans="1:45">
      <c r="A16" s="239">
        <v>39492</v>
      </c>
      <c r="B16" s="3">
        <v>13</v>
      </c>
      <c r="C16" s="8"/>
      <c r="D16" s="219" t="str">
        <f ca="1"/>
        <v/>
      </c>
      <c r="E16" s="218" t="str">
        <f ca="1"/>
        <v/>
      </c>
      <c r="F16" s="43"/>
      <c r="G16" s="125" t="str">
        <f ca="1"/>
        <v/>
      </c>
      <c r="H16" s="223" t="str">
        <f ca="1"/>
        <v/>
      </c>
      <c r="I16" s="45"/>
      <c r="J16" s="126" t="str">
        <f ca="1"/>
        <v/>
      </c>
      <c r="K16" s="226" t="str">
        <f ca="1"/>
        <v/>
      </c>
      <c r="L16" s="47"/>
      <c r="M16" s="127" t="str">
        <f ca="1"/>
        <v/>
      </c>
      <c r="N16" s="227" t="str">
        <f ca="1"/>
        <v/>
      </c>
      <c r="O16" s="49"/>
      <c r="P16" s="128" t="str">
        <f ca="1"/>
        <v/>
      </c>
      <c r="Q16" s="228" t="str">
        <f ca="1"/>
        <v/>
      </c>
      <c r="R16" s="50"/>
      <c r="S16" s="129" t="str">
        <f ca="1"/>
        <v/>
      </c>
      <c r="T16" s="229" t="str">
        <f ca="1"/>
        <v/>
      </c>
      <c r="U16" s="52"/>
      <c r="V16" s="230" t="str">
        <f ca="1"/>
        <v/>
      </c>
      <c r="W16" s="231" t="str">
        <f ca="1"/>
        <v/>
      </c>
      <c r="X16" s="53"/>
      <c r="Y16" s="131" t="str">
        <f ca="1"/>
        <v/>
      </c>
      <c r="Z16" s="232" t="str">
        <f ca="1"/>
        <v/>
      </c>
      <c r="AA16" s="54"/>
      <c r="AB16" s="132" t="str">
        <f ca="1"/>
        <v/>
      </c>
      <c r="AC16" s="233" t="str">
        <f ca="1"/>
        <v/>
      </c>
      <c r="AD16" s="55"/>
      <c r="AE16" s="234" t="str">
        <f ca="1"/>
        <v/>
      </c>
      <c r="AF16" s="235" t="str">
        <f ca="1"/>
        <v/>
      </c>
      <c r="AG16" s="122"/>
      <c r="AH16" s="237"/>
      <c r="AI16" s="26"/>
    </row>
    <row r="17" spans="1:35">
      <c r="A17" s="239">
        <v>39493</v>
      </c>
      <c r="B17" s="3">
        <v>14</v>
      </c>
      <c r="C17" s="8"/>
      <c r="D17" s="219" t="str">
        <f ca="1"/>
        <v/>
      </c>
      <c r="E17" s="218" t="str">
        <f ca="1"/>
        <v/>
      </c>
      <c r="F17" s="43"/>
      <c r="G17" s="125" t="str">
        <f ca="1"/>
        <v/>
      </c>
      <c r="H17" s="223" t="str">
        <f ca="1"/>
        <v/>
      </c>
      <c r="I17" s="45"/>
      <c r="J17" s="126" t="str">
        <f ca="1"/>
        <v/>
      </c>
      <c r="K17" s="226" t="str">
        <f ca="1"/>
        <v/>
      </c>
      <c r="L17" s="47"/>
      <c r="M17" s="127" t="str">
        <f ca="1"/>
        <v/>
      </c>
      <c r="N17" s="227" t="str">
        <f ca="1"/>
        <v/>
      </c>
      <c r="O17" s="49"/>
      <c r="P17" s="128" t="str">
        <f ca="1"/>
        <v/>
      </c>
      <c r="Q17" s="228" t="str">
        <f ca="1"/>
        <v/>
      </c>
      <c r="R17" s="50"/>
      <c r="S17" s="129" t="str">
        <f ca="1"/>
        <v/>
      </c>
      <c r="T17" s="229" t="str">
        <f ca="1"/>
        <v/>
      </c>
      <c r="U17" s="52"/>
      <c r="V17" s="230" t="str">
        <f ca="1"/>
        <v/>
      </c>
      <c r="W17" s="231" t="str">
        <f ca="1"/>
        <v/>
      </c>
      <c r="X17" s="53"/>
      <c r="Y17" s="131" t="str">
        <f ca="1"/>
        <v/>
      </c>
      <c r="Z17" s="232" t="str">
        <f ca="1"/>
        <v/>
      </c>
      <c r="AA17" s="54"/>
      <c r="AB17" s="132" t="str">
        <f ca="1"/>
        <v/>
      </c>
      <c r="AC17" s="233" t="str">
        <f ca="1"/>
        <v/>
      </c>
      <c r="AD17" s="55"/>
      <c r="AE17" s="234" t="str">
        <f ca="1"/>
        <v/>
      </c>
      <c r="AF17" s="235" t="str">
        <f ca="1"/>
        <v/>
      </c>
      <c r="AG17" s="122"/>
      <c r="AH17" s="237"/>
      <c r="AI17" s="26"/>
    </row>
    <row r="18" spans="1:35">
      <c r="A18" s="239">
        <v>39494</v>
      </c>
      <c r="B18" s="3">
        <v>15</v>
      </c>
      <c r="C18" s="8"/>
      <c r="D18" s="219" t="str">
        <f ca="1"/>
        <v/>
      </c>
      <c r="E18" s="218" t="str">
        <f ca="1"/>
        <v/>
      </c>
      <c r="F18" s="43"/>
      <c r="G18" s="125" t="str">
        <f ca="1"/>
        <v/>
      </c>
      <c r="H18" s="223" t="str">
        <f ca="1"/>
        <v/>
      </c>
      <c r="I18" s="45"/>
      <c r="J18" s="126" t="str">
        <f ca="1"/>
        <v/>
      </c>
      <c r="K18" s="226" t="str">
        <f ca="1"/>
        <v/>
      </c>
      <c r="L18" s="47"/>
      <c r="M18" s="127" t="str">
        <f ca="1"/>
        <v/>
      </c>
      <c r="N18" s="227" t="str">
        <f ca="1"/>
        <v/>
      </c>
      <c r="O18" s="49"/>
      <c r="P18" s="128" t="str">
        <f ca="1"/>
        <v/>
      </c>
      <c r="Q18" s="228" t="str">
        <f ca="1"/>
        <v/>
      </c>
      <c r="R18" s="50"/>
      <c r="S18" s="129" t="str">
        <f ca="1"/>
        <v/>
      </c>
      <c r="T18" s="229" t="str">
        <f ca="1"/>
        <v/>
      </c>
      <c r="U18" s="52"/>
      <c r="V18" s="230" t="str">
        <f ca="1"/>
        <v/>
      </c>
      <c r="W18" s="231" t="str">
        <f ca="1"/>
        <v/>
      </c>
      <c r="X18" s="53"/>
      <c r="Y18" s="131" t="str">
        <f ca="1"/>
        <v/>
      </c>
      <c r="Z18" s="232" t="str">
        <f ca="1"/>
        <v/>
      </c>
      <c r="AA18" s="54"/>
      <c r="AB18" s="132" t="str">
        <f ca="1"/>
        <v/>
      </c>
      <c r="AC18" s="233" t="str">
        <f ca="1"/>
        <v/>
      </c>
      <c r="AD18" s="55"/>
      <c r="AE18" s="234" t="str">
        <f ca="1"/>
        <v/>
      </c>
      <c r="AF18" s="235" t="str">
        <f ca="1"/>
        <v/>
      </c>
      <c r="AG18" s="122"/>
      <c r="AH18" s="237"/>
      <c r="AI18" s="26"/>
    </row>
    <row r="19" spans="1:35">
      <c r="A19" s="239">
        <v>39495</v>
      </c>
      <c r="B19" s="3">
        <v>16</v>
      </c>
      <c r="C19" s="8"/>
      <c r="D19" s="219" t="str">
        <f ca="1"/>
        <v/>
      </c>
      <c r="E19" s="218" t="str">
        <f ca="1"/>
        <v/>
      </c>
      <c r="F19" s="43"/>
      <c r="G19" s="125" t="str">
        <f ca="1"/>
        <v/>
      </c>
      <c r="H19" s="223" t="str">
        <f ca="1"/>
        <v/>
      </c>
      <c r="I19" s="45"/>
      <c r="J19" s="126" t="str">
        <f ca="1"/>
        <v/>
      </c>
      <c r="K19" s="226" t="str">
        <f ca="1"/>
        <v/>
      </c>
      <c r="L19" s="47"/>
      <c r="M19" s="127" t="str">
        <f ca="1"/>
        <v/>
      </c>
      <c r="N19" s="227" t="str">
        <f ca="1"/>
        <v/>
      </c>
      <c r="O19" s="49"/>
      <c r="P19" s="128" t="str">
        <f ca="1"/>
        <v/>
      </c>
      <c r="Q19" s="228" t="str">
        <f ca="1"/>
        <v/>
      </c>
      <c r="R19" s="50"/>
      <c r="S19" s="129" t="str">
        <f ca="1"/>
        <v/>
      </c>
      <c r="T19" s="229" t="str">
        <f ca="1"/>
        <v/>
      </c>
      <c r="U19" s="52"/>
      <c r="V19" s="230" t="str">
        <f ca="1"/>
        <v/>
      </c>
      <c r="W19" s="231" t="str">
        <f ca="1"/>
        <v/>
      </c>
      <c r="X19" s="53"/>
      <c r="Y19" s="131" t="str">
        <f ca="1"/>
        <v/>
      </c>
      <c r="Z19" s="232" t="str">
        <f ca="1"/>
        <v/>
      </c>
      <c r="AA19" s="54"/>
      <c r="AB19" s="132" t="str">
        <f ca="1"/>
        <v/>
      </c>
      <c r="AC19" s="233" t="str">
        <f ca="1"/>
        <v/>
      </c>
      <c r="AD19" s="55"/>
      <c r="AE19" s="234" t="str">
        <f ca="1"/>
        <v/>
      </c>
      <c r="AF19" s="235" t="str">
        <f ca="1"/>
        <v/>
      </c>
      <c r="AG19" s="122"/>
      <c r="AH19" s="237"/>
      <c r="AI19" s="26"/>
    </row>
    <row r="20" spans="1:35">
      <c r="A20" s="239">
        <v>39496</v>
      </c>
      <c r="B20" s="3">
        <v>17</v>
      </c>
      <c r="C20" s="8"/>
      <c r="D20" s="219" t="str">
        <f ca="1"/>
        <v/>
      </c>
      <c r="E20" s="218" t="str">
        <f ca="1"/>
        <v/>
      </c>
      <c r="F20" s="43"/>
      <c r="G20" s="125" t="str">
        <f ca="1"/>
        <v/>
      </c>
      <c r="H20" s="223" t="str">
        <f ca="1"/>
        <v/>
      </c>
      <c r="I20" s="45"/>
      <c r="J20" s="126" t="str">
        <f ca="1"/>
        <v/>
      </c>
      <c r="K20" s="226" t="str">
        <f ca="1"/>
        <v/>
      </c>
      <c r="L20" s="47"/>
      <c r="M20" s="127" t="str">
        <f ca="1"/>
        <v/>
      </c>
      <c r="N20" s="227" t="str">
        <f ca="1"/>
        <v/>
      </c>
      <c r="O20" s="49"/>
      <c r="P20" s="128" t="str">
        <f ca="1"/>
        <v/>
      </c>
      <c r="Q20" s="228" t="str">
        <f ca="1"/>
        <v/>
      </c>
      <c r="R20" s="50"/>
      <c r="S20" s="129" t="str">
        <f ca="1"/>
        <v/>
      </c>
      <c r="T20" s="229" t="str">
        <f ca="1"/>
        <v/>
      </c>
      <c r="U20" s="52"/>
      <c r="V20" s="230" t="str">
        <f ca="1"/>
        <v/>
      </c>
      <c r="W20" s="231" t="str">
        <f ca="1"/>
        <v/>
      </c>
      <c r="X20" s="53"/>
      <c r="Y20" s="131" t="str">
        <f ca="1"/>
        <v/>
      </c>
      <c r="Z20" s="232" t="str">
        <f ca="1"/>
        <v/>
      </c>
      <c r="AA20" s="54"/>
      <c r="AB20" s="132" t="str">
        <f ca="1"/>
        <v/>
      </c>
      <c r="AC20" s="233" t="str">
        <f ca="1"/>
        <v/>
      </c>
      <c r="AD20" s="55"/>
      <c r="AE20" s="234" t="str">
        <f ca="1"/>
        <v/>
      </c>
      <c r="AF20" s="235" t="str">
        <f ca="1"/>
        <v/>
      </c>
      <c r="AG20" s="122"/>
      <c r="AH20" s="237"/>
      <c r="AI20" s="26"/>
    </row>
    <row r="21" spans="1:35">
      <c r="A21" s="239">
        <v>39497</v>
      </c>
      <c r="B21" s="3">
        <v>18</v>
      </c>
      <c r="C21" s="8"/>
      <c r="D21" s="219" t="str">
        <f ca="1"/>
        <v/>
      </c>
      <c r="E21" s="218" t="str">
        <f ca="1"/>
        <v/>
      </c>
      <c r="F21" s="43"/>
      <c r="G21" s="125" t="str">
        <f ca="1"/>
        <v/>
      </c>
      <c r="H21" s="223" t="str">
        <f ca="1"/>
        <v/>
      </c>
      <c r="I21" s="45"/>
      <c r="J21" s="126" t="str">
        <f ca="1"/>
        <v/>
      </c>
      <c r="K21" s="226" t="str">
        <f ca="1"/>
        <v/>
      </c>
      <c r="L21" s="47"/>
      <c r="M21" s="127" t="str">
        <f ca="1"/>
        <v/>
      </c>
      <c r="N21" s="227" t="str">
        <f ca="1"/>
        <v/>
      </c>
      <c r="O21" s="49"/>
      <c r="P21" s="128" t="str">
        <f ca="1"/>
        <v/>
      </c>
      <c r="Q21" s="228" t="str">
        <f ca="1"/>
        <v/>
      </c>
      <c r="R21" s="50"/>
      <c r="S21" s="129" t="str">
        <f ca="1"/>
        <v/>
      </c>
      <c r="T21" s="229" t="str">
        <f ca="1"/>
        <v/>
      </c>
      <c r="U21" s="52"/>
      <c r="V21" s="230" t="str">
        <f ca="1"/>
        <v/>
      </c>
      <c r="W21" s="231" t="str">
        <f ca="1"/>
        <v/>
      </c>
      <c r="X21" s="53"/>
      <c r="Y21" s="131" t="str">
        <f ca="1"/>
        <v/>
      </c>
      <c r="Z21" s="232" t="str">
        <f ca="1"/>
        <v/>
      </c>
      <c r="AA21" s="54"/>
      <c r="AB21" s="132" t="str">
        <f ca="1"/>
        <v/>
      </c>
      <c r="AC21" s="233" t="str">
        <f ca="1"/>
        <v/>
      </c>
      <c r="AD21" s="55"/>
      <c r="AE21" s="234" t="str">
        <f ca="1"/>
        <v/>
      </c>
      <c r="AF21" s="235" t="str">
        <f ca="1"/>
        <v/>
      </c>
      <c r="AG21" s="122"/>
      <c r="AH21" s="237"/>
      <c r="AI21" s="26"/>
    </row>
    <row r="22" spans="1:35">
      <c r="A22" s="239">
        <v>39498</v>
      </c>
      <c r="B22" s="3">
        <v>19</v>
      </c>
      <c r="C22" s="8"/>
      <c r="D22" s="219" t="str">
        <f ca="1"/>
        <v/>
      </c>
      <c r="E22" s="218" t="str">
        <f ca="1"/>
        <v/>
      </c>
      <c r="F22" s="43"/>
      <c r="G22" s="125" t="str">
        <f ca="1"/>
        <v/>
      </c>
      <c r="H22" s="223" t="str">
        <f ca="1"/>
        <v/>
      </c>
      <c r="I22" s="45"/>
      <c r="J22" s="126" t="str">
        <f ca="1"/>
        <v/>
      </c>
      <c r="K22" s="226" t="str">
        <f ca="1"/>
        <v/>
      </c>
      <c r="L22" s="47"/>
      <c r="M22" s="127" t="str">
        <f ca="1"/>
        <v/>
      </c>
      <c r="N22" s="227" t="str">
        <f ca="1"/>
        <v/>
      </c>
      <c r="O22" s="49"/>
      <c r="P22" s="128" t="str">
        <f ca="1"/>
        <v/>
      </c>
      <c r="Q22" s="228" t="str">
        <f ca="1"/>
        <v/>
      </c>
      <c r="R22" s="50"/>
      <c r="S22" s="129" t="str">
        <f ca="1"/>
        <v/>
      </c>
      <c r="T22" s="229" t="str">
        <f ca="1"/>
        <v/>
      </c>
      <c r="U22" s="52"/>
      <c r="V22" s="230" t="str">
        <f ca="1"/>
        <v/>
      </c>
      <c r="W22" s="231" t="str">
        <f ca="1"/>
        <v/>
      </c>
      <c r="X22" s="53"/>
      <c r="Y22" s="131" t="str">
        <f ca="1"/>
        <v/>
      </c>
      <c r="Z22" s="232" t="str">
        <f ca="1"/>
        <v/>
      </c>
      <c r="AA22" s="54"/>
      <c r="AB22" s="132" t="str">
        <f ca="1"/>
        <v/>
      </c>
      <c r="AC22" s="233" t="str">
        <f ca="1"/>
        <v/>
      </c>
      <c r="AD22" s="55"/>
      <c r="AE22" s="234" t="str">
        <f ca="1"/>
        <v/>
      </c>
      <c r="AF22" s="235" t="str">
        <f ca="1"/>
        <v/>
      </c>
      <c r="AG22" s="122"/>
      <c r="AH22" s="237"/>
      <c r="AI22" s="26"/>
    </row>
    <row r="23" spans="1:35">
      <c r="A23" s="239">
        <v>39499</v>
      </c>
      <c r="B23" s="3">
        <v>20</v>
      </c>
      <c r="C23" s="8"/>
      <c r="D23" s="219" t="str">
        <f ca="1"/>
        <v/>
      </c>
      <c r="E23" s="218" t="str">
        <f ca="1"/>
        <v/>
      </c>
      <c r="F23" s="43"/>
      <c r="G23" s="125" t="str">
        <f ca="1"/>
        <v/>
      </c>
      <c r="H23" s="223" t="str">
        <f ca="1"/>
        <v/>
      </c>
      <c r="I23" s="45"/>
      <c r="J23" s="126" t="str">
        <f ca="1"/>
        <v/>
      </c>
      <c r="K23" s="226" t="str">
        <f ca="1"/>
        <v/>
      </c>
      <c r="L23" s="47"/>
      <c r="M23" s="127" t="str">
        <f ca="1"/>
        <v/>
      </c>
      <c r="N23" s="227" t="str">
        <f ca="1"/>
        <v/>
      </c>
      <c r="O23" s="49"/>
      <c r="P23" s="128" t="str">
        <f ca="1"/>
        <v/>
      </c>
      <c r="Q23" s="228" t="str">
        <f ca="1"/>
        <v/>
      </c>
      <c r="R23" s="50"/>
      <c r="S23" s="129" t="str">
        <f ca="1"/>
        <v/>
      </c>
      <c r="T23" s="229" t="str">
        <f ca="1"/>
        <v/>
      </c>
      <c r="U23" s="52"/>
      <c r="V23" s="230" t="str">
        <f ca="1"/>
        <v/>
      </c>
      <c r="W23" s="231" t="str">
        <f ca="1"/>
        <v/>
      </c>
      <c r="X23" s="53"/>
      <c r="Y23" s="131" t="str">
        <f ca="1"/>
        <v/>
      </c>
      <c r="Z23" s="232" t="str">
        <f ca="1"/>
        <v/>
      </c>
      <c r="AA23" s="54"/>
      <c r="AB23" s="132" t="str">
        <f ca="1"/>
        <v/>
      </c>
      <c r="AC23" s="233" t="str">
        <f ca="1"/>
        <v/>
      </c>
      <c r="AD23" s="55"/>
      <c r="AE23" s="234" t="str">
        <f ca="1"/>
        <v/>
      </c>
      <c r="AF23" s="235" t="str">
        <f ca="1"/>
        <v/>
      </c>
      <c r="AG23" s="122"/>
      <c r="AH23" s="237"/>
      <c r="AI23" s="26"/>
    </row>
    <row r="24" spans="1:35">
      <c r="A24" s="239">
        <v>39500</v>
      </c>
      <c r="B24" s="3">
        <v>21</v>
      </c>
      <c r="C24" s="8"/>
      <c r="D24" s="219" t="str">
        <f ca="1"/>
        <v/>
      </c>
      <c r="E24" s="218" t="str">
        <f ca="1"/>
        <v/>
      </c>
      <c r="F24" s="43"/>
      <c r="G24" s="125" t="str">
        <f ca="1"/>
        <v/>
      </c>
      <c r="H24" s="223" t="str">
        <f ca="1"/>
        <v/>
      </c>
      <c r="I24" s="45"/>
      <c r="J24" s="126" t="str">
        <f ca="1"/>
        <v/>
      </c>
      <c r="K24" s="226" t="str">
        <f ca="1"/>
        <v/>
      </c>
      <c r="L24" s="47"/>
      <c r="M24" s="127" t="str">
        <f ca="1"/>
        <v/>
      </c>
      <c r="N24" s="227" t="str">
        <f ca="1"/>
        <v/>
      </c>
      <c r="O24" s="49"/>
      <c r="P24" s="128" t="str">
        <f ca="1"/>
        <v/>
      </c>
      <c r="Q24" s="228" t="str">
        <f ca="1"/>
        <v/>
      </c>
      <c r="R24" s="50"/>
      <c r="S24" s="129" t="str">
        <f ca="1"/>
        <v/>
      </c>
      <c r="T24" s="229" t="str">
        <f ca="1"/>
        <v/>
      </c>
      <c r="U24" s="52"/>
      <c r="V24" s="230" t="str">
        <f ca="1"/>
        <v/>
      </c>
      <c r="W24" s="231" t="str">
        <f ca="1"/>
        <v/>
      </c>
      <c r="X24" s="53"/>
      <c r="Y24" s="131" t="str">
        <f ca="1"/>
        <v/>
      </c>
      <c r="Z24" s="232" t="str">
        <f ca="1"/>
        <v/>
      </c>
      <c r="AA24" s="54"/>
      <c r="AB24" s="132" t="str">
        <f ca="1"/>
        <v/>
      </c>
      <c r="AC24" s="233" t="str">
        <f ca="1"/>
        <v/>
      </c>
      <c r="AD24" s="55"/>
      <c r="AE24" s="234" t="str">
        <f ca="1"/>
        <v/>
      </c>
      <c r="AF24" s="235" t="str">
        <f ca="1"/>
        <v/>
      </c>
      <c r="AG24" s="122"/>
      <c r="AH24" s="237"/>
      <c r="AI24" s="26"/>
    </row>
    <row r="25" spans="1:35">
      <c r="A25" s="239">
        <v>39501</v>
      </c>
      <c r="B25" s="3">
        <v>22</v>
      </c>
      <c r="C25" s="8"/>
      <c r="D25" s="219" t="str">
        <f ca="1"/>
        <v/>
      </c>
      <c r="E25" s="218" t="str">
        <f ca="1"/>
        <v/>
      </c>
      <c r="F25" s="43"/>
      <c r="G25" s="125" t="str">
        <f ca="1"/>
        <v/>
      </c>
      <c r="H25" s="223" t="str">
        <f ca="1"/>
        <v/>
      </c>
      <c r="I25" s="45"/>
      <c r="J25" s="126" t="str">
        <f ca="1"/>
        <v/>
      </c>
      <c r="K25" s="226" t="str">
        <f ca="1"/>
        <v/>
      </c>
      <c r="L25" s="47"/>
      <c r="M25" s="127" t="str">
        <f ca="1"/>
        <v/>
      </c>
      <c r="N25" s="227" t="str">
        <f ca="1"/>
        <v/>
      </c>
      <c r="O25" s="49"/>
      <c r="P25" s="128" t="str">
        <f ca="1"/>
        <v/>
      </c>
      <c r="Q25" s="228" t="str">
        <f ca="1"/>
        <v/>
      </c>
      <c r="R25" s="50"/>
      <c r="S25" s="129" t="str">
        <f ca="1"/>
        <v/>
      </c>
      <c r="T25" s="229" t="str">
        <f ca="1"/>
        <v/>
      </c>
      <c r="U25" s="52"/>
      <c r="V25" s="230" t="str">
        <f ca="1"/>
        <v/>
      </c>
      <c r="W25" s="231" t="str">
        <f ca="1"/>
        <v/>
      </c>
      <c r="X25" s="53"/>
      <c r="Y25" s="131" t="str">
        <f ca="1"/>
        <v/>
      </c>
      <c r="Z25" s="232" t="str">
        <f ca="1"/>
        <v/>
      </c>
      <c r="AA25" s="54"/>
      <c r="AB25" s="132" t="str">
        <f ca="1"/>
        <v/>
      </c>
      <c r="AC25" s="233" t="str">
        <f ca="1"/>
        <v/>
      </c>
      <c r="AD25" s="55"/>
      <c r="AE25" s="234" t="str">
        <f ca="1"/>
        <v/>
      </c>
      <c r="AF25" s="235" t="str">
        <f ca="1"/>
        <v/>
      </c>
      <c r="AG25" s="122"/>
      <c r="AH25" s="237"/>
      <c r="AI25" s="26"/>
    </row>
    <row r="26" spans="1:35">
      <c r="A26" s="239">
        <v>39502</v>
      </c>
      <c r="B26" s="3">
        <v>23</v>
      </c>
      <c r="C26" s="8"/>
      <c r="D26" s="219" t="str">
        <f ca="1"/>
        <v/>
      </c>
      <c r="E26" s="218" t="str">
        <f ca="1"/>
        <v/>
      </c>
      <c r="F26" s="43"/>
      <c r="G26" s="125" t="str">
        <f ca="1"/>
        <v/>
      </c>
      <c r="H26" s="223" t="str">
        <f ca="1"/>
        <v/>
      </c>
      <c r="I26" s="45"/>
      <c r="J26" s="126" t="str">
        <f ca="1"/>
        <v/>
      </c>
      <c r="K26" s="226" t="str">
        <f ca="1"/>
        <v/>
      </c>
      <c r="L26" s="47"/>
      <c r="M26" s="127" t="str">
        <f ca="1"/>
        <v/>
      </c>
      <c r="N26" s="227" t="str">
        <f ca="1"/>
        <v/>
      </c>
      <c r="O26" s="49"/>
      <c r="P26" s="128" t="str">
        <f ca="1"/>
        <v/>
      </c>
      <c r="Q26" s="228" t="str">
        <f ca="1"/>
        <v/>
      </c>
      <c r="R26" s="50"/>
      <c r="S26" s="129" t="str">
        <f ca="1"/>
        <v/>
      </c>
      <c r="T26" s="229" t="str">
        <f ca="1"/>
        <v/>
      </c>
      <c r="U26" s="52"/>
      <c r="V26" s="230" t="str">
        <f ca="1"/>
        <v/>
      </c>
      <c r="W26" s="231" t="str">
        <f ca="1"/>
        <v/>
      </c>
      <c r="X26" s="53"/>
      <c r="Y26" s="131" t="str">
        <f ca="1"/>
        <v/>
      </c>
      <c r="Z26" s="232" t="str">
        <f ca="1"/>
        <v/>
      </c>
      <c r="AA26" s="54"/>
      <c r="AB26" s="132" t="str">
        <f ca="1"/>
        <v/>
      </c>
      <c r="AC26" s="233" t="str">
        <f ca="1"/>
        <v/>
      </c>
      <c r="AD26" s="55"/>
      <c r="AE26" s="234" t="str">
        <f ca="1"/>
        <v/>
      </c>
      <c r="AF26" s="235" t="str">
        <f ca="1"/>
        <v/>
      </c>
      <c r="AG26" s="122"/>
      <c r="AH26" s="237"/>
      <c r="AI26" s="26"/>
    </row>
    <row r="27" spans="1:35">
      <c r="A27" s="239">
        <v>39503</v>
      </c>
      <c r="B27" s="3">
        <v>24</v>
      </c>
      <c r="C27" s="8"/>
      <c r="D27" s="219" t="str">
        <f ca="1"/>
        <v/>
      </c>
      <c r="E27" s="218" t="str">
        <f ca="1"/>
        <v/>
      </c>
      <c r="F27" s="43"/>
      <c r="G27" s="125" t="str">
        <f ca="1"/>
        <v/>
      </c>
      <c r="H27" s="223" t="str">
        <f ca="1"/>
        <v/>
      </c>
      <c r="I27" s="45"/>
      <c r="J27" s="126" t="str">
        <f ca="1"/>
        <v/>
      </c>
      <c r="K27" s="226" t="str">
        <f ca="1"/>
        <v/>
      </c>
      <c r="L27" s="47"/>
      <c r="M27" s="127" t="str">
        <f ca="1"/>
        <v/>
      </c>
      <c r="N27" s="227" t="str">
        <f ca="1"/>
        <v/>
      </c>
      <c r="O27" s="49"/>
      <c r="P27" s="128" t="str">
        <f ca="1"/>
        <v/>
      </c>
      <c r="Q27" s="228" t="str">
        <f ca="1"/>
        <v/>
      </c>
      <c r="R27" s="50"/>
      <c r="S27" s="129" t="str">
        <f ca="1"/>
        <v/>
      </c>
      <c r="T27" s="229" t="str">
        <f ca="1"/>
        <v/>
      </c>
      <c r="U27" s="52"/>
      <c r="V27" s="230" t="str">
        <f ca="1"/>
        <v/>
      </c>
      <c r="W27" s="231" t="str">
        <f ca="1"/>
        <v/>
      </c>
      <c r="X27" s="53"/>
      <c r="Y27" s="131" t="str">
        <f ca="1"/>
        <v/>
      </c>
      <c r="Z27" s="232" t="str">
        <f ca="1"/>
        <v/>
      </c>
      <c r="AA27" s="54"/>
      <c r="AB27" s="132" t="str">
        <f ca="1"/>
        <v/>
      </c>
      <c r="AC27" s="233" t="str">
        <f ca="1"/>
        <v/>
      </c>
      <c r="AD27" s="55"/>
      <c r="AE27" s="234" t="str">
        <f ca="1"/>
        <v/>
      </c>
      <c r="AF27" s="235" t="str">
        <f ca="1"/>
        <v/>
      </c>
      <c r="AG27" s="122"/>
      <c r="AH27" s="237"/>
      <c r="AI27" s="26"/>
    </row>
    <row r="28" spans="1:35">
      <c r="A28" s="239">
        <v>39504</v>
      </c>
      <c r="B28" s="3">
        <v>25</v>
      </c>
      <c r="C28" s="8"/>
      <c r="D28" s="219" t="str">
        <f ca="1"/>
        <v/>
      </c>
      <c r="E28" s="218" t="str">
        <f ca="1"/>
        <v/>
      </c>
      <c r="F28" s="43"/>
      <c r="G28" s="125" t="str">
        <f ca="1"/>
        <v/>
      </c>
      <c r="H28" s="223" t="str">
        <f ca="1"/>
        <v/>
      </c>
      <c r="I28" s="45"/>
      <c r="J28" s="126" t="str">
        <f ca="1"/>
        <v/>
      </c>
      <c r="K28" s="226" t="str">
        <f ca="1"/>
        <v/>
      </c>
      <c r="L28" s="47"/>
      <c r="M28" s="127" t="str">
        <f ca="1"/>
        <v/>
      </c>
      <c r="N28" s="227" t="str">
        <f ca="1"/>
        <v/>
      </c>
      <c r="O28" s="49"/>
      <c r="P28" s="128" t="str">
        <f ca="1"/>
        <v/>
      </c>
      <c r="Q28" s="228" t="str">
        <f ca="1"/>
        <v/>
      </c>
      <c r="R28" s="50"/>
      <c r="S28" s="129" t="str">
        <f ca="1"/>
        <v/>
      </c>
      <c r="T28" s="229" t="str">
        <f ca="1"/>
        <v/>
      </c>
      <c r="U28" s="52"/>
      <c r="V28" s="230" t="str">
        <f ca="1"/>
        <v/>
      </c>
      <c r="W28" s="231" t="str">
        <f ca="1"/>
        <v/>
      </c>
      <c r="X28" s="53"/>
      <c r="Y28" s="131" t="str">
        <f ca="1"/>
        <v/>
      </c>
      <c r="Z28" s="232" t="str">
        <f ca="1"/>
        <v/>
      </c>
      <c r="AA28" s="54"/>
      <c r="AB28" s="132" t="str">
        <f ca="1"/>
        <v/>
      </c>
      <c r="AC28" s="233" t="str">
        <f ca="1"/>
        <v/>
      </c>
      <c r="AD28" s="55"/>
      <c r="AE28" s="234" t="str">
        <f ca="1"/>
        <v/>
      </c>
      <c r="AF28" s="235" t="str">
        <f ca="1"/>
        <v/>
      </c>
      <c r="AG28" s="122"/>
      <c r="AH28" s="237"/>
      <c r="AI28" s="26"/>
    </row>
    <row r="29" spans="1:35">
      <c r="A29" s="239">
        <v>39505</v>
      </c>
      <c r="B29" s="3">
        <v>26</v>
      </c>
      <c r="C29" s="8"/>
      <c r="D29" s="219" t="str">
        <f ca="1"/>
        <v/>
      </c>
      <c r="E29" s="218" t="str">
        <f ca="1"/>
        <v/>
      </c>
      <c r="F29" s="43"/>
      <c r="G29" s="125" t="str">
        <f ca="1"/>
        <v/>
      </c>
      <c r="H29" s="223" t="str">
        <f ca="1"/>
        <v/>
      </c>
      <c r="I29" s="45"/>
      <c r="J29" s="126" t="str">
        <f ca="1"/>
        <v/>
      </c>
      <c r="K29" s="226" t="str">
        <f ca="1"/>
        <v/>
      </c>
      <c r="L29" s="47"/>
      <c r="M29" s="127" t="str">
        <f ca="1"/>
        <v/>
      </c>
      <c r="N29" s="227" t="str">
        <f ca="1"/>
        <v/>
      </c>
      <c r="O29" s="49"/>
      <c r="P29" s="128" t="str">
        <f ca="1"/>
        <v/>
      </c>
      <c r="Q29" s="228" t="str">
        <f ca="1"/>
        <v/>
      </c>
      <c r="R29" s="50"/>
      <c r="S29" s="129" t="str">
        <f ca="1"/>
        <v/>
      </c>
      <c r="T29" s="229" t="str">
        <f ca="1"/>
        <v/>
      </c>
      <c r="U29" s="52"/>
      <c r="V29" s="230" t="str">
        <f ca="1"/>
        <v/>
      </c>
      <c r="W29" s="231" t="str">
        <f ca="1"/>
        <v/>
      </c>
      <c r="X29" s="53"/>
      <c r="Y29" s="131" t="str">
        <f ca="1"/>
        <v/>
      </c>
      <c r="Z29" s="232" t="str">
        <f ca="1"/>
        <v/>
      </c>
      <c r="AA29" s="54"/>
      <c r="AB29" s="132" t="str">
        <f ca="1"/>
        <v/>
      </c>
      <c r="AC29" s="233" t="str">
        <f ca="1"/>
        <v/>
      </c>
      <c r="AD29" s="55"/>
      <c r="AE29" s="234" t="str">
        <f ca="1"/>
        <v/>
      </c>
      <c r="AF29" s="235" t="str">
        <f ca="1"/>
        <v/>
      </c>
      <c r="AG29" s="122"/>
      <c r="AH29" s="237"/>
      <c r="AI29" s="26"/>
    </row>
  </sheetData>
  <sheetProtection selectLockedCells="1"/>
  <phoneticPr fontId="7" type="noConversion"/>
  <conditionalFormatting sqref="A3:AH65">
    <cfRule type="expression" dxfId="3" priority="5" stopIfTrue="1">
      <formula>MOD(ROW(),2)=1</formula>
    </cfRule>
  </conditionalFormatting>
  <conditionalFormatting sqref="A3:A29">
    <cfRule type="cellIs" dxfId="2" priority="1" operator="lessThanOrEqual">
      <formula>TODAY()</formula>
    </cfRule>
  </conditionalFormatting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64C14C-FA6F-4BF1-AD9D-9FDB3378F8C6}">
  <sheetPr codeName="Feuil2">
    <tabColor theme="9" tint="0.39997558519241921"/>
  </sheetPr>
  <dimension ref="A1"/>
  <sheetViews>
    <sheetView showGridLines="0" showRowColHeaders="0" zoomScaleNormal="100" workbookViewId="0">
      <selection activeCell="U4" sqref="U4"/>
    </sheetView>
  </sheetViews>
  <sheetFormatPr baseColWidth="10" defaultRowHeight="12.75"/>
  <sheetData/>
  <sheetProtection sheet="1" selectLockedCells="1"/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>
    <tabColor rgb="FFFFFF00"/>
  </sheetPr>
  <dimension ref="A1:AT123"/>
  <sheetViews>
    <sheetView showGridLines="0" zoomScale="150" zoomScaleNormal="150" workbookViewId="0">
      <pane ySplit="3" topLeftCell="A112" activePane="bottomLeft" state="frozen"/>
      <selection pane="bottomLeft" activeCell="C3" sqref="C3"/>
    </sheetView>
  </sheetViews>
  <sheetFormatPr baseColWidth="10" defaultColWidth="11.42578125" defaultRowHeight="12.75"/>
  <cols>
    <col min="1" max="1" width="13.5703125" style="30" bestFit="1" customWidth="1"/>
    <col min="2" max="2" width="4.85546875" style="4" customWidth="1"/>
    <col min="3" max="3" width="5.7109375" style="60" customWidth="1"/>
    <col min="4" max="4" width="5.28515625" style="60" customWidth="1"/>
    <col min="5" max="5" width="4.5703125" style="61" customWidth="1"/>
    <col min="6" max="6" width="5.7109375" style="65" customWidth="1"/>
    <col min="7" max="7" width="5.140625" style="65" customWidth="1"/>
    <col min="8" max="8" width="5.7109375" style="66" customWidth="1"/>
    <col min="9" max="9" width="5.7109375" style="69" customWidth="1"/>
    <col min="10" max="10" width="5.140625" style="69" customWidth="1"/>
    <col min="11" max="11" width="4.5703125" style="70" customWidth="1"/>
    <col min="12" max="12" width="5.7109375" style="74" customWidth="1"/>
    <col min="13" max="13" width="5.140625" style="74" customWidth="1"/>
    <col min="14" max="14" width="4.5703125" style="75" customWidth="1"/>
    <col min="15" max="15" width="5.7109375" style="79" customWidth="1"/>
    <col min="16" max="16" width="5.140625" style="79" customWidth="1"/>
    <col min="17" max="17" width="4.5703125" style="80" customWidth="1"/>
    <col min="18" max="18" width="5.7109375" style="84" customWidth="1"/>
    <col min="19" max="19" width="5.140625" style="84" customWidth="1"/>
    <col min="20" max="20" width="4.5703125" style="85" customWidth="1"/>
    <col min="21" max="21" width="5.7109375" style="88" customWidth="1"/>
    <col min="22" max="22" width="5.140625" style="88" customWidth="1"/>
    <col min="23" max="23" width="4.5703125" style="89" customWidth="1"/>
    <col min="24" max="24" width="5.7109375" style="94" customWidth="1"/>
    <col min="25" max="25" width="5.140625" style="94" customWidth="1"/>
    <col min="26" max="26" width="4.5703125" style="95" customWidth="1"/>
    <col min="27" max="27" width="5.7109375" style="99" customWidth="1"/>
    <col min="28" max="28" width="5.140625" style="99" customWidth="1"/>
    <col min="29" max="29" width="4.5703125" style="100" customWidth="1"/>
    <col min="30" max="30" width="5.7109375" style="104" customWidth="1"/>
    <col min="31" max="31" width="5.140625" style="104" customWidth="1"/>
    <col min="32" max="32" width="4.5703125" style="105" customWidth="1"/>
    <col min="33" max="33" width="5.85546875" style="107" customWidth="1"/>
    <col min="34" max="34" width="4.5703125" style="136" customWidth="1"/>
    <col min="35" max="35" width="3.42578125" style="1" customWidth="1"/>
    <col min="36" max="36" width="11.42578125" style="1"/>
    <col min="37" max="37" width="8" style="1" customWidth="1"/>
    <col min="38" max="38" width="8.85546875" style="1" customWidth="1"/>
    <col min="39" max="16384" width="11.42578125" style="1"/>
  </cols>
  <sheetData>
    <row r="1" spans="1:46">
      <c r="A1" s="246"/>
      <c r="B1" s="247"/>
      <c r="C1" s="281" t="s">
        <v>50</v>
      </c>
      <c r="D1" s="282"/>
      <c r="E1" s="283"/>
      <c r="F1" s="287" t="s">
        <v>51</v>
      </c>
      <c r="G1" s="288"/>
      <c r="H1" s="289"/>
      <c r="I1" s="284" t="s">
        <v>52</v>
      </c>
      <c r="J1" s="285"/>
      <c r="K1" s="286"/>
      <c r="L1" s="290" t="s">
        <v>53</v>
      </c>
      <c r="M1" s="291"/>
      <c r="N1" s="292"/>
      <c r="O1" s="296" t="s">
        <v>54</v>
      </c>
      <c r="P1" s="297"/>
      <c r="Q1" s="298"/>
      <c r="R1" s="293" t="s">
        <v>55</v>
      </c>
      <c r="S1" s="294"/>
      <c r="T1" s="295"/>
      <c r="U1" s="279" t="s">
        <v>56</v>
      </c>
      <c r="V1" s="275"/>
      <c r="W1" s="276"/>
      <c r="X1" s="280" t="s">
        <v>57</v>
      </c>
      <c r="Y1" s="277"/>
      <c r="Z1" s="278"/>
      <c r="AA1" s="299" t="s">
        <v>58</v>
      </c>
      <c r="AB1" s="300"/>
      <c r="AC1" s="301"/>
      <c r="AD1" s="302" t="s">
        <v>59</v>
      </c>
      <c r="AE1" s="303"/>
      <c r="AF1" s="304"/>
      <c r="AG1" s="333" t="s">
        <v>60</v>
      </c>
      <c r="AH1" s="334"/>
    </row>
    <row r="2" spans="1:46" s="161" customFormat="1">
      <c r="A2" s="241" t="s">
        <v>0</v>
      </c>
      <c r="B2" s="2" t="s">
        <v>27</v>
      </c>
      <c r="C2" s="56" t="s">
        <v>61</v>
      </c>
      <c r="D2" s="305" t="s">
        <v>33</v>
      </c>
      <c r="E2" s="306" t="s">
        <v>30</v>
      </c>
      <c r="F2" s="62" t="s">
        <v>62</v>
      </c>
      <c r="G2" s="62" t="s">
        <v>33</v>
      </c>
      <c r="H2" s="307" t="s">
        <v>30</v>
      </c>
      <c r="I2" s="71" t="s">
        <v>63</v>
      </c>
      <c r="J2" s="71" t="s">
        <v>33</v>
      </c>
      <c r="K2" s="308" t="s">
        <v>30</v>
      </c>
      <c r="L2" s="76" t="s">
        <v>64</v>
      </c>
      <c r="M2" s="76" t="s">
        <v>33</v>
      </c>
      <c r="N2" s="309" t="s">
        <v>30</v>
      </c>
      <c r="O2" s="81" t="s">
        <v>65</v>
      </c>
      <c r="P2" s="81" t="s">
        <v>33</v>
      </c>
      <c r="Q2" s="310" t="s">
        <v>30</v>
      </c>
      <c r="R2" s="32" t="s">
        <v>66</v>
      </c>
      <c r="S2" s="32" t="s">
        <v>33</v>
      </c>
      <c r="T2" s="311" t="s">
        <v>30</v>
      </c>
      <c r="U2" s="90" t="s">
        <v>67</v>
      </c>
      <c r="V2" s="90" t="s">
        <v>33</v>
      </c>
      <c r="W2" s="312" t="s">
        <v>30</v>
      </c>
      <c r="X2" s="96" t="s">
        <v>68</v>
      </c>
      <c r="Y2" s="96" t="s">
        <v>33</v>
      </c>
      <c r="Z2" s="313" t="s">
        <v>30</v>
      </c>
      <c r="AA2" s="101" t="s">
        <v>69</v>
      </c>
      <c r="AB2" s="101" t="s">
        <v>33</v>
      </c>
      <c r="AC2" s="314" t="s">
        <v>30</v>
      </c>
      <c r="AD2" s="106" t="s">
        <v>70</v>
      </c>
      <c r="AE2" s="106" t="s">
        <v>33</v>
      </c>
      <c r="AF2" s="315" t="s">
        <v>30</v>
      </c>
      <c r="AG2" s="108" t="s">
        <v>16</v>
      </c>
      <c r="AH2" s="316" t="s">
        <v>30</v>
      </c>
      <c r="AI2" s="317"/>
      <c r="AJ2" s="195"/>
      <c r="AK2" s="197"/>
      <c r="AL2" s="318"/>
    </row>
    <row r="3" spans="1:46">
      <c r="A3" s="242" cm="1">
        <f t="array" ref="A3:A113">_xlfn.MAKEARRAY(Accueil!B22+1,1,_xlfn.LAMBDA(_xlpm.r,_xlpm.c,_xlpm.r+MAX(Accueil!B20,Accueil!C20)-1))</f>
        <v>39505</v>
      </c>
      <c r="B3" s="3" cm="1">
        <f t="array" ref="B3:B113">_xlfn.MAKEARRAY(Accueil!B22+1,1,_xlfn.LAMBDA(_xlpm.r,_xlpm.c,_xlpm.r+1-2))</f>
        <v>0</v>
      </c>
      <c r="C3" s="57">
        <v>16.3</v>
      </c>
      <c r="D3" s="124"/>
      <c r="E3" s="58"/>
      <c r="F3" s="63">
        <v>18.600000000000001</v>
      </c>
      <c r="G3" s="125"/>
      <c r="H3" s="64"/>
      <c r="I3" s="67"/>
      <c r="J3" s="126"/>
      <c r="K3" s="68"/>
      <c r="L3" s="72"/>
      <c r="M3" s="127"/>
      <c r="N3" s="73"/>
      <c r="O3" s="77"/>
      <c r="P3" s="128"/>
      <c r="Q3" s="78"/>
      <c r="R3" s="82"/>
      <c r="S3" s="129"/>
      <c r="T3" s="83"/>
      <c r="U3" s="86"/>
      <c r="V3" s="130"/>
      <c r="W3" s="87"/>
      <c r="X3" s="91"/>
      <c r="Y3" s="131"/>
      <c r="Z3" s="92"/>
      <c r="AA3" s="97"/>
      <c r="AB3" s="132"/>
      <c r="AC3" s="98"/>
      <c r="AD3" s="102"/>
      <c r="AE3" s="133"/>
      <c r="AF3" s="103"/>
      <c r="AG3" s="117"/>
      <c r="AH3" s="134"/>
      <c r="AI3" s="41"/>
    </row>
    <row r="4" spans="1:46">
      <c r="A4" s="242">
        <v>39506</v>
      </c>
      <c r="B4" s="9">
        <v>1</v>
      </c>
      <c r="C4" s="57">
        <v>19.600000000000001</v>
      </c>
      <c r="D4" s="123"/>
      <c r="E4" s="59"/>
      <c r="F4" s="63">
        <v>20.399999999999999</v>
      </c>
      <c r="G4" s="137" cm="1">
        <f t="array" aca="1" ref="G4:G113" ca="1">IF(ISBLANK(INDIRECT("L4C(-1):L"&amp;COUNTA(_xlfn.ANCHORARRAY($A3))+2&amp;"C(-1)",0))+ISBLANK(INDIRECT("L3C(-1):L"&amp;COUNTA(_xlfn.ANCHORARRAY($A3))+1&amp;"C(-1)",0)),"",INDIRECT("L4C(-1):L"&amp;COUNTA(_xlfn.ANCHORARRAY($A3))+2&amp;"C(-1)",0)-INDIRECT("L3C(-1):L"&amp;COUNTA(_xlfn.ANCHORARRAY($A3))+1&amp;"C(-1)",0))</f>
        <v>1.7999999999999972</v>
      </c>
      <c r="H4" s="64" cm="1">
        <f t="array" aca="1" ref="H4:H113" ca="1">IFERROR(_xlfn.ANCHORARRAY(G4)/INDIRECT("L3C(-2):L"&amp;COUNTA(_xlfn.ANCHORARRAY($A3))+1&amp;"C(-2)",0),"")</f>
        <v>9.6774193548386941E-2</v>
      </c>
      <c r="I4" s="67"/>
      <c r="J4" s="137" t="str" cm="1">
        <f t="array" aca="1" ref="J4:J113" ca="1">IF(ISBLANK(INDIRECT("L4C(-1):L"&amp;COUNTA(_xlfn.ANCHORARRAY($A3))+2&amp;"C(-1)",0))+ISBLANK(INDIRECT("L3C(-1):L"&amp;COUNTA(_xlfn.ANCHORARRAY($A3))+1&amp;"C(-1)",0)),"",INDIRECT("L4C(-1):L"&amp;COUNTA(_xlfn.ANCHORARRAY($A3))+2&amp;"C(-1)",0)-INDIRECT("L3C(-1):L"&amp;COUNTA(_xlfn.ANCHORARRAY($A3))+1&amp;"C(-1)",0))</f>
        <v/>
      </c>
      <c r="K4" s="64" t="str" cm="1">
        <f t="array" aca="1" ref="K4:K113" ca="1">IFERROR(_xlfn.ANCHORARRAY(J4)/INDIRECT("L3C(-2):L"&amp;COUNTA(_xlfn.ANCHORARRAY($A3))+1&amp;"C(-2)",0),"")</f>
        <v/>
      </c>
      <c r="L4" s="72"/>
      <c r="M4" s="137" t="str" cm="1">
        <f t="array" aca="1" ref="M4:M113" ca="1">IF(ISBLANK(INDIRECT("L4C(-1):L"&amp;COUNTA(_xlfn.ANCHORARRAY($A3))+2&amp;"C(-1)",0))+ISBLANK(INDIRECT("L3C(-1):L"&amp;COUNTA(_xlfn.ANCHORARRAY($A3))+1&amp;"C(-1)",0)),"",INDIRECT("L4C(-1):L"&amp;COUNTA(_xlfn.ANCHORARRAY($A3))+2&amp;"C(-1)",0)-INDIRECT("L3C(-1):L"&amp;COUNTA(_xlfn.ANCHORARRAY($A3))+1&amp;"C(-1)",0))</f>
        <v/>
      </c>
      <c r="N4" s="64" t="str" cm="1">
        <f t="array" aca="1" ref="N4:N113" ca="1">IFERROR(_xlfn.ANCHORARRAY(M4)/INDIRECT("L3C(-2):L"&amp;COUNTA(_xlfn.ANCHORARRAY($A3))+1&amp;"C(-2)",0),"")</f>
        <v/>
      </c>
      <c r="O4" s="77"/>
      <c r="P4" s="137" t="str" cm="1">
        <f t="array" aca="1" ref="P4:P113" ca="1">IF(ISBLANK(INDIRECT("L4C(-1):L"&amp;COUNTA(_xlfn.ANCHORARRAY($A3))+2&amp;"C(-1)",0))+ISBLANK(INDIRECT("L3C(-1):L"&amp;COUNTA(_xlfn.ANCHORARRAY($A3))+1&amp;"C(-1)",0)),"",INDIRECT("L4C(-1):L"&amp;COUNTA(_xlfn.ANCHORARRAY($A3))+2&amp;"C(-1)",0)-INDIRECT("L3C(-1):L"&amp;COUNTA(_xlfn.ANCHORARRAY($A3))+1&amp;"C(-1)",0))</f>
        <v/>
      </c>
      <c r="Q4" s="64" t="str" cm="1">
        <f t="array" aca="1" ref="Q4:Q113" ca="1">IFERROR(_xlfn.ANCHORARRAY(P4)/INDIRECT("L3C(-2):L"&amp;COUNTA(_xlfn.ANCHORARRAY($A3))+1&amp;"C(-2)",0),"")</f>
        <v/>
      </c>
      <c r="R4" s="82"/>
      <c r="S4" s="137" t="str" cm="1">
        <f t="array" aca="1" ref="S4:S113" ca="1">IF(ISBLANK(INDIRECT("L4C(-1):L"&amp;COUNTA(_xlfn.ANCHORARRAY($A3))+2&amp;"C(-1)",0))+ISBLANK(INDIRECT("L3C(-1):L"&amp;COUNTA(_xlfn.ANCHORARRAY($A3))+1&amp;"C(-1)",0)),"",INDIRECT("L4C(-1):L"&amp;COUNTA(_xlfn.ANCHORARRAY($A3))+2&amp;"C(-1)",0)-INDIRECT("L3C(-1):L"&amp;COUNTA(_xlfn.ANCHORARRAY($A3))+1&amp;"C(-1)",0))</f>
        <v/>
      </c>
      <c r="T4" s="64" t="str" cm="1">
        <f t="array" aca="1" ref="T4:T113" ca="1">IFERROR(_xlfn.ANCHORARRAY(S4)/INDIRECT("L3C(-2):L"&amp;COUNTA(_xlfn.ANCHORARRAY($A3))+1&amp;"C(-2)",0),"")</f>
        <v/>
      </c>
      <c r="U4" s="86"/>
      <c r="V4" s="137" t="str" cm="1">
        <f t="array" aca="1" ref="V4:V113" ca="1">IF(ISBLANK(INDIRECT("L4C(-1):L"&amp;COUNTA(_xlfn.ANCHORARRAY($A3))+2&amp;"C(-1)",0))+ISBLANK(INDIRECT("L3C(-1):L"&amp;COUNTA(_xlfn.ANCHORARRAY($A3))+1&amp;"C(-1)",0)),"",INDIRECT("L4C(-1):L"&amp;COUNTA(_xlfn.ANCHORARRAY($A3))+2&amp;"C(-1)",0)-INDIRECT("L3C(-1):L"&amp;COUNTA(_xlfn.ANCHORARRAY($A3))+1&amp;"C(-1)",0))</f>
        <v/>
      </c>
      <c r="W4" s="64" t="str" cm="1">
        <f t="array" aca="1" ref="W4:W113" ca="1">IFERROR(_xlfn.ANCHORARRAY(V4)/INDIRECT("L3C(-2):L"&amp;COUNTA(_xlfn.ANCHORARRAY($A3))+1&amp;"C(-2)",0),"")</f>
        <v/>
      </c>
      <c r="X4" s="91"/>
      <c r="Y4" s="137" t="str" cm="1">
        <f t="array" aca="1" ref="Y4:Y113" ca="1">IF(ISBLANK(INDIRECT("L4C(-1):L"&amp;COUNTA(_xlfn.ANCHORARRAY($A3))+2&amp;"C(-1)",0))+ISBLANK(INDIRECT("L3C(-1):L"&amp;COUNTA(_xlfn.ANCHORARRAY($A3))+1&amp;"C(-1)",0)),"",INDIRECT("L4C(-1):L"&amp;COUNTA(_xlfn.ANCHORARRAY($A3))+2&amp;"C(-1)",0)-INDIRECT("L3C(-1):L"&amp;COUNTA(_xlfn.ANCHORARRAY($A3))+1&amp;"C(-1)",0))</f>
        <v/>
      </c>
      <c r="Z4" s="64" t="str" cm="1">
        <f t="array" aca="1" ref="Z4:Z113" ca="1">IFERROR(_xlfn.ANCHORARRAY(Y4)/INDIRECT("L3C(-2):L"&amp;COUNTA(_xlfn.ANCHORARRAY($A3))+1&amp;"C(-2)",0),"")</f>
        <v/>
      </c>
      <c r="AA4" s="97"/>
      <c r="AB4" s="137" t="str" cm="1">
        <f t="array" aca="1" ref="AB4:AB113" ca="1">IF(ISBLANK(INDIRECT("L4C(-1):L"&amp;COUNTA(_xlfn.ANCHORARRAY($A3))+2&amp;"C(-1)",0))+ISBLANK(INDIRECT("L3C(-1):L"&amp;COUNTA(_xlfn.ANCHORARRAY($A3))+1&amp;"C(-1)",0)),"",INDIRECT("L4C(-1):L"&amp;COUNTA(_xlfn.ANCHORARRAY($A3))+2&amp;"C(-1)",0)-INDIRECT("L3C(-1):L"&amp;COUNTA(_xlfn.ANCHORARRAY($A3))+1&amp;"C(-1)",0))</f>
        <v/>
      </c>
      <c r="AC4" s="64" t="str" cm="1">
        <f t="array" aca="1" ref="AC4:AC113" ca="1">IFERROR(_xlfn.ANCHORARRAY(AB4)/INDIRECT("L3C(-2):L"&amp;COUNTA(_xlfn.ANCHORARRAY($A3))+1&amp;"C(-2)",0),"")</f>
        <v/>
      </c>
      <c r="AD4" s="102"/>
      <c r="AE4" s="137" t="str" cm="1">
        <f t="array" aca="1" ref="AE4:AE113" ca="1">IF(ISBLANK(INDIRECT("L4C(-1):L"&amp;COUNTA(_xlfn.ANCHORARRAY($A3))+2&amp;"C(-1)",0))+ISBLANK(INDIRECT("L3C(-1):L"&amp;COUNTA(_xlfn.ANCHORARRAY($A3))+1&amp;"C(-1)",0)),"",INDIRECT("L4C(-1):L"&amp;COUNTA(_xlfn.ANCHORARRAY($A3))+2&amp;"C(-1)",0)-INDIRECT("L3C(-1):L"&amp;COUNTA(_xlfn.ANCHORARRAY($A3))+1&amp;"C(-1)",0))</f>
        <v/>
      </c>
      <c r="AF4" s="64" t="str" cm="1">
        <f t="array" aca="1" ref="AF4:AF113" ca="1">IFERROR(_xlfn.ANCHORARRAY(AE4)/INDIRECT("L3C(-2):L"&amp;COUNTA(_xlfn.ANCHORARRAY($A3))+1&amp;"C(-2)",0),"")</f>
        <v/>
      </c>
      <c r="AG4" s="118"/>
      <c r="AH4" s="135"/>
      <c r="AR4" s="14">
        <f>Accueil!B22</f>
        <v>110</v>
      </c>
      <c r="AS4" s="14"/>
    </row>
    <row r="5" spans="1:46">
      <c r="A5" s="242">
        <v>39507</v>
      </c>
      <c r="B5" s="9">
        <v>2</v>
      </c>
      <c r="C5" s="57">
        <v>22.3</v>
      </c>
      <c r="D5" s="123"/>
      <c r="E5" s="59"/>
      <c r="F5" s="63">
        <v>22.7</v>
      </c>
      <c r="G5" s="137">
        <f ca="1"/>
        <v>2.3000000000000007</v>
      </c>
      <c r="H5" s="64">
        <f ca="1"/>
        <v>0.11274509803921573</v>
      </c>
      <c r="I5" s="67"/>
      <c r="J5" s="126" t="str">
        <f ca="1"/>
        <v/>
      </c>
      <c r="K5" s="68" t="str">
        <f ca="1"/>
        <v/>
      </c>
      <c r="L5" s="72"/>
      <c r="M5" s="127" t="str">
        <f ca="1"/>
        <v/>
      </c>
      <c r="N5" s="73" t="str">
        <f ca="1"/>
        <v/>
      </c>
      <c r="O5" s="77"/>
      <c r="P5" s="128" t="str">
        <f ca="1"/>
        <v/>
      </c>
      <c r="Q5" s="78" t="str">
        <f ca="1"/>
        <v/>
      </c>
      <c r="R5" s="82"/>
      <c r="S5" s="129" t="str">
        <f ca="1"/>
        <v/>
      </c>
      <c r="T5" s="83" t="str">
        <f ca="1"/>
        <v/>
      </c>
      <c r="U5" s="86"/>
      <c r="V5" s="130" t="str">
        <f ca="1"/>
        <v/>
      </c>
      <c r="W5" s="87" t="str">
        <f ca="1"/>
        <v/>
      </c>
      <c r="X5" s="91"/>
      <c r="Y5" s="131" t="str">
        <f ca="1"/>
        <v/>
      </c>
      <c r="Z5" s="93" t="str">
        <f ca="1"/>
        <v/>
      </c>
      <c r="AA5" s="97"/>
      <c r="AB5" s="132" t="str">
        <f ca="1"/>
        <v/>
      </c>
      <c r="AC5" s="98" t="str">
        <f ca="1"/>
        <v/>
      </c>
      <c r="AD5" s="102"/>
      <c r="AE5" s="138" t="str">
        <f ca="1"/>
        <v/>
      </c>
      <c r="AF5" s="103" t="str">
        <f ca="1"/>
        <v/>
      </c>
      <c r="AG5" s="118"/>
      <c r="AH5" s="135"/>
      <c r="AR5" s="1">
        <f>Accueil!B20</f>
        <v>39504</v>
      </c>
      <c r="AS5" s="30"/>
      <c r="AT5" s="30"/>
    </row>
    <row r="6" spans="1:46">
      <c r="A6" s="242">
        <v>39508</v>
      </c>
      <c r="B6" s="9">
        <v>3</v>
      </c>
      <c r="C6" s="57">
        <v>27.7</v>
      </c>
      <c r="D6" s="123"/>
      <c r="E6" s="59"/>
      <c r="F6" s="63">
        <v>25</v>
      </c>
      <c r="G6" s="137">
        <f ca="1"/>
        <v>2.3000000000000007</v>
      </c>
      <c r="H6" s="64">
        <f ca="1"/>
        <v>0.10132158590308374</v>
      </c>
      <c r="I6" s="67"/>
      <c r="J6" s="126" t="str">
        <f ca="1"/>
        <v/>
      </c>
      <c r="K6" s="68" t="str">
        <f ca="1"/>
        <v/>
      </c>
      <c r="L6" s="72"/>
      <c r="M6" s="127" t="str">
        <f ca="1"/>
        <v/>
      </c>
      <c r="N6" s="73" t="str">
        <f ca="1"/>
        <v/>
      </c>
      <c r="O6" s="77"/>
      <c r="P6" s="128" t="str">
        <f ca="1"/>
        <v/>
      </c>
      <c r="Q6" s="78" t="str">
        <f ca="1"/>
        <v/>
      </c>
      <c r="R6" s="82"/>
      <c r="S6" s="129" t="str">
        <f ca="1"/>
        <v/>
      </c>
      <c r="T6" s="83" t="str">
        <f ca="1"/>
        <v/>
      </c>
      <c r="U6" s="86"/>
      <c r="V6" s="130" t="str">
        <f ca="1"/>
        <v/>
      </c>
      <c r="W6" s="87" t="str">
        <f ca="1"/>
        <v/>
      </c>
      <c r="X6" s="91"/>
      <c r="Y6" s="131" t="str">
        <f ca="1"/>
        <v/>
      </c>
      <c r="Z6" s="93" t="str">
        <f ca="1"/>
        <v/>
      </c>
      <c r="AA6" s="97"/>
      <c r="AB6" s="132" t="str">
        <f ca="1"/>
        <v/>
      </c>
      <c r="AC6" s="98" t="str">
        <f ca="1"/>
        <v/>
      </c>
      <c r="AD6" s="102"/>
      <c r="AE6" s="138" t="str">
        <f ca="1"/>
        <v/>
      </c>
      <c r="AF6" s="103" t="str">
        <f ca="1"/>
        <v/>
      </c>
      <c r="AG6" s="118"/>
      <c r="AH6" s="135"/>
      <c r="AR6" s="29">
        <f ca="1">MIN(AR7/AR4,1)</f>
        <v>1</v>
      </c>
      <c r="AS6" s="29"/>
    </row>
    <row r="7" spans="1:46">
      <c r="A7" s="242">
        <v>39509</v>
      </c>
      <c r="B7" s="9">
        <v>4</v>
      </c>
      <c r="C7" s="57">
        <v>33.6</v>
      </c>
      <c r="D7" s="123"/>
      <c r="E7" s="59"/>
      <c r="F7" s="63">
        <v>31.3</v>
      </c>
      <c r="G7" s="137">
        <f ca="1"/>
        <v>6.3000000000000007</v>
      </c>
      <c r="H7" s="64">
        <f ca="1"/>
        <v>0.252</v>
      </c>
      <c r="I7" s="67"/>
      <c r="J7" s="126" t="str">
        <f ca="1"/>
        <v/>
      </c>
      <c r="K7" s="68" t="str">
        <f ca="1"/>
        <v/>
      </c>
      <c r="L7" s="72"/>
      <c r="M7" s="127" t="str">
        <f ca="1"/>
        <v/>
      </c>
      <c r="N7" s="73" t="str">
        <f ca="1"/>
        <v/>
      </c>
      <c r="O7" s="77"/>
      <c r="P7" s="128" t="str">
        <f ca="1"/>
        <v/>
      </c>
      <c r="Q7" s="78" t="str">
        <f ca="1"/>
        <v/>
      </c>
      <c r="R7" s="82"/>
      <c r="S7" s="129" t="str">
        <f ca="1"/>
        <v/>
      </c>
      <c r="T7" s="83" t="str">
        <f ca="1"/>
        <v/>
      </c>
      <c r="U7" s="86"/>
      <c r="V7" s="130" t="str">
        <f ca="1"/>
        <v/>
      </c>
      <c r="W7" s="87" t="str">
        <f ca="1"/>
        <v/>
      </c>
      <c r="X7" s="91"/>
      <c r="Y7" s="131" t="str">
        <f ca="1"/>
        <v/>
      </c>
      <c r="Z7" s="93" t="str">
        <f ca="1"/>
        <v/>
      </c>
      <c r="AA7" s="97"/>
      <c r="AB7" s="132" t="str">
        <f ca="1"/>
        <v/>
      </c>
      <c r="AC7" s="98" t="str">
        <f ca="1"/>
        <v/>
      </c>
      <c r="AD7" s="102"/>
      <c r="AE7" s="138" t="str">
        <f ca="1"/>
        <v/>
      </c>
      <c r="AF7" s="103" t="str">
        <f ca="1"/>
        <v/>
      </c>
      <c r="AG7" s="118"/>
      <c r="AH7" s="135"/>
      <c r="AR7" s="1">
        <f ca="1">DATEDIF(AR5,TODAY(),"d")</f>
        <v>6421</v>
      </c>
      <c r="AS7" s="31"/>
    </row>
    <row r="8" spans="1:46">
      <c r="A8" s="242">
        <v>39510</v>
      </c>
      <c r="B8" s="9">
        <v>5</v>
      </c>
      <c r="C8" s="57">
        <v>40.700000000000003</v>
      </c>
      <c r="D8" s="123"/>
      <c r="E8" s="59"/>
      <c r="F8" s="63">
        <v>42.3</v>
      </c>
      <c r="G8" s="137">
        <f ca="1"/>
        <v>10.999999999999996</v>
      </c>
      <c r="H8" s="64">
        <f ca="1"/>
        <v>0.35143769968051108</v>
      </c>
      <c r="I8" s="67"/>
      <c r="J8" s="126" t="str">
        <f ca="1"/>
        <v/>
      </c>
      <c r="K8" s="68" t="str">
        <f ca="1"/>
        <v/>
      </c>
      <c r="L8" s="72"/>
      <c r="M8" s="127" t="str">
        <f ca="1"/>
        <v/>
      </c>
      <c r="N8" s="73" t="str">
        <f ca="1"/>
        <v/>
      </c>
      <c r="O8" s="77"/>
      <c r="P8" s="128" t="str">
        <f ca="1"/>
        <v/>
      </c>
      <c r="Q8" s="78" t="str">
        <f ca="1"/>
        <v/>
      </c>
      <c r="R8" s="82"/>
      <c r="S8" s="129" t="str">
        <f ca="1"/>
        <v/>
      </c>
      <c r="T8" s="83" t="str">
        <f ca="1"/>
        <v/>
      </c>
      <c r="U8" s="86"/>
      <c r="V8" s="130" t="str">
        <f ca="1"/>
        <v/>
      </c>
      <c r="W8" s="87" t="str">
        <f ca="1"/>
        <v/>
      </c>
      <c r="X8" s="91"/>
      <c r="Y8" s="131" t="str">
        <f ca="1"/>
        <v/>
      </c>
      <c r="Z8" s="93" t="str">
        <f ca="1"/>
        <v/>
      </c>
      <c r="AA8" s="97"/>
      <c r="AB8" s="132" t="str">
        <f ca="1"/>
        <v/>
      </c>
      <c r="AC8" s="98" t="str">
        <f ca="1"/>
        <v/>
      </c>
      <c r="AD8" s="102"/>
      <c r="AE8" s="138" t="str">
        <f ca="1"/>
        <v/>
      </c>
      <c r="AF8" s="103" t="str">
        <f ca="1"/>
        <v/>
      </c>
      <c r="AG8" s="118"/>
      <c r="AH8" s="135"/>
    </row>
    <row r="9" spans="1:46">
      <c r="A9" s="242">
        <v>39511</v>
      </c>
      <c r="B9" s="9">
        <v>6</v>
      </c>
      <c r="C9" s="57">
        <v>49</v>
      </c>
      <c r="D9" s="123"/>
      <c r="E9" s="59"/>
      <c r="F9" s="63">
        <v>50.7</v>
      </c>
      <c r="G9" s="137">
        <f ca="1"/>
        <v>8.4000000000000057</v>
      </c>
      <c r="H9" s="64">
        <f ca="1"/>
        <v>0.19858156028368809</v>
      </c>
      <c r="I9" s="67"/>
      <c r="J9" s="126" t="str">
        <f ca="1"/>
        <v/>
      </c>
      <c r="K9" s="68" t="str">
        <f ca="1"/>
        <v/>
      </c>
      <c r="L9" s="72"/>
      <c r="M9" s="127" t="str">
        <f ca="1"/>
        <v/>
      </c>
      <c r="N9" s="73" t="str">
        <f ca="1"/>
        <v/>
      </c>
      <c r="O9" s="77"/>
      <c r="P9" s="128" t="str">
        <f ca="1"/>
        <v/>
      </c>
      <c r="Q9" s="78" t="str">
        <f ca="1"/>
        <v/>
      </c>
      <c r="R9" s="82"/>
      <c r="S9" s="129" t="str">
        <f ca="1"/>
        <v/>
      </c>
      <c r="T9" s="83" t="str">
        <f ca="1"/>
        <v/>
      </c>
      <c r="U9" s="86"/>
      <c r="V9" s="130" t="str">
        <f ca="1"/>
        <v/>
      </c>
      <c r="W9" s="87" t="str">
        <f ca="1"/>
        <v/>
      </c>
      <c r="X9" s="91"/>
      <c r="Y9" s="131" t="str">
        <f ca="1"/>
        <v/>
      </c>
      <c r="Z9" s="93" t="str">
        <f ca="1"/>
        <v/>
      </c>
      <c r="AA9" s="97"/>
      <c r="AB9" s="132" t="str">
        <f ca="1"/>
        <v/>
      </c>
      <c r="AC9" s="98" t="str">
        <f ca="1"/>
        <v/>
      </c>
      <c r="AD9" s="102"/>
      <c r="AE9" s="138" t="str">
        <f ca="1"/>
        <v/>
      </c>
      <c r="AF9" s="103" t="str">
        <f ca="1"/>
        <v/>
      </c>
      <c r="AG9" s="118"/>
      <c r="AH9" s="135"/>
    </row>
    <row r="10" spans="1:46">
      <c r="A10" s="242">
        <v>39512</v>
      </c>
      <c r="B10" s="9">
        <v>7</v>
      </c>
      <c r="C10" s="57">
        <v>60</v>
      </c>
      <c r="D10" s="123"/>
      <c r="E10" s="59"/>
      <c r="F10" s="63">
        <v>54.6</v>
      </c>
      <c r="G10" s="137">
        <f ca="1"/>
        <v>3.8999999999999986</v>
      </c>
      <c r="H10" s="64">
        <f ca="1"/>
        <v>7.6923076923076886E-2</v>
      </c>
      <c r="I10" s="67"/>
      <c r="J10" s="126" t="str">
        <f ca="1"/>
        <v/>
      </c>
      <c r="K10" s="68" t="str">
        <f ca="1"/>
        <v/>
      </c>
      <c r="L10" s="72"/>
      <c r="M10" s="127" t="str">
        <f ca="1"/>
        <v/>
      </c>
      <c r="N10" s="73" t="str">
        <f ca="1"/>
        <v/>
      </c>
      <c r="O10" s="77"/>
      <c r="P10" s="128" t="str">
        <f ca="1"/>
        <v/>
      </c>
      <c r="Q10" s="78" t="str">
        <f ca="1"/>
        <v/>
      </c>
      <c r="R10" s="82"/>
      <c r="S10" s="129" t="str">
        <f ca="1"/>
        <v/>
      </c>
      <c r="T10" s="83" t="str">
        <f ca="1"/>
        <v/>
      </c>
      <c r="U10" s="86"/>
      <c r="V10" s="130" t="str">
        <f ca="1"/>
        <v/>
      </c>
      <c r="W10" s="87" t="str">
        <f ca="1"/>
        <v/>
      </c>
      <c r="X10" s="91"/>
      <c r="Y10" s="131" t="str">
        <f ca="1"/>
        <v/>
      </c>
      <c r="Z10" s="93" t="str">
        <f ca="1"/>
        <v/>
      </c>
      <c r="AA10" s="97"/>
      <c r="AB10" s="132" t="str">
        <f ca="1"/>
        <v/>
      </c>
      <c r="AC10" s="98" t="str">
        <f ca="1"/>
        <v/>
      </c>
      <c r="AD10" s="102"/>
      <c r="AE10" s="138" t="str">
        <f ca="1"/>
        <v/>
      </c>
      <c r="AF10" s="103" t="str">
        <f ca="1"/>
        <v/>
      </c>
      <c r="AG10" s="118"/>
      <c r="AH10" s="135"/>
    </row>
    <row r="11" spans="1:46">
      <c r="A11" s="242">
        <v>39513</v>
      </c>
      <c r="B11" s="9">
        <v>8</v>
      </c>
      <c r="C11" s="57">
        <v>81</v>
      </c>
      <c r="D11" s="123"/>
      <c r="E11" s="59"/>
      <c r="F11" s="63">
        <v>72</v>
      </c>
      <c r="G11" s="137">
        <f ca="1"/>
        <v>17.399999999999999</v>
      </c>
      <c r="H11" s="64">
        <f ca="1"/>
        <v>0.31868131868131866</v>
      </c>
      <c r="I11" s="67"/>
      <c r="J11" s="126" t="str">
        <f ca="1"/>
        <v/>
      </c>
      <c r="K11" s="68" t="str">
        <f ca="1"/>
        <v/>
      </c>
      <c r="L11" s="72"/>
      <c r="M11" s="127" t="str">
        <f ca="1"/>
        <v/>
      </c>
      <c r="N11" s="73" t="str">
        <f ca="1"/>
        <v/>
      </c>
      <c r="O11" s="77"/>
      <c r="P11" s="128" t="str">
        <f ca="1"/>
        <v/>
      </c>
      <c r="Q11" s="78" t="str">
        <f ca="1"/>
        <v/>
      </c>
      <c r="R11" s="82"/>
      <c r="S11" s="129" t="str">
        <f ca="1"/>
        <v/>
      </c>
      <c r="T11" s="83" t="str">
        <f ca="1"/>
        <v/>
      </c>
      <c r="U11" s="86"/>
      <c r="V11" s="130" t="str">
        <f ca="1"/>
        <v/>
      </c>
      <c r="W11" s="87" t="str">
        <f ca="1"/>
        <v/>
      </c>
      <c r="X11" s="91"/>
      <c r="Y11" s="131" t="str">
        <f ca="1"/>
        <v/>
      </c>
      <c r="Z11" s="93" t="str">
        <f ca="1"/>
        <v/>
      </c>
      <c r="AA11" s="97"/>
      <c r="AB11" s="132" t="str">
        <f ca="1"/>
        <v/>
      </c>
      <c r="AC11" s="98" t="str">
        <f ca="1"/>
        <v/>
      </c>
      <c r="AD11" s="102"/>
      <c r="AE11" s="138" t="str">
        <f ca="1"/>
        <v/>
      </c>
      <c r="AF11" s="103" t="str">
        <f ca="1"/>
        <v/>
      </c>
      <c r="AG11" s="118"/>
      <c r="AH11" s="135"/>
    </row>
    <row r="12" spans="1:46">
      <c r="A12" s="242">
        <v>39514</v>
      </c>
      <c r="B12" s="9">
        <v>9</v>
      </c>
      <c r="C12" s="57">
        <v>84.4</v>
      </c>
      <c r="D12" s="123"/>
      <c r="E12" s="59"/>
      <c r="F12" s="63">
        <v>88</v>
      </c>
      <c r="G12" s="137">
        <f ca="1"/>
        <v>16</v>
      </c>
      <c r="H12" s="64">
        <f ca="1"/>
        <v>0.22222222222222221</v>
      </c>
      <c r="I12" s="67"/>
      <c r="J12" s="126" t="str">
        <f ca="1"/>
        <v/>
      </c>
      <c r="K12" s="68" t="str">
        <f ca="1"/>
        <v/>
      </c>
      <c r="L12" s="72"/>
      <c r="M12" s="127" t="str">
        <f ca="1"/>
        <v/>
      </c>
      <c r="N12" s="73" t="str">
        <f ca="1"/>
        <v/>
      </c>
      <c r="O12" s="77"/>
      <c r="P12" s="128" t="str">
        <f ca="1"/>
        <v/>
      </c>
      <c r="Q12" s="78" t="str">
        <f ca="1"/>
        <v/>
      </c>
      <c r="R12" s="82"/>
      <c r="S12" s="129" t="str">
        <f ca="1"/>
        <v/>
      </c>
      <c r="T12" s="83" t="str">
        <f ca="1"/>
        <v/>
      </c>
      <c r="U12" s="86"/>
      <c r="V12" s="130" t="str">
        <f ca="1"/>
        <v/>
      </c>
      <c r="W12" s="87" t="str">
        <f ca="1"/>
        <v/>
      </c>
      <c r="X12" s="91"/>
      <c r="Y12" s="131" t="str">
        <f ca="1"/>
        <v/>
      </c>
      <c r="Z12" s="93" t="str">
        <f ca="1"/>
        <v/>
      </c>
      <c r="AA12" s="97"/>
      <c r="AB12" s="132" t="str">
        <f ca="1"/>
        <v/>
      </c>
      <c r="AC12" s="98" t="str">
        <f ca="1"/>
        <v/>
      </c>
      <c r="AD12" s="102"/>
      <c r="AE12" s="138" t="str">
        <f ca="1"/>
        <v/>
      </c>
      <c r="AF12" s="103" t="str">
        <f ca="1"/>
        <v/>
      </c>
      <c r="AG12" s="118"/>
      <c r="AH12" s="135"/>
    </row>
    <row r="13" spans="1:46">
      <c r="A13" s="242">
        <v>39515</v>
      </c>
      <c r="B13" s="9">
        <v>10</v>
      </c>
      <c r="C13" s="57">
        <v>97.5</v>
      </c>
      <c r="D13" s="123"/>
      <c r="E13" s="59"/>
      <c r="F13" s="63">
        <v>102.5</v>
      </c>
      <c r="G13" s="137">
        <f ca="1"/>
        <v>14.5</v>
      </c>
      <c r="H13" s="64">
        <f ca="1"/>
        <v>0.16477272727272727</v>
      </c>
      <c r="I13" s="67"/>
      <c r="J13" s="126" t="str">
        <f ca="1"/>
        <v/>
      </c>
      <c r="K13" s="68" t="str">
        <f ca="1"/>
        <v/>
      </c>
      <c r="L13" s="72"/>
      <c r="M13" s="127" t="str">
        <f ca="1"/>
        <v/>
      </c>
      <c r="N13" s="73" t="str">
        <f ca="1"/>
        <v/>
      </c>
      <c r="O13" s="77"/>
      <c r="P13" s="128" t="str">
        <f ca="1"/>
        <v/>
      </c>
      <c r="Q13" s="78" t="str">
        <f ca="1"/>
        <v/>
      </c>
      <c r="R13" s="82"/>
      <c r="S13" s="129" t="str">
        <f ca="1"/>
        <v/>
      </c>
      <c r="T13" s="83" t="str">
        <f ca="1"/>
        <v/>
      </c>
      <c r="U13" s="86"/>
      <c r="V13" s="130" t="str">
        <f ca="1"/>
        <v/>
      </c>
      <c r="W13" s="87" t="str">
        <f ca="1"/>
        <v/>
      </c>
      <c r="X13" s="91"/>
      <c r="Y13" s="131" t="str">
        <f ca="1"/>
        <v/>
      </c>
      <c r="Z13" s="93" t="str">
        <f ca="1"/>
        <v/>
      </c>
      <c r="AA13" s="97"/>
      <c r="AB13" s="132" t="str">
        <f ca="1"/>
        <v/>
      </c>
      <c r="AC13" s="98" t="str">
        <f ca="1"/>
        <v/>
      </c>
      <c r="AD13" s="102"/>
      <c r="AE13" s="138" t="str">
        <f ca="1"/>
        <v/>
      </c>
      <c r="AF13" s="103" t="str">
        <f ca="1"/>
        <v/>
      </c>
      <c r="AG13" s="118"/>
      <c r="AH13" s="135"/>
    </row>
    <row r="14" spans="1:46">
      <c r="A14" s="242">
        <v>39516</v>
      </c>
      <c r="B14" s="9">
        <v>11</v>
      </c>
      <c r="C14" s="57">
        <v>120</v>
      </c>
      <c r="D14" s="123"/>
      <c r="E14" s="59"/>
      <c r="F14" s="63">
        <v>131.5</v>
      </c>
      <c r="G14" s="137">
        <f ca="1"/>
        <v>29</v>
      </c>
      <c r="H14" s="64">
        <f ca="1"/>
        <v>0.28292682926829266</v>
      </c>
      <c r="I14" s="67"/>
      <c r="J14" s="126" t="str">
        <f ca="1"/>
        <v/>
      </c>
      <c r="K14" s="68" t="str">
        <f ca="1"/>
        <v/>
      </c>
      <c r="L14" s="72"/>
      <c r="M14" s="127" t="str">
        <f ca="1"/>
        <v/>
      </c>
      <c r="N14" s="73" t="str">
        <f ca="1"/>
        <v/>
      </c>
      <c r="O14" s="77"/>
      <c r="P14" s="128" t="str">
        <f ca="1"/>
        <v/>
      </c>
      <c r="Q14" s="78" t="str">
        <f ca="1"/>
        <v/>
      </c>
      <c r="R14" s="82"/>
      <c r="S14" s="129" t="str">
        <f ca="1"/>
        <v/>
      </c>
      <c r="T14" s="83" t="str">
        <f ca="1"/>
        <v/>
      </c>
      <c r="U14" s="86"/>
      <c r="V14" s="130" t="str">
        <f ca="1"/>
        <v/>
      </c>
      <c r="W14" s="87" t="str">
        <f ca="1"/>
        <v/>
      </c>
      <c r="X14" s="91"/>
      <c r="Y14" s="131" t="str">
        <f ca="1"/>
        <v/>
      </c>
      <c r="Z14" s="93" t="str">
        <f ca="1"/>
        <v/>
      </c>
      <c r="AA14" s="97"/>
      <c r="AB14" s="132" t="str">
        <f ca="1"/>
        <v/>
      </c>
      <c r="AC14" s="98" t="str">
        <f ca="1"/>
        <v/>
      </c>
      <c r="AD14" s="102"/>
      <c r="AE14" s="138" t="str">
        <f ca="1"/>
        <v/>
      </c>
      <c r="AF14" s="103" t="str">
        <f ca="1"/>
        <v/>
      </c>
      <c r="AG14" s="118"/>
      <c r="AH14" s="135"/>
    </row>
    <row r="15" spans="1:46">
      <c r="A15" s="242">
        <v>39517</v>
      </c>
      <c r="B15" s="9">
        <v>12</v>
      </c>
      <c r="C15" s="57">
        <v>126</v>
      </c>
      <c r="D15" s="123"/>
      <c r="E15" s="59"/>
      <c r="F15" s="63"/>
      <c r="G15" s="137" t="str">
        <f ca="1"/>
        <v/>
      </c>
      <c r="H15" s="64" t="str">
        <f ca="1"/>
        <v/>
      </c>
      <c r="I15" s="67"/>
      <c r="J15" s="126" t="str">
        <f ca="1"/>
        <v/>
      </c>
      <c r="K15" s="68" t="str">
        <f ca="1"/>
        <v/>
      </c>
      <c r="L15" s="72"/>
      <c r="M15" s="127" t="str">
        <f ca="1"/>
        <v/>
      </c>
      <c r="N15" s="73" t="str">
        <f ca="1"/>
        <v/>
      </c>
      <c r="O15" s="77"/>
      <c r="P15" s="128" t="str">
        <f ca="1"/>
        <v/>
      </c>
      <c r="Q15" s="78" t="str">
        <f ca="1"/>
        <v/>
      </c>
      <c r="R15" s="82"/>
      <c r="S15" s="129" t="str">
        <f ca="1"/>
        <v/>
      </c>
      <c r="T15" s="83" t="str">
        <f ca="1"/>
        <v/>
      </c>
      <c r="U15" s="86"/>
      <c r="V15" s="130" t="str">
        <f ca="1"/>
        <v/>
      </c>
      <c r="W15" s="87" t="str">
        <f ca="1"/>
        <v/>
      </c>
      <c r="X15" s="91"/>
      <c r="Y15" s="131" t="str">
        <f ca="1"/>
        <v/>
      </c>
      <c r="Z15" s="93" t="str">
        <f ca="1"/>
        <v/>
      </c>
      <c r="AA15" s="97"/>
      <c r="AB15" s="132" t="str">
        <f ca="1"/>
        <v/>
      </c>
      <c r="AC15" s="98" t="str">
        <f ca="1"/>
        <v/>
      </c>
      <c r="AD15" s="102"/>
      <c r="AE15" s="138" t="str">
        <f ca="1"/>
        <v/>
      </c>
      <c r="AF15" s="103" t="str">
        <f ca="1"/>
        <v/>
      </c>
      <c r="AG15" s="118"/>
      <c r="AH15" s="135"/>
    </row>
    <row r="16" spans="1:46">
      <c r="A16" s="242">
        <v>39518</v>
      </c>
      <c r="B16" s="9">
        <v>13</v>
      </c>
      <c r="C16" s="57">
        <v>138.69999999999999</v>
      </c>
      <c r="D16" s="123"/>
      <c r="E16" s="59"/>
      <c r="F16" s="63"/>
      <c r="G16" s="137" t="str">
        <f ca="1"/>
        <v/>
      </c>
      <c r="H16" s="64" t="str">
        <f ca="1"/>
        <v/>
      </c>
      <c r="I16" s="67"/>
      <c r="J16" s="126" t="str">
        <f ca="1"/>
        <v/>
      </c>
      <c r="K16" s="68" t="str">
        <f ca="1"/>
        <v/>
      </c>
      <c r="L16" s="72"/>
      <c r="M16" s="127" t="str">
        <f ca="1"/>
        <v/>
      </c>
      <c r="N16" s="73" t="str">
        <f ca="1"/>
        <v/>
      </c>
      <c r="O16" s="77"/>
      <c r="P16" s="128" t="str">
        <f ca="1"/>
        <v/>
      </c>
      <c r="Q16" s="78" t="str">
        <f ca="1"/>
        <v/>
      </c>
      <c r="R16" s="82"/>
      <c r="S16" s="129" t="str">
        <f ca="1"/>
        <v/>
      </c>
      <c r="T16" s="83" t="str">
        <f ca="1"/>
        <v/>
      </c>
      <c r="U16" s="86"/>
      <c r="V16" s="130" t="str">
        <f ca="1"/>
        <v/>
      </c>
      <c r="W16" s="87" t="str">
        <f ca="1"/>
        <v/>
      </c>
      <c r="X16" s="91"/>
      <c r="Y16" s="131" t="str">
        <f ca="1"/>
        <v/>
      </c>
      <c r="Z16" s="93" t="str">
        <f ca="1"/>
        <v/>
      </c>
      <c r="AA16" s="97"/>
      <c r="AB16" s="132" t="str">
        <f ca="1"/>
        <v/>
      </c>
      <c r="AC16" s="98" t="str">
        <f ca="1"/>
        <v/>
      </c>
      <c r="AD16" s="102"/>
      <c r="AE16" s="138" t="str">
        <f ca="1"/>
        <v/>
      </c>
      <c r="AF16" s="103" t="str">
        <f ca="1"/>
        <v/>
      </c>
      <c r="AG16" s="118"/>
      <c r="AH16" s="135"/>
    </row>
    <row r="17" spans="1:39">
      <c r="A17" s="242">
        <v>39519</v>
      </c>
      <c r="B17" s="9">
        <v>14</v>
      </c>
      <c r="C17" s="57">
        <v>176.2</v>
      </c>
      <c r="D17" s="123"/>
      <c r="E17" s="59"/>
      <c r="F17" s="63">
        <v>186</v>
      </c>
      <c r="G17" s="137" t="str">
        <f ca="1"/>
        <v/>
      </c>
      <c r="H17" s="64" t="str">
        <f ca="1"/>
        <v/>
      </c>
      <c r="I17" s="67"/>
      <c r="J17" s="126" t="str">
        <f ca="1"/>
        <v/>
      </c>
      <c r="K17" s="68" t="str">
        <f ca="1"/>
        <v/>
      </c>
      <c r="L17" s="72"/>
      <c r="M17" s="127" t="str">
        <f ca="1"/>
        <v/>
      </c>
      <c r="N17" s="73" t="str">
        <f ca="1"/>
        <v/>
      </c>
      <c r="O17" s="77"/>
      <c r="P17" s="128" t="str">
        <f ca="1"/>
        <v/>
      </c>
      <c r="Q17" s="78" t="str">
        <f ca="1"/>
        <v/>
      </c>
      <c r="R17" s="82"/>
      <c r="S17" s="129" t="str">
        <f ca="1"/>
        <v/>
      </c>
      <c r="T17" s="83" t="str">
        <f ca="1"/>
        <v/>
      </c>
      <c r="U17" s="86"/>
      <c r="V17" s="130" t="str">
        <f ca="1"/>
        <v/>
      </c>
      <c r="W17" s="87" t="str">
        <f ca="1"/>
        <v/>
      </c>
      <c r="X17" s="91"/>
      <c r="Y17" s="131" t="str">
        <f ca="1"/>
        <v/>
      </c>
      <c r="Z17" s="93" t="str">
        <f ca="1"/>
        <v/>
      </c>
      <c r="AA17" s="97"/>
      <c r="AB17" s="132" t="str">
        <f ca="1"/>
        <v/>
      </c>
      <c r="AC17" s="98" t="str">
        <f ca="1"/>
        <v/>
      </c>
      <c r="AD17" s="102"/>
      <c r="AE17" s="138" t="str">
        <f ca="1"/>
        <v/>
      </c>
      <c r="AF17" s="103" t="str">
        <f ca="1"/>
        <v/>
      </c>
      <c r="AG17" s="118"/>
      <c r="AH17" s="135"/>
      <c r="AM17" s="11"/>
    </row>
    <row r="18" spans="1:39">
      <c r="A18" s="242">
        <v>39520</v>
      </c>
      <c r="B18" s="9">
        <v>15</v>
      </c>
      <c r="C18" s="57"/>
      <c r="D18" s="123"/>
      <c r="E18" s="59"/>
      <c r="F18" s="63"/>
      <c r="G18" s="137" t="str">
        <f ca="1"/>
        <v/>
      </c>
      <c r="H18" s="64" t="str">
        <f ca="1"/>
        <v/>
      </c>
      <c r="I18" s="67"/>
      <c r="J18" s="126" t="str">
        <f ca="1"/>
        <v/>
      </c>
      <c r="K18" s="68" t="str">
        <f ca="1"/>
        <v/>
      </c>
      <c r="L18" s="72"/>
      <c r="M18" s="127" t="str">
        <f ca="1"/>
        <v/>
      </c>
      <c r="N18" s="73" t="str">
        <f ca="1"/>
        <v/>
      </c>
      <c r="O18" s="77"/>
      <c r="P18" s="128" t="str">
        <f ca="1"/>
        <v/>
      </c>
      <c r="Q18" s="78" t="str">
        <f ca="1"/>
        <v/>
      </c>
      <c r="R18" s="82"/>
      <c r="S18" s="129" t="str">
        <f ca="1"/>
        <v/>
      </c>
      <c r="T18" s="83" t="str">
        <f ca="1"/>
        <v/>
      </c>
      <c r="U18" s="86"/>
      <c r="V18" s="130" t="str">
        <f ca="1"/>
        <v/>
      </c>
      <c r="W18" s="87" t="str">
        <f ca="1"/>
        <v/>
      </c>
      <c r="X18" s="91"/>
      <c r="Y18" s="131" t="str">
        <f ca="1"/>
        <v/>
      </c>
      <c r="Z18" s="93" t="str">
        <f ca="1"/>
        <v/>
      </c>
      <c r="AA18" s="97"/>
      <c r="AB18" s="132" t="str">
        <f ca="1"/>
        <v/>
      </c>
      <c r="AC18" s="98" t="str">
        <f ca="1"/>
        <v/>
      </c>
      <c r="AD18" s="102"/>
      <c r="AE18" s="138" t="str">
        <f ca="1"/>
        <v/>
      </c>
      <c r="AF18" s="103" t="str">
        <f ca="1"/>
        <v/>
      </c>
      <c r="AG18" s="118"/>
      <c r="AH18" s="135"/>
    </row>
    <row r="19" spans="1:39">
      <c r="A19" s="242">
        <v>39521</v>
      </c>
      <c r="B19" s="9">
        <v>16</v>
      </c>
      <c r="C19" s="57"/>
      <c r="D19" s="123"/>
      <c r="E19" s="59"/>
      <c r="F19" s="63">
        <v>244</v>
      </c>
      <c r="G19" s="137" t="str">
        <f ca="1"/>
        <v/>
      </c>
      <c r="H19" s="64" t="str">
        <f ca="1"/>
        <v/>
      </c>
      <c r="I19" s="67"/>
      <c r="J19" s="126" t="str">
        <f ca="1"/>
        <v/>
      </c>
      <c r="K19" s="68" t="str">
        <f ca="1"/>
        <v/>
      </c>
      <c r="L19" s="72"/>
      <c r="M19" s="127" t="str">
        <f ca="1"/>
        <v/>
      </c>
      <c r="N19" s="73" t="str">
        <f ca="1"/>
        <v/>
      </c>
      <c r="O19" s="77"/>
      <c r="P19" s="128" t="str">
        <f ca="1"/>
        <v/>
      </c>
      <c r="Q19" s="78" t="str">
        <f ca="1"/>
        <v/>
      </c>
      <c r="R19" s="82"/>
      <c r="S19" s="129" t="str">
        <f ca="1"/>
        <v/>
      </c>
      <c r="T19" s="83" t="str">
        <f ca="1"/>
        <v/>
      </c>
      <c r="U19" s="86"/>
      <c r="V19" s="130" t="str">
        <f ca="1"/>
        <v/>
      </c>
      <c r="W19" s="87" t="str">
        <f ca="1"/>
        <v/>
      </c>
      <c r="X19" s="91"/>
      <c r="Y19" s="131" t="str">
        <f ca="1"/>
        <v/>
      </c>
      <c r="Z19" s="93" t="str">
        <f ca="1"/>
        <v/>
      </c>
      <c r="AA19" s="97"/>
      <c r="AB19" s="132" t="str">
        <f ca="1"/>
        <v/>
      </c>
      <c r="AC19" s="98" t="str">
        <f ca="1"/>
        <v/>
      </c>
      <c r="AD19" s="102"/>
      <c r="AE19" s="138" t="str">
        <f ca="1"/>
        <v/>
      </c>
      <c r="AF19" s="103" t="str">
        <f ca="1"/>
        <v/>
      </c>
      <c r="AG19" s="118"/>
      <c r="AH19" s="135"/>
      <c r="AM19" s="11"/>
    </row>
    <row r="20" spans="1:39">
      <c r="A20" s="242">
        <v>39522</v>
      </c>
      <c r="B20" s="9">
        <v>17</v>
      </c>
      <c r="C20" s="57">
        <v>231</v>
      </c>
      <c r="D20" s="123"/>
      <c r="E20" s="59"/>
      <c r="F20" s="63"/>
      <c r="G20" s="137" t="str">
        <f ca="1"/>
        <v/>
      </c>
      <c r="H20" s="64" t="str">
        <f ca="1"/>
        <v/>
      </c>
      <c r="I20" s="67"/>
      <c r="J20" s="126" t="str">
        <f ca="1"/>
        <v/>
      </c>
      <c r="K20" s="68" t="str">
        <f ca="1"/>
        <v/>
      </c>
      <c r="L20" s="72"/>
      <c r="M20" s="127" t="str">
        <f ca="1"/>
        <v/>
      </c>
      <c r="N20" s="73" t="str">
        <f ca="1"/>
        <v/>
      </c>
      <c r="O20" s="77"/>
      <c r="P20" s="128" t="str">
        <f ca="1"/>
        <v/>
      </c>
      <c r="Q20" s="78" t="str">
        <f ca="1"/>
        <v/>
      </c>
      <c r="R20" s="82"/>
      <c r="S20" s="129" t="str">
        <f ca="1"/>
        <v/>
      </c>
      <c r="T20" s="83" t="str">
        <f ca="1"/>
        <v/>
      </c>
      <c r="U20" s="86"/>
      <c r="V20" s="130" t="str">
        <f ca="1"/>
        <v/>
      </c>
      <c r="W20" s="87" t="str">
        <f ca="1"/>
        <v/>
      </c>
      <c r="X20" s="91"/>
      <c r="Y20" s="131" t="str">
        <f ca="1"/>
        <v/>
      </c>
      <c r="Z20" s="93" t="str">
        <f ca="1"/>
        <v/>
      </c>
      <c r="AA20" s="97"/>
      <c r="AB20" s="132" t="str">
        <f ca="1"/>
        <v/>
      </c>
      <c r="AC20" s="98" t="str">
        <f ca="1"/>
        <v/>
      </c>
      <c r="AD20" s="102"/>
      <c r="AE20" s="138" t="str">
        <f ca="1"/>
        <v/>
      </c>
      <c r="AF20" s="103" t="str">
        <f ca="1"/>
        <v/>
      </c>
      <c r="AG20" s="118"/>
      <c r="AH20" s="135"/>
    </row>
    <row r="21" spans="1:39">
      <c r="A21" s="242">
        <v>39523</v>
      </c>
      <c r="B21" s="9">
        <v>18</v>
      </c>
      <c r="C21" s="57"/>
      <c r="D21" s="123"/>
      <c r="E21" s="59"/>
      <c r="F21" s="63">
        <v>262</v>
      </c>
      <c r="G21" s="137" t="str">
        <f ca="1"/>
        <v/>
      </c>
      <c r="H21" s="64" t="str">
        <f ca="1"/>
        <v/>
      </c>
      <c r="I21" s="67"/>
      <c r="J21" s="126" t="str">
        <f ca="1"/>
        <v/>
      </c>
      <c r="K21" s="68" t="str">
        <f ca="1"/>
        <v/>
      </c>
      <c r="L21" s="72"/>
      <c r="M21" s="127" t="str">
        <f ca="1"/>
        <v/>
      </c>
      <c r="N21" s="73" t="str">
        <f ca="1"/>
        <v/>
      </c>
      <c r="O21" s="77"/>
      <c r="P21" s="128" t="str">
        <f ca="1"/>
        <v/>
      </c>
      <c r="Q21" s="78" t="str">
        <f ca="1"/>
        <v/>
      </c>
      <c r="R21" s="82"/>
      <c r="S21" s="129" t="str">
        <f ca="1"/>
        <v/>
      </c>
      <c r="T21" s="83" t="str">
        <f ca="1"/>
        <v/>
      </c>
      <c r="U21" s="86"/>
      <c r="V21" s="130" t="str">
        <f ca="1"/>
        <v/>
      </c>
      <c r="W21" s="87" t="str">
        <f ca="1"/>
        <v/>
      </c>
      <c r="X21" s="91"/>
      <c r="Y21" s="131" t="str">
        <f ca="1"/>
        <v/>
      </c>
      <c r="Z21" s="93" t="str">
        <f ca="1"/>
        <v/>
      </c>
      <c r="AA21" s="97"/>
      <c r="AB21" s="132" t="str">
        <f ca="1"/>
        <v/>
      </c>
      <c r="AC21" s="98" t="str">
        <f ca="1"/>
        <v/>
      </c>
      <c r="AD21" s="102"/>
      <c r="AE21" s="138" t="str">
        <f ca="1"/>
        <v/>
      </c>
      <c r="AF21" s="103" t="str">
        <f ca="1"/>
        <v/>
      </c>
      <c r="AG21" s="118"/>
      <c r="AH21" s="135"/>
      <c r="AM21" s="17"/>
    </row>
    <row r="22" spans="1:39">
      <c r="A22" s="242">
        <v>39524</v>
      </c>
      <c r="B22" s="9">
        <v>19</v>
      </c>
      <c r="C22" s="57">
        <v>282</v>
      </c>
      <c r="D22" s="123"/>
      <c r="E22" s="59"/>
      <c r="F22" s="63">
        <v>288</v>
      </c>
      <c r="G22" s="137">
        <f ca="1"/>
        <v>26</v>
      </c>
      <c r="H22" s="64">
        <f ca="1"/>
        <v>9.9236641221374045E-2</v>
      </c>
      <c r="I22" s="67"/>
      <c r="J22" s="126" t="str">
        <f ca="1"/>
        <v/>
      </c>
      <c r="K22" s="68" t="str">
        <f ca="1"/>
        <v/>
      </c>
      <c r="L22" s="72"/>
      <c r="M22" s="127" t="str">
        <f ca="1"/>
        <v/>
      </c>
      <c r="N22" s="73" t="str">
        <f ca="1"/>
        <v/>
      </c>
      <c r="O22" s="77"/>
      <c r="P22" s="128" t="str">
        <f ca="1"/>
        <v/>
      </c>
      <c r="Q22" s="78" t="str">
        <f ca="1"/>
        <v/>
      </c>
      <c r="R22" s="82"/>
      <c r="S22" s="129" t="str">
        <f ca="1"/>
        <v/>
      </c>
      <c r="T22" s="83" t="str">
        <f ca="1"/>
        <v/>
      </c>
      <c r="U22" s="86"/>
      <c r="V22" s="130" t="str">
        <f ca="1"/>
        <v/>
      </c>
      <c r="W22" s="87" t="str">
        <f ca="1"/>
        <v/>
      </c>
      <c r="X22" s="91"/>
      <c r="Y22" s="131" t="str">
        <f ca="1"/>
        <v/>
      </c>
      <c r="Z22" s="93" t="str">
        <f ca="1"/>
        <v/>
      </c>
      <c r="AA22" s="97"/>
      <c r="AB22" s="132" t="str">
        <f ca="1"/>
        <v/>
      </c>
      <c r="AC22" s="98" t="str">
        <f ca="1"/>
        <v/>
      </c>
      <c r="AD22" s="102"/>
      <c r="AE22" s="138" t="str">
        <f ca="1"/>
        <v/>
      </c>
      <c r="AF22" s="103" t="str">
        <f ca="1"/>
        <v/>
      </c>
      <c r="AG22" s="118"/>
      <c r="AH22" s="135"/>
      <c r="AM22" s="11"/>
    </row>
    <row r="23" spans="1:39">
      <c r="A23" s="242">
        <v>39525</v>
      </c>
      <c r="B23" s="9">
        <v>20</v>
      </c>
      <c r="C23" s="57"/>
      <c r="D23" s="123"/>
      <c r="E23" s="59"/>
      <c r="F23" s="63">
        <v>309.7</v>
      </c>
      <c r="G23" s="137">
        <f ca="1"/>
        <v>21.699999999999989</v>
      </c>
      <c r="H23" s="64">
        <f ca="1"/>
        <v>7.5347222222222177E-2</v>
      </c>
      <c r="I23" s="67"/>
      <c r="J23" s="126" t="str">
        <f ca="1"/>
        <v/>
      </c>
      <c r="K23" s="68" t="str">
        <f ca="1"/>
        <v/>
      </c>
      <c r="L23" s="72"/>
      <c r="M23" s="127" t="str">
        <f ca="1"/>
        <v/>
      </c>
      <c r="N23" s="73" t="str">
        <f ca="1"/>
        <v/>
      </c>
      <c r="O23" s="77"/>
      <c r="P23" s="128" t="str">
        <f ca="1"/>
        <v/>
      </c>
      <c r="Q23" s="78" t="str">
        <f ca="1"/>
        <v/>
      </c>
      <c r="R23" s="82"/>
      <c r="S23" s="129" t="str">
        <f ca="1"/>
        <v/>
      </c>
      <c r="T23" s="83" t="str">
        <f ca="1"/>
        <v/>
      </c>
      <c r="U23" s="86"/>
      <c r="V23" s="130" t="str">
        <f ca="1"/>
        <v/>
      </c>
      <c r="W23" s="87" t="str">
        <f ca="1"/>
        <v/>
      </c>
      <c r="X23" s="91"/>
      <c r="Y23" s="131" t="str">
        <f ca="1"/>
        <v/>
      </c>
      <c r="Z23" s="93" t="str">
        <f ca="1"/>
        <v/>
      </c>
      <c r="AA23" s="97"/>
      <c r="AB23" s="132" t="str">
        <f ca="1"/>
        <v/>
      </c>
      <c r="AC23" s="98" t="str">
        <f ca="1"/>
        <v/>
      </c>
      <c r="AD23" s="102"/>
      <c r="AE23" s="138" t="str">
        <f ca="1"/>
        <v/>
      </c>
      <c r="AF23" s="103" t="str">
        <f ca="1"/>
        <v/>
      </c>
      <c r="AG23" s="118"/>
      <c r="AH23" s="135"/>
      <c r="AM23" s="11"/>
    </row>
    <row r="24" spans="1:39">
      <c r="A24" s="242">
        <v>39526</v>
      </c>
      <c r="B24" s="9">
        <v>21</v>
      </c>
      <c r="C24" s="57">
        <v>312</v>
      </c>
      <c r="D24" s="123"/>
      <c r="E24" s="59"/>
      <c r="F24" s="63">
        <v>332.5</v>
      </c>
      <c r="G24" s="137">
        <f ca="1"/>
        <v>22.800000000000011</v>
      </c>
      <c r="H24" s="64">
        <f ca="1"/>
        <v>7.3619631901840524E-2</v>
      </c>
      <c r="I24" s="67"/>
      <c r="J24" s="126" t="str">
        <f ca="1"/>
        <v/>
      </c>
      <c r="K24" s="68" t="str">
        <f ca="1"/>
        <v/>
      </c>
      <c r="L24" s="72"/>
      <c r="M24" s="127" t="str">
        <f ca="1"/>
        <v/>
      </c>
      <c r="N24" s="73" t="str">
        <f ca="1"/>
        <v/>
      </c>
      <c r="O24" s="77"/>
      <c r="P24" s="128" t="str">
        <f ca="1"/>
        <v/>
      </c>
      <c r="Q24" s="78" t="str">
        <f ca="1"/>
        <v/>
      </c>
      <c r="R24" s="82"/>
      <c r="S24" s="129" t="str">
        <f ca="1"/>
        <v/>
      </c>
      <c r="T24" s="83" t="str">
        <f ca="1"/>
        <v/>
      </c>
      <c r="U24" s="86"/>
      <c r="V24" s="130" t="str">
        <f ca="1"/>
        <v/>
      </c>
      <c r="W24" s="87" t="str">
        <f ca="1"/>
        <v/>
      </c>
      <c r="X24" s="91"/>
      <c r="Y24" s="131" t="str">
        <f ca="1"/>
        <v/>
      </c>
      <c r="Z24" s="93" t="str">
        <f ca="1"/>
        <v/>
      </c>
      <c r="AA24" s="97"/>
      <c r="AB24" s="132" t="str">
        <f ca="1"/>
        <v/>
      </c>
      <c r="AC24" s="98" t="str">
        <f ca="1"/>
        <v/>
      </c>
      <c r="AD24" s="102"/>
      <c r="AE24" s="138" t="str">
        <f ca="1"/>
        <v/>
      </c>
      <c r="AF24" s="103" t="str">
        <f ca="1"/>
        <v/>
      </c>
      <c r="AG24" s="118"/>
      <c r="AH24" s="135"/>
    </row>
    <row r="25" spans="1:39">
      <c r="A25" s="242">
        <v>39527</v>
      </c>
      <c r="B25" s="9">
        <v>22</v>
      </c>
      <c r="C25" s="57">
        <v>326</v>
      </c>
      <c r="D25" s="123"/>
      <c r="E25" s="59"/>
      <c r="F25" s="63">
        <v>348</v>
      </c>
      <c r="G25" s="137">
        <f ca="1"/>
        <v>15.5</v>
      </c>
      <c r="H25" s="64">
        <f ca="1"/>
        <v>4.6616541353383459E-2</v>
      </c>
      <c r="I25" s="67"/>
      <c r="J25" s="126" t="str">
        <f ca="1"/>
        <v/>
      </c>
      <c r="K25" s="68" t="str">
        <f ca="1"/>
        <v/>
      </c>
      <c r="L25" s="72"/>
      <c r="M25" s="127" t="str">
        <f ca="1"/>
        <v/>
      </c>
      <c r="N25" s="73" t="str">
        <f ca="1"/>
        <v/>
      </c>
      <c r="O25" s="77"/>
      <c r="P25" s="128" t="str">
        <f ca="1"/>
        <v/>
      </c>
      <c r="Q25" s="78" t="str">
        <f ca="1"/>
        <v/>
      </c>
      <c r="R25" s="82"/>
      <c r="S25" s="129" t="str">
        <f ca="1"/>
        <v/>
      </c>
      <c r="T25" s="83" t="str">
        <f ca="1"/>
        <v/>
      </c>
      <c r="U25" s="86"/>
      <c r="V25" s="130" t="str">
        <f ca="1"/>
        <v/>
      </c>
      <c r="W25" s="87" t="str">
        <f ca="1"/>
        <v/>
      </c>
      <c r="X25" s="91"/>
      <c r="Y25" s="131" t="str">
        <f ca="1"/>
        <v/>
      </c>
      <c r="Z25" s="93" t="str">
        <f ca="1"/>
        <v/>
      </c>
      <c r="AA25" s="97"/>
      <c r="AB25" s="132" t="str">
        <f ca="1"/>
        <v/>
      </c>
      <c r="AC25" s="98" t="str">
        <f ca="1"/>
        <v/>
      </c>
      <c r="AD25" s="102"/>
      <c r="AE25" s="138" t="str">
        <f ca="1"/>
        <v/>
      </c>
      <c r="AF25" s="103" t="str">
        <f ca="1"/>
        <v/>
      </c>
      <c r="AG25" s="118"/>
      <c r="AH25" s="135"/>
      <c r="AM25" s="11"/>
    </row>
    <row r="26" spans="1:39">
      <c r="A26" s="242">
        <v>39528</v>
      </c>
      <c r="B26" s="9">
        <v>23</v>
      </c>
      <c r="C26" s="57">
        <v>349</v>
      </c>
      <c r="D26" s="123"/>
      <c r="E26" s="59"/>
      <c r="F26" s="63">
        <v>388</v>
      </c>
      <c r="G26" s="137">
        <f ca="1"/>
        <v>40</v>
      </c>
      <c r="H26" s="64">
        <f ca="1"/>
        <v>0.11494252873563218</v>
      </c>
      <c r="I26" s="67"/>
      <c r="J26" s="126" t="str">
        <f ca="1"/>
        <v/>
      </c>
      <c r="K26" s="68" t="str">
        <f ca="1"/>
        <v/>
      </c>
      <c r="L26" s="72"/>
      <c r="M26" s="127" t="str">
        <f ca="1"/>
        <v/>
      </c>
      <c r="N26" s="73" t="str">
        <f ca="1"/>
        <v/>
      </c>
      <c r="O26" s="77"/>
      <c r="P26" s="128" t="str">
        <f ca="1"/>
        <v/>
      </c>
      <c r="Q26" s="78" t="str">
        <f ca="1"/>
        <v/>
      </c>
      <c r="R26" s="82"/>
      <c r="S26" s="129" t="str">
        <f ca="1"/>
        <v/>
      </c>
      <c r="T26" s="83" t="str">
        <f ca="1"/>
        <v/>
      </c>
      <c r="U26" s="86"/>
      <c r="V26" s="130" t="str">
        <f ca="1"/>
        <v/>
      </c>
      <c r="W26" s="87" t="str">
        <f ca="1"/>
        <v/>
      </c>
      <c r="X26" s="91"/>
      <c r="Y26" s="131" t="str">
        <f ca="1"/>
        <v/>
      </c>
      <c r="Z26" s="93" t="str">
        <f ca="1"/>
        <v/>
      </c>
      <c r="AA26" s="97"/>
      <c r="AB26" s="132" t="str">
        <f ca="1"/>
        <v/>
      </c>
      <c r="AC26" s="98" t="str">
        <f ca="1"/>
        <v/>
      </c>
      <c r="AD26" s="102"/>
      <c r="AE26" s="138" t="str">
        <f ca="1"/>
        <v/>
      </c>
      <c r="AF26" s="103" t="str">
        <f ca="1"/>
        <v/>
      </c>
      <c r="AG26" s="118"/>
      <c r="AH26" s="135"/>
    </row>
    <row r="27" spans="1:39">
      <c r="A27" s="242">
        <v>39529</v>
      </c>
      <c r="B27" s="9">
        <v>24</v>
      </c>
      <c r="C27" s="57">
        <v>362.7</v>
      </c>
      <c r="D27" s="123"/>
      <c r="E27" s="59"/>
      <c r="F27" s="63">
        <v>394</v>
      </c>
      <c r="G27" s="137">
        <f ca="1"/>
        <v>6</v>
      </c>
      <c r="H27" s="64">
        <f ca="1"/>
        <v>1.5463917525773196E-2</v>
      </c>
      <c r="I27" s="67"/>
      <c r="J27" s="126" t="str">
        <f ca="1"/>
        <v/>
      </c>
      <c r="K27" s="68" t="str">
        <f ca="1"/>
        <v/>
      </c>
      <c r="L27" s="72"/>
      <c r="M27" s="127" t="str">
        <f ca="1"/>
        <v/>
      </c>
      <c r="N27" s="73" t="str">
        <f ca="1"/>
        <v/>
      </c>
      <c r="O27" s="77"/>
      <c r="P27" s="128" t="str">
        <f ca="1"/>
        <v/>
      </c>
      <c r="Q27" s="78" t="str">
        <f ca="1"/>
        <v/>
      </c>
      <c r="R27" s="82"/>
      <c r="S27" s="129" t="str">
        <f ca="1"/>
        <v/>
      </c>
      <c r="T27" s="83" t="str">
        <f ca="1"/>
        <v/>
      </c>
      <c r="U27" s="86"/>
      <c r="V27" s="130" t="str">
        <f ca="1"/>
        <v/>
      </c>
      <c r="W27" s="87" t="str">
        <f ca="1"/>
        <v/>
      </c>
      <c r="X27" s="91"/>
      <c r="Y27" s="131" t="str">
        <f ca="1"/>
        <v/>
      </c>
      <c r="Z27" s="93" t="str">
        <f ca="1"/>
        <v/>
      </c>
      <c r="AA27" s="97"/>
      <c r="AB27" s="132" t="str">
        <f ca="1"/>
        <v/>
      </c>
      <c r="AC27" s="98" t="str">
        <f ca="1"/>
        <v/>
      </c>
      <c r="AD27" s="102"/>
      <c r="AE27" s="138" t="str">
        <f ca="1"/>
        <v/>
      </c>
      <c r="AF27" s="103" t="str">
        <f ca="1"/>
        <v/>
      </c>
      <c r="AG27" s="118"/>
      <c r="AH27" s="135"/>
    </row>
    <row r="28" spans="1:39">
      <c r="A28" s="242">
        <v>39530</v>
      </c>
      <c r="B28" s="9">
        <v>25</v>
      </c>
      <c r="C28" s="57">
        <v>372</v>
      </c>
      <c r="D28" s="123"/>
      <c r="E28" s="59"/>
      <c r="F28" s="63">
        <v>425</v>
      </c>
      <c r="G28" s="137">
        <f ca="1"/>
        <v>31</v>
      </c>
      <c r="H28" s="64">
        <f ca="1"/>
        <v>7.8680203045685279E-2</v>
      </c>
      <c r="I28" s="67"/>
      <c r="J28" s="126" t="str">
        <f ca="1"/>
        <v/>
      </c>
      <c r="K28" s="68" t="str">
        <f ca="1"/>
        <v/>
      </c>
      <c r="L28" s="72"/>
      <c r="M28" s="127" t="str">
        <f ca="1"/>
        <v/>
      </c>
      <c r="N28" s="73" t="str">
        <f ca="1"/>
        <v/>
      </c>
      <c r="O28" s="77"/>
      <c r="P28" s="128" t="str">
        <f ca="1"/>
        <v/>
      </c>
      <c r="Q28" s="78" t="str">
        <f ca="1"/>
        <v/>
      </c>
      <c r="R28" s="82"/>
      <c r="S28" s="129" t="str">
        <f ca="1"/>
        <v/>
      </c>
      <c r="T28" s="83" t="str">
        <f ca="1"/>
        <v/>
      </c>
      <c r="U28" s="86"/>
      <c r="V28" s="130" t="str">
        <f ca="1"/>
        <v/>
      </c>
      <c r="W28" s="87" t="str">
        <f ca="1"/>
        <v/>
      </c>
      <c r="X28" s="91"/>
      <c r="Y28" s="131" t="str">
        <f ca="1"/>
        <v/>
      </c>
      <c r="Z28" s="93" t="str">
        <f ca="1"/>
        <v/>
      </c>
      <c r="AA28" s="97"/>
      <c r="AB28" s="132" t="str">
        <f ca="1"/>
        <v/>
      </c>
      <c r="AC28" s="98" t="str">
        <f ca="1"/>
        <v/>
      </c>
      <c r="AD28" s="102"/>
      <c r="AE28" s="138" t="str">
        <f ca="1"/>
        <v/>
      </c>
      <c r="AF28" s="103" t="str">
        <f ca="1"/>
        <v/>
      </c>
      <c r="AG28" s="118"/>
      <c r="AH28" s="135"/>
    </row>
    <row r="29" spans="1:39">
      <c r="A29" s="242">
        <v>39531</v>
      </c>
      <c r="B29" s="9">
        <v>26</v>
      </c>
      <c r="C29" s="57">
        <v>392</v>
      </c>
      <c r="D29" s="123"/>
      <c r="E29" s="59"/>
      <c r="F29" s="63">
        <v>469</v>
      </c>
      <c r="G29" s="137">
        <f ca="1"/>
        <v>44</v>
      </c>
      <c r="H29" s="64">
        <f ca="1"/>
        <v>0.10352941176470588</v>
      </c>
      <c r="I29" s="67"/>
      <c r="J29" s="126" t="str">
        <f ca="1"/>
        <v/>
      </c>
      <c r="K29" s="68" t="str">
        <f ca="1"/>
        <v/>
      </c>
      <c r="L29" s="72"/>
      <c r="M29" s="127" t="str">
        <f ca="1"/>
        <v/>
      </c>
      <c r="N29" s="73" t="str">
        <f ca="1"/>
        <v/>
      </c>
      <c r="O29" s="77"/>
      <c r="P29" s="128" t="str">
        <f ca="1"/>
        <v/>
      </c>
      <c r="Q29" s="78" t="str">
        <f ca="1"/>
        <v/>
      </c>
      <c r="R29" s="82"/>
      <c r="S29" s="129" t="str">
        <f ca="1"/>
        <v/>
      </c>
      <c r="T29" s="83" t="str">
        <f ca="1"/>
        <v/>
      </c>
      <c r="U29" s="86"/>
      <c r="V29" s="130" t="str">
        <f ca="1"/>
        <v/>
      </c>
      <c r="W29" s="87" t="str">
        <f ca="1"/>
        <v/>
      </c>
      <c r="X29" s="91"/>
      <c r="Y29" s="131" t="str">
        <f ca="1"/>
        <v/>
      </c>
      <c r="Z29" s="93" t="str">
        <f ca="1"/>
        <v/>
      </c>
      <c r="AA29" s="97"/>
      <c r="AB29" s="132" t="str">
        <f ca="1"/>
        <v/>
      </c>
      <c r="AC29" s="98" t="str">
        <f ca="1"/>
        <v/>
      </c>
      <c r="AD29" s="102"/>
      <c r="AE29" s="138" t="str">
        <f ca="1"/>
        <v/>
      </c>
      <c r="AF29" s="103" t="str">
        <f ca="1"/>
        <v/>
      </c>
      <c r="AG29" s="118"/>
      <c r="AH29" s="135"/>
      <c r="AM29" s="18"/>
    </row>
    <row r="30" spans="1:39">
      <c r="A30" s="242">
        <v>39532</v>
      </c>
      <c r="B30" s="9">
        <v>27</v>
      </c>
      <c r="C30" s="57">
        <v>414</v>
      </c>
      <c r="D30" s="123"/>
      <c r="E30" s="59"/>
      <c r="F30" s="63">
        <v>483.4</v>
      </c>
      <c r="G30" s="137">
        <f ca="1"/>
        <v>14.399999999999977</v>
      </c>
      <c r="H30" s="64">
        <f ca="1"/>
        <v>3.0703624733475432E-2</v>
      </c>
      <c r="I30" s="67"/>
      <c r="J30" s="126" t="str">
        <f ca="1"/>
        <v/>
      </c>
      <c r="K30" s="68" t="str">
        <f ca="1"/>
        <v/>
      </c>
      <c r="L30" s="72"/>
      <c r="M30" s="127" t="str">
        <f ca="1"/>
        <v/>
      </c>
      <c r="N30" s="73" t="str">
        <f ca="1"/>
        <v/>
      </c>
      <c r="O30" s="77"/>
      <c r="P30" s="128" t="str">
        <f ca="1"/>
        <v/>
      </c>
      <c r="Q30" s="78" t="str">
        <f ca="1"/>
        <v/>
      </c>
      <c r="R30" s="82"/>
      <c r="S30" s="129" t="str">
        <f ca="1"/>
        <v/>
      </c>
      <c r="T30" s="83" t="str">
        <f ca="1"/>
        <v/>
      </c>
      <c r="U30" s="86"/>
      <c r="V30" s="130" t="str">
        <f ca="1"/>
        <v/>
      </c>
      <c r="W30" s="87" t="str">
        <f ca="1"/>
        <v/>
      </c>
      <c r="X30" s="91"/>
      <c r="Y30" s="131" t="str">
        <f ca="1"/>
        <v/>
      </c>
      <c r="Z30" s="93" t="str">
        <f ca="1"/>
        <v/>
      </c>
      <c r="AA30" s="97"/>
      <c r="AB30" s="132" t="str">
        <f ca="1"/>
        <v/>
      </c>
      <c r="AC30" s="98" t="str">
        <f ca="1"/>
        <v/>
      </c>
      <c r="AD30" s="102"/>
      <c r="AE30" s="138" t="str">
        <f ca="1"/>
        <v/>
      </c>
      <c r="AF30" s="103" t="str">
        <f ca="1"/>
        <v/>
      </c>
      <c r="AG30" s="118"/>
      <c r="AH30" s="135"/>
    </row>
    <row r="31" spans="1:39">
      <c r="A31" s="242">
        <v>39533</v>
      </c>
      <c r="B31" s="9">
        <v>28</v>
      </c>
      <c r="C31" s="57">
        <v>441</v>
      </c>
      <c r="D31" s="123"/>
      <c r="E31" s="59"/>
      <c r="F31" s="63"/>
      <c r="G31" s="137" t="str">
        <f ca="1"/>
        <v/>
      </c>
      <c r="H31" s="64" t="str">
        <f ca="1"/>
        <v/>
      </c>
      <c r="I31" s="67"/>
      <c r="J31" s="126" t="str">
        <f ca="1"/>
        <v/>
      </c>
      <c r="K31" s="68" t="str">
        <f ca="1"/>
        <v/>
      </c>
      <c r="L31" s="72"/>
      <c r="M31" s="127" t="str">
        <f ca="1"/>
        <v/>
      </c>
      <c r="N31" s="73" t="str">
        <f ca="1"/>
        <v/>
      </c>
      <c r="O31" s="77"/>
      <c r="P31" s="128" t="str">
        <f ca="1"/>
        <v/>
      </c>
      <c r="Q31" s="78" t="str">
        <f ca="1"/>
        <v/>
      </c>
      <c r="R31" s="82"/>
      <c r="S31" s="129" t="str">
        <f ca="1"/>
        <v/>
      </c>
      <c r="T31" s="83" t="str">
        <f ca="1"/>
        <v/>
      </c>
      <c r="U31" s="86"/>
      <c r="V31" s="130" t="str">
        <f ca="1"/>
        <v/>
      </c>
      <c r="W31" s="87" t="str">
        <f ca="1"/>
        <v/>
      </c>
      <c r="X31" s="91"/>
      <c r="Y31" s="131" t="str">
        <f ca="1"/>
        <v/>
      </c>
      <c r="Z31" s="93" t="str">
        <f ca="1"/>
        <v/>
      </c>
      <c r="AA31" s="97"/>
      <c r="AB31" s="132" t="str">
        <f ca="1"/>
        <v/>
      </c>
      <c r="AC31" s="98" t="str">
        <f ca="1"/>
        <v/>
      </c>
      <c r="AD31" s="102"/>
      <c r="AE31" s="138" t="str">
        <f ca="1"/>
        <v/>
      </c>
      <c r="AF31" s="103" t="str">
        <f ca="1"/>
        <v/>
      </c>
      <c r="AG31" s="118"/>
      <c r="AH31" s="135"/>
    </row>
    <row r="32" spans="1:39">
      <c r="A32" s="242">
        <v>39534</v>
      </c>
      <c r="B32" s="9">
        <v>29</v>
      </c>
      <c r="C32" s="57">
        <v>483</v>
      </c>
      <c r="D32" s="123"/>
      <c r="E32" s="59"/>
      <c r="F32" s="63"/>
      <c r="G32" s="137" t="str">
        <f ca="1"/>
        <v/>
      </c>
      <c r="H32" s="64" t="str">
        <f ca="1"/>
        <v/>
      </c>
      <c r="I32" s="67"/>
      <c r="J32" s="126" t="str">
        <f ca="1"/>
        <v/>
      </c>
      <c r="K32" s="68" t="str">
        <f ca="1"/>
        <v/>
      </c>
      <c r="L32" s="72"/>
      <c r="M32" s="127" t="str">
        <f ca="1"/>
        <v/>
      </c>
      <c r="N32" s="73" t="str">
        <f ca="1"/>
        <v/>
      </c>
      <c r="O32" s="77"/>
      <c r="P32" s="128" t="str">
        <f ca="1"/>
        <v/>
      </c>
      <c r="Q32" s="78" t="str">
        <f ca="1"/>
        <v/>
      </c>
      <c r="R32" s="82"/>
      <c r="S32" s="129" t="str">
        <f ca="1"/>
        <v/>
      </c>
      <c r="T32" s="83" t="str">
        <f ca="1"/>
        <v/>
      </c>
      <c r="U32" s="86"/>
      <c r="V32" s="130" t="str">
        <f ca="1"/>
        <v/>
      </c>
      <c r="W32" s="87" t="str">
        <f ca="1"/>
        <v/>
      </c>
      <c r="X32" s="91"/>
      <c r="Y32" s="131" t="str">
        <f ca="1"/>
        <v/>
      </c>
      <c r="Z32" s="93" t="str">
        <f ca="1"/>
        <v/>
      </c>
      <c r="AA32" s="97"/>
      <c r="AB32" s="132" t="str">
        <f ca="1"/>
        <v/>
      </c>
      <c r="AC32" s="98" t="str">
        <f ca="1"/>
        <v/>
      </c>
      <c r="AD32" s="102"/>
      <c r="AE32" s="138" t="str">
        <f ca="1"/>
        <v/>
      </c>
      <c r="AF32" s="103" t="str">
        <f ca="1"/>
        <v/>
      </c>
      <c r="AG32" s="118"/>
      <c r="AH32" s="135"/>
      <c r="AJ32" s="16"/>
    </row>
    <row r="33" spans="1:39">
      <c r="A33" s="242">
        <v>39535</v>
      </c>
      <c r="B33" s="9">
        <v>30</v>
      </c>
      <c r="C33" s="57">
        <v>498.5</v>
      </c>
      <c r="D33" s="123"/>
      <c r="E33" s="59"/>
      <c r="F33" s="63"/>
      <c r="G33" s="137" t="str">
        <f ca="1"/>
        <v/>
      </c>
      <c r="H33" s="64" t="str">
        <f ca="1"/>
        <v/>
      </c>
      <c r="I33" s="67"/>
      <c r="J33" s="126" t="str">
        <f ca="1"/>
        <v/>
      </c>
      <c r="K33" s="68" t="str">
        <f ca="1"/>
        <v/>
      </c>
      <c r="L33" s="72"/>
      <c r="M33" s="127" t="str">
        <f ca="1"/>
        <v/>
      </c>
      <c r="N33" s="73" t="str">
        <f ca="1"/>
        <v/>
      </c>
      <c r="O33" s="77"/>
      <c r="P33" s="128" t="str">
        <f ca="1"/>
        <v/>
      </c>
      <c r="Q33" s="78" t="str">
        <f ca="1"/>
        <v/>
      </c>
      <c r="R33" s="82"/>
      <c r="S33" s="129" t="str">
        <f ca="1"/>
        <v/>
      </c>
      <c r="T33" s="83" t="str">
        <f ca="1"/>
        <v/>
      </c>
      <c r="U33" s="86"/>
      <c r="V33" s="130" t="str">
        <f ca="1"/>
        <v/>
      </c>
      <c r="W33" s="87" t="str">
        <f ca="1"/>
        <v/>
      </c>
      <c r="X33" s="91"/>
      <c r="Y33" s="131" t="str">
        <f ca="1"/>
        <v/>
      </c>
      <c r="Z33" s="93" t="str">
        <f ca="1"/>
        <v/>
      </c>
      <c r="AA33" s="97"/>
      <c r="AB33" s="132" t="str">
        <f ca="1"/>
        <v/>
      </c>
      <c r="AC33" s="98" t="str">
        <f ca="1"/>
        <v/>
      </c>
      <c r="AD33" s="102"/>
      <c r="AE33" s="138" t="str">
        <f ca="1"/>
        <v/>
      </c>
      <c r="AF33" s="103" t="str">
        <f ca="1"/>
        <v/>
      </c>
      <c r="AG33" s="118"/>
      <c r="AH33" s="135"/>
      <c r="AJ33" s="16"/>
    </row>
    <row r="34" spans="1:39">
      <c r="A34" s="242">
        <v>39536</v>
      </c>
      <c r="B34" s="9">
        <v>31</v>
      </c>
      <c r="C34" s="57"/>
      <c r="D34" s="123"/>
      <c r="E34" s="59"/>
      <c r="F34" s="63"/>
      <c r="G34" s="137" t="str">
        <f ca="1"/>
        <v/>
      </c>
      <c r="H34" s="64" t="str">
        <f ca="1"/>
        <v/>
      </c>
      <c r="I34" s="67"/>
      <c r="J34" s="126" t="str">
        <f ca="1"/>
        <v/>
      </c>
      <c r="K34" s="68" t="str">
        <f ca="1"/>
        <v/>
      </c>
      <c r="L34" s="72"/>
      <c r="M34" s="127" t="str">
        <f ca="1"/>
        <v/>
      </c>
      <c r="N34" s="73" t="str">
        <f ca="1"/>
        <v/>
      </c>
      <c r="O34" s="77"/>
      <c r="P34" s="128" t="str">
        <f ca="1"/>
        <v/>
      </c>
      <c r="Q34" s="78" t="str">
        <f ca="1"/>
        <v/>
      </c>
      <c r="R34" s="82"/>
      <c r="S34" s="129" t="str">
        <f ca="1"/>
        <v/>
      </c>
      <c r="T34" s="83" t="str">
        <f ca="1"/>
        <v/>
      </c>
      <c r="U34" s="86"/>
      <c r="V34" s="130" t="str">
        <f ca="1"/>
        <v/>
      </c>
      <c r="W34" s="87" t="str">
        <f ca="1"/>
        <v/>
      </c>
      <c r="X34" s="91"/>
      <c r="Y34" s="131" t="str">
        <f ca="1"/>
        <v/>
      </c>
      <c r="Z34" s="93" t="str">
        <f ca="1"/>
        <v/>
      </c>
      <c r="AA34" s="97"/>
      <c r="AB34" s="132" t="str">
        <f ca="1"/>
        <v/>
      </c>
      <c r="AC34" s="98" t="str">
        <f ca="1"/>
        <v/>
      </c>
      <c r="AD34" s="102"/>
      <c r="AE34" s="138" t="str">
        <f ca="1"/>
        <v/>
      </c>
      <c r="AF34" s="103" t="str">
        <f ca="1"/>
        <v/>
      </c>
      <c r="AG34" s="118"/>
      <c r="AH34" s="135"/>
      <c r="AJ34" s="34"/>
    </row>
    <row r="35" spans="1:39">
      <c r="A35" s="242">
        <v>39537</v>
      </c>
      <c r="B35" s="9">
        <v>32</v>
      </c>
      <c r="C35" s="57"/>
      <c r="D35" s="123"/>
      <c r="E35" s="59"/>
      <c r="F35" s="63"/>
      <c r="G35" s="137" t="str">
        <f ca="1"/>
        <v/>
      </c>
      <c r="H35" s="64" t="str">
        <f ca="1"/>
        <v/>
      </c>
      <c r="I35" s="67"/>
      <c r="J35" s="126" t="str">
        <f ca="1"/>
        <v/>
      </c>
      <c r="K35" s="68" t="str">
        <f ca="1"/>
        <v/>
      </c>
      <c r="L35" s="72"/>
      <c r="M35" s="127" t="str">
        <f ca="1"/>
        <v/>
      </c>
      <c r="N35" s="73" t="str">
        <f ca="1"/>
        <v/>
      </c>
      <c r="O35" s="77"/>
      <c r="P35" s="128" t="str">
        <f ca="1"/>
        <v/>
      </c>
      <c r="Q35" s="78" t="str">
        <f ca="1"/>
        <v/>
      </c>
      <c r="R35" s="82"/>
      <c r="S35" s="129" t="str">
        <f ca="1"/>
        <v/>
      </c>
      <c r="T35" s="83" t="str">
        <f ca="1"/>
        <v/>
      </c>
      <c r="U35" s="86"/>
      <c r="V35" s="130" t="str">
        <f ca="1"/>
        <v/>
      </c>
      <c r="W35" s="87" t="str">
        <f ca="1"/>
        <v/>
      </c>
      <c r="X35" s="91"/>
      <c r="Y35" s="131" t="str">
        <f ca="1"/>
        <v/>
      </c>
      <c r="Z35" s="93" t="str">
        <f ca="1"/>
        <v/>
      </c>
      <c r="AA35" s="97"/>
      <c r="AB35" s="132" t="str">
        <f ca="1"/>
        <v/>
      </c>
      <c r="AC35" s="98" t="str">
        <f ca="1"/>
        <v/>
      </c>
      <c r="AD35" s="102"/>
      <c r="AE35" s="138" t="str">
        <f ca="1"/>
        <v/>
      </c>
      <c r="AF35" s="103" t="str">
        <f ca="1"/>
        <v/>
      </c>
      <c r="AG35" s="118"/>
      <c r="AH35" s="135"/>
      <c r="AJ35" s="16"/>
    </row>
    <row r="36" spans="1:39">
      <c r="A36" s="242">
        <v>39538</v>
      </c>
      <c r="B36" s="9">
        <v>33</v>
      </c>
      <c r="C36" s="57"/>
      <c r="D36" s="123"/>
      <c r="E36" s="59"/>
      <c r="F36" s="63"/>
      <c r="G36" s="137" t="str">
        <f ca="1"/>
        <v/>
      </c>
      <c r="H36" s="64" t="str">
        <f ca="1"/>
        <v/>
      </c>
      <c r="I36" s="67"/>
      <c r="J36" s="126" t="str">
        <f ca="1"/>
        <v/>
      </c>
      <c r="K36" s="68" t="str">
        <f ca="1"/>
        <v/>
      </c>
      <c r="L36" s="72"/>
      <c r="M36" s="127" t="str">
        <f ca="1"/>
        <v/>
      </c>
      <c r="N36" s="73" t="str">
        <f ca="1"/>
        <v/>
      </c>
      <c r="O36" s="77"/>
      <c r="P36" s="128" t="str">
        <f ca="1"/>
        <v/>
      </c>
      <c r="Q36" s="78" t="str">
        <f ca="1"/>
        <v/>
      </c>
      <c r="R36" s="82"/>
      <c r="S36" s="129" t="str">
        <f ca="1"/>
        <v/>
      </c>
      <c r="T36" s="83" t="str">
        <f ca="1"/>
        <v/>
      </c>
      <c r="U36" s="86"/>
      <c r="V36" s="130" t="str">
        <f ca="1"/>
        <v/>
      </c>
      <c r="W36" s="87" t="str">
        <f ca="1"/>
        <v/>
      </c>
      <c r="X36" s="91"/>
      <c r="Y36" s="131" t="str">
        <f ca="1"/>
        <v/>
      </c>
      <c r="Z36" s="93" t="str">
        <f ca="1"/>
        <v/>
      </c>
      <c r="AA36" s="97"/>
      <c r="AB36" s="132" t="str">
        <f ca="1"/>
        <v/>
      </c>
      <c r="AC36" s="98" t="str">
        <f ca="1"/>
        <v/>
      </c>
      <c r="AD36" s="102"/>
      <c r="AE36" s="138" t="str">
        <f ca="1"/>
        <v/>
      </c>
      <c r="AF36" s="103" t="str">
        <f ca="1"/>
        <v/>
      </c>
      <c r="AG36" s="118"/>
      <c r="AH36" s="135"/>
    </row>
    <row r="37" spans="1:39">
      <c r="A37" s="242">
        <v>39539</v>
      </c>
      <c r="B37" s="9">
        <v>34</v>
      </c>
      <c r="C37" s="57"/>
      <c r="D37" s="123"/>
      <c r="E37" s="59"/>
      <c r="F37" s="63"/>
      <c r="G37" s="137" t="str">
        <f ca="1"/>
        <v/>
      </c>
      <c r="H37" s="64" t="str">
        <f ca="1"/>
        <v/>
      </c>
      <c r="I37" s="67"/>
      <c r="J37" s="126" t="str">
        <f ca="1"/>
        <v/>
      </c>
      <c r="K37" s="68" t="str">
        <f ca="1"/>
        <v/>
      </c>
      <c r="L37" s="72"/>
      <c r="M37" s="127" t="str">
        <f ca="1"/>
        <v/>
      </c>
      <c r="N37" s="73" t="str">
        <f ca="1"/>
        <v/>
      </c>
      <c r="O37" s="77"/>
      <c r="P37" s="128" t="str">
        <f ca="1"/>
        <v/>
      </c>
      <c r="Q37" s="78" t="str">
        <f ca="1"/>
        <v/>
      </c>
      <c r="R37" s="82"/>
      <c r="S37" s="129" t="str">
        <f ca="1"/>
        <v/>
      </c>
      <c r="T37" s="83" t="str">
        <f ca="1"/>
        <v/>
      </c>
      <c r="U37" s="86"/>
      <c r="V37" s="130" t="str">
        <f ca="1"/>
        <v/>
      </c>
      <c r="W37" s="87" t="str">
        <f ca="1"/>
        <v/>
      </c>
      <c r="X37" s="91"/>
      <c r="Y37" s="131" t="str">
        <f ca="1"/>
        <v/>
      </c>
      <c r="Z37" s="93" t="str">
        <f ca="1"/>
        <v/>
      </c>
      <c r="AA37" s="97"/>
      <c r="AB37" s="132" t="str">
        <f ca="1"/>
        <v/>
      </c>
      <c r="AC37" s="98" t="str">
        <f ca="1"/>
        <v/>
      </c>
      <c r="AD37" s="102"/>
      <c r="AE37" s="138" t="str">
        <f ca="1"/>
        <v/>
      </c>
      <c r="AF37" s="103" t="str">
        <f ca="1"/>
        <v/>
      </c>
      <c r="AG37" s="118"/>
      <c r="AH37" s="135"/>
      <c r="AJ37" s="16"/>
    </row>
    <row r="38" spans="1:39">
      <c r="A38" s="242">
        <v>39540</v>
      </c>
      <c r="B38" s="9">
        <v>35</v>
      </c>
      <c r="C38" s="57"/>
      <c r="D38" s="123"/>
      <c r="E38" s="59"/>
      <c r="F38" s="63"/>
      <c r="G38" s="137" t="str">
        <f ca="1"/>
        <v/>
      </c>
      <c r="H38" s="64" t="str">
        <f ca="1"/>
        <v/>
      </c>
      <c r="I38" s="67"/>
      <c r="J38" s="126" t="str">
        <f ca="1"/>
        <v/>
      </c>
      <c r="K38" s="68" t="str">
        <f ca="1"/>
        <v/>
      </c>
      <c r="L38" s="72"/>
      <c r="M38" s="127" t="str">
        <f ca="1"/>
        <v/>
      </c>
      <c r="N38" s="73" t="str">
        <f ca="1"/>
        <v/>
      </c>
      <c r="O38" s="77"/>
      <c r="P38" s="128" t="str">
        <f ca="1"/>
        <v/>
      </c>
      <c r="Q38" s="78" t="str">
        <f ca="1"/>
        <v/>
      </c>
      <c r="R38" s="82"/>
      <c r="S38" s="129" t="str">
        <f ca="1"/>
        <v/>
      </c>
      <c r="T38" s="83" t="str">
        <f ca="1"/>
        <v/>
      </c>
      <c r="U38" s="86"/>
      <c r="V38" s="130" t="str">
        <f ca="1"/>
        <v/>
      </c>
      <c r="W38" s="87" t="str">
        <f ca="1"/>
        <v/>
      </c>
      <c r="X38" s="91"/>
      <c r="Y38" s="131" t="str">
        <f ca="1"/>
        <v/>
      </c>
      <c r="Z38" s="93" t="str">
        <f ca="1"/>
        <v/>
      </c>
      <c r="AA38" s="97"/>
      <c r="AB38" s="132" t="str">
        <f ca="1"/>
        <v/>
      </c>
      <c r="AC38" s="98" t="str">
        <f ca="1"/>
        <v/>
      </c>
      <c r="AD38" s="102"/>
      <c r="AE38" s="138" t="str">
        <f ca="1"/>
        <v/>
      </c>
      <c r="AF38" s="103" t="str">
        <f ca="1"/>
        <v/>
      </c>
      <c r="AG38" s="118"/>
      <c r="AH38" s="135"/>
      <c r="AJ38" s="33"/>
      <c r="AK38" s="11"/>
      <c r="AM38" s="16"/>
    </row>
    <row r="39" spans="1:39">
      <c r="A39" s="242">
        <v>39541</v>
      </c>
      <c r="B39" s="9">
        <v>36</v>
      </c>
      <c r="C39" s="57"/>
      <c r="D39" s="123"/>
      <c r="E39" s="59"/>
      <c r="F39" s="63"/>
      <c r="G39" s="137" t="str">
        <f ca="1"/>
        <v/>
      </c>
      <c r="H39" s="64" t="str">
        <f ca="1"/>
        <v/>
      </c>
      <c r="I39" s="67"/>
      <c r="J39" s="126" t="str">
        <f ca="1"/>
        <v/>
      </c>
      <c r="K39" s="68" t="str">
        <f ca="1"/>
        <v/>
      </c>
      <c r="L39" s="72"/>
      <c r="M39" s="127" t="str">
        <f ca="1"/>
        <v/>
      </c>
      <c r="N39" s="73" t="str">
        <f ca="1"/>
        <v/>
      </c>
      <c r="O39" s="77"/>
      <c r="P39" s="128" t="str">
        <f ca="1"/>
        <v/>
      </c>
      <c r="Q39" s="78" t="str">
        <f ca="1"/>
        <v/>
      </c>
      <c r="R39" s="82"/>
      <c r="S39" s="129" t="str">
        <f ca="1"/>
        <v/>
      </c>
      <c r="T39" s="83" t="str">
        <f ca="1"/>
        <v/>
      </c>
      <c r="U39" s="86"/>
      <c r="V39" s="130" t="str">
        <f ca="1"/>
        <v/>
      </c>
      <c r="W39" s="87" t="str">
        <f ca="1"/>
        <v/>
      </c>
      <c r="X39" s="91"/>
      <c r="Y39" s="131" t="str">
        <f ca="1"/>
        <v/>
      </c>
      <c r="Z39" s="93" t="str">
        <f ca="1"/>
        <v/>
      </c>
      <c r="AA39" s="97"/>
      <c r="AB39" s="132" t="str">
        <f ca="1"/>
        <v/>
      </c>
      <c r="AC39" s="98" t="str">
        <f ca="1"/>
        <v/>
      </c>
      <c r="AD39" s="102"/>
      <c r="AE39" s="138" t="str">
        <f ca="1"/>
        <v/>
      </c>
      <c r="AF39" s="103" t="str">
        <f ca="1"/>
        <v/>
      </c>
      <c r="AG39" s="118"/>
      <c r="AH39" s="135"/>
      <c r="AJ39" s="33"/>
      <c r="AK39" s="11"/>
      <c r="AM39" s="16"/>
    </row>
    <row r="40" spans="1:39">
      <c r="A40" s="242">
        <v>39542</v>
      </c>
      <c r="B40" s="9">
        <v>37</v>
      </c>
      <c r="C40" s="57"/>
      <c r="D40" s="123"/>
      <c r="E40" s="59"/>
      <c r="F40" s="63"/>
      <c r="G40" s="137" t="str">
        <f ca="1"/>
        <v/>
      </c>
      <c r="H40" s="64" t="str">
        <f ca="1"/>
        <v/>
      </c>
      <c r="I40" s="67"/>
      <c r="J40" s="126" t="str">
        <f ca="1"/>
        <v/>
      </c>
      <c r="K40" s="68" t="str">
        <f ca="1"/>
        <v/>
      </c>
      <c r="L40" s="72"/>
      <c r="M40" s="127" t="str">
        <f ca="1"/>
        <v/>
      </c>
      <c r="N40" s="73" t="str">
        <f ca="1"/>
        <v/>
      </c>
      <c r="O40" s="77"/>
      <c r="P40" s="128" t="str">
        <f ca="1"/>
        <v/>
      </c>
      <c r="Q40" s="78" t="str">
        <f ca="1"/>
        <v/>
      </c>
      <c r="R40" s="82"/>
      <c r="S40" s="129" t="str">
        <f ca="1"/>
        <v/>
      </c>
      <c r="T40" s="83" t="str">
        <f ca="1"/>
        <v/>
      </c>
      <c r="U40" s="86"/>
      <c r="V40" s="130" t="str">
        <f ca="1"/>
        <v/>
      </c>
      <c r="W40" s="87" t="str">
        <f ca="1"/>
        <v/>
      </c>
      <c r="X40" s="91"/>
      <c r="Y40" s="131" t="str">
        <f ca="1"/>
        <v/>
      </c>
      <c r="Z40" s="93" t="str">
        <f ca="1"/>
        <v/>
      </c>
      <c r="AA40" s="97"/>
      <c r="AB40" s="132" t="str">
        <f ca="1"/>
        <v/>
      </c>
      <c r="AC40" s="98" t="str">
        <f ca="1"/>
        <v/>
      </c>
      <c r="AD40" s="102"/>
      <c r="AE40" s="138" t="str">
        <f ca="1"/>
        <v/>
      </c>
      <c r="AF40" s="103" t="str">
        <f ca="1"/>
        <v/>
      </c>
      <c r="AG40" s="118"/>
      <c r="AH40" s="135"/>
      <c r="AJ40" s="33"/>
      <c r="AK40" s="11"/>
      <c r="AM40" s="16"/>
    </row>
    <row r="41" spans="1:39">
      <c r="A41" s="242">
        <v>39543</v>
      </c>
      <c r="B41" s="9">
        <v>38</v>
      </c>
      <c r="C41" s="57"/>
      <c r="D41" s="123"/>
      <c r="E41" s="59"/>
      <c r="F41" s="63"/>
      <c r="G41" s="137" t="str">
        <f ca="1"/>
        <v/>
      </c>
      <c r="H41" s="64" t="str">
        <f ca="1"/>
        <v/>
      </c>
      <c r="I41" s="67"/>
      <c r="J41" s="126" t="str">
        <f ca="1"/>
        <v/>
      </c>
      <c r="K41" s="68" t="str">
        <f ca="1"/>
        <v/>
      </c>
      <c r="L41" s="72"/>
      <c r="M41" s="127" t="str">
        <f ca="1"/>
        <v/>
      </c>
      <c r="N41" s="73" t="str">
        <f ca="1"/>
        <v/>
      </c>
      <c r="O41" s="77"/>
      <c r="P41" s="128" t="str">
        <f ca="1"/>
        <v/>
      </c>
      <c r="Q41" s="78" t="str">
        <f ca="1"/>
        <v/>
      </c>
      <c r="R41" s="82"/>
      <c r="S41" s="129" t="str">
        <f ca="1"/>
        <v/>
      </c>
      <c r="T41" s="83" t="str">
        <f ca="1"/>
        <v/>
      </c>
      <c r="U41" s="86"/>
      <c r="V41" s="130" t="str">
        <f ca="1"/>
        <v/>
      </c>
      <c r="W41" s="87" t="str">
        <f ca="1"/>
        <v/>
      </c>
      <c r="X41" s="91"/>
      <c r="Y41" s="131" t="str">
        <f ca="1"/>
        <v/>
      </c>
      <c r="Z41" s="93" t="str">
        <f ca="1"/>
        <v/>
      </c>
      <c r="AA41" s="97"/>
      <c r="AB41" s="132" t="str">
        <f ca="1"/>
        <v/>
      </c>
      <c r="AC41" s="98" t="str">
        <f ca="1"/>
        <v/>
      </c>
      <c r="AD41" s="102"/>
      <c r="AE41" s="138" t="str">
        <f ca="1"/>
        <v/>
      </c>
      <c r="AF41" s="103" t="str">
        <f ca="1"/>
        <v/>
      </c>
      <c r="AG41" s="118"/>
      <c r="AH41" s="135"/>
      <c r="AJ41" s="33"/>
      <c r="AK41" s="11"/>
    </row>
    <row r="42" spans="1:39">
      <c r="A42" s="242">
        <v>39544</v>
      </c>
      <c r="B42" s="9">
        <v>39</v>
      </c>
      <c r="C42" s="57"/>
      <c r="D42" s="123"/>
      <c r="E42" s="59"/>
      <c r="F42" s="63"/>
      <c r="G42" s="137" t="str">
        <f ca="1"/>
        <v/>
      </c>
      <c r="H42" s="64" t="str">
        <f ca="1"/>
        <v/>
      </c>
      <c r="I42" s="67"/>
      <c r="J42" s="126" t="str">
        <f ca="1"/>
        <v/>
      </c>
      <c r="K42" s="68" t="str">
        <f ca="1"/>
        <v/>
      </c>
      <c r="L42" s="72"/>
      <c r="M42" s="127" t="str">
        <f ca="1"/>
        <v/>
      </c>
      <c r="N42" s="73" t="str">
        <f ca="1"/>
        <v/>
      </c>
      <c r="O42" s="77"/>
      <c r="P42" s="128" t="str">
        <f ca="1"/>
        <v/>
      </c>
      <c r="Q42" s="78" t="str">
        <f ca="1"/>
        <v/>
      </c>
      <c r="R42" s="82"/>
      <c r="S42" s="129" t="str">
        <f ca="1"/>
        <v/>
      </c>
      <c r="T42" s="83" t="str">
        <f ca="1"/>
        <v/>
      </c>
      <c r="U42" s="86"/>
      <c r="V42" s="130" t="str">
        <f ca="1"/>
        <v/>
      </c>
      <c r="W42" s="87" t="str">
        <f ca="1"/>
        <v/>
      </c>
      <c r="X42" s="91"/>
      <c r="Y42" s="131" t="str">
        <f ca="1"/>
        <v/>
      </c>
      <c r="Z42" s="93" t="str">
        <f ca="1"/>
        <v/>
      </c>
      <c r="AA42" s="97"/>
      <c r="AB42" s="132" t="str">
        <f ca="1"/>
        <v/>
      </c>
      <c r="AC42" s="98" t="str">
        <f ca="1"/>
        <v/>
      </c>
      <c r="AD42" s="102"/>
      <c r="AE42" s="138" t="str">
        <f ca="1"/>
        <v/>
      </c>
      <c r="AF42" s="103" t="str">
        <f ca="1"/>
        <v/>
      </c>
      <c r="AG42" s="118"/>
      <c r="AH42" s="135"/>
    </row>
    <row r="43" spans="1:39">
      <c r="A43" s="242">
        <v>39545</v>
      </c>
      <c r="B43" s="9">
        <v>40</v>
      </c>
      <c r="C43" s="57"/>
      <c r="D43" s="123"/>
      <c r="E43" s="59"/>
      <c r="F43" s="63"/>
      <c r="G43" s="137" t="str">
        <f ca="1"/>
        <v/>
      </c>
      <c r="H43" s="64" t="str">
        <f ca="1"/>
        <v/>
      </c>
      <c r="I43" s="67"/>
      <c r="J43" s="126" t="str">
        <f ca="1"/>
        <v/>
      </c>
      <c r="K43" s="68" t="str">
        <f ca="1"/>
        <v/>
      </c>
      <c r="L43" s="72"/>
      <c r="M43" s="127" t="str">
        <f ca="1"/>
        <v/>
      </c>
      <c r="N43" s="73" t="str">
        <f ca="1"/>
        <v/>
      </c>
      <c r="O43" s="77"/>
      <c r="P43" s="128" t="str">
        <f ca="1"/>
        <v/>
      </c>
      <c r="Q43" s="78" t="str">
        <f ca="1"/>
        <v/>
      </c>
      <c r="R43" s="82"/>
      <c r="S43" s="129" t="str">
        <f ca="1"/>
        <v/>
      </c>
      <c r="T43" s="83" t="str">
        <f ca="1"/>
        <v/>
      </c>
      <c r="U43" s="86"/>
      <c r="V43" s="130" t="str">
        <f ca="1"/>
        <v/>
      </c>
      <c r="W43" s="87" t="str">
        <f ca="1"/>
        <v/>
      </c>
      <c r="X43" s="91"/>
      <c r="Y43" s="131" t="str">
        <f ca="1"/>
        <v/>
      </c>
      <c r="Z43" s="93" t="str">
        <f ca="1"/>
        <v/>
      </c>
      <c r="AA43" s="97"/>
      <c r="AB43" s="132" t="str">
        <f ca="1"/>
        <v/>
      </c>
      <c r="AC43" s="98" t="str">
        <f ca="1"/>
        <v/>
      </c>
      <c r="AD43" s="102"/>
      <c r="AE43" s="138" t="str">
        <f ca="1"/>
        <v/>
      </c>
      <c r="AF43" s="103" t="str">
        <f ca="1"/>
        <v/>
      </c>
      <c r="AG43" s="118"/>
      <c r="AH43" s="135"/>
      <c r="AJ43" s="16"/>
    </row>
    <row r="44" spans="1:39">
      <c r="A44" s="242">
        <v>39546</v>
      </c>
      <c r="B44" s="9">
        <v>41</v>
      </c>
      <c r="C44" s="57"/>
      <c r="D44" s="123"/>
      <c r="E44" s="59"/>
      <c r="F44" s="63"/>
      <c r="G44" s="137" t="str">
        <f ca="1"/>
        <v/>
      </c>
      <c r="H44" s="64" t="str">
        <f ca="1"/>
        <v/>
      </c>
      <c r="I44" s="67"/>
      <c r="J44" s="126" t="str">
        <f ca="1"/>
        <v/>
      </c>
      <c r="K44" s="68" t="str">
        <f ca="1"/>
        <v/>
      </c>
      <c r="L44" s="72"/>
      <c r="M44" s="127" t="str">
        <f ca="1"/>
        <v/>
      </c>
      <c r="N44" s="73" t="str">
        <f ca="1"/>
        <v/>
      </c>
      <c r="O44" s="77"/>
      <c r="P44" s="128" t="str">
        <f ca="1"/>
        <v/>
      </c>
      <c r="Q44" s="78" t="str">
        <f ca="1"/>
        <v/>
      </c>
      <c r="R44" s="82"/>
      <c r="S44" s="129" t="str">
        <f ca="1"/>
        <v/>
      </c>
      <c r="T44" s="83" t="str">
        <f ca="1"/>
        <v/>
      </c>
      <c r="U44" s="86"/>
      <c r="V44" s="130" t="str">
        <f ca="1"/>
        <v/>
      </c>
      <c r="W44" s="87" t="str">
        <f ca="1"/>
        <v/>
      </c>
      <c r="X44" s="91"/>
      <c r="Y44" s="131" t="str">
        <f ca="1"/>
        <v/>
      </c>
      <c r="Z44" s="93" t="str">
        <f ca="1"/>
        <v/>
      </c>
      <c r="AA44" s="97"/>
      <c r="AB44" s="132" t="str">
        <f ca="1"/>
        <v/>
      </c>
      <c r="AC44" s="98" t="str">
        <f ca="1"/>
        <v/>
      </c>
      <c r="AD44" s="102"/>
      <c r="AE44" s="138" t="str">
        <f ca="1"/>
        <v/>
      </c>
      <c r="AF44" s="103" t="str">
        <f ca="1"/>
        <v/>
      </c>
      <c r="AG44" s="118"/>
      <c r="AH44" s="135"/>
      <c r="AJ44" s="16"/>
    </row>
    <row r="45" spans="1:39">
      <c r="A45" s="242">
        <v>39547</v>
      </c>
      <c r="B45" s="9">
        <v>42</v>
      </c>
      <c r="C45" s="57"/>
      <c r="D45" s="123"/>
      <c r="E45" s="59"/>
      <c r="F45" s="63"/>
      <c r="G45" s="137" t="str">
        <f ca="1"/>
        <v/>
      </c>
      <c r="H45" s="64" t="str">
        <f ca="1"/>
        <v/>
      </c>
      <c r="I45" s="67"/>
      <c r="J45" s="126" t="str">
        <f ca="1"/>
        <v/>
      </c>
      <c r="K45" s="68" t="str">
        <f ca="1"/>
        <v/>
      </c>
      <c r="L45" s="72"/>
      <c r="M45" s="127" t="str">
        <f ca="1"/>
        <v/>
      </c>
      <c r="N45" s="73" t="str">
        <f ca="1"/>
        <v/>
      </c>
      <c r="O45" s="77"/>
      <c r="P45" s="128" t="str">
        <f ca="1"/>
        <v/>
      </c>
      <c r="Q45" s="78" t="str">
        <f ca="1"/>
        <v/>
      </c>
      <c r="R45" s="82"/>
      <c r="S45" s="129" t="str">
        <f ca="1"/>
        <v/>
      </c>
      <c r="T45" s="83" t="str">
        <f ca="1"/>
        <v/>
      </c>
      <c r="U45" s="86"/>
      <c r="V45" s="130" t="str">
        <f ca="1"/>
        <v/>
      </c>
      <c r="W45" s="87" t="str">
        <f ca="1"/>
        <v/>
      </c>
      <c r="X45" s="91"/>
      <c r="Y45" s="131" t="str">
        <f ca="1"/>
        <v/>
      </c>
      <c r="Z45" s="93" t="str">
        <f ca="1"/>
        <v/>
      </c>
      <c r="AA45" s="97"/>
      <c r="AB45" s="132" t="str">
        <f ca="1"/>
        <v/>
      </c>
      <c r="AC45" s="98" t="str">
        <f ca="1"/>
        <v/>
      </c>
      <c r="AD45" s="102"/>
      <c r="AE45" s="138" t="str">
        <f ca="1"/>
        <v/>
      </c>
      <c r="AF45" s="103" t="str">
        <f ca="1"/>
        <v/>
      </c>
      <c r="AG45" s="118"/>
      <c r="AH45" s="135"/>
      <c r="AJ45" s="16"/>
    </row>
    <row r="46" spans="1:39">
      <c r="A46" s="242">
        <v>39548</v>
      </c>
      <c r="B46" s="9">
        <v>43</v>
      </c>
      <c r="C46" s="57"/>
      <c r="D46" s="123"/>
      <c r="E46" s="59"/>
      <c r="F46" s="63"/>
      <c r="G46" s="137" t="str">
        <f ca="1"/>
        <v/>
      </c>
      <c r="H46" s="64" t="str">
        <f ca="1"/>
        <v/>
      </c>
      <c r="I46" s="67"/>
      <c r="J46" s="126" t="str">
        <f ca="1"/>
        <v/>
      </c>
      <c r="K46" s="68" t="str">
        <f ca="1"/>
        <v/>
      </c>
      <c r="L46" s="72"/>
      <c r="M46" s="127" t="str">
        <f ca="1"/>
        <v/>
      </c>
      <c r="N46" s="73" t="str">
        <f ca="1"/>
        <v/>
      </c>
      <c r="O46" s="77"/>
      <c r="P46" s="128" t="str">
        <f ca="1"/>
        <v/>
      </c>
      <c r="Q46" s="78" t="str">
        <f ca="1"/>
        <v/>
      </c>
      <c r="R46" s="82"/>
      <c r="S46" s="129" t="str">
        <f ca="1"/>
        <v/>
      </c>
      <c r="T46" s="83" t="str">
        <f ca="1"/>
        <v/>
      </c>
      <c r="U46" s="86"/>
      <c r="V46" s="130" t="str">
        <f ca="1"/>
        <v/>
      </c>
      <c r="W46" s="87" t="str">
        <f ca="1"/>
        <v/>
      </c>
      <c r="X46" s="91"/>
      <c r="Y46" s="131" t="str">
        <f ca="1"/>
        <v/>
      </c>
      <c r="Z46" s="93" t="str">
        <f ca="1"/>
        <v/>
      </c>
      <c r="AA46" s="97"/>
      <c r="AB46" s="132" t="str">
        <f ca="1"/>
        <v/>
      </c>
      <c r="AC46" s="98" t="str">
        <f ca="1"/>
        <v/>
      </c>
      <c r="AD46" s="102"/>
      <c r="AE46" s="138" t="str">
        <f ca="1"/>
        <v/>
      </c>
      <c r="AF46" s="103" t="str">
        <f ca="1"/>
        <v/>
      </c>
      <c r="AG46" s="118"/>
      <c r="AH46" s="135"/>
    </row>
    <row r="47" spans="1:39">
      <c r="A47" s="242">
        <v>39549</v>
      </c>
      <c r="B47" s="9">
        <v>44</v>
      </c>
      <c r="C47" s="57"/>
      <c r="D47" s="123"/>
      <c r="E47" s="59"/>
      <c r="F47" s="63"/>
      <c r="G47" s="137" t="str">
        <f ca="1"/>
        <v/>
      </c>
      <c r="H47" s="64" t="str">
        <f ca="1"/>
        <v/>
      </c>
      <c r="I47" s="67"/>
      <c r="J47" s="126" t="str">
        <f ca="1"/>
        <v/>
      </c>
      <c r="K47" s="68" t="str">
        <f ca="1"/>
        <v/>
      </c>
      <c r="L47" s="72"/>
      <c r="M47" s="127" t="str">
        <f ca="1"/>
        <v/>
      </c>
      <c r="N47" s="73" t="str">
        <f ca="1"/>
        <v/>
      </c>
      <c r="O47" s="77"/>
      <c r="P47" s="128" t="str">
        <f ca="1"/>
        <v/>
      </c>
      <c r="Q47" s="78" t="str">
        <f ca="1"/>
        <v/>
      </c>
      <c r="R47" s="82"/>
      <c r="S47" s="129" t="str">
        <f ca="1"/>
        <v/>
      </c>
      <c r="T47" s="83" t="str">
        <f ca="1"/>
        <v/>
      </c>
      <c r="U47" s="86"/>
      <c r="V47" s="130" t="str">
        <f ca="1"/>
        <v/>
      </c>
      <c r="W47" s="87" t="str">
        <f ca="1"/>
        <v/>
      </c>
      <c r="X47" s="91"/>
      <c r="Y47" s="131" t="str">
        <f ca="1"/>
        <v/>
      </c>
      <c r="Z47" s="93" t="str">
        <f ca="1"/>
        <v/>
      </c>
      <c r="AA47" s="97"/>
      <c r="AB47" s="132" t="str">
        <f ca="1"/>
        <v/>
      </c>
      <c r="AC47" s="98" t="str">
        <f ca="1"/>
        <v/>
      </c>
      <c r="AD47" s="102"/>
      <c r="AE47" s="138" t="str">
        <f ca="1"/>
        <v/>
      </c>
      <c r="AF47" s="103" t="str">
        <f ca="1"/>
        <v/>
      </c>
      <c r="AG47" s="118"/>
      <c r="AH47" s="135"/>
    </row>
    <row r="48" spans="1:39">
      <c r="A48" s="242">
        <v>39550</v>
      </c>
      <c r="B48" s="9">
        <v>45</v>
      </c>
      <c r="C48" s="57"/>
      <c r="D48" s="123"/>
      <c r="E48" s="59"/>
      <c r="F48" s="63"/>
      <c r="G48" s="137" t="str">
        <f ca="1"/>
        <v/>
      </c>
      <c r="H48" s="64" t="str">
        <f ca="1"/>
        <v/>
      </c>
      <c r="I48" s="67"/>
      <c r="J48" s="126" t="str">
        <f ca="1"/>
        <v/>
      </c>
      <c r="K48" s="68" t="str">
        <f ca="1"/>
        <v/>
      </c>
      <c r="L48" s="72"/>
      <c r="M48" s="127" t="str">
        <f ca="1"/>
        <v/>
      </c>
      <c r="N48" s="73" t="str">
        <f ca="1"/>
        <v/>
      </c>
      <c r="O48" s="77"/>
      <c r="P48" s="128" t="str">
        <f ca="1"/>
        <v/>
      </c>
      <c r="Q48" s="78" t="str">
        <f ca="1"/>
        <v/>
      </c>
      <c r="R48" s="82"/>
      <c r="S48" s="129" t="str">
        <f ca="1"/>
        <v/>
      </c>
      <c r="T48" s="83" t="str">
        <f ca="1"/>
        <v/>
      </c>
      <c r="U48" s="86"/>
      <c r="V48" s="130" t="str">
        <f ca="1"/>
        <v/>
      </c>
      <c r="W48" s="87" t="str">
        <f ca="1"/>
        <v/>
      </c>
      <c r="X48" s="91"/>
      <c r="Y48" s="131" t="str">
        <f ca="1"/>
        <v/>
      </c>
      <c r="Z48" s="93" t="str">
        <f ca="1"/>
        <v/>
      </c>
      <c r="AA48" s="97"/>
      <c r="AB48" s="132" t="str">
        <f ca="1"/>
        <v/>
      </c>
      <c r="AC48" s="98" t="str">
        <f ca="1"/>
        <v/>
      </c>
      <c r="AD48" s="102"/>
      <c r="AE48" s="138" t="str">
        <f ca="1"/>
        <v/>
      </c>
      <c r="AF48" s="103" t="str">
        <f ca="1"/>
        <v/>
      </c>
      <c r="AG48" s="118"/>
      <c r="AH48" s="135"/>
    </row>
    <row r="49" spans="1:34">
      <c r="A49" s="242">
        <v>39551</v>
      </c>
      <c r="B49" s="9">
        <v>46</v>
      </c>
      <c r="C49" s="57"/>
      <c r="D49" s="123"/>
      <c r="E49" s="59"/>
      <c r="F49" s="63"/>
      <c r="G49" s="137" t="str">
        <f ca="1"/>
        <v/>
      </c>
      <c r="H49" s="64" t="str">
        <f ca="1"/>
        <v/>
      </c>
      <c r="I49" s="67"/>
      <c r="J49" s="126" t="str">
        <f ca="1"/>
        <v/>
      </c>
      <c r="K49" s="68" t="str">
        <f ca="1"/>
        <v/>
      </c>
      <c r="L49" s="72"/>
      <c r="M49" s="127" t="str">
        <f ca="1"/>
        <v/>
      </c>
      <c r="N49" s="73" t="str">
        <f ca="1"/>
        <v/>
      </c>
      <c r="O49" s="77"/>
      <c r="P49" s="128" t="str">
        <f ca="1"/>
        <v/>
      </c>
      <c r="Q49" s="78" t="str">
        <f ca="1"/>
        <v/>
      </c>
      <c r="R49" s="82"/>
      <c r="S49" s="129" t="str">
        <f ca="1"/>
        <v/>
      </c>
      <c r="T49" s="83" t="str">
        <f ca="1"/>
        <v/>
      </c>
      <c r="U49" s="86"/>
      <c r="V49" s="130" t="str">
        <f ca="1"/>
        <v/>
      </c>
      <c r="W49" s="87" t="str">
        <f ca="1"/>
        <v/>
      </c>
      <c r="X49" s="91"/>
      <c r="Y49" s="131" t="str">
        <f ca="1"/>
        <v/>
      </c>
      <c r="Z49" s="93" t="str">
        <f ca="1"/>
        <v/>
      </c>
      <c r="AA49" s="97"/>
      <c r="AB49" s="132" t="str">
        <f ca="1"/>
        <v/>
      </c>
      <c r="AC49" s="98" t="str">
        <f ca="1"/>
        <v/>
      </c>
      <c r="AD49" s="102"/>
      <c r="AE49" s="138" t="str">
        <f ca="1"/>
        <v/>
      </c>
      <c r="AF49" s="103" t="str">
        <f ca="1"/>
        <v/>
      </c>
      <c r="AG49" s="118"/>
      <c r="AH49" s="135"/>
    </row>
    <row r="50" spans="1:34">
      <c r="A50" s="242">
        <v>39552</v>
      </c>
      <c r="B50" s="9">
        <v>47</v>
      </c>
      <c r="C50" s="57"/>
      <c r="D50" s="123"/>
      <c r="E50" s="59"/>
      <c r="F50" s="63"/>
      <c r="G50" s="137" t="str">
        <f ca="1"/>
        <v/>
      </c>
      <c r="H50" s="64" t="str">
        <f ca="1"/>
        <v/>
      </c>
      <c r="I50" s="67"/>
      <c r="J50" s="126" t="str">
        <f ca="1"/>
        <v/>
      </c>
      <c r="K50" s="68" t="str">
        <f ca="1"/>
        <v/>
      </c>
      <c r="L50" s="72"/>
      <c r="M50" s="127" t="str">
        <f ca="1"/>
        <v/>
      </c>
      <c r="N50" s="73" t="str">
        <f ca="1"/>
        <v/>
      </c>
      <c r="O50" s="77"/>
      <c r="P50" s="128" t="str">
        <f ca="1"/>
        <v/>
      </c>
      <c r="Q50" s="78" t="str">
        <f ca="1"/>
        <v/>
      </c>
      <c r="R50" s="82"/>
      <c r="S50" s="129" t="str">
        <f ca="1"/>
        <v/>
      </c>
      <c r="T50" s="83" t="str">
        <f ca="1"/>
        <v/>
      </c>
      <c r="U50" s="86"/>
      <c r="V50" s="130" t="str">
        <f ca="1"/>
        <v/>
      </c>
      <c r="W50" s="87" t="str">
        <f ca="1"/>
        <v/>
      </c>
      <c r="X50" s="91"/>
      <c r="Y50" s="131" t="str">
        <f ca="1"/>
        <v/>
      </c>
      <c r="Z50" s="93" t="str">
        <f ca="1"/>
        <v/>
      </c>
      <c r="AA50" s="97"/>
      <c r="AB50" s="132" t="str">
        <f ca="1"/>
        <v/>
      </c>
      <c r="AC50" s="98" t="str">
        <f ca="1"/>
        <v/>
      </c>
      <c r="AD50" s="102"/>
      <c r="AE50" s="138" t="str">
        <f ca="1"/>
        <v/>
      </c>
      <c r="AF50" s="103" t="str">
        <f ca="1"/>
        <v/>
      </c>
      <c r="AG50" s="118"/>
      <c r="AH50" s="135"/>
    </row>
    <row r="51" spans="1:34">
      <c r="A51" s="242">
        <v>39553</v>
      </c>
      <c r="B51" s="9">
        <v>48</v>
      </c>
      <c r="C51" s="57"/>
      <c r="D51" s="123"/>
      <c r="E51" s="59"/>
      <c r="F51" s="63"/>
      <c r="G51" s="137" t="str">
        <f ca="1"/>
        <v/>
      </c>
      <c r="H51" s="64" t="str">
        <f ca="1"/>
        <v/>
      </c>
      <c r="I51" s="67"/>
      <c r="J51" s="126" t="str">
        <f ca="1"/>
        <v/>
      </c>
      <c r="K51" s="68" t="str">
        <f ca="1"/>
        <v/>
      </c>
      <c r="L51" s="72"/>
      <c r="M51" s="127" t="str">
        <f ca="1"/>
        <v/>
      </c>
      <c r="N51" s="73" t="str">
        <f ca="1"/>
        <v/>
      </c>
      <c r="O51" s="77"/>
      <c r="P51" s="128" t="str">
        <f ca="1"/>
        <v/>
      </c>
      <c r="Q51" s="78" t="str">
        <f ca="1"/>
        <v/>
      </c>
      <c r="R51" s="82"/>
      <c r="S51" s="129" t="str">
        <f ca="1"/>
        <v/>
      </c>
      <c r="T51" s="83" t="str">
        <f ca="1"/>
        <v/>
      </c>
      <c r="U51" s="86"/>
      <c r="V51" s="130" t="str">
        <f ca="1"/>
        <v/>
      </c>
      <c r="W51" s="87" t="str">
        <f ca="1"/>
        <v/>
      </c>
      <c r="X51" s="91"/>
      <c r="Y51" s="131" t="str">
        <f ca="1"/>
        <v/>
      </c>
      <c r="Z51" s="93" t="str">
        <f ca="1"/>
        <v/>
      </c>
      <c r="AA51" s="97"/>
      <c r="AB51" s="132" t="str">
        <f ca="1"/>
        <v/>
      </c>
      <c r="AC51" s="98" t="str">
        <f ca="1"/>
        <v/>
      </c>
      <c r="AD51" s="102"/>
      <c r="AE51" s="138" t="str">
        <f ca="1"/>
        <v/>
      </c>
      <c r="AF51" s="103" t="str">
        <f ca="1"/>
        <v/>
      </c>
      <c r="AG51" s="118"/>
      <c r="AH51" s="135"/>
    </row>
    <row r="52" spans="1:34">
      <c r="A52" s="242">
        <v>39554</v>
      </c>
      <c r="B52" s="9">
        <v>49</v>
      </c>
      <c r="C52" s="57"/>
      <c r="D52" s="123"/>
      <c r="E52" s="59"/>
      <c r="F52" s="63"/>
      <c r="G52" s="137" t="str">
        <f ca="1"/>
        <v/>
      </c>
      <c r="H52" s="64" t="str">
        <f ca="1"/>
        <v/>
      </c>
      <c r="I52" s="67"/>
      <c r="J52" s="126" t="str">
        <f ca="1"/>
        <v/>
      </c>
      <c r="K52" s="68" t="str">
        <f ca="1"/>
        <v/>
      </c>
      <c r="L52" s="72"/>
      <c r="M52" s="127" t="str">
        <f ca="1"/>
        <v/>
      </c>
      <c r="N52" s="73" t="str">
        <f ca="1"/>
        <v/>
      </c>
      <c r="O52" s="77"/>
      <c r="P52" s="128" t="str">
        <f ca="1"/>
        <v/>
      </c>
      <c r="Q52" s="78" t="str">
        <f ca="1"/>
        <v/>
      </c>
      <c r="R52" s="82"/>
      <c r="S52" s="129" t="str">
        <f ca="1"/>
        <v/>
      </c>
      <c r="T52" s="83" t="str">
        <f ca="1"/>
        <v/>
      </c>
      <c r="U52" s="86"/>
      <c r="V52" s="130" t="str">
        <f ca="1"/>
        <v/>
      </c>
      <c r="W52" s="87" t="str">
        <f ca="1"/>
        <v/>
      </c>
      <c r="X52" s="91"/>
      <c r="Y52" s="131" t="str">
        <f ca="1"/>
        <v/>
      </c>
      <c r="Z52" s="93" t="str">
        <f ca="1"/>
        <v/>
      </c>
      <c r="AA52" s="97"/>
      <c r="AB52" s="132" t="str">
        <f ca="1"/>
        <v/>
      </c>
      <c r="AC52" s="98" t="str">
        <f ca="1"/>
        <v/>
      </c>
      <c r="AD52" s="102"/>
      <c r="AE52" s="138" t="str">
        <f ca="1"/>
        <v/>
      </c>
      <c r="AF52" s="103" t="str">
        <f ca="1"/>
        <v/>
      </c>
      <c r="AG52" s="118"/>
      <c r="AH52" s="135"/>
    </row>
    <row r="53" spans="1:34">
      <c r="A53" s="242">
        <v>39555</v>
      </c>
      <c r="B53" s="9">
        <v>50</v>
      </c>
      <c r="C53" s="57"/>
      <c r="D53" s="123"/>
      <c r="E53" s="59"/>
      <c r="F53" s="63"/>
      <c r="G53" s="137" t="str">
        <f ca="1"/>
        <v/>
      </c>
      <c r="H53" s="64" t="str">
        <f ca="1"/>
        <v/>
      </c>
      <c r="I53" s="67"/>
      <c r="J53" s="126" t="str">
        <f ca="1"/>
        <v/>
      </c>
      <c r="K53" s="68" t="str">
        <f ca="1"/>
        <v/>
      </c>
      <c r="L53" s="72"/>
      <c r="M53" s="127" t="str">
        <f ca="1"/>
        <v/>
      </c>
      <c r="N53" s="73" t="str">
        <f ca="1"/>
        <v/>
      </c>
      <c r="O53" s="77"/>
      <c r="P53" s="128" t="str">
        <f ca="1"/>
        <v/>
      </c>
      <c r="Q53" s="78" t="str">
        <f ca="1"/>
        <v/>
      </c>
      <c r="R53" s="82"/>
      <c r="S53" s="129" t="str">
        <f ca="1"/>
        <v/>
      </c>
      <c r="T53" s="83" t="str">
        <f ca="1"/>
        <v/>
      </c>
      <c r="U53" s="86"/>
      <c r="V53" s="130" t="str">
        <f ca="1"/>
        <v/>
      </c>
      <c r="W53" s="87" t="str">
        <f ca="1"/>
        <v/>
      </c>
      <c r="X53" s="91"/>
      <c r="Y53" s="131" t="str">
        <f ca="1"/>
        <v/>
      </c>
      <c r="Z53" s="93" t="str">
        <f ca="1"/>
        <v/>
      </c>
      <c r="AA53" s="97"/>
      <c r="AB53" s="132" t="str">
        <f ca="1"/>
        <v/>
      </c>
      <c r="AC53" s="98" t="str">
        <f ca="1"/>
        <v/>
      </c>
      <c r="AD53" s="102"/>
      <c r="AE53" s="138" t="str">
        <f ca="1"/>
        <v/>
      </c>
      <c r="AF53" s="103" t="str">
        <f ca="1"/>
        <v/>
      </c>
      <c r="AG53" s="118"/>
      <c r="AH53" s="135"/>
    </row>
    <row r="54" spans="1:34">
      <c r="A54" s="242">
        <v>39556</v>
      </c>
      <c r="B54" s="9">
        <v>51</v>
      </c>
      <c r="C54" s="57"/>
      <c r="D54" s="123"/>
      <c r="E54" s="59"/>
      <c r="F54" s="63"/>
      <c r="G54" s="137" t="str">
        <f ca="1"/>
        <v/>
      </c>
      <c r="H54" s="64" t="str">
        <f ca="1"/>
        <v/>
      </c>
      <c r="I54" s="67"/>
      <c r="J54" s="126" t="str">
        <f ca="1"/>
        <v/>
      </c>
      <c r="K54" s="68" t="str">
        <f ca="1"/>
        <v/>
      </c>
      <c r="L54" s="72"/>
      <c r="M54" s="127" t="str">
        <f ca="1"/>
        <v/>
      </c>
      <c r="N54" s="73" t="str">
        <f ca="1"/>
        <v/>
      </c>
      <c r="O54" s="77"/>
      <c r="P54" s="128" t="str">
        <f ca="1"/>
        <v/>
      </c>
      <c r="Q54" s="78" t="str">
        <f ca="1"/>
        <v/>
      </c>
      <c r="R54" s="82"/>
      <c r="S54" s="129" t="str">
        <f ca="1"/>
        <v/>
      </c>
      <c r="T54" s="83" t="str">
        <f ca="1"/>
        <v/>
      </c>
      <c r="U54" s="86"/>
      <c r="V54" s="130" t="str">
        <f ca="1"/>
        <v/>
      </c>
      <c r="W54" s="87" t="str">
        <f ca="1"/>
        <v/>
      </c>
      <c r="X54" s="91"/>
      <c r="Y54" s="131" t="str">
        <f ca="1"/>
        <v/>
      </c>
      <c r="Z54" s="93" t="str">
        <f ca="1"/>
        <v/>
      </c>
      <c r="AA54" s="97"/>
      <c r="AB54" s="132" t="str">
        <f ca="1"/>
        <v/>
      </c>
      <c r="AC54" s="98" t="str">
        <f ca="1"/>
        <v/>
      </c>
      <c r="AD54" s="102"/>
      <c r="AE54" s="138" t="str">
        <f ca="1"/>
        <v/>
      </c>
      <c r="AF54" s="103" t="str">
        <f ca="1"/>
        <v/>
      </c>
      <c r="AG54" s="118"/>
      <c r="AH54" s="135"/>
    </row>
    <row r="55" spans="1:34">
      <c r="A55" s="242">
        <v>39557</v>
      </c>
      <c r="B55" s="9">
        <v>52</v>
      </c>
      <c r="C55" s="57"/>
      <c r="D55" s="123"/>
      <c r="E55" s="59"/>
      <c r="F55" s="63"/>
      <c r="G55" s="137" t="str">
        <f ca="1"/>
        <v/>
      </c>
      <c r="H55" s="64" t="str">
        <f ca="1"/>
        <v/>
      </c>
      <c r="I55" s="67"/>
      <c r="J55" s="126" t="str">
        <f ca="1"/>
        <v/>
      </c>
      <c r="K55" s="68" t="str">
        <f ca="1"/>
        <v/>
      </c>
      <c r="L55" s="72"/>
      <c r="M55" s="127" t="str">
        <f ca="1"/>
        <v/>
      </c>
      <c r="N55" s="73" t="str">
        <f ca="1"/>
        <v/>
      </c>
      <c r="O55" s="77"/>
      <c r="P55" s="128" t="str">
        <f ca="1"/>
        <v/>
      </c>
      <c r="Q55" s="78" t="str">
        <f ca="1"/>
        <v/>
      </c>
      <c r="R55" s="82"/>
      <c r="S55" s="129" t="str">
        <f ca="1"/>
        <v/>
      </c>
      <c r="T55" s="83" t="str">
        <f ca="1"/>
        <v/>
      </c>
      <c r="U55" s="86"/>
      <c r="V55" s="130" t="str">
        <f ca="1"/>
        <v/>
      </c>
      <c r="W55" s="87" t="str">
        <f ca="1"/>
        <v/>
      </c>
      <c r="X55" s="91"/>
      <c r="Y55" s="131" t="str">
        <f ca="1"/>
        <v/>
      </c>
      <c r="Z55" s="93" t="str">
        <f ca="1"/>
        <v/>
      </c>
      <c r="AA55" s="97"/>
      <c r="AB55" s="132" t="str">
        <f ca="1"/>
        <v/>
      </c>
      <c r="AC55" s="98" t="str">
        <f ca="1"/>
        <v/>
      </c>
      <c r="AD55" s="102"/>
      <c r="AE55" s="138" t="str">
        <f ca="1"/>
        <v/>
      </c>
      <c r="AF55" s="103" t="str">
        <f ca="1"/>
        <v/>
      </c>
      <c r="AG55" s="118"/>
      <c r="AH55" s="135"/>
    </row>
    <row r="56" spans="1:34">
      <c r="A56" s="242">
        <v>39558</v>
      </c>
      <c r="B56" s="9">
        <v>53</v>
      </c>
      <c r="C56" s="57"/>
      <c r="D56" s="123"/>
      <c r="E56" s="59"/>
      <c r="F56" s="63"/>
      <c r="G56" s="137" t="str">
        <f ca="1"/>
        <v/>
      </c>
      <c r="H56" s="64" t="str">
        <f ca="1"/>
        <v/>
      </c>
      <c r="I56" s="67"/>
      <c r="J56" s="126" t="str">
        <f ca="1"/>
        <v/>
      </c>
      <c r="K56" s="68" t="str">
        <f ca="1"/>
        <v/>
      </c>
      <c r="L56" s="72"/>
      <c r="M56" s="127" t="str">
        <f ca="1"/>
        <v/>
      </c>
      <c r="N56" s="73" t="str">
        <f ca="1"/>
        <v/>
      </c>
      <c r="O56" s="77"/>
      <c r="P56" s="128" t="str">
        <f ca="1"/>
        <v/>
      </c>
      <c r="Q56" s="78" t="str">
        <f ca="1"/>
        <v/>
      </c>
      <c r="R56" s="82"/>
      <c r="S56" s="129" t="str">
        <f ca="1"/>
        <v/>
      </c>
      <c r="T56" s="83" t="str">
        <f ca="1"/>
        <v/>
      </c>
      <c r="U56" s="86"/>
      <c r="V56" s="130" t="str">
        <f ca="1"/>
        <v/>
      </c>
      <c r="W56" s="87" t="str">
        <f ca="1"/>
        <v/>
      </c>
      <c r="X56" s="91"/>
      <c r="Y56" s="131" t="str">
        <f ca="1"/>
        <v/>
      </c>
      <c r="Z56" s="93" t="str">
        <f ca="1"/>
        <v/>
      </c>
      <c r="AA56" s="97"/>
      <c r="AB56" s="132" t="str">
        <f ca="1"/>
        <v/>
      </c>
      <c r="AC56" s="98" t="str">
        <f ca="1"/>
        <v/>
      </c>
      <c r="AD56" s="102"/>
      <c r="AE56" s="138" t="str">
        <f ca="1"/>
        <v/>
      </c>
      <c r="AF56" s="103" t="str">
        <f ca="1"/>
        <v/>
      </c>
      <c r="AG56" s="118"/>
      <c r="AH56" s="135"/>
    </row>
    <row r="57" spans="1:34">
      <c r="A57" s="242">
        <v>39559</v>
      </c>
      <c r="B57" s="9">
        <v>54</v>
      </c>
      <c r="C57" s="57"/>
      <c r="D57" s="123"/>
      <c r="E57" s="59"/>
      <c r="F57" s="63"/>
      <c r="G57" s="137" t="str">
        <f ca="1"/>
        <v/>
      </c>
      <c r="H57" s="64" t="str">
        <f ca="1"/>
        <v/>
      </c>
      <c r="I57" s="67"/>
      <c r="J57" s="126" t="str">
        <f ca="1"/>
        <v/>
      </c>
      <c r="K57" s="68" t="str">
        <f ca="1"/>
        <v/>
      </c>
      <c r="L57" s="72"/>
      <c r="M57" s="127" t="str">
        <f ca="1"/>
        <v/>
      </c>
      <c r="N57" s="73" t="str">
        <f ca="1"/>
        <v/>
      </c>
      <c r="O57" s="77"/>
      <c r="P57" s="128" t="str">
        <f ca="1"/>
        <v/>
      </c>
      <c r="Q57" s="78" t="str">
        <f ca="1"/>
        <v/>
      </c>
      <c r="R57" s="82"/>
      <c r="S57" s="129" t="str">
        <f ca="1"/>
        <v/>
      </c>
      <c r="T57" s="83" t="str">
        <f ca="1"/>
        <v/>
      </c>
      <c r="U57" s="86"/>
      <c r="V57" s="130" t="str">
        <f ca="1"/>
        <v/>
      </c>
      <c r="W57" s="87" t="str">
        <f ca="1"/>
        <v/>
      </c>
      <c r="X57" s="91"/>
      <c r="Y57" s="131" t="str">
        <f ca="1"/>
        <v/>
      </c>
      <c r="Z57" s="93" t="str">
        <f ca="1"/>
        <v/>
      </c>
      <c r="AA57" s="97"/>
      <c r="AB57" s="132" t="str">
        <f ca="1"/>
        <v/>
      </c>
      <c r="AC57" s="98" t="str">
        <f ca="1"/>
        <v/>
      </c>
      <c r="AD57" s="102"/>
      <c r="AE57" s="138" t="str">
        <f ca="1"/>
        <v/>
      </c>
      <c r="AF57" s="103" t="str">
        <f ca="1"/>
        <v/>
      </c>
      <c r="AG57" s="118"/>
      <c r="AH57" s="135"/>
    </row>
    <row r="58" spans="1:34">
      <c r="A58" s="242">
        <v>39560</v>
      </c>
      <c r="B58" s="9">
        <v>55</v>
      </c>
      <c r="C58" s="57"/>
      <c r="D58" s="123"/>
      <c r="E58" s="59"/>
      <c r="F58" s="63"/>
      <c r="G58" s="137" t="str">
        <f ca="1"/>
        <v/>
      </c>
      <c r="H58" s="64" t="str">
        <f ca="1"/>
        <v/>
      </c>
      <c r="I58" s="67"/>
      <c r="J58" s="126" t="str">
        <f ca="1"/>
        <v/>
      </c>
      <c r="K58" s="68" t="str">
        <f ca="1"/>
        <v/>
      </c>
      <c r="L58" s="72"/>
      <c r="M58" s="127" t="str">
        <f ca="1"/>
        <v/>
      </c>
      <c r="N58" s="73" t="str">
        <f ca="1"/>
        <v/>
      </c>
      <c r="O58" s="77"/>
      <c r="P58" s="128" t="str">
        <f ca="1"/>
        <v/>
      </c>
      <c r="Q58" s="78" t="str">
        <f ca="1"/>
        <v/>
      </c>
      <c r="R58" s="82"/>
      <c r="S58" s="129" t="str">
        <f ca="1"/>
        <v/>
      </c>
      <c r="T58" s="83" t="str">
        <f ca="1"/>
        <v/>
      </c>
      <c r="U58" s="86"/>
      <c r="V58" s="130" t="str">
        <f ca="1"/>
        <v/>
      </c>
      <c r="W58" s="87" t="str">
        <f ca="1"/>
        <v/>
      </c>
      <c r="X58" s="91"/>
      <c r="Y58" s="131" t="str">
        <f ca="1"/>
        <v/>
      </c>
      <c r="Z58" s="93" t="str">
        <f ca="1"/>
        <v/>
      </c>
      <c r="AA58" s="97"/>
      <c r="AB58" s="132" t="str">
        <f ca="1"/>
        <v/>
      </c>
      <c r="AC58" s="98" t="str">
        <f ca="1"/>
        <v/>
      </c>
      <c r="AD58" s="102"/>
      <c r="AE58" s="138" t="str">
        <f ca="1"/>
        <v/>
      </c>
      <c r="AF58" s="103" t="str">
        <f ca="1"/>
        <v/>
      </c>
      <c r="AG58" s="118"/>
      <c r="AH58" s="135"/>
    </row>
    <row r="59" spans="1:34">
      <c r="A59" s="242">
        <v>39561</v>
      </c>
      <c r="B59" s="9">
        <v>56</v>
      </c>
      <c r="C59" s="57"/>
      <c r="D59" s="123"/>
      <c r="E59" s="59"/>
      <c r="F59" s="63"/>
      <c r="G59" s="137" t="str">
        <f ca="1"/>
        <v/>
      </c>
      <c r="H59" s="64" t="str">
        <f ca="1"/>
        <v/>
      </c>
      <c r="I59" s="67"/>
      <c r="J59" s="126" t="str">
        <f ca="1"/>
        <v/>
      </c>
      <c r="K59" s="68" t="str">
        <f ca="1"/>
        <v/>
      </c>
      <c r="L59" s="72"/>
      <c r="M59" s="127" t="str">
        <f ca="1"/>
        <v/>
      </c>
      <c r="N59" s="73" t="str">
        <f ca="1"/>
        <v/>
      </c>
      <c r="O59" s="77"/>
      <c r="P59" s="128" t="str">
        <f ca="1"/>
        <v/>
      </c>
      <c r="Q59" s="78" t="str">
        <f ca="1"/>
        <v/>
      </c>
      <c r="R59" s="82"/>
      <c r="S59" s="129" t="str">
        <f ca="1"/>
        <v/>
      </c>
      <c r="T59" s="83" t="str">
        <f ca="1"/>
        <v/>
      </c>
      <c r="U59" s="86"/>
      <c r="V59" s="130" t="str">
        <f ca="1"/>
        <v/>
      </c>
      <c r="W59" s="87" t="str">
        <f ca="1"/>
        <v/>
      </c>
      <c r="X59" s="91"/>
      <c r="Y59" s="131" t="str">
        <f ca="1"/>
        <v/>
      </c>
      <c r="Z59" s="93" t="str">
        <f ca="1"/>
        <v/>
      </c>
      <c r="AA59" s="97"/>
      <c r="AB59" s="132" t="str">
        <f ca="1"/>
        <v/>
      </c>
      <c r="AC59" s="98" t="str">
        <f ca="1"/>
        <v/>
      </c>
      <c r="AD59" s="102"/>
      <c r="AE59" s="138" t="str">
        <f ca="1"/>
        <v/>
      </c>
      <c r="AF59" s="103" t="str">
        <f ca="1"/>
        <v/>
      </c>
      <c r="AG59" s="118"/>
      <c r="AH59" s="135"/>
    </row>
    <row r="60" spans="1:34">
      <c r="A60" s="242">
        <v>39562</v>
      </c>
      <c r="B60" s="9">
        <v>57</v>
      </c>
      <c r="C60" s="57"/>
      <c r="D60" s="123"/>
      <c r="E60" s="59"/>
      <c r="F60" s="63"/>
      <c r="G60" s="137" t="str">
        <f ca="1"/>
        <v/>
      </c>
      <c r="H60" s="64" t="str">
        <f ca="1"/>
        <v/>
      </c>
      <c r="I60" s="67"/>
      <c r="J60" s="126" t="str">
        <f ca="1"/>
        <v/>
      </c>
      <c r="K60" s="68" t="str">
        <f ca="1"/>
        <v/>
      </c>
      <c r="L60" s="72"/>
      <c r="M60" s="127" t="str">
        <f ca="1"/>
        <v/>
      </c>
      <c r="N60" s="73" t="str">
        <f ca="1"/>
        <v/>
      </c>
      <c r="O60" s="77"/>
      <c r="P60" s="128" t="str">
        <f ca="1"/>
        <v/>
      </c>
      <c r="Q60" s="78" t="str">
        <f ca="1"/>
        <v/>
      </c>
      <c r="R60" s="82"/>
      <c r="S60" s="129" t="str">
        <f ca="1"/>
        <v/>
      </c>
      <c r="T60" s="83" t="str">
        <f ca="1"/>
        <v/>
      </c>
      <c r="U60" s="86"/>
      <c r="V60" s="130" t="str">
        <f ca="1"/>
        <v/>
      </c>
      <c r="W60" s="87" t="str">
        <f ca="1"/>
        <v/>
      </c>
      <c r="X60" s="91"/>
      <c r="Y60" s="131" t="str">
        <f ca="1"/>
        <v/>
      </c>
      <c r="Z60" s="93" t="str">
        <f ca="1"/>
        <v/>
      </c>
      <c r="AA60" s="97"/>
      <c r="AB60" s="132" t="str">
        <f ca="1"/>
        <v/>
      </c>
      <c r="AC60" s="98" t="str">
        <f ca="1"/>
        <v/>
      </c>
      <c r="AD60" s="102"/>
      <c r="AE60" s="138" t="str">
        <f ca="1"/>
        <v/>
      </c>
      <c r="AF60" s="103" t="str">
        <f ca="1"/>
        <v/>
      </c>
      <c r="AG60" s="118"/>
      <c r="AH60" s="135"/>
    </row>
    <row r="61" spans="1:34">
      <c r="A61" s="242">
        <v>39563</v>
      </c>
      <c r="B61" s="9">
        <v>58</v>
      </c>
      <c r="C61" s="57"/>
      <c r="D61" s="123"/>
      <c r="E61" s="59"/>
      <c r="F61" s="63"/>
      <c r="G61" s="137" t="str">
        <f ca="1"/>
        <v/>
      </c>
      <c r="H61" s="64" t="str">
        <f ca="1"/>
        <v/>
      </c>
      <c r="I61" s="67"/>
      <c r="J61" s="126" t="str">
        <f ca="1"/>
        <v/>
      </c>
      <c r="K61" s="68" t="str">
        <f ca="1"/>
        <v/>
      </c>
      <c r="L61" s="72"/>
      <c r="M61" s="127" t="str">
        <f ca="1"/>
        <v/>
      </c>
      <c r="N61" s="73" t="str">
        <f ca="1"/>
        <v/>
      </c>
      <c r="O61" s="77"/>
      <c r="P61" s="128" t="str">
        <f ca="1"/>
        <v/>
      </c>
      <c r="Q61" s="78" t="str">
        <f ca="1"/>
        <v/>
      </c>
      <c r="R61" s="82"/>
      <c r="S61" s="129" t="str">
        <f ca="1"/>
        <v/>
      </c>
      <c r="T61" s="83" t="str">
        <f ca="1"/>
        <v/>
      </c>
      <c r="U61" s="86"/>
      <c r="V61" s="130" t="str">
        <f ca="1"/>
        <v/>
      </c>
      <c r="W61" s="87" t="str">
        <f ca="1"/>
        <v/>
      </c>
      <c r="X61" s="91"/>
      <c r="Y61" s="131" t="str">
        <f ca="1"/>
        <v/>
      </c>
      <c r="Z61" s="93" t="str">
        <f ca="1"/>
        <v/>
      </c>
      <c r="AA61" s="97"/>
      <c r="AB61" s="132" t="str">
        <f ca="1"/>
        <v/>
      </c>
      <c r="AC61" s="98" t="str">
        <f ca="1"/>
        <v/>
      </c>
      <c r="AD61" s="102"/>
      <c r="AE61" s="138" t="str">
        <f ca="1"/>
        <v/>
      </c>
      <c r="AF61" s="103" t="str">
        <f ca="1"/>
        <v/>
      </c>
      <c r="AG61" s="118"/>
      <c r="AH61" s="135"/>
    </row>
    <row r="62" spans="1:34">
      <c r="A62" s="242">
        <v>39564</v>
      </c>
      <c r="B62" s="9">
        <v>59</v>
      </c>
      <c r="C62" s="57"/>
      <c r="D62" s="123"/>
      <c r="E62" s="59"/>
      <c r="F62" s="63"/>
      <c r="G62" s="137" t="str">
        <f ca="1"/>
        <v/>
      </c>
      <c r="H62" s="64" t="str">
        <f ca="1"/>
        <v/>
      </c>
      <c r="I62" s="67"/>
      <c r="J62" s="126" t="str">
        <f ca="1"/>
        <v/>
      </c>
      <c r="K62" s="68" t="str">
        <f ca="1"/>
        <v/>
      </c>
      <c r="L62" s="72"/>
      <c r="M62" s="127" t="str">
        <f ca="1"/>
        <v/>
      </c>
      <c r="N62" s="73" t="str">
        <f ca="1"/>
        <v/>
      </c>
      <c r="O62" s="77"/>
      <c r="P62" s="128" t="str">
        <f ca="1"/>
        <v/>
      </c>
      <c r="Q62" s="78" t="str">
        <f ca="1"/>
        <v/>
      </c>
      <c r="R62" s="82"/>
      <c r="S62" s="129" t="str">
        <f ca="1"/>
        <v/>
      </c>
      <c r="T62" s="83" t="str">
        <f ca="1"/>
        <v/>
      </c>
      <c r="U62" s="86"/>
      <c r="V62" s="130" t="str">
        <f ca="1"/>
        <v/>
      </c>
      <c r="W62" s="87" t="str">
        <f ca="1"/>
        <v/>
      </c>
      <c r="X62" s="91"/>
      <c r="Y62" s="131" t="str">
        <f ca="1"/>
        <v/>
      </c>
      <c r="Z62" s="93" t="str">
        <f ca="1"/>
        <v/>
      </c>
      <c r="AA62" s="97"/>
      <c r="AB62" s="132" t="str">
        <f ca="1"/>
        <v/>
      </c>
      <c r="AC62" s="98" t="str">
        <f ca="1"/>
        <v/>
      </c>
      <c r="AD62" s="102"/>
      <c r="AE62" s="138" t="str">
        <f ca="1"/>
        <v/>
      </c>
      <c r="AF62" s="103" t="str">
        <f ca="1"/>
        <v/>
      </c>
      <c r="AG62" s="118"/>
      <c r="AH62" s="135"/>
    </row>
    <row r="63" spans="1:34">
      <c r="A63" s="242">
        <v>39565</v>
      </c>
      <c r="B63" s="9">
        <v>60</v>
      </c>
      <c r="C63" s="57"/>
      <c r="D63" s="123"/>
      <c r="E63" s="59"/>
      <c r="F63" s="63"/>
      <c r="G63" s="137" t="str">
        <f ca="1"/>
        <v/>
      </c>
      <c r="H63" s="64" t="str">
        <f ca="1"/>
        <v/>
      </c>
      <c r="I63" s="67"/>
      <c r="J63" s="126" t="str">
        <f ca="1"/>
        <v/>
      </c>
      <c r="K63" s="68" t="str">
        <f ca="1"/>
        <v/>
      </c>
      <c r="L63" s="72"/>
      <c r="M63" s="127" t="str">
        <f ca="1"/>
        <v/>
      </c>
      <c r="N63" s="73" t="str">
        <f ca="1"/>
        <v/>
      </c>
      <c r="O63" s="77"/>
      <c r="P63" s="128" t="str">
        <f ca="1"/>
        <v/>
      </c>
      <c r="Q63" s="78" t="str">
        <f ca="1"/>
        <v/>
      </c>
      <c r="R63" s="82"/>
      <c r="S63" s="129" t="str">
        <f ca="1"/>
        <v/>
      </c>
      <c r="T63" s="83" t="str">
        <f ca="1"/>
        <v/>
      </c>
      <c r="U63" s="86"/>
      <c r="V63" s="130" t="str">
        <f ca="1"/>
        <v/>
      </c>
      <c r="W63" s="87" t="str">
        <f ca="1"/>
        <v/>
      </c>
      <c r="X63" s="91"/>
      <c r="Y63" s="131" t="str">
        <f ca="1"/>
        <v/>
      </c>
      <c r="Z63" s="93" t="str">
        <f ca="1"/>
        <v/>
      </c>
      <c r="AA63" s="97"/>
      <c r="AB63" s="132" t="str">
        <f ca="1"/>
        <v/>
      </c>
      <c r="AC63" s="98" t="str">
        <f ca="1"/>
        <v/>
      </c>
      <c r="AD63" s="102"/>
      <c r="AE63" s="138" t="str">
        <f ca="1"/>
        <v/>
      </c>
      <c r="AF63" s="103" t="str">
        <f ca="1"/>
        <v/>
      </c>
      <c r="AG63" s="118"/>
      <c r="AH63" s="135"/>
    </row>
    <row r="64" spans="1:34">
      <c r="A64" s="242">
        <v>39566</v>
      </c>
      <c r="B64" s="9">
        <v>61</v>
      </c>
      <c r="C64" s="57"/>
      <c r="D64" s="123"/>
      <c r="E64" s="59"/>
      <c r="F64" s="63"/>
      <c r="G64" s="137" t="str">
        <f ca="1"/>
        <v/>
      </c>
      <c r="H64" s="64" t="str">
        <f ca="1"/>
        <v/>
      </c>
      <c r="I64" s="67"/>
      <c r="J64" s="126" t="str">
        <f ca="1"/>
        <v/>
      </c>
      <c r="K64" s="68" t="str">
        <f ca="1"/>
        <v/>
      </c>
      <c r="L64" s="72"/>
      <c r="M64" s="127" t="str">
        <f ca="1"/>
        <v/>
      </c>
      <c r="N64" s="73" t="str">
        <f ca="1"/>
        <v/>
      </c>
      <c r="O64" s="77"/>
      <c r="P64" s="128" t="str">
        <f ca="1"/>
        <v/>
      </c>
      <c r="Q64" s="78" t="str">
        <f ca="1"/>
        <v/>
      </c>
      <c r="R64" s="82"/>
      <c r="S64" s="129" t="str">
        <f ca="1"/>
        <v/>
      </c>
      <c r="T64" s="83" t="str">
        <f ca="1"/>
        <v/>
      </c>
      <c r="U64" s="86"/>
      <c r="V64" s="130" t="str">
        <f ca="1"/>
        <v/>
      </c>
      <c r="W64" s="87" t="str">
        <f ca="1"/>
        <v/>
      </c>
      <c r="X64" s="91"/>
      <c r="Y64" s="131" t="str">
        <f ca="1"/>
        <v/>
      </c>
      <c r="Z64" s="93" t="str">
        <f ca="1"/>
        <v/>
      </c>
      <c r="AA64" s="97"/>
      <c r="AB64" s="132" t="str">
        <f ca="1"/>
        <v/>
      </c>
      <c r="AC64" s="98" t="str">
        <f ca="1"/>
        <v/>
      </c>
      <c r="AD64" s="102"/>
      <c r="AE64" s="138" t="str">
        <f ca="1"/>
        <v/>
      </c>
      <c r="AF64" s="103" t="str">
        <f ca="1"/>
        <v/>
      </c>
      <c r="AG64" s="118"/>
      <c r="AH64" s="135"/>
    </row>
    <row r="65" spans="1:34">
      <c r="A65" s="242">
        <v>39567</v>
      </c>
      <c r="B65" s="9">
        <v>62</v>
      </c>
      <c r="C65" s="57"/>
      <c r="D65" s="123"/>
      <c r="E65" s="59"/>
      <c r="F65" s="63"/>
      <c r="G65" s="137" t="str">
        <f ca="1"/>
        <v/>
      </c>
      <c r="H65" s="64" t="str">
        <f ca="1"/>
        <v/>
      </c>
      <c r="I65" s="67"/>
      <c r="J65" s="126" t="str">
        <f ca="1"/>
        <v/>
      </c>
      <c r="K65" s="68" t="str">
        <f ca="1"/>
        <v/>
      </c>
      <c r="L65" s="72"/>
      <c r="M65" s="127" t="str">
        <f ca="1"/>
        <v/>
      </c>
      <c r="N65" s="73" t="str">
        <f ca="1"/>
        <v/>
      </c>
      <c r="O65" s="77"/>
      <c r="P65" s="128" t="str">
        <f ca="1"/>
        <v/>
      </c>
      <c r="Q65" s="78" t="str">
        <f ca="1"/>
        <v/>
      </c>
      <c r="R65" s="82"/>
      <c r="S65" s="129" t="str">
        <f ca="1"/>
        <v/>
      </c>
      <c r="T65" s="83" t="str">
        <f ca="1"/>
        <v/>
      </c>
      <c r="U65" s="86"/>
      <c r="V65" s="130" t="str">
        <f ca="1"/>
        <v/>
      </c>
      <c r="W65" s="87" t="str">
        <f ca="1"/>
        <v/>
      </c>
      <c r="X65" s="91"/>
      <c r="Y65" s="131" t="str">
        <f ca="1"/>
        <v/>
      </c>
      <c r="Z65" s="93" t="str">
        <f ca="1"/>
        <v/>
      </c>
      <c r="AA65" s="97"/>
      <c r="AB65" s="132" t="str">
        <f ca="1"/>
        <v/>
      </c>
      <c r="AC65" s="98" t="str">
        <f ca="1"/>
        <v/>
      </c>
      <c r="AD65" s="102"/>
      <c r="AE65" s="138" t="str">
        <f ca="1"/>
        <v/>
      </c>
      <c r="AF65" s="103" t="str">
        <f ca="1"/>
        <v/>
      </c>
      <c r="AG65" s="118"/>
      <c r="AH65" s="135"/>
    </row>
    <row r="66" spans="1:34">
      <c r="A66" s="242">
        <v>39568</v>
      </c>
      <c r="B66" s="9">
        <v>63</v>
      </c>
      <c r="C66" s="57"/>
      <c r="D66" s="123"/>
      <c r="E66" s="59"/>
      <c r="F66" s="63"/>
      <c r="G66" s="137" t="str">
        <f ca="1"/>
        <v/>
      </c>
      <c r="H66" s="64" t="str">
        <f ca="1"/>
        <v/>
      </c>
      <c r="I66" s="67"/>
      <c r="J66" s="126" t="str">
        <f ca="1"/>
        <v/>
      </c>
      <c r="K66" s="68" t="str">
        <f ca="1"/>
        <v/>
      </c>
      <c r="L66" s="72"/>
      <c r="M66" s="127" t="str">
        <f ca="1"/>
        <v/>
      </c>
      <c r="N66" s="73" t="str">
        <f ca="1"/>
        <v/>
      </c>
      <c r="O66" s="77"/>
      <c r="P66" s="128" t="str">
        <f ca="1"/>
        <v/>
      </c>
      <c r="Q66" s="78" t="str">
        <f ca="1"/>
        <v/>
      </c>
      <c r="R66" s="82"/>
      <c r="S66" s="129" t="str">
        <f ca="1"/>
        <v/>
      </c>
      <c r="T66" s="83" t="str">
        <f ca="1"/>
        <v/>
      </c>
      <c r="U66" s="86"/>
      <c r="V66" s="130" t="str">
        <f ca="1"/>
        <v/>
      </c>
      <c r="W66" s="87" t="str">
        <f ca="1"/>
        <v/>
      </c>
      <c r="X66" s="91"/>
      <c r="Y66" s="131" t="str">
        <f ca="1"/>
        <v/>
      </c>
      <c r="Z66" s="93" t="str">
        <f ca="1"/>
        <v/>
      </c>
      <c r="AA66" s="97"/>
      <c r="AB66" s="132" t="str">
        <f ca="1"/>
        <v/>
      </c>
      <c r="AC66" s="98" t="str">
        <f ca="1"/>
        <v/>
      </c>
      <c r="AD66" s="102"/>
      <c r="AE66" s="138" t="str">
        <f ca="1"/>
        <v/>
      </c>
      <c r="AF66" s="103" t="str">
        <f ca="1"/>
        <v/>
      </c>
      <c r="AG66" s="118"/>
      <c r="AH66" s="135"/>
    </row>
    <row r="67" spans="1:34">
      <c r="A67" s="242">
        <v>39569</v>
      </c>
      <c r="B67" s="9">
        <v>64</v>
      </c>
      <c r="C67" s="57"/>
      <c r="D67" s="123"/>
      <c r="E67" s="59"/>
      <c r="F67" s="63"/>
      <c r="G67" s="137" t="str">
        <f ca="1"/>
        <v/>
      </c>
      <c r="H67" s="64" t="str">
        <f ca="1"/>
        <v/>
      </c>
      <c r="I67" s="67"/>
      <c r="J67" s="126" t="str">
        <f ca="1"/>
        <v/>
      </c>
      <c r="K67" s="68" t="str">
        <f ca="1"/>
        <v/>
      </c>
      <c r="L67" s="72"/>
      <c r="M67" s="127" t="str">
        <f ca="1"/>
        <v/>
      </c>
      <c r="N67" s="73" t="str">
        <f ca="1"/>
        <v/>
      </c>
      <c r="O67" s="77"/>
      <c r="P67" s="128" t="str">
        <f ca="1"/>
        <v/>
      </c>
      <c r="Q67" s="78" t="str">
        <f ca="1"/>
        <v/>
      </c>
      <c r="R67" s="82"/>
      <c r="S67" s="129" t="str">
        <f ca="1"/>
        <v/>
      </c>
      <c r="T67" s="83" t="str">
        <f ca="1"/>
        <v/>
      </c>
      <c r="U67" s="86"/>
      <c r="V67" s="130" t="str">
        <f ca="1"/>
        <v/>
      </c>
      <c r="W67" s="87" t="str">
        <f ca="1"/>
        <v/>
      </c>
      <c r="X67" s="91"/>
      <c r="Y67" s="131" t="str">
        <f ca="1"/>
        <v/>
      </c>
      <c r="Z67" s="93" t="str">
        <f ca="1"/>
        <v/>
      </c>
      <c r="AA67" s="97"/>
      <c r="AB67" s="132" t="str">
        <f ca="1"/>
        <v/>
      </c>
      <c r="AC67" s="98" t="str">
        <f ca="1"/>
        <v/>
      </c>
      <c r="AD67" s="102"/>
      <c r="AE67" s="138" t="str">
        <f ca="1"/>
        <v/>
      </c>
      <c r="AF67" s="103" t="str">
        <f ca="1"/>
        <v/>
      </c>
      <c r="AG67" s="118"/>
      <c r="AH67" s="135"/>
    </row>
    <row r="68" spans="1:34">
      <c r="A68" s="242">
        <v>39570</v>
      </c>
      <c r="B68" s="9">
        <v>65</v>
      </c>
      <c r="C68" s="57"/>
      <c r="D68" s="123"/>
      <c r="E68" s="59"/>
      <c r="F68" s="63"/>
      <c r="G68" s="137" t="str">
        <f ca="1"/>
        <v/>
      </c>
      <c r="H68" s="64" t="str">
        <f ca="1"/>
        <v/>
      </c>
      <c r="I68" s="67"/>
      <c r="J68" s="126" t="str">
        <f ca="1"/>
        <v/>
      </c>
      <c r="K68" s="68" t="str">
        <f ca="1"/>
        <v/>
      </c>
      <c r="L68" s="72"/>
      <c r="M68" s="127" t="str">
        <f ca="1"/>
        <v/>
      </c>
      <c r="N68" s="73" t="str">
        <f ca="1"/>
        <v/>
      </c>
      <c r="O68" s="77"/>
      <c r="P68" s="128" t="str">
        <f ca="1"/>
        <v/>
      </c>
      <c r="Q68" s="78" t="str">
        <f ca="1"/>
        <v/>
      </c>
      <c r="R68" s="82"/>
      <c r="S68" s="129" t="str">
        <f ca="1"/>
        <v/>
      </c>
      <c r="T68" s="83" t="str">
        <f ca="1"/>
        <v/>
      </c>
      <c r="U68" s="86"/>
      <c r="V68" s="130" t="str">
        <f ca="1"/>
        <v/>
      </c>
      <c r="W68" s="87" t="str">
        <f ca="1"/>
        <v/>
      </c>
      <c r="X68" s="91"/>
      <c r="Y68" s="131" t="str">
        <f ca="1"/>
        <v/>
      </c>
      <c r="Z68" s="93" t="str">
        <f ca="1"/>
        <v/>
      </c>
      <c r="AA68" s="97"/>
      <c r="AB68" s="132" t="str">
        <f ca="1"/>
        <v/>
      </c>
      <c r="AC68" s="98" t="str">
        <f ca="1"/>
        <v/>
      </c>
      <c r="AD68" s="102"/>
      <c r="AE68" s="138" t="str">
        <f ca="1"/>
        <v/>
      </c>
      <c r="AF68" s="103" t="str">
        <f ca="1"/>
        <v/>
      </c>
      <c r="AG68" s="118"/>
      <c r="AH68" s="135"/>
    </row>
    <row r="69" spans="1:34">
      <c r="A69" s="242">
        <v>39571</v>
      </c>
      <c r="B69" s="9">
        <v>66</v>
      </c>
      <c r="C69" s="57"/>
      <c r="D69" s="123"/>
      <c r="E69" s="59"/>
      <c r="F69" s="63"/>
      <c r="G69" s="137" t="str">
        <f ca="1"/>
        <v/>
      </c>
      <c r="H69" s="64" t="str">
        <f ca="1"/>
        <v/>
      </c>
      <c r="I69" s="67"/>
      <c r="J69" s="126" t="str">
        <f ca="1"/>
        <v/>
      </c>
      <c r="K69" s="68" t="str">
        <f ca="1"/>
        <v/>
      </c>
      <c r="L69" s="72"/>
      <c r="M69" s="127" t="str">
        <f ca="1"/>
        <v/>
      </c>
      <c r="N69" s="73" t="str">
        <f ca="1"/>
        <v/>
      </c>
      <c r="O69" s="77"/>
      <c r="P69" s="128" t="str">
        <f ca="1"/>
        <v/>
      </c>
      <c r="Q69" s="78" t="str">
        <f ca="1"/>
        <v/>
      </c>
      <c r="R69" s="82"/>
      <c r="S69" s="129" t="str">
        <f ca="1"/>
        <v/>
      </c>
      <c r="T69" s="83" t="str">
        <f ca="1"/>
        <v/>
      </c>
      <c r="U69" s="86"/>
      <c r="V69" s="130" t="str">
        <f ca="1"/>
        <v/>
      </c>
      <c r="W69" s="87" t="str">
        <f ca="1"/>
        <v/>
      </c>
      <c r="X69" s="91"/>
      <c r="Y69" s="131" t="str">
        <f ca="1"/>
        <v/>
      </c>
      <c r="Z69" s="93" t="str">
        <f ca="1"/>
        <v/>
      </c>
      <c r="AA69" s="97"/>
      <c r="AB69" s="132" t="str">
        <f ca="1"/>
        <v/>
      </c>
      <c r="AC69" s="98" t="str">
        <f ca="1"/>
        <v/>
      </c>
      <c r="AD69" s="102"/>
      <c r="AE69" s="138" t="str">
        <f ca="1"/>
        <v/>
      </c>
      <c r="AF69" s="103" t="str">
        <f ca="1"/>
        <v/>
      </c>
      <c r="AG69" s="118"/>
      <c r="AH69" s="135"/>
    </row>
    <row r="70" spans="1:34">
      <c r="A70" s="242">
        <v>39572</v>
      </c>
      <c r="B70" s="9">
        <v>67</v>
      </c>
      <c r="C70" s="57"/>
      <c r="D70" s="123"/>
      <c r="E70" s="59"/>
      <c r="F70" s="63"/>
      <c r="G70" s="137" t="str">
        <f ca="1"/>
        <v/>
      </c>
      <c r="H70" s="64" t="str">
        <f ca="1"/>
        <v/>
      </c>
      <c r="I70" s="67"/>
      <c r="J70" s="126" t="str">
        <f ca="1"/>
        <v/>
      </c>
      <c r="K70" s="68" t="str">
        <f ca="1"/>
        <v/>
      </c>
      <c r="L70" s="72"/>
      <c r="M70" s="127" t="str">
        <f ca="1"/>
        <v/>
      </c>
      <c r="N70" s="73" t="str">
        <f ca="1"/>
        <v/>
      </c>
      <c r="O70" s="77"/>
      <c r="P70" s="128" t="str">
        <f ca="1"/>
        <v/>
      </c>
      <c r="Q70" s="78" t="str">
        <f ca="1"/>
        <v/>
      </c>
      <c r="R70" s="82"/>
      <c r="S70" s="129" t="str">
        <f ca="1"/>
        <v/>
      </c>
      <c r="T70" s="83" t="str">
        <f ca="1"/>
        <v/>
      </c>
      <c r="U70" s="86"/>
      <c r="V70" s="130" t="str">
        <f ca="1"/>
        <v/>
      </c>
      <c r="W70" s="87" t="str">
        <f ca="1"/>
        <v/>
      </c>
      <c r="X70" s="91"/>
      <c r="Y70" s="131" t="str">
        <f ca="1"/>
        <v/>
      </c>
      <c r="Z70" s="93" t="str">
        <f ca="1"/>
        <v/>
      </c>
      <c r="AA70" s="97"/>
      <c r="AB70" s="132" t="str">
        <f ca="1"/>
        <v/>
      </c>
      <c r="AC70" s="98" t="str">
        <f ca="1"/>
        <v/>
      </c>
      <c r="AD70" s="102"/>
      <c r="AE70" s="138" t="str">
        <f ca="1"/>
        <v/>
      </c>
      <c r="AF70" s="103" t="str">
        <f ca="1"/>
        <v/>
      </c>
      <c r="AG70" s="118"/>
      <c r="AH70" s="135"/>
    </row>
    <row r="71" spans="1:34">
      <c r="A71" s="242">
        <v>39573</v>
      </c>
      <c r="B71" s="9">
        <v>68</v>
      </c>
      <c r="C71" s="57"/>
      <c r="D71" s="123"/>
      <c r="E71" s="59"/>
      <c r="F71" s="63"/>
      <c r="G71" s="137" t="str">
        <f ca="1"/>
        <v/>
      </c>
      <c r="H71" s="64" t="str">
        <f ca="1"/>
        <v/>
      </c>
      <c r="I71" s="67"/>
      <c r="J71" s="126" t="str">
        <f ca="1"/>
        <v/>
      </c>
      <c r="K71" s="68" t="str">
        <f ca="1"/>
        <v/>
      </c>
      <c r="L71" s="72"/>
      <c r="M71" s="127" t="str">
        <f ca="1"/>
        <v/>
      </c>
      <c r="N71" s="73" t="str">
        <f ca="1"/>
        <v/>
      </c>
      <c r="O71" s="77"/>
      <c r="P71" s="128" t="str">
        <f ca="1"/>
        <v/>
      </c>
      <c r="Q71" s="78" t="str">
        <f ca="1"/>
        <v/>
      </c>
      <c r="R71" s="82"/>
      <c r="S71" s="129" t="str">
        <f ca="1"/>
        <v/>
      </c>
      <c r="T71" s="83" t="str">
        <f ca="1"/>
        <v/>
      </c>
      <c r="U71" s="86"/>
      <c r="V71" s="130" t="str">
        <f ca="1"/>
        <v/>
      </c>
      <c r="W71" s="87" t="str">
        <f ca="1"/>
        <v/>
      </c>
      <c r="X71" s="91"/>
      <c r="Y71" s="131" t="str">
        <f ca="1"/>
        <v/>
      </c>
      <c r="Z71" s="93" t="str">
        <f ca="1"/>
        <v/>
      </c>
      <c r="AA71" s="97"/>
      <c r="AB71" s="132" t="str">
        <f ca="1"/>
        <v/>
      </c>
      <c r="AC71" s="98" t="str">
        <f ca="1"/>
        <v/>
      </c>
      <c r="AD71" s="102"/>
      <c r="AE71" s="138" t="str">
        <f ca="1"/>
        <v/>
      </c>
      <c r="AF71" s="103" t="str">
        <f ca="1"/>
        <v/>
      </c>
      <c r="AG71" s="118"/>
      <c r="AH71" s="135"/>
    </row>
    <row r="72" spans="1:34">
      <c r="A72" s="242">
        <v>39574</v>
      </c>
      <c r="B72" s="9">
        <v>69</v>
      </c>
      <c r="C72" s="57"/>
      <c r="D72" s="123"/>
      <c r="E72" s="59"/>
      <c r="F72" s="63"/>
      <c r="G72" s="137" t="str">
        <f ca="1"/>
        <v/>
      </c>
      <c r="H72" s="64" t="str">
        <f ca="1"/>
        <v/>
      </c>
      <c r="I72" s="67"/>
      <c r="J72" s="126" t="str">
        <f ca="1"/>
        <v/>
      </c>
      <c r="K72" s="68" t="str">
        <f ca="1"/>
        <v/>
      </c>
      <c r="L72" s="72"/>
      <c r="M72" s="127" t="str">
        <f ca="1"/>
        <v/>
      </c>
      <c r="N72" s="73" t="str">
        <f ca="1"/>
        <v/>
      </c>
      <c r="O72" s="77"/>
      <c r="P72" s="128" t="str">
        <f ca="1"/>
        <v/>
      </c>
      <c r="Q72" s="78" t="str">
        <f ca="1"/>
        <v/>
      </c>
      <c r="R72" s="82"/>
      <c r="S72" s="129" t="str">
        <f ca="1"/>
        <v/>
      </c>
      <c r="T72" s="83" t="str">
        <f ca="1"/>
        <v/>
      </c>
      <c r="U72" s="86"/>
      <c r="V72" s="130" t="str">
        <f ca="1"/>
        <v/>
      </c>
      <c r="W72" s="87" t="str">
        <f ca="1"/>
        <v/>
      </c>
      <c r="X72" s="91"/>
      <c r="Y72" s="131" t="str">
        <f ca="1"/>
        <v/>
      </c>
      <c r="Z72" s="93" t="str">
        <f ca="1"/>
        <v/>
      </c>
      <c r="AA72" s="97"/>
      <c r="AB72" s="132" t="str">
        <f ca="1"/>
        <v/>
      </c>
      <c r="AC72" s="98" t="str">
        <f ca="1"/>
        <v/>
      </c>
      <c r="AD72" s="102"/>
      <c r="AE72" s="138" t="str">
        <f ca="1"/>
        <v/>
      </c>
      <c r="AF72" s="103" t="str">
        <f ca="1"/>
        <v/>
      </c>
      <c r="AG72" s="118"/>
      <c r="AH72" s="135"/>
    </row>
    <row r="73" spans="1:34">
      <c r="A73" s="242">
        <v>39575</v>
      </c>
      <c r="B73" s="9">
        <v>70</v>
      </c>
      <c r="C73" s="57"/>
      <c r="D73" s="123"/>
      <c r="E73" s="59"/>
      <c r="F73" s="63"/>
      <c r="G73" s="137" t="str">
        <f ca="1"/>
        <v/>
      </c>
      <c r="H73" s="64" t="str">
        <f ca="1"/>
        <v/>
      </c>
      <c r="I73" s="67"/>
      <c r="J73" s="126" t="str">
        <f ca="1"/>
        <v/>
      </c>
      <c r="K73" s="68" t="str">
        <f ca="1"/>
        <v/>
      </c>
      <c r="L73" s="72"/>
      <c r="M73" s="127" t="str">
        <f ca="1"/>
        <v/>
      </c>
      <c r="N73" s="73" t="str">
        <f ca="1"/>
        <v/>
      </c>
      <c r="O73" s="77"/>
      <c r="P73" s="128" t="str">
        <f ca="1"/>
        <v/>
      </c>
      <c r="Q73" s="78" t="str">
        <f ca="1"/>
        <v/>
      </c>
      <c r="R73" s="82"/>
      <c r="S73" s="129" t="str">
        <f ca="1"/>
        <v/>
      </c>
      <c r="T73" s="83" t="str">
        <f ca="1"/>
        <v/>
      </c>
      <c r="U73" s="86"/>
      <c r="V73" s="130" t="str">
        <f ca="1"/>
        <v/>
      </c>
      <c r="W73" s="87" t="str">
        <f ca="1"/>
        <v/>
      </c>
      <c r="X73" s="91"/>
      <c r="Y73" s="131" t="str">
        <f ca="1"/>
        <v/>
      </c>
      <c r="Z73" s="93" t="str">
        <f ca="1"/>
        <v/>
      </c>
      <c r="AA73" s="97"/>
      <c r="AB73" s="132" t="str">
        <f ca="1"/>
        <v/>
      </c>
      <c r="AC73" s="98" t="str">
        <f ca="1"/>
        <v/>
      </c>
      <c r="AD73" s="102"/>
      <c r="AE73" s="138" t="str">
        <f ca="1"/>
        <v/>
      </c>
      <c r="AF73" s="103" t="str">
        <f ca="1"/>
        <v/>
      </c>
      <c r="AG73" s="118"/>
      <c r="AH73" s="135"/>
    </row>
    <row r="74" spans="1:34">
      <c r="A74" s="242">
        <v>39576</v>
      </c>
      <c r="B74" s="9">
        <v>71</v>
      </c>
      <c r="C74" s="57"/>
      <c r="D74" s="123"/>
      <c r="E74" s="59"/>
      <c r="F74" s="63"/>
      <c r="G74" s="137" t="str">
        <f ca="1"/>
        <v/>
      </c>
      <c r="H74" s="64" t="str">
        <f ca="1"/>
        <v/>
      </c>
      <c r="I74" s="67"/>
      <c r="J74" s="126" t="str">
        <f ca="1"/>
        <v/>
      </c>
      <c r="K74" s="68" t="str">
        <f ca="1"/>
        <v/>
      </c>
      <c r="L74" s="72"/>
      <c r="M74" s="127" t="str">
        <f ca="1"/>
        <v/>
      </c>
      <c r="N74" s="73" t="str">
        <f ca="1"/>
        <v/>
      </c>
      <c r="O74" s="77"/>
      <c r="P74" s="128" t="str">
        <f ca="1"/>
        <v/>
      </c>
      <c r="Q74" s="78" t="str">
        <f ca="1"/>
        <v/>
      </c>
      <c r="R74" s="82"/>
      <c r="S74" s="129" t="str">
        <f ca="1"/>
        <v/>
      </c>
      <c r="T74" s="83" t="str">
        <f ca="1"/>
        <v/>
      </c>
      <c r="U74" s="86"/>
      <c r="V74" s="130" t="str">
        <f ca="1"/>
        <v/>
      </c>
      <c r="W74" s="87" t="str">
        <f ca="1"/>
        <v/>
      </c>
      <c r="X74" s="91"/>
      <c r="Y74" s="131" t="str">
        <f ca="1"/>
        <v/>
      </c>
      <c r="Z74" s="93" t="str">
        <f ca="1"/>
        <v/>
      </c>
      <c r="AA74" s="97"/>
      <c r="AB74" s="132" t="str">
        <f ca="1"/>
        <v/>
      </c>
      <c r="AC74" s="98" t="str">
        <f ca="1"/>
        <v/>
      </c>
      <c r="AD74" s="102"/>
      <c r="AE74" s="138" t="str">
        <f ca="1"/>
        <v/>
      </c>
      <c r="AF74" s="103" t="str">
        <f ca="1"/>
        <v/>
      </c>
      <c r="AG74" s="118"/>
      <c r="AH74" s="135"/>
    </row>
    <row r="75" spans="1:34">
      <c r="A75" s="242">
        <v>39577</v>
      </c>
      <c r="B75" s="9">
        <v>72</v>
      </c>
      <c r="C75" s="57"/>
      <c r="D75" s="123"/>
      <c r="E75" s="59"/>
      <c r="F75" s="63"/>
      <c r="G75" s="137" t="str">
        <f ca="1"/>
        <v/>
      </c>
      <c r="H75" s="64" t="str">
        <f ca="1"/>
        <v/>
      </c>
      <c r="I75" s="67"/>
      <c r="J75" s="126" t="str">
        <f ca="1"/>
        <v/>
      </c>
      <c r="K75" s="68" t="str">
        <f ca="1"/>
        <v/>
      </c>
      <c r="L75" s="72"/>
      <c r="M75" s="127" t="str">
        <f ca="1"/>
        <v/>
      </c>
      <c r="N75" s="73" t="str">
        <f ca="1"/>
        <v/>
      </c>
      <c r="O75" s="77"/>
      <c r="P75" s="128" t="str">
        <f ca="1"/>
        <v/>
      </c>
      <c r="Q75" s="78" t="str">
        <f ca="1"/>
        <v/>
      </c>
      <c r="R75" s="82"/>
      <c r="S75" s="129" t="str">
        <f ca="1"/>
        <v/>
      </c>
      <c r="T75" s="83" t="str">
        <f ca="1"/>
        <v/>
      </c>
      <c r="U75" s="86"/>
      <c r="V75" s="130" t="str">
        <f ca="1"/>
        <v/>
      </c>
      <c r="W75" s="87" t="str">
        <f ca="1"/>
        <v/>
      </c>
      <c r="X75" s="91"/>
      <c r="Y75" s="131" t="str">
        <f ca="1"/>
        <v/>
      </c>
      <c r="Z75" s="93" t="str">
        <f ca="1"/>
        <v/>
      </c>
      <c r="AA75" s="97"/>
      <c r="AB75" s="132" t="str">
        <f ca="1"/>
        <v/>
      </c>
      <c r="AC75" s="98" t="str">
        <f ca="1"/>
        <v/>
      </c>
      <c r="AD75" s="102"/>
      <c r="AE75" s="138" t="str">
        <f ca="1"/>
        <v/>
      </c>
      <c r="AF75" s="103" t="str">
        <f ca="1"/>
        <v/>
      </c>
      <c r="AG75" s="118"/>
      <c r="AH75" s="135"/>
    </row>
    <row r="76" spans="1:34">
      <c r="A76" s="242">
        <v>39578</v>
      </c>
      <c r="B76" s="9">
        <v>73</v>
      </c>
      <c r="C76" s="57"/>
      <c r="D76" s="123"/>
      <c r="E76" s="59"/>
      <c r="F76" s="63"/>
      <c r="G76" s="137" t="str">
        <f ca="1"/>
        <v/>
      </c>
      <c r="H76" s="64" t="str">
        <f ca="1"/>
        <v/>
      </c>
      <c r="I76" s="67"/>
      <c r="J76" s="126" t="str">
        <f ca="1"/>
        <v/>
      </c>
      <c r="K76" s="68" t="str">
        <f ca="1"/>
        <v/>
      </c>
      <c r="L76" s="72"/>
      <c r="M76" s="127" t="str">
        <f ca="1"/>
        <v/>
      </c>
      <c r="N76" s="73" t="str">
        <f ca="1"/>
        <v/>
      </c>
      <c r="O76" s="77"/>
      <c r="P76" s="128" t="str">
        <f ca="1"/>
        <v/>
      </c>
      <c r="Q76" s="78" t="str">
        <f ca="1"/>
        <v/>
      </c>
      <c r="R76" s="82"/>
      <c r="S76" s="129" t="str">
        <f ca="1"/>
        <v/>
      </c>
      <c r="T76" s="83" t="str">
        <f ca="1"/>
        <v/>
      </c>
      <c r="U76" s="86"/>
      <c r="V76" s="130" t="str">
        <f ca="1"/>
        <v/>
      </c>
      <c r="W76" s="87" t="str">
        <f ca="1"/>
        <v/>
      </c>
      <c r="X76" s="91"/>
      <c r="Y76" s="131" t="str">
        <f ca="1"/>
        <v/>
      </c>
      <c r="Z76" s="93" t="str">
        <f ca="1"/>
        <v/>
      </c>
      <c r="AA76" s="97"/>
      <c r="AB76" s="132" t="str">
        <f ca="1"/>
        <v/>
      </c>
      <c r="AC76" s="98" t="str">
        <f ca="1"/>
        <v/>
      </c>
      <c r="AD76" s="102"/>
      <c r="AE76" s="138" t="str">
        <f ca="1"/>
        <v/>
      </c>
      <c r="AF76" s="103" t="str">
        <f ca="1"/>
        <v/>
      </c>
      <c r="AG76" s="118"/>
      <c r="AH76" s="135"/>
    </row>
    <row r="77" spans="1:34">
      <c r="A77" s="242">
        <v>39579</v>
      </c>
      <c r="B77" s="9">
        <v>74</v>
      </c>
      <c r="C77" s="57"/>
      <c r="D77" s="123"/>
      <c r="E77" s="59"/>
      <c r="F77" s="63"/>
      <c r="G77" s="137" t="str">
        <f ca="1"/>
        <v/>
      </c>
      <c r="H77" s="64" t="str">
        <f ca="1"/>
        <v/>
      </c>
      <c r="I77" s="67"/>
      <c r="J77" s="126" t="str">
        <f ca="1"/>
        <v/>
      </c>
      <c r="K77" s="68" t="str">
        <f ca="1"/>
        <v/>
      </c>
      <c r="L77" s="72"/>
      <c r="M77" s="127" t="str">
        <f ca="1"/>
        <v/>
      </c>
      <c r="N77" s="73" t="str">
        <f ca="1"/>
        <v/>
      </c>
      <c r="O77" s="77"/>
      <c r="P77" s="128" t="str">
        <f ca="1"/>
        <v/>
      </c>
      <c r="Q77" s="78" t="str">
        <f ca="1"/>
        <v/>
      </c>
      <c r="R77" s="82"/>
      <c r="S77" s="129" t="str">
        <f ca="1"/>
        <v/>
      </c>
      <c r="T77" s="83" t="str">
        <f ca="1"/>
        <v/>
      </c>
      <c r="U77" s="86"/>
      <c r="V77" s="130" t="str">
        <f ca="1"/>
        <v/>
      </c>
      <c r="W77" s="87" t="str">
        <f ca="1"/>
        <v/>
      </c>
      <c r="X77" s="91"/>
      <c r="Y77" s="131" t="str">
        <f ca="1"/>
        <v/>
      </c>
      <c r="Z77" s="93" t="str">
        <f ca="1"/>
        <v/>
      </c>
      <c r="AA77" s="97"/>
      <c r="AB77" s="132" t="str">
        <f ca="1"/>
        <v/>
      </c>
      <c r="AC77" s="98" t="str">
        <f ca="1"/>
        <v/>
      </c>
      <c r="AD77" s="102"/>
      <c r="AE77" s="138" t="str">
        <f ca="1"/>
        <v/>
      </c>
      <c r="AF77" s="103" t="str">
        <f ca="1"/>
        <v/>
      </c>
      <c r="AG77" s="118"/>
      <c r="AH77" s="135"/>
    </row>
    <row r="78" spans="1:34">
      <c r="A78" s="242">
        <v>39580</v>
      </c>
      <c r="B78" s="9">
        <v>75</v>
      </c>
      <c r="C78" s="57"/>
      <c r="D78" s="123"/>
      <c r="E78" s="59"/>
      <c r="F78" s="63"/>
      <c r="G78" s="137" t="str">
        <f ca="1"/>
        <v/>
      </c>
      <c r="H78" s="64" t="str">
        <f ca="1"/>
        <v/>
      </c>
      <c r="I78" s="67"/>
      <c r="J78" s="126" t="str">
        <f ca="1"/>
        <v/>
      </c>
      <c r="K78" s="68" t="str">
        <f ca="1"/>
        <v/>
      </c>
      <c r="L78" s="72"/>
      <c r="M78" s="127" t="str">
        <f ca="1"/>
        <v/>
      </c>
      <c r="N78" s="73" t="str">
        <f ca="1"/>
        <v/>
      </c>
      <c r="O78" s="77"/>
      <c r="P78" s="128" t="str">
        <f ca="1"/>
        <v/>
      </c>
      <c r="Q78" s="78" t="str">
        <f ca="1"/>
        <v/>
      </c>
      <c r="R78" s="82"/>
      <c r="S78" s="129" t="str">
        <f ca="1"/>
        <v/>
      </c>
      <c r="T78" s="83" t="str">
        <f ca="1"/>
        <v/>
      </c>
      <c r="U78" s="86"/>
      <c r="V78" s="130" t="str">
        <f ca="1"/>
        <v/>
      </c>
      <c r="W78" s="87" t="str">
        <f ca="1"/>
        <v/>
      </c>
      <c r="X78" s="91"/>
      <c r="Y78" s="131" t="str">
        <f ca="1"/>
        <v/>
      </c>
      <c r="Z78" s="93" t="str">
        <f ca="1"/>
        <v/>
      </c>
      <c r="AA78" s="97"/>
      <c r="AB78" s="132" t="str">
        <f ca="1"/>
        <v/>
      </c>
      <c r="AC78" s="98" t="str">
        <f ca="1"/>
        <v/>
      </c>
      <c r="AD78" s="102"/>
      <c r="AE78" s="138" t="str">
        <f ca="1"/>
        <v/>
      </c>
      <c r="AF78" s="103" t="str">
        <f ca="1"/>
        <v/>
      </c>
      <c r="AG78" s="118"/>
      <c r="AH78" s="135"/>
    </row>
    <row r="79" spans="1:34">
      <c r="A79" s="242">
        <v>39581</v>
      </c>
      <c r="B79" s="9">
        <v>76</v>
      </c>
      <c r="C79" s="57"/>
      <c r="D79" s="123"/>
      <c r="E79" s="59"/>
      <c r="F79" s="63"/>
      <c r="G79" s="137" t="str">
        <f ca="1"/>
        <v/>
      </c>
      <c r="H79" s="64" t="str">
        <f ca="1"/>
        <v/>
      </c>
      <c r="I79" s="67"/>
      <c r="J79" s="126" t="str">
        <f ca="1"/>
        <v/>
      </c>
      <c r="K79" s="68" t="str">
        <f ca="1"/>
        <v/>
      </c>
      <c r="L79" s="72"/>
      <c r="M79" s="127" t="str">
        <f ca="1"/>
        <v/>
      </c>
      <c r="N79" s="73" t="str">
        <f ca="1"/>
        <v/>
      </c>
      <c r="O79" s="77"/>
      <c r="P79" s="128" t="str">
        <f ca="1"/>
        <v/>
      </c>
      <c r="Q79" s="78" t="str">
        <f ca="1"/>
        <v/>
      </c>
      <c r="R79" s="82"/>
      <c r="S79" s="129" t="str">
        <f ca="1"/>
        <v/>
      </c>
      <c r="T79" s="83" t="str">
        <f ca="1"/>
        <v/>
      </c>
      <c r="U79" s="86"/>
      <c r="V79" s="130" t="str">
        <f ca="1"/>
        <v/>
      </c>
      <c r="W79" s="87" t="str">
        <f ca="1"/>
        <v/>
      </c>
      <c r="X79" s="91"/>
      <c r="Y79" s="131" t="str">
        <f ca="1"/>
        <v/>
      </c>
      <c r="Z79" s="93" t="str">
        <f ca="1"/>
        <v/>
      </c>
      <c r="AA79" s="97"/>
      <c r="AB79" s="132" t="str">
        <f ca="1"/>
        <v/>
      </c>
      <c r="AC79" s="98" t="str">
        <f ca="1"/>
        <v/>
      </c>
      <c r="AD79" s="102"/>
      <c r="AE79" s="138" t="str">
        <f ca="1"/>
        <v/>
      </c>
      <c r="AF79" s="103" t="str">
        <f ca="1"/>
        <v/>
      </c>
      <c r="AG79" s="118"/>
      <c r="AH79" s="135"/>
    </row>
    <row r="80" spans="1:34">
      <c r="A80" s="242">
        <v>39582</v>
      </c>
      <c r="B80" s="9">
        <v>77</v>
      </c>
      <c r="C80" s="57"/>
      <c r="D80" s="123"/>
      <c r="E80" s="59"/>
      <c r="F80" s="63"/>
      <c r="G80" s="137" t="str">
        <f ca="1"/>
        <v/>
      </c>
      <c r="H80" s="64" t="str">
        <f ca="1"/>
        <v/>
      </c>
      <c r="I80" s="67"/>
      <c r="J80" s="126" t="str">
        <f ca="1"/>
        <v/>
      </c>
      <c r="K80" s="68" t="str">
        <f ca="1"/>
        <v/>
      </c>
      <c r="L80" s="72"/>
      <c r="M80" s="127" t="str">
        <f ca="1"/>
        <v/>
      </c>
      <c r="N80" s="73" t="str">
        <f ca="1"/>
        <v/>
      </c>
      <c r="O80" s="77"/>
      <c r="P80" s="128" t="str">
        <f ca="1"/>
        <v/>
      </c>
      <c r="Q80" s="78" t="str">
        <f ca="1"/>
        <v/>
      </c>
      <c r="R80" s="82"/>
      <c r="S80" s="129" t="str">
        <f ca="1"/>
        <v/>
      </c>
      <c r="T80" s="83" t="str">
        <f ca="1"/>
        <v/>
      </c>
      <c r="U80" s="86"/>
      <c r="V80" s="130" t="str">
        <f ca="1"/>
        <v/>
      </c>
      <c r="W80" s="87" t="str">
        <f ca="1"/>
        <v/>
      </c>
      <c r="X80" s="91"/>
      <c r="Y80" s="131" t="str">
        <f ca="1"/>
        <v/>
      </c>
      <c r="Z80" s="93" t="str">
        <f ca="1"/>
        <v/>
      </c>
      <c r="AA80" s="97"/>
      <c r="AB80" s="132" t="str">
        <f ca="1"/>
        <v/>
      </c>
      <c r="AC80" s="98" t="str">
        <f ca="1"/>
        <v/>
      </c>
      <c r="AD80" s="102"/>
      <c r="AE80" s="138" t="str">
        <f ca="1"/>
        <v/>
      </c>
      <c r="AF80" s="103" t="str">
        <f ca="1"/>
        <v/>
      </c>
      <c r="AG80" s="118"/>
      <c r="AH80" s="135"/>
    </row>
    <row r="81" spans="1:34">
      <c r="A81" s="242">
        <v>39583</v>
      </c>
      <c r="B81" s="9">
        <v>78</v>
      </c>
      <c r="C81" s="57"/>
      <c r="D81" s="123"/>
      <c r="E81" s="59"/>
      <c r="F81" s="63"/>
      <c r="G81" s="137" t="str">
        <f ca="1"/>
        <v/>
      </c>
      <c r="H81" s="64" t="str">
        <f ca="1"/>
        <v/>
      </c>
      <c r="I81" s="67"/>
      <c r="J81" s="126" t="str">
        <f ca="1"/>
        <v/>
      </c>
      <c r="K81" s="68" t="str">
        <f ca="1"/>
        <v/>
      </c>
      <c r="L81" s="72"/>
      <c r="M81" s="127" t="str">
        <f ca="1"/>
        <v/>
      </c>
      <c r="N81" s="73" t="str">
        <f ca="1"/>
        <v/>
      </c>
      <c r="O81" s="77"/>
      <c r="P81" s="128" t="str">
        <f ca="1"/>
        <v/>
      </c>
      <c r="Q81" s="78" t="str">
        <f ca="1"/>
        <v/>
      </c>
      <c r="R81" s="82"/>
      <c r="S81" s="129" t="str">
        <f ca="1"/>
        <v/>
      </c>
      <c r="T81" s="83" t="str">
        <f ca="1"/>
        <v/>
      </c>
      <c r="U81" s="86"/>
      <c r="V81" s="130" t="str">
        <f ca="1"/>
        <v/>
      </c>
      <c r="W81" s="87" t="str">
        <f ca="1"/>
        <v/>
      </c>
      <c r="X81" s="91"/>
      <c r="Y81" s="131" t="str">
        <f ca="1"/>
        <v/>
      </c>
      <c r="Z81" s="93" t="str">
        <f ca="1"/>
        <v/>
      </c>
      <c r="AA81" s="97"/>
      <c r="AB81" s="132" t="str">
        <f ca="1"/>
        <v/>
      </c>
      <c r="AC81" s="98" t="str">
        <f ca="1"/>
        <v/>
      </c>
      <c r="AD81" s="102"/>
      <c r="AE81" s="138" t="str">
        <f ca="1"/>
        <v/>
      </c>
      <c r="AF81" s="103" t="str">
        <f ca="1"/>
        <v/>
      </c>
      <c r="AG81" s="118"/>
      <c r="AH81" s="135"/>
    </row>
    <row r="82" spans="1:34">
      <c r="A82" s="242">
        <v>39584</v>
      </c>
      <c r="B82" s="9">
        <v>79</v>
      </c>
      <c r="C82" s="57"/>
      <c r="D82" s="123"/>
      <c r="E82" s="59"/>
      <c r="F82" s="63"/>
      <c r="G82" s="137" t="str">
        <f ca="1"/>
        <v/>
      </c>
      <c r="H82" s="64" t="str">
        <f ca="1"/>
        <v/>
      </c>
      <c r="I82" s="67"/>
      <c r="J82" s="126" t="str">
        <f ca="1"/>
        <v/>
      </c>
      <c r="K82" s="68" t="str">
        <f ca="1"/>
        <v/>
      </c>
      <c r="L82" s="72"/>
      <c r="M82" s="127" t="str">
        <f ca="1"/>
        <v/>
      </c>
      <c r="N82" s="73" t="str">
        <f ca="1"/>
        <v/>
      </c>
      <c r="O82" s="77"/>
      <c r="P82" s="128" t="str">
        <f ca="1"/>
        <v/>
      </c>
      <c r="Q82" s="78" t="str">
        <f ca="1"/>
        <v/>
      </c>
      <c r="R82" s="82"/>
      <c r="S82" s="129" t="str">
        <f ca="1"/>
        <v/>
      </c>
      <c r="T82" s="83" t="str">
        <f ca="1"/>
        <v/>
      </c>
      <c r="U82" s="86"/>
      <c r="V82" s="130" t="str">
        <f ca="1"/>
        <v/>
      </c>
      <c r="W82" s="87" t="str">
        <f ca="1"/>
        <v/>
      </c>
      <c r="X82" s="91"/>
      <c r="Y82" s="131" t="str">
        <f ca="1"/>
        <v/>
      </c>
      <c r="Z82" s="93" t="str">
        <f ca="1"/>
        <v/>
      </c>
      <c r="AA82" s="97"/>
      <c r="AB82" s="132" t="str">
        <f ca="1"/>
        <v/>
      </c>
      <c r="AC82" s="98" t="str">
        <f ca="1"/>
        <v/>
      </c>
      <c r="AD82" s="102"/>
      <c r="AE82" s="138" t="str">
        <f ca="1"/>
        <v/>
      </c>
      <c r="AF82" s="103" t="str">
        <f ca="1"/>
        <v/>
      </c>
      <c r="AG82" s="118"/>
      <c r="AH82" s="135"/>
    </row>
    <row r="83" spans="1:34">
      <c r="A83" s="242">
        <v>39585</v>
      </c>
      <c r="B83" s="9">
        <v>80</v>
      </c>
      <c r="C83" s="57"/>
      <c r="D83" s="123"/>
      <c r="E83" s="59"/>
      <c r="F83" s="63"/>
      <c r="G83" s="137" t="str">
        <f ca="1"/>
        <v/>
      </c>
      <c r="H83" s="64" t="str">
        <f ca="1"/>
        <v/>
      </c>
      <c r="I83" s="67"/>
      <c r="J83" s="126" t="str">
        <f ca="1"/>
        <v/>
      </c>
      <c r="K83" s="68" t="str">
        <f ca="1"/>
        <v/>
      </c>
      <c r="L83" s="72"/>
      <c r="M83" s="127" t="str">
        <f ca="1"/>
        <v/>
      </c>
      <c r="N83" s="73" t="str">
        <f ca="1"/>
        <v/>
      </c>
      <c r="O83" s="77"/>
      <c r="P83" s="128" t="str">
        <f ca="1"/>
        <v/>
      </c>
      <c r="Q83" s="78" t="str">
        <f ca="1"/>
        <v/>
      </c>
      <c r="R83" s="82"/>
      <c r="S83" s="129" t="str">
        <f ca="1"/>
        <v/>
      </c>
      <c r="T83" s="83" t="str">
        <f ca="1"/>
        <v/>
      </c>
      <c r="U83" s="86"/>
      <c r="V83" s="130" t="str">
        <f ca="1"/>
        <v/>
      </c>
      <c r="W83" s="87" t="str">
        <f ca="1"/>
        <v/>
      </c>
      <c r="X83" s="91"/>
      <c r="Y83" s="131" t="str">
        <f ca="1"/>
        <v/>
      </c>
      <c r="Z83" s="93" t="str">
        <f ca="1"/>
        <v/>
      </c>
      <c r="AA83" s="97"/>
      <c r="AB83" s="132" t="str">
        <f ca="1"/>
        <v/>
      </c>
      <c r="AC83" s="98" t="str">
        <f ca="1"/>
        <v/>
      </c>
      <c r="AD83" s="102"/>
      <c r="AE83" s="138" t="str">
        <f ca="1"/>
        <v/>
      </c>
      <c r="AF83" s="103" t="str">
        <f ca="1"/>
        <v/>
      </c>
      <c r="AG83" s="118"/>
      <c r="AH83" s="135"/>
    </row>
    <row r="84" spans="1:34">
      <c r="A84" s="242">
        <v>39586</v>
      </c>
      <c r="B84" s="9">
        <v>81</v>
      </c>
      <c r="C84" s="57"/>
      <c r="D84" s="123"/>
      <c r="E84" s="59"/>
      <c r="F84" s="63"/>
      <c r="G84" s="137" t="str">
        <f ca="1"/>
        <v/>
      </c>
      <c r="H84" s="64" t="str">
        <f ca="1"/>
        <v/>
      </c>
      <c r="I84" s="67"/>
      <c r="J84" s="126" t="str">
        <f ca="1"/>
        <v/>
      </c>
      <c r="K84" s="68" t="str">
        <f ca="1"/>
        <v/>
      </c>
      <c r="L84" s="72"/>
      <c r="M84" s="127" t="str">
        <f ca="1"/>
        <v/>
      </c>
      <c r="N84" s="73" t="str">
        <f ca="1"/>
        <v/>
      </c>
      <c r="O84" s="77"/>
      <c r="P84" s="128" t="str">
        <f ca="1"/>
        <v/>
      </c>
      <c r="Q84" s="78" t="str">
        <f ca="1"/>
        <v/>
      </c>
      <c r="R84" s="82"/>
      <c r="S84" s="129" t="str">
        <f ca="1"/>
        <v/>
      </c>
      <c r="T84" s="83" t="str">
        <f ca="1"/>
        <v/>
      </c>
      <c r="U84" s="86"/>
      <c r="V84" s="130" t="str">
        <f ca="1"/>
        <v/>
      </c>
      <c r="W84" s="87" t="str">
        <f ca="1"/>
        <v/>
      </c>
      <c r="X84" s="91"/>
      <c r="Y84" s="131" t="str">
        <f ca="1"/>
        <v/>
      </c>
      <c r="Z84" s="93" t="str">
        <f ca="1"/>
        <v/>
      </c>
      <c r="AA84" s="97"/>
      <c r="AB84" s="132" t="str">
        <f ca="1"/>
        <v/>
      </c>
      <c r="AC84" s="98" t="str">
        <f ca="1"/>
        <v/>
      </c>
      <c r="AD84" s="102"/>
      <c r="AE84" s="138" t="str">
        <f ca="1"/>
        <v/>
      </c>
      <c r="AF84" s="103" t="str">
        <f ca="1"/>
        <v/>
      </c>
      <c r="AG84" s="118"/>
      <c r="AH84" s="135"/>
    </row>
    <row r="85" spans="1:34">
      <c r="A85" s="242">
        <v>39587</v>
      </c>
      <c r="B85" s="9">
        <v>82</v>
      </c>
      <c r="C85" s="57"/>
      <c r="D85" s="123"/>
      <c r="E85" s="59"/>
      <c r="F85" s="63"/>
      <c r="G85" s="137" t="str">
        <f ca="1"/>
        <v/>
      </c>
      <c r="H85" s="64" t="str">
        <f ca="1"/>
        <v/>
      </c>
      <c r="I85" s="67"/>
      <c r="J85" s="126" t="str">
        <f ca="1"/>
        <v/>
      </c>
      <c r="K85" s="68" t="str">
        <f ca="1"/>
        <v/>
      </c>
      <c r="L85" s="72"/>
      <c r="M85" s="127" t="str">
        <f ca="1"/>
        <v/>
      </c>
      <c r="N85" s="73" t="str">
        <f ca="1"/>
        <v/>
      </c>
      <c r="O85" s="77"/>
      <c r="P85" s="128" t="str">
        <f ca="1"/>
        <v/>
      </c>
      <c r="Q85" s="78" t="str">
        <f ca="1"/>
        <v/>
      </c>
      <c r="R85" s="82"/>
      <c r="S85" s="129" t="str">
        <f ca="1"/>
        <v/>
      </c>
      <c r="T85" s="83" t="str">
        <f ca="1"/>
        <v/>
      </c>
      <c r="U85" s="86"/>
      <c r="V85" s="130" t="str">
        <f ca="1"/>
        <v/>
      </c>
      <c r="W85" s="87" t="str">
        <f ca="1"/>
        <v/>
      </c>
      <c r="X85" s="91"/>
      <c r="Y85" s="131" t="str">
        <f ca="1"/>
        <v/>
      </c>
      <c r="Z85" s="93" t="str">
        <f ca="1"/>
        <v/>
      </c>
      <c r="AA85" s="97"/>
      <c r="AB85" s="132" t="str">
        <f ca="1"/>
        <v/>
      </c>
      <c r="AC85" s="98" t="str">
        <f ca="1"/>
        <v/>
      </c>
      <c r="AD85" s="102"/>
      <c r="AE85" s="138" t="str">
        <f ca="1"/>
        <v/>
      </c>
      <c r="AF85" s="103" t="str">
        <f ca="1"/>
        <v/>
      </c>
      <c r="AG85" s="118"/>
      <c r="AH85" s="135"/>
    </row>
    <row r="86" spans="1:34">
      <c r="A86" s="242">
        <v>39588</v>
      </c>
      <c r="B86" s="9">
        <v>83</v>
      </c>
      <c r="C86" s="57"/>
      <c r="D86" s="123"/>
      <c r="E86" s="59"/>
      <c r="F86" s="63"/>
      <c r="G86" s="137" t="str">
        <f ca="1"/>
        <v/>
      </c>
      <c r="H86" s="64" t="str">
        <f ca="1"/>
        <v/>
      </c>
      <c r="I86" s="67"/>
      <c r="J86" s="126" t="str">
        <f ca="1"/>
        <v/>
      </c>
      <c r="K86" s="68" t="str">
        <f ca="1"/>
        <v/>
      </c>
      <c r="L86" s="72"/>
      <c r="M86" s="127" t="str">
        <f ca="1"/>
        <v/>
      </c>
      <c r="N86" s="73" t="str">
        <f ca="1"/>
        <v/>
      </c>
      <c r="O86" s="77"/>
      <c r="P86" s="128" t="str">
        <f ca="1"/>
        <v/>
      </c>
      <c r="Q86" s="78" t="str">
        <f ca="1"/>
        <v/>
      </c>
      <c r="R86" s="82"/>
      <c r="S86" s="129" t="str">
        <f ca="1"/>
        <v/>
      </c>
      <c r="T86" s="83" t="str">
        <f ca="1"/>
        <v/>
      </c>
      <c r="U86" s="86"/>
      <c r="V86" s="130" t="str">
        <f ca="1"/>
        <v/>
      </c>
      <c r="W86" s="87" t="str">
        <f ca="1"/>
        <v/>
      </c>
      <c r="X86" s="91"/>
      <c r="Y86" s="131" t="str">
        <f ca="1"/>
        <v/>
      </c>
      <c r="Z86" s="93" t="str">
        <f ca="1"/>
        <v/>
      </c>
      <c r="AA86" s="97"/>
      <c r="AB86" s="132" t="str">
        <f ca="1"/>
        <v/>
      </c>
      <c r="AC86" s="98" t="str">
        <f ca="1"/>
        <v/>
      </c>
      <c r="AD86" s="102"/>
      <c r="AE86" s="138" t="str">
        <f ca="1"/>
        <v/>
      </c>
      <c r="AF86" s="103" t="str">
        <f ca="1"/>
        <v/>
      </c>
      <c r="AG86" s="118"/>
      <c r="AH86" s="135"/>
    </row>
    <row r="87" spans="1:34">
      <c r="A87" s="242">
        <v>39589</v>
      </c>
      <c r="B87" s="9">
        <v>84</v>
      </c>
      <c r="C87" s="57"/>
      <c r="D87" s="123"/>
      <c r="E87" s="59"/>
      <c r="F87" s="63"/>
      <c r="G87" s="137" t="str">
        <f ca="1"/>
        <v/>
      </c>
      <c r="H87" s="64" t="str">
        <f ca="1"/>
        <v/>
      </c>
      <c r="I87" s="67"/>
      <c r="J87" s="126" t="str">
        <f ca="1"/>
        <v/>
      </c>
      <c r="K87" s="68" t="str">
        <f ca="1"/>
        <v/>
      </c>
      <c r="L87" s="72"/>
      <c r="M87" s="127" t="str">
        <f ca="1"/>
        <v/>
      </c>
      <c r="N87" s="73" t="str">
        <f ca="1"/>
        <v/>
      </c>
      <c r="O87" s="77"/>
      <c r="P87" s="128" t="str">
        <f ca="1"/>
        <v/>
      </c>
      <c r="Q87" s="78" t="str">
        <f ca="1"/>
        <v/>
      </c>
      <c r="R87" s="82"/>
      <c r="S87" s="129" t="str">
        <f ca="1"/>
        <v/>
      </c>
      <c r="T87" s="83" t="str">
        <f ca="1"/>
        <v/>
      </c>
      <c r="U87" s="86"/>
      <c r="V87" s="130" t="str">
        <f ca="1"/>
        <v/>
      </c>
      <c r="W87" s="87" t="str">
        <f ca="1"/>
        <v/>
      </c>
      <c r="X87" s="91"/>
      <c r="Y87" s="131" t="str">
        <f ca="1"/>
        <v/>
      </c>
      <c r="Z87" s="93" t="str">
        <f ca="1"/>
        <v/>
      </c>
      <c r="AA87" s="97"/>
      <c r="AB87" s="132" t="str">
        <f ca="1"/>
        <v/>
      </c>
      <c r="AC87" s="98" t="str">
        <f ca="1"/>
        <v/>
      </c>
      <c r="AD87" s="102"/>
      <c r="AE87" s="138" t="str">
        <f ca="1"/>
        <v/>
      </c>
      <c r="AF87" s="103" t="str">
        <f ca="1"/>
        <v/>
      </c>
      <c r="AG87" s="118"/>
      <c r="AH87" s="135"/>
    </row>
    <row r="88" spans="1:34">
      <c r="A88" s="242">
        <v>39590</v>
      </c>
      <c r="B88" s="9">
        <v>85</v>
      </c>
      <c r="C88" s="57"/>
      <c r="D88" s="123"/>
      <c r="E88" s="59"/>
      <c r="F88" s="63"/>
      <c r="G88" s="137" t="str">
        <f ca="1"/>
        <v/>
      </c>
      <c r="H88" s="64" t="str">
        <f ca="1"/>
        <v/>
      </c>
      <c r="I88" s="67"/>
      <c r="J88" s="126" t="str">
        <f ca="1"/>
        <v/>
      </c>
      <c r="K88" s="68" t="str">
        <f ca="1"/>
        <v/>
      </c>
      <c r="L88" s="72"/>
      <c r="M88" s="127" t="str">
        <f ca="1"/>
        <v/>
      </c>
      <c r="N88" s="73" t="str">
        <f ca="1"/>
        <v/>
      </c>
      <c r="O88" s="77"/>
      <c r="P88" s="128" t="str">
        <f ca="1"/>
        <v/>
      </c>
      <c r="Q88" s="78" t="str">
        <f ca="1"/>
        <v/>
      </c>
      <c r="R88" s="82"/>
      <c r="S88" s="129" t="str">
        <f ca="1"/>
        <v/>
      </c>
      <c r="T88" s="83" t="str">
        <f ca="1"/>
        <v/>
      </c>
      <c r="U88" s="86"/>
      <c r="V88" s="130" t="str">
        <f ca="1"/>
        <v/>
      </c>
      <c r="W88" s="87" t="str">
        <f ca="1"/>
        <v/>
      </c>
      <c r="X88" s="91"/>
      <c r="Y88" s="131" t="str">
        <f ca="1"/>
        <v/>
      </c>
      <c r="Z88" s="93" t="str">
        <f ca="1"/>
        <v/>
      </c>
      <c r="AA88" s="97"/>
      <c r="AB88" s="132" t="str">
        <f ca="1"/>
        <v/>
      </c>
      <c r="AC88" s="98" t="str">
        <f ca="1"/>
        <v/>
      </c>
      <c r="AD88" s="102"/>
      <c r="AE88" s="138" t="str">
        <f ca="1"/>
        <v/>
      </c>
      <c r="AF88" s="103" t="str">
        <f ca="1"/>
        <v/>
      </c>
      <c r="AG88" s="118"/>
      <c r="AH88" s="135"/>
    </row>
    <row r="89" spans="1:34">
      <c r="A89" s="242">
        <v>39591</v>
      </c>
      <c r="B89" s="9">
        <v>86</v>
      </c>
      <c r="C89" s="57"/>
      <c r="D89" s="123"/>
      <c r="E89" s="59"/>
      <c r="F89" s="63"/>
      <c r="G89" s="137" t="str">
        <f ca="1"/>
        <v/>
      </c>
      <c r="H89" s="64" t="str">
        <f ca="1"/>
        <v/>
      </c>
      <c r="I89" s="67"/>
      <c r="J89" s="126" t="str">
        <f ca="1"/>
        <v/>
      </c>
      <c r="K89" s="68" t="str">
        <f ca="1"/>
        <v/>
      </c>
      <c r="L89" s="72"/>
      <c r="M89" s="127" t="str">
        <f ca="1"/>
        <v/>
      </c>
      <c r="N89" s="73" t="str">
        <f ca="1"/>
        <v/>
      </c>
      <c r="O89" s="77"/>
      <c r="P89" s="128" t="str">
        <f ca="1"/>
        <v/>
      </c>
      <c r="Q89" s="78" t="str">
        <f ca="1"/>
        <v/>
      </c>
      <c r="R89" s="82"/>
      <c r="S89" s="129" t="str">
        <f ca="1"/>
        <v/>
      </c>
      <c r="T89" s="83" t="str">
        <f ca="1"/>
        <v/>
      </c>
      <c r="U89" s="86"/>
      <c r="V89" s="130" t="str">
        <f ca="1"/>
        <v/>
      </c>
      <c r="W89" s="87" t="str">
        <f ca="1"/>
        <v/>
      </c>
      <c r="X89" s="91"/>
      <c r="Y89" s="131" t="str">
        <f ca="1"/>
        <v/>
      </c>
      <c r="Z89" s="93" t="str">
        <f ca="1"/>
        <v/>
      </c>
      <c r="AA89" s="97"/>
      <c r="AB89" s="132" t="str">
        <f ca="1"/>
        <v/>
      </c>
      <c r="AC89" s="98" t="str">
        <f ca="1"/>
        <v/>
      </c>
      <c r="AD89" s="102"/>
      <c r="AE89" s="138" t="str">
        <f ca="1"/>
        <v/>
      </c>
      <c r="AF89" s="103" t="str">
        <f ca="1"/>
        <v/>
      </c>
      <c r="AG89" s="118"/>
      <c r="AH89" s="135"/>
    </row>
    <row r="90" spans="1:34">
      <c r="A90" s="242">
        <v>39592</v>
      </c>
      <c r="B90" s="9">
        <v>87</v>
      </c>
      <c r="C90" s="57"/>
      <c r="D90" s="123"/>
      <c r="E90" s="59"/>
      <c r="F90" s="63"/>
      <c r="G90" s="137" t="str">
        <f ca="1"/>
        <v/>
      </c>
      <c r="H90" s="64" t="str">
        <f ca="1"/>
        <v/>
      </c>
      <c r="I90" s="67"/>
      <c r="J90" s="126" t="str">
        <f ca="1"/>
        <v/>
      </c>
      <c r="K90" s="68" t="str">
        <f ca="1"/>
        <v/>
      </c>
      <c r="L90" s="72"/>
      <c r="M90" s="127" t="str">
        <f ca="1"/>
        <v/>
      </c>
      <c r="N90" s="73" t="str">
        <f ca="1"/>
        <v/>
      </c>
      <c r="O90" s="77"/>
      <c r="P90" s="128" t="str">
        <f ca="1"/>
        <v/>
      </c>
      <c r="Q90" s="78" t="str">
        <f ca="1"/>
        <v/>
      </c>
      <c r="R90" s="82"/>
      <c r="S90" s="129" t="str">
        <f ca="1"/>
        <v/>
      </c>
      <c r="T90" s="83" t="str">
        <f ca="1"/>
        <v/>
      </c>
      <c r="U90" s="86"/>
      <c r="V90" s="130" t="str">
        <f ca="1"/>
        <v/>
      </c>
      <c r="W90" s="87" t="str">
        <f ca="1"/>
        <v/>
      </c>
      <c r="X90" s="91"/>
      <c r="Y90" s="131" t="str">
        <f ca="1"/>
        <v/>
      </c>
      <c r="Z90" s="93" t="str">
        <f ca="1"/>
        <v/>
      </c>
      <c r="AA90" s="97"/>
      <c r="AB90" s="132" t="str">
        <f ca="1"/>
        <v/>
      </c>
      <c r="AC90" s="98" t="str">
        <f ca="1"/>
        <v/>
      </c>
      <c r="AD90" s="102"/>
      <c r="AE90" s="138" t="str">
        <f ca="1"/>
        <v/>
      </c>
      <c r="AF90" s="103" t="str">
        <f ca="1"/>
        <v/>
      </c>
      <c r="AG90" s="118"/>
      <c r="AH90" s="135"/>
    </row>
    <row r="91" spans="1:34">
      <c r="A91" s="242">
        <v>39593</v>
      </c>
      <c r="B91" s="9">
        <v>88</v>
      </c>
      <c r="C91" s="57"/>
      <c r="D91" s="123"/>
      <c r="E91" s="59"/>
      <c r="F91" s="63"/>
      <c r="G91" s="137" t="str">
        <f ca="1"/>
        <v/>
      </c>
      <c r="H91" s="64" t="str">
        <f ca="1"/>
        <v/>
      </c>
      <c r="I91" s="67"/>
      <c r="J91" s="126" t="str">
        <f ca="1"/>
        <v/>
      </c>
      <c r="K91" s="68" t="str">
        <f ca="1"/>
        <v/>
      </c>
      <c r="L91" s="72"/>
      <c r="M91" s="127" t="str">
        <f ca="1"/>
        <v/>
      </c>
      <c r="N91" s="73" t="str">
        <f ca="1"/>
        <v/>
      </c>
      <c r="O91" s="77"/>
      <c r="P91" s="128" t="str">
        <f ca="1"/>
        <v/>
      </c>
      <c r="Q91" s="78" t="str">
        <f ca="1"/>
        <v/>
      </c>
      <c r="R91" s="82"/>
      <c r="S91" s="129" t="str">
        <f ca="1"/>
        <v/>
      </c>
      <c r="T91" s="83" t="str">
        <f ca="1"/>
        <v/>
      </c>
      <c r="U91" s="86"/>
      <c r="V91" s="130" t="str">
        <f ca="1"/>
        <v/>
      </c>
      <c r="W91" s="87" t="str">
        <f ca="1"/>
        <v/>
      </c>
      <c r="X91" s="91"/>
      <c r="Y91" s="131" t="str">
        <f ca="1"/>
        <v/>
      </c>
      <c r="Z91" s="93" t="str">
        <f ca="1"/>
        <v/>
      </c>
      <c r="AA91" s="97"/>
      <c r="AB91" s="132" t="str">
        <f ca="1"/>
        <v/>
      </c>
      <c r="AC91" s="98" t="str">
        <f ca="1"/>
        <v/>
      </c>
      <c r="AD91" s="102"/>
      <c r="AE91" s="138" t="str">
        <f ca="1"/>
        <v/>
      </c>
      <c r="AF91" s="103" t="str">
        <f ca="1"/>
        <v/>
      </c>
      <c r="AG91" s="118"/>
      <c r="AH91" s="135"/>
    </row>
    <row r="92" spans="1:34">
      <c r="A92" s="242">
        <v>39594</v>
      </c>
      <c r="B92" s="9">
        <v>89</v>
      </c>
      <c r="C92" s="57"/>
      <c r="D92" s="123"/>
      <c r="E92" s="59"/>
      <c r="F92" s="63"/>
      <c r="G92" s="137" t="str">
        <f ca="1"/>
        <v/>
      </c>
      <c r="H92" s="64" t="str">
        <f ca="1"/>
        <v/>
      </c>
      <c r="I92" s="67"/>
      <c r="J92" s="126" t="str">
        <f ca="1"/>
        <v/>
      </c>
      <c r="K92" s="68" t="str">
        <f ca="1"/>
        <v/>
      </c>
      <c r="L92" s="72"/>
      <c r="M92" s="127" t="str">
        <f ca="1"/>
        <v/>
      </c>
      <c r="N92" s="73" t="str">
        <f ca="1"/>
        <v/>
      </c>
      <c r="O92" s="77"/>
      <c r="P92" s="128" t="str">
        <f ca="1"/>
        <v/>
      </c>
      <c r="Q92" s="78" t="str">
        <f ca="1"/>
        <v/>
      </c>
      <c r="R92" s="82"/>
      <c r="S92" s="129" t="str">
        <f ca="1"/>
        <v/>
      </c>
      <c r="T92" s="83" t="str">
        <f ca="1"/>
        <v/>
      </c>
      <c r="U92" s="86"/>
      <c r="V92" s="130" t="str">
        <f ca="1"/>
        <v/>
      </c>
      <c r="W92" s="87" t="str">
        <f ca="1"/>
        <v/>
      </c>
      <c r="X92" s="91"/>
      <c r="Y92" s="131" t="str">
        <f ca="1"/>
        <v/>
      </c>
      <c r="Z92" s="93" t="str">
        <f ca="1"/>
        <v/>
      </c>
      <c r="AA92" s="97"/>
      <c r="AB92" s="132" t="str">
        <f ca="1"/>
        <v/>
      </c>
      <c r="AC92" s="98" t="str">
        <f ca="1"/>
        <v/>
      </c>
      <c r="AD92" s="102"/>
      <c r="AE92" s="138" t="str">
        <f ca="1"/>
        <v/>
      </c>
      <c r="AF92" s="103" t="str">
        <f ca="1"/>
        <v/>
      </c>
      <c r="AG92" s="118"/>
      <c r="AH92" s="135"/>
    </row>
    <row r="93" spans="1:34">
      <c r="A93" s="242">
        <v>39595</v>
      </c>
      <c r="B93" s="9">
        <v>90</v>
      </c>
      <c r="C93" s="57"/>
      <c r="D93" s="123"/>
      <c r="E93" s="59"/>
      <c r="F93" s="63"/>
      <c r="G93" s="137" t="str">
        <f ca="1"/>
        <v/>
      </c>
      <c r="H93" s="64" t="str">
        <f ca="1"/>
        <v/>
      </c>
      <c r="I93" s="67"/>
      <c r="J93" s="126" t="str">
        <f ca="1"/>
        <v/>
      </c>
      <c r="K93" s="68" t="str">
        <f ca="1"/>
        <v/>
      </c>
      <c r="L93" s="72"/>
      <c r="M93" s="127" t="str">
        <f ca="1"/>
        <v/>
      </c>
      <c r="N93" s="73" t="str">
        <f ca="1"/>
        <v/>
      </c>
      <c r="O93" s="77"/>
      <c r="P93" s="128" t="str">
        <f ca="1"/>
        <v/>
      </c>
      <c r="Q93" s="78" t="str">
        <f ca="1"/>
        <v/>
      </c>
      <c r="R93" s="82"/>
      <c r="S93" s="129" t="str">
        <f ca="1"/>
        <v/>
      </c>
      <c r="T93" s="83" t="str">
        <f ca="1"/>
        <v/>
      </c>
      <c r="U93" s="86"/>
      <c r="V93" s="130" t="str">
        <f ca="1"/>
        <v/>
      </c>
      <c r="W93" s="87" t="str">
        <f ca="1"/>
        <v/>
      </c>
      <c r="X93" s="91"/>
      <c r="Y93" s="131" t="str">
        <f ca="1"/>
        <v/>
      </c>
      <c r="Z93" s="93" t="str">
        <f ca="1"/>
        <v/>
      </c>
      <c r="AA93" s="97"/>
      <c r="AB93" s="132" t="str">
        <f ca="1"/>
        <v/>
      </c>
      <c r="AC93" s="98" t="str">
        <f ca="1"/>
        <v/>
      </c>
      <c r="AD93" s="102"/>
      <c r="AE93" s="138" t="str">
        <f ca="1"/>
        <v/>
      </c>
      <c r="AF93" s="103" t="str">
        <f ca="1"/>
        <v/>
      </c>
      <c r="AG93" s="118"/>
      <c r="AH93" s="135"/>
    </row>
    <row r="94" spans="1:34">
      <c r="A94" s="242">
        <v>39596</v>
      </c>
      <c r="B94" s="9">
        <v>91</v>
      </c>
      <c r="C94" s="57"/>
      <c r="D94" s="123"/>
      <c r="E94" s="59"/>
      <c r="F94" s="63"/>
      <c r="G94" s="137" t="str">
        <f ca="1"/>
        <v/>
      </c>
      <c r="H94" s="64" t="str">
        <f ca="1"/>
        <v/>
      </c>
      <c r="I94" s="67"/>
      <c r="J94" s="126" t="str">
        <f ca="1"/>
        <v/>
      </c>
      <c r="K94" s="68" t="str">
        <f ca="1"/>
        <v/>
      </c>
      <c r="L94" s="72"/>
      <c r="M94" s="127" t="str">
        <f ca="1"/>
        <v/>
      </c>
      <c r="N94" s="73" t="str">
        <f ca="1"/>
        <v/>
      </c>
      <c r="O94" s="77"/>
      <c r="P94" s="128" t="str">
        <f ca="1"/>
        <v/>
      </c>
      <c r="Q94" s="78" t="str">
        <f ca="1"/>
        <v/>
      </c>
      <c r="R94" s="82"/>
      <c r="S94" s="129" t="str">
        <f ca="1"/>
        <v/>
      </c>
      <c r="T94" s="83" t="str">
        <f ca="1"/>
        <v/>
      </c>
      <c r="U94" s="86"/>
      <c r="V94" s="130" t="str">
        <f ca="1"/>
        <v/>
      </c>
      <c r="W94" s="87" t="str">
        <f ca="1"/>
        <v/>
      </c>
      <c r="X94" s="91"/>
      <c r="Y94" s="131" t="str">
        <f ca="1"/>
        <v/>
      </c>
      <c r="Z94" s="93" t="str">
        <f ca="1"/>
        <v/>
      </c>
      <c r="AA94" s="97"/>
      <c r="AB94" s="132" t="str">
        <f ca="1"/>
        <v/>
      </c>
      <c r="AC94" s="98" t="str">
        <f ca="1"/>
        <v/>
      </c>
      <c r="AD94" s="102"/>
      <c r="AE94" s="138" t="str">
        <f ca="1"/>
        <v/>
      </c>
      <c r="AF94" s="103" t="str">
        <f ca="1"/>
        <v/>
      </c>
      <c r="AG94" s="118"/>
      <c r="AH94" s="135"/>
    </row>
    <row r="95" spans="1:34">
      <c r="A95" s="242">
        <v>39597</v>
      </c>
      <c r="B95" s="9">
        <v>92</v>
      </c>
      <c r="C95" s="57"/>
      <c r="D95" s="123"/>
      <c r="E95" s="59"/>
      <c r="F95" s="63"/>
      <c r="G95" s="137" t="str">
        <f ca="1"/>
        <v/>
      </c>
      <c r="H95" s="64" t="str">
        <f ca="1"/>
        <v/>
      </c>
      <c r="I95" s="67"/>
      <c r="J95" s="126" t="str">
        <f ca="1"/>
        <v/>
      </c>
      <c r="K95" s="68" t="str">
        <f ca="1"/>
        <v/>
      </c>
      <c r="L95" s="72"/>
      <c r="M95" s="127" t="str">
        <f ca="1"/>
        <v/>
      </c>
      <c r="N95" s="73" t="str">
        <f ca="1"/>
        <v/>
      </c>
      <c r="O95" s="77"/>
      <c r="P95" s="128" t="str">
        <f ca="1"/>
        <v/>
      </c>
      <c r="Q95" s="78" t="str">
        <f ca="1"/>
        <v/>
      </c>
      <c r="R95" s="82"/>
      <c r="S95" s="129" t="str">
        <f ca="1"/>
        <v/>
      </c>
      <c r="T95" s="83" t="str">
        <f ca="1"/>
        <v/>
      </c>
      <c r="U95" s="86"/>
      <c r="V95" s="130" t="str">
        <f ca="1"/>
        <v/>
      </c>
      <c r="W95" s="87" t="str">
        <f ca="1"/>
        <v/>
      </c>
      <c r="X95" s="91"/>
      <c r="Y95" s="131" t="str">
        <f ca="1"/>
        <v/>
      </c>
      <c r="Z95" s="93" t="str">
        <f ca="1"/>
        <v/>
      </c>
      <c r="AA95" s="97"/>
      <c r="AB95" s="132" t="str">
        <f ca="1"/>
        <v/>
      </c>
      <c r="AC95" s="98" t="str">
        <f ca="1"/>
        <v/>
      </c>
      <c r="AD95" s="102"/>
      <c r="AE95" s="138" t="str">
        <f ca="1"/>
        <v/>
      </c>
      <c r="AF95" s="103" t="str">
        <f ca="1"/>
        <v/>
      </c>
      <c r="AG95" s="118"/>
      <c r="AH95" s="135"/>
    </row>
    <row r="96" spans="1:34">
      <c r="A96" s="242">
        <v>39598</v>
      </c>
      <c r="B96" s="9">
        <v>93</v>
      </c>
      <c r="C96" s="57"/>
      <c r="D96" s="123"/>
      <c r="E96" s="59"/>
      <c r="F96" s="63"/>
      <c r="G96" s="137" t="str">
        <f ca="1"/>
        <v/>
      </c>
      <c r="H96" s="64" t="str">
        <f ca="1"/>
        <v/>
      </c>
      <c r="I96" s="67"/>
      <c r="J96" s="126" t="str">
        <f ca="1"/>
        <v/>
      </c>
      <c r="K96" s="68" t="str">
        <f ca="1"/>
        <v/>
      </c>
      <c r="L96" s="72"/>
      <c r="M96" s="127" t="str">
        <f ca="1"/>
        <v/>
      </c>
      <c r="N96" s="73" t="str">
        <f ca="1"/>
        <v/>
      </c>
      <c r="O96" s="77"/>
      <c r="P96" s="128" t="str">
        <f ca="1"/>
        <v/>
      </c>
      <c r="Q96" s="78" t="str">
        <f ca="1"/>
        <v/>
      </c>
      <c r="R96" s="82"/>
      <c r="S96" s="129" t="str">
        <f ca="1"/>
        <v/>
      </c>
      <c r="T96" s="83" t="str">
        <f ca="1"/>
        <v/>
      </c>
      <c r="U96" s="86"/>
      <c r="V96" s="130" t="str">
        <f ca="1"/>
        <v/>
      </c>
      <c r="W96" s="87" t="str">
        <f ca="1"/>
        <v/>
      </c>
      <c r="X96" s="91"/>
      <c r="Y96" s="131" t="str">
        <f ca="1"/>
        <v/>
      </c>
      <c r="Z96" s="93" t="str">
        <f ca="1"/>
        <v/>
      </c>
      <c r="AA96" s="97"/>
      <c r="AB96" s="132" t="str">
        <f ca="1"/>
        <v/>
      </c>
      <c r="AC96" s="98" t="str">
        <f ca="1"/>
        <v/>
      </c>
      <c r="AD96" s="102"/>
      <c r="AE96" s="138" t="str">
        <f ca="1"/>
        <v/>
      </c>
      <c r="AF96" s="103" t="str">
        <f ca="1"/>
        <v/>
      </c>
      <c r="AG96" s="118"/>
      <c r="AH96" s="135"/>
    </row>
    <row r="97" spans="1:34">
      <c r="A97" s="242">
        <v>39599</v>
      </c>
      <c r="B97" s="9">
        <v>94</v>
      </c>
      <c r="C97" s="57"/>
      <c r="D97" s="123"/>
      <c r="E97" s="59"/>
      <c r="F97" s="63"/>
      <c r="G97" s="137" t="str">
        <f ca="1"/>
        <v/>
      </c>
      <c r="H97" s="64" t="str">
        <f ca="1"/>
        <v/>
      </c>
      <c r="I97" s="67"/>
      <c r="J97" s="126" t="str">
        <f ca="1"/>
        <v/>
      </c>
      <c r="K97" s="68" t="str">
        <f ca="1"/>
        <v/>
      </c>
      <c r="L97" s="72"/>
      <c r="M97" s="127" t="str">
        <f ca="1"/>
        <v/>
      </c>
      <c r="N97" s="73" t="str">
        <f ca="1"/>
        <v/>
      </c>
      <c r="O97" s="77"/>
      <c r="P97" s="128" t="str">
        <f ca="1"/>
        <v/>
      </c>
      <c r="Q97" s="78" t="str">
        <f ca="1"/>
        <v/>
      </c>
      <c r="R97" s="82"/>
      <c r="S97" s="129" t="str">
        <f ca="1"/>
        <v/>
      </c>
      <c r="T97" s="83" t="str">
        <f ca="1"/>
        <v/>
      </c>
      <c r="U97" s="86"/>
      <c r="V97" s="130" t="str">
        <f ca="1"/>
        <v/>
      </c>
      <c r="W97" s="87" t="str">
        <f ca="1"/>
        <v/>
      </c>
      <c r="X97" s="91"/>
      <c r="Y97" s="131" t="str">
        <f ca="1"/>
        <v/>
      </c>
      <c r="Z97" s="93" t="str">
        <f ca="1"/>
        <v/>
      </c>
      <c r="AA97" s="97"/>
      <c r="AB97" s="132" t="str">
        <f ca="1"/>
        <v/>
      </c>
      <c r="AC97" s="98" t="str">
        <f ca="1"/>
        <v/>
      </c>
      <c r="AD97" s="102"/>
      <c r="AE97" s="138" t="str">
        <f ca="1"/>
        <v/>
      </c>
      <c r="AF97" s="103" t="str">
        <f ca="1"/>
        <v/>
      </c>
      <c r="AG97" s="118"/>
      <c r="AH97" s="135"/>
    </row>
    <row r="98" spans="1:34">
      <c r="A98" s="242">
        <v>39600</v>
      </c>
      <c r="B98" s="9">
        <v>95</v>
      </c>
      <c r="C98" s="57"/>
      <c r="D98" s="123"/>
      <c r="E98" s="59"/>
      <c r="F98" s="63"/>
      <c r="G98" s="137" t="str">
        <f ca="1"/>
        <v/>
      </c>
      <c r="H98" s="64" t="str">
        <f ca="1"/>
        <v/>
      </c>
      <c r="I98" s="67"/>
      <c r="J98" s="126" t="str">
        <f ca="1"/>
        <v/>
      </c>
      <c r="K98" s="68" t="str">
        <f ca="1"/>
        <v/>
      </c>
      <c r="L98" s="72"/>
      <c r="M98" s="127" t="str">
        <f ca="1"/>
        <v/>
      </c>
      <c r="N98" s="73" t="str">
        <f ca="1"/>
        <v/>
      </c>
      <c r="O98" s="77"/>
      <c r="P98" s="128" t="str">
        <f ca="1"/>
        <v/>
      </c>
      <c r="Q98" s="78" t="str">
        <f ca="1"/>
        <v/>
      </c>
      <c r="R98" s="82"/>
      <c r="S98" s="129" t="str">
        <f ca="1"/>
        <v/>
      </c>
      <c r="T98" s="83" t="str">
        <f ca="1"/>
        <v/>
      </c>
      <c r="U98" s="86"/>
      <c r="V98" s="130" t="str">
        <f ca="1"/>
        <v/>
      </c>
      <c r="W98" s="87" t="str">
        <f ca="1"/>
        <v/>
      </c>
      <c r="X98" s="91"/>
      <c r="Y98" s="131" t="str">
        <f ca="1"/>
        <v/>
      </c>
      <c r="Z98" s="93" t="str">
        <f ca="1"/>
        <v/>
      </c>
      <c r="AA98" s="97"/>
      <c r="AB98" s="132" t="str">
        <f ca="1"/>
        <v/>
      </c>
      <c r="AC98" s="98" t="str">
        <f ca="1"/>
        <v/>
      </c>
      <c r="AD98" s="102"/>
      <c r="AE98" s="138" t="str">
        <f ca="1"/>
        <v/>
      </c>
      <c r="AF98" s="103" t="str">
        <f ca="1"/>
        <v/>
      </c>
      <c r="AG98" s="118"/>
      <c r="AH98" s="135"/>
    </row>
    <row r="99" spans="1:34">
      <c r="A99" s="242">
        <v>39601</v>
      </c>
      <c r="B99" s="9">
        <v>96</v>
      </c>
      <c r="C99" s="57"/>
      <c r="D99" s="123"/>
      <c r="E99" s="59"/>
      <c r="F99" s="63"/>
      <c r="G99" s="137" t="str">
        <f ca="1"/>
        <v/>
      </c>
      <c r="H99" s="64" t="str">
        <f ca="1"/>
        <v/>
      </c>
      <c r="I99" s="67"/>
      <c r="J99" s="126" t="str">
        <f ca="1"/>
        <v/>
      </c>
      <c r="K99" s="68" t="str">
        <f ca="1"/>
        <v/>
      </c>
      <c r="L99" s="72"/>
      <c r="M99" s="127" t="str">
        <f ca="1"/>
        <v/>
      </c>
      <c r="N99" s="73" t="str">
        <f ca="1"/>
        <v/>
      </c>
      <c r="O99" s="77"/>
      <c r="P99" s="128" t="str">
        <f ca="1"/>
        <v/>
      </c>
      <c r="Q99" s="78" t="str">
        <f ca="1"/>
        <v/>
      </c>
      <c r="R99" s="82"/>
      <c r="S99" s="129" t="str">
        <f ca="1"/>
        <v/>
      </c>
      <c r="T99" s="83" t="str">
        <f ca="1"/>
        <v/>
      </c>
      <c r="U99" s="86"/>
      <c r="V99" s="130" t="str">
        <f ca="1"/>
        <v/>
      </c>
      <c r="W99" s="87" t="str">
        <f ca="1"/>
        <v/>
      </c>
      <c r="X99" s="91"/>
      <c r="Y99" s="131" t="str">
        <f ca="1"/>
        <v/>
      </c>
      <c r="Z99" s="93" t="str">
        <f ca="1"/>
        <v/>
      </c>
      <c r="AA99" s="97"/>
      <c r="AB99" s="132" t="str">
        <f ca="1"/>
        <v/>
      </c>
      <c r="AC99" s="98" t="str">
        <f ca="1"/>
        <v/>
      </c>
      <c r="AD99" s="102"/>
      <c r="AE99" s="138" t="str">
        <f ca="1"/>
        <v/>
      </c>
      <c r="AF99" s="103" t="str">
        <f ca="1"/>
        <v/>
      </c>
      <c r="AG99" s="118"/>
      <c r="AH99" s="135"/>
    </row>
    <row r="100" spans="1:34">
      <c r="A100" s="242">
        <v>39602</v>
      </c>
      <c r="B100" s="9">
        <v>97</v>
      </c>
      <c r="C100" s="57"/>
      <c r="D100" s="123"/>
      <c r="E100" s="59"/>
      <c r="F100" s="63"/>
      <c r="G100" s="137" t="str">
        <f ca="1"/>
        <v/>
      </c>
      <c r="H100" s="64" t="str">
        <f ca="1"/>
        <v/>
      </c>
      <c r="I100" s="67"/>
      <c r="J100" s="126" t="str">
        <f ca="1"/>
        <v/>
      </c>
      <c r="K100" s="68" t="str">
        <f ca="1"/>
        <v/>
      </c>
      <c r="L100" s="72"/>
      <c r="M100" s="127" t="str">
        <f ca="1"/>
        <v/>
      </c>
      <c r="N100" s="73" t="str">
        <f ca="1"/>
        <v/>
      </c>
      <c r="O100" s="77"/>
      <c r="P100" s="128" t="str">
        <f ca="1"/>
        <v/>
      </c>
      <c r="Q100" s="78" t="str">
        <f ca="1"/>
        <v/>
      </c>
      <c r="R100" s="82"/>
      <c r="S100" s="129" t="str">
        <f ca="1"/>
        <v/>
      </c>
      <c r="T100" s="83" t="str">
        <f ca="1"/>
        <v/>
      </c>
      <c r="U100" s="86"/>
      <c r="V100" s="130" t="str">
        <f ca="1"/>
        <v/>
      </c>
      <c r="W100" s="87" t="str">
        <f ca="1"/>
        <v/>
      </c>
      <c r="X100" s="91"/>
      <c r="Y100" s="131" t="str">
        <f ca="1"/>
        <v/>
      </c>
      <c r="Z100" s="93" t="str">
        <f ca="1"/>
        <v/>
      </c>
      <c r="AA100" s="97"/>
      <c r="AB100" s="132" t="str">
        <f ca="1"/>
        <v/>
      </c>
      <c r="AC100" s="98" t="str">
        <f ca="1"/>
        <v/>
      </c>
      <c r="AD100" s="102"/>
      <c r="AE100" s="138" t="str">
        <f ca="1"/>
        <v/>
      </c>
      <c r="AF100" s="103" t="str">
        <f ca="1"/>
        <v/>
      </c>
      <c r="AG100" s="118"/>
      <c r="AH100" s="135"/>
    </row>
    <row r="101" spans="1:34">
      <c r="A101" s="242">
        <v>39603</v>
      </c>
      <c r="B101" s="9">
        <v>98</v>
      </c>
      <c r="C101" s="57"/>
      <c r="D101" s="123"/>
      <c r="E101" s="59"/>
      <c r="F101" s="63"/>
      <c r="G101" s="137" t="str">
        <f ca="1"/>
        <v/>
      </c>
      <c r="H101" s="64" t="str">
        <f ca="1"/>
        <v/>
      </c>
      <c r="I101" s="67"/>
      <c r="J101" s="126" t="str">
        <f ca="1"/>
        <v/>
      </c>
      <c r="K101" s="68" t="str">
        <f ca="1"/>
        <v/>
      </c>
      <c r="L101" s="72"/>
      <c r="M101" s="127" t="str">
        <f ca="1"/>
        <v/>
      </c>
      <c r="N101" s="73" t="str">
        <f ca="1"/>
        <v/>
      </c>
      <c r="O101" s="77"/>
      <c r="P101" s="128" t="str">
        <f ca="1"/>
        <v/>
      </c>
      <c r="Q101" s="78" t="str">
        <f ca="1"/>
        <v/>
      </c>
      <c r="R101" s="82"/>
      <c r="S101" s="129" t="str">
        <f ca="1"/>
        <v/>
      </c>
      <c r="T101" s="83" t="str">
        <f ca="1"/>
        <v/>
      </c>
      <c r="U101" s="86"/>
      <c r="V101" s="130" t="str">
        <f ca="1"/>
        <v/>
      </c>
      <c r="W101" s="87" t="str">
        <f ca="1"/>
        <v/>
      </c>
      <c r="X101" s="91"/>
      <c r="Y101" s="131" t="str">
        <f ca="1"/>
        <v/>
      </c>
      <c r="Z101" s="93" t="str">
        <f ca="1"/>
        <v/>
      </c>
      <c r="AA101" s="97"/>
      <c r="AB101" s="132" t="str">
        <f ca="1"/>
        <v/>
      </c>
      <c r="AC101" s="98" t="str">
        <f ca="1"/>
        <v/>
      </c>
      <c r="AD101" s="102"/>
      <c r="AE101" s="138" t="str">
        <f ca="1"/>
        <v/>
      </c>
      <c r="AF101" s="103" t="str">
        <f ca="1"/>
        <v/>
      </c>
      <c r="AG101" s="118"/>
      <c r="AH101" s="135"/>
    </row>
    <row r="102" spans="1:34">
      <c r="A102" s="242">
        <v>39604</v>
      </c>
      <c r="B102" s="9">
        <v>99</v>
      </c>
      <c r="C102" s="57"/>
      <c r="D102" s="123"/>
      <c r="E102" s="59"/>
      <c r="F102" s="63"/>
      <c r="G102" s="137" t="str">
        <f ca="1"/>
        <v/>
      </c>
      <c r="H102" s="64" t="str">
        <f ca="1"/>
        <v/>
      </c>
      <c r="I102" s="67"/>
      <c r="J102" s="126" t="str">
        <f ca="1"/>
        <v/>
      </c>
      <c r="K102" s="68" t="str">
        <f ca="1"/>
        <v/>
      </c>
      <c r="L102" s="72"/>
      <c r="M102" s="127" t="str">
        <f ca="1"/>
        <v/>
      </c>
      <c r="N102" s="73" t="str">
        <f ca="1"/>
        <v/>
      </c>
      <c r="O102" s="77"/>
      <c r="P102" s="128" t="str">
        <f ca="1"/>
        <v/>
      </c>
      <c r="Q102" s="78" t="str">
        <f ca="1"/>
        <v/>
      </c>
      <c r="R102" s="82"/>
      <c r="S102" s="129" t="str">
        <f ca="1"/>
        <v/>
      </c>
      <c r="T102" s="83" t="str">
        <f ca="1"/>
        <v/>
      </c>
      <c r="U102" s="86"/>
      <c r="V102" s="130" t="str">
        <f ca="1"/>
        <v/>
      </c>
      <c r="W102" s="87" t="str">
        <f ca="1"/>
        <v/>
      </c>
      <c r="X102" s="91"/>
      <c r="Y102" s="131" t="str">
        <f ca="1"/>
        <v/>
      </c>
      <c r="Z102" s="93" t="str">
        <f ca="1"/>
        <v/>
      </c>
      <c r="AA102" s="97"/>
      <c r="AB102" s="132" t="str">
        <f ca="1"/>
        <v/>
      </c>
      <c r="AC102" s="98" t="str">
        <f ca="1"/>
        <v/>
      </c>
      <c r="AD102" s="102"/>
      <c r="AE102" s="138" t="str">
        <f ca="1"/>
        <v/>
      </c>
      <c r="AF102" s="103" t="str">
        <f ca="1"/>
        <v/>
      </c>
      <c r="AG102" s="118"/>
      <c r="AH102" s="135"/>
    </row>
    <row r="103" spans="1:34">
      <c r="A103" s="242">
        <v>39605</v>
      </c>
      <c r="B103" s="9">
        <v>100</v>
      </c>
      <c r="C103" s="57"/>
      <c r="D103" s="123"/>
      <c r="E103" s="59"/>
      <c r="F103" s="63"/>
      <c r="G103" s="137" t="str">
        <f ca="1"/>
        <v/>
      </c>
      <c r="H103" s="64" t="str">
        <f ca="1"/>
        <v/>
      </c>
      <c r="I103" s="67"/>
      <c r="J103" s="126" t="str">
        <f ca="1"/>
        <v/>
      </c>
      <c r="K103" s="68" t="str">
        <f ca="1"/>
        <v/>
      </c>
      <c r="L103" s="72"/>
      <c r="M103" s="127" t="str">
        <f ca="1"/>
        <v/>
      </c>
      <c r="N103" s="73" t="str">
        <f ca="1"/>
        <v/>
      </c>
      <c r="O103" s="77"/>
      <c r="P103" s="128" t="str">
        <f ca="1"/>
        <v/>
      </c>
      <c r="Q103" s="78" t="str">
        <f ca="1"/>
        <v/>
      </c>
      <c r="R103" s="82"/>
      <c r="S103" s="129" t="str">
        <f ca="1"/>
        <v/>
      </c>
      <c r="T103" s="83" t="str">
        <f ca="1"/>
        <v/>
      </c>
      <c r="U103" s="86"/>
      <c r="V103" s="130" t="str">
        <f ca="1"/>
        <v/>
      </c>
      <c r="W103" s="87" t="str">
        <f ca="1"/>
        <v/>
      </c>
      <c r="X103" s="91"/>
      <c r="Y103" s="131" t="str">
        <f ca="1"/>
        <v/>
      </c>
      <c r="Z103" s="93" t="str">
        <f ca="1"/>
        <v/>
      </c>
      <c r="AA103" s="97"/>
      <c r="AB103" s="132" t="str">
        <f ca="1"/>
        <v/>
      </c>
      <c r="AC103" s="98" t="str">
        <f ca="1"/>
        <v/>
      </c>
      <c r="AD103" s="102"/>
      <c r="AE103" s="138" t="str">
        <f ca="1"/>
        <v/>
      </c>
      <c r="AF103" s="103" t="str">
        <f ca="1"/>
        <v/>
      </c>
      <c r="AG103" s="118"/>
      <c r="AH103" s="135"/>
    </row>
    <row r="104" spans="1:34">
      <c r="A104" s="242">
        <v>39606</v>
      </c>
      <c r="B104" s="9">
        <v>101</v>
      </c>
      <c r="C104" s="57"/>
      <c r="D104" s="123"/>
      <c r="E104" s="59"/>
      <c r="F104" s="63"/>
      <c r="G104" s="137" t="str">
        <f ca="1"/>
        <v/>
      </c>
      <c r="H104" s="64" t="str">
        <f ca="1"/>
        <v/>
      </c>
      <c r="I104" s="67"/>
      <c r="J104" s="126" t="str">
        <f ca="1"/>
        <v/>
      </c>
      <c r="K104" s="68" t="str">
        <f ca="1"/>
        <v/>
      </c>
      <c r="L104" s="72"/>
      <c r="M104" s="127" t="str">
        <f ca="1"/>
        <v/>
      </c>
      <c r="N104" s="73" t="str">
        <f ca="1"/>
        <v/>
      </c>
      <c r="O104" s="77"/>
      <c r="P104" s="128" t="str">
        <f ca="1"/>
        <v/>
      </c>
      <c r="Q104" s="78" t="str">
        <f ca="1"/>
        <v/>
      </c>
      <c r="R104" s="82"/>
      <c r="S104" s="129" t="str">
        <f ca="1"/>
        <v/>
      </c>
      <c r="T104" s="83" t="str">
        <f ca="1"/>
        <v/>
      </c>
      <c r="U104" s="86"/>
      <c r="V104" s="130" t="str">
        <f ca="1"/>
        <v/>
      </c>
      <c r="W104" s="87" t="str">
        <f ca="1"/>
        <v/>
      </c>
      <c r="X104" s="91"/>
      <c r="Y104" s="131" t="str">
        <f ca="1"/>
        <v/>
      </c>
      <c r="Z104" s="93" t="str">
        <f ca="1"/>
        <v/>
      </c>
      <c r="AA104" s="97"/>
      <c r="AB104" s="132" t="str">
        <f ca="1"/>
        <v/>
      </c>
      <c r="AC104" s="98" t="str">
        <f ca="1"/>
        <v/>
      </c>
      <c r="AD104" s="102"/>
      <c r="AE104" s="138" t="str">
        <f ca="1"/>
        <v/>
      </c>
      <c r="AF104" s="103" t="str">
        <f ca="1"/>
        <v/>
      </c>
      <c r="AG104" s="118"/>
      <c r="AH104" s="135"/>
    </row>
    <row r="105" spans="1:34">
      <c r="A105" s="242">
        <v>39607</v>
      </c>
      <c r="B105" s="9">
        <v>102</v>
      </c>
      <c r="C105" s="57"/>
      <c r="D105" s="123"/>
      <c r="E105" s="59"/>
      <c r="F105" s="63"/>
      <c r="G105" s="137" t="str">
        <f ca="1"/>
        <v/>
      </c>
      <c r="H105" s="64" t="str">
        <f ca="1"/>
        <v/>
      </c>
      <c r="I105" s="67"/>
      <c r="J105" s="126" t="str">
        <f ca="1"/>
        <v/>
      </c>
      <c r="K105" s="68" t="str">
        <f ca="1"/>
        <v/>
      </c>
      <c r="L105" s="72"/>
      <c r="M105" s="127" t="str">
        <f ca="1"/>
        <v/>
      </c>
      <c r="N105" s="73" t="str">
        <f ca="1"/>
        <v/>
      </c>
      <c r="O105" s="77"/>
      <c r="P105" s="128" t="str">
        <f ca="1"/>
        <v/>
      </c>
      <c r="Q105" s="78" t="str">
        <f ca="1"/>
        <v/>
      </c>
      <c r="R105" s="82"/>
      <c r="S105" s="129" t="str">
        <f ca="1"/>
        <v/>
      </c>
      <c r="T105" s="83" t="str">
        <f ca="1"/>
        <v/>
      </c>
      <c r="U105" s="86"/>
      <c r="V105" s="130" t="str">
        <f ca="1"/>
        <v/>
      </c>
      <c r="W105" s="87" t="str">
        <f ca="1"/>
        <v/>
      </c>
      <c r="X105" s="91"/>
      <c r="Y105" s="131" t="str">
        <f ca="1"/>
        <v/>
      </c>
      <c r="Z105" s="93" t="str">
        <f ca="1"/>
        <v/>
      </c>
      <c r="AA105" s="97"/>
      <c r="AB105" s="132" t="str">
        <f ca="1"/>
        <v/>
      </c>
      <c r="AC105" s="98" t="str">
        <f ca="1"/>
        <v/>
      </c>
      <c r="AD105" s="102"/>
      <c r="AE105" s="138" t="str">
        <f ca="1"/>
        <v/>
      </c>
      <c r="AF105" s="103" t="str">
        <f ca="1"/>
        <v/>
      </c>
      <c r="AG105" s="118"/>
      <c r="AH105" s="135"/>
    </row>
    <row r="106" spans="1:34">
      <c r="A106" s="242">
        <v>39608</v>
      </c>
      <c r="B106" s="9">
        <v>103</v>
      </c>
      <c r="C106" s="57"/>
      <c r="D106" s="123"/>
      <c r="E106" s="59"/>
      <c r="F106" s="63"/>
      <c r="G106" s="137" t="str">
        <f ca="1"/>
        <v/>
      </c>
      <c r="H106" s="64" t="str">
        <f ca="1"/>
        <v/>
      </c>
      <c r="I106" s="67"/>
      <c r="J106" s="126" t="str">
        <f ca="1"/>
        <v/>
      </c>
      <c r="K106" s="68" t="str">
        <f ca="1"/>
        <v/>
      </c>
      <c r="L106" s="72"/>
      <c r="M106" s="127" t="str">
        <f ca="1"/>
        <v/>
      </c>
      <c r="N106" s="73" t="str">
        <f ca="1"/>
        <v/>
      </c>
      <c r="O106" s="77"/>
      <c r="P106" s="128" t="str">
        <f ca="1"/>
        <v/>
      </c>
      <c r="Q106" s="78" t="str">
        <f ca="1"/>
        <v/>
      </c>
      <c r="R106" s="82"/>
      <c r="S106" s="129" t="str">
        <f ca="1"/>
        <v/>
      </c>
      <c r="T106" s="83" t="str">
        <f ca="1"/>
        <v/>
      </c>
      <c r="U106" s="86"/>
      <c r="V106" s="130" t="str">
        <f ca="1"/>
        <v/>
      </c>
      <c r="W106" s="87" t="str">
        <f ca="1"/>
        <v/>
      </c>
      <c r="X106" s="91"/>
      <c r="Y106" s="131" t="str">
        <f ca="1"/>
        <v/>
      </c>
      <c r="Z106" s="93" t="str">
        <f ca="1"/>
        <v/>
      </c>
      <c r="AA106" s="97"/>
      <c r="AB106" s="132" t="str">
        <f ca="1"/>
        <v/>
      </c>
      <c r="AC106" s="98" t="str">
        <f ca="1"/>
        <v/>
      </c>
      <c r="AD106" s="102"/>
      <c r="AE106" s="138" t="str">
        <f ca="1"/>
        <v/>
      </c>
      <c r="AF106" s="103" t="str">
        <f ca="1"/>
        <v/>
      </c>
      <c r="AG106" s="118"/>
      <c r="AH106" s="135"/>
    </row>
    <row r="107" spans="1:34">
      <c r="A107" s="242">
        <v>39609</v>
      </c>
      <c r="B107" s="9">
        <v>104</v>
      </c>
      <c r="C107" s="57"/>
      <c r="D107" s="123"/>
      <c r="E107" s="59"/>
      <c r="F107" s="63"/>
      <c r="G107" s="137" t="str">
        <f ca="1"/>
        <v/>
      </c>
      <c r="H107" s="64" t="str">
        <f ca="1"/>
        <v/>
      </c>
      <c r="I107" s="67"/>
      <c r="J107" s="126" t="str">
        <f ca="1"/>
        <v/>
      </c>
      <c r="K107" s="68" t="str">
        <f ca="1"/>
        <v/>
      </c>
      <c r="L107" s="72"/>
      <c r="M107" s="127" t="str">
        <f ca="1"/>
        <v/>
      </c>
      <c r="N107" s="73" t="str">
        <f ca="1"/>
        <v/>
      </c>
      <c r="O107" s="77"/>
      <c r="P107" s="128" t="str">
        <f ca="1"/>
        <v/>
      </c>
      <c r="Q107" s="78" t="str">
        <f ca="1"/>
        <v/>
      </c>
      <c r="R107" s="82"/>
      <c r="S107" s="129" t="str">
        <f ca="1"/>
        <v/>
      </c>
      <c r="T107" s="83" t="str">
        <f ca="1"/>
        <v/>
      </c>
      <c r="U107" s="86"/>
      <c r="V107" s="130" t="str">
        <f ca="1"/>
        <v/>
      </c>
      <c r="W107" s="87" t="str">
        <f ca="1"/>
        <v/>
      </c>
      <c r="X107" s="91"/>
      <c r="Y107" s="131" t="str">
        <f ca="1"/>
        <v/>
      </c>
      <c r="Z107" s="93" t="str">
        <f ca="1"/>
        <v/>
      </c>
      <c r="AA107" s="97"/>
      <c r="AB107" s="132" t="str">
        <f ca="1"/>
        <v/>
      </c>
      <c r="AC107" s="98" t="str">
        <f ca="1"/>
        <v/>
      </c>
      <c r="AD107" s="102"/>
      <c r="AE107" s="138" t="str">
        <f ca="1"/>
        <v/>
      </c>
      <c r="AF107" s="103" t="str">
        <f ca="1"/>
        <v/>
      </c>
      <c r="AG107" s="118"/>
      <c r="AH107" s="135"/>
    </row>
    <row r="108" spans="1:34">
      <c r="A108" s="242">
        <v>39610</v>
      </c>
      <c r="B108" s="9">
        <v>105</v>
      </c>
      <c r="C108" s="57"/>
      <c r="D108" s="123"/>
      <c r="E108" s="59"/>
      <c r="F108" s="63"/>
      <c r="G108" s="137" t="str">
        <f ca="1"/>
        <v/>
      </c>
      <c r="H108" s="64" t="str">
        <f ca="1"/>
        <v/>
      </c>
      <c r="I108" s="67"/>
      <c r="J108" s="126" t="str">
        <f ca="1"/>
        <v/>
      </c>
      <c r="K108" s="68" t="str">
        <f ca="1"/>
        <v/>
      </c>
      <c r="L108" s="72"/>
      <c r="M108" s="127" t="str">
        <f ca="1"/>
        <v/>
      </c>
      <c r="N108" s="73" t="str">
        <f ca="1"/>
        <v/>
      </c>
      <c r="O108" s="77"/>
      <c r="P108" s="128" t="str">
        <f ca="1"/>
        <v/>
      </c>
      <c r="Q108" s="78" t="str">
        <f ca="1"/>
        <v/>
      </c>
      <c r="R108" s="82"/>
      <c r="S108" s="129" t="str">
        <f ca="1"/>
        <v/>
      </c>
      <c r="T108" s="83" t="str">
        <f ca="1"/>
        <v/>
      </c>
      <c r="U108" s="86"/>
      <c r="V108" s="130" t="str">
        <f ca="1"/>
        <v/>
      </c>
      <c r="W108" s="87" t="str">
        <f ca="1"/>
        <v/>
      </c>
      <c r="X108" s="91"/>
      <c r="Y108" s="131" t="str">
        <f ca="1"/>
        <v/>
      </c>
      <c r="Z108" s="93" t="str">
        <f ca="1"/>
        <v/>
      </c>
      <c r="AA108" s="97"/>
      <c r="AB108" s="132" t="str">
        <f ca="1"/>
        <v/>
      </c>
      <c r="AC108" s="98" t="str">
        <f ca="1"/>
        <v/>
      </c>
      <c r="AD108" s="102"/>
      <c r="AE108" s="138" t="str">
        <f ca="1"/>
        <v/>
      </c>
      <c r="AF108" s="103" t="str">
        <f ca="1"/>
        <v/>
      </c>
      <c r="AG108" s="118"/>
      <c r="AH108" s="135"/>
    </row>
    <row r="109" spans="1:34">
      <c r="A109" s="242">
        <v>39611</v>
      </c>
      <c r="B109" s="9">
        <v>106</v>
      </c>
      <c r="C109" s="57"/>
      <c r="D109" s="123"/>
      <c r="E109" s="59"/>
      <c r="F109" s="63"/>
      <c r="G109" s="137" t="str">
        <f ca="1"/>
        <v/>
      </c>
      <c r="H109" s="64" t="str">
        <f ca="1"/>
        <v/>
      </c>
      <c r="I109" s="67"/>
      <c r="J109" s="126" t="str">
        <f ca="1"/>
        <v/>
      </c>
      <c r="K109" s="68" t="str">
        <f ca="1"/>
        <v/>
      </c>
      <c r="L109" s="72"/>
      <c r="M109" s="127" t="str">
        <f ca="1"/>
        <v/>
      </c>
      <c r="N109" s="73" t="str">
        <f ca="1"/>
        <v/>
      </c>
      <c r="O109" s="77"/>
      <c r="P109" s="128" t="str">
        <f ca="1"/>
        <v/>
      </c>
      <c r="Q109" s="78" t="str">
        <f ca="1"/>
        <v/>
      </c>
      <c r="R109" s="82"/>
      <c r="S109" s="129" t="str">
        <f ca="1"/>
        <v/>
      </c>
      <c r="T109" s="83" t="str">
        <f ca="1"/>
        <v/>
      </c>
      <c r="U109" s="86"/>
      <c r="V109" s="130" t="str">
        <f ca="1"/>
        <v/>
      </c>
      <c r="W109" s="87" t="str">
        <f ca="1"/>
        <v/>
      </c>
      <c r="X109" s="91"/>
      <c r="Y109" s="131" t="str">
        <f ca="1"/>
        <v/>
      </c>
      <c r="Z109" s="93" t="str">
        <f ca="1"/>
        <v/>
      </c>
      <c r="AA109" s="97"/>
      <c r="AB109" s="132" t="str">
        <f ca="1"/>
        <v/>
      </c>
      <c r="AC109" s="98" t="str">
        <f ca="1"/>
        <v/>
      </c>
      <c r="AD109" s="102"/>
      <c r="AE109" s="138" t="str">
        <f ca="1"/>
        <v/>
      </c>
      <c r="AF109" s="103" t="str">
        <f ca="1"/>
        <v/>
      </c>
      <c r="AG109" s="118"/>
      <c r="AH109" s="135"/>
    </row>
    <row r="110" spans="1:34">
      <c r="A110" s="242">
        <v>39612</v>
      </c>
      <c r="B110" s="9">
        <v>107</v>
      </c>
      <c r="C110" s="57"/>
      <c r="D110" s="123"/>
      <c r="E110" s="59"/>
      <c r="F110" s="63"/>
      <c r="G110" s="137" t="str">
        <f ca="1"/>
        <v/>
      </c>
      <c r="H110" s="64" t="str">
        <f ca="1"/>
        <v/>
      </c>
      <c r="I110" s="67"/>
      <c r="J110" s="126" t="str">
        <f ca="1"/>
        <v/>
      </c>
      <c r="K110" s="68" t="str">
        <f ca="1"/>
        <v/>
      </c>
      <c r="L110" s="72"/>
      <c r="M110" s="127" t="str">
        <f ca="1"/>
        <v/>
      </c>
      <c r="N110" s="73" t="str">
        <f ca="1"/>
        <v/>
      </c>
      <c r="O110" s="77"/>
      <c r="P110" s="128" t="str">
        <f ca="1"/>
        <v/>
      </c>
      <c r="Q110" s="78" t="str">
        <f ca="1"/>
        <v/>
      </c>
      <c r="R110" s="82"/>
      <c r="S110" s="129" t="str">
        <f ca="1"/>
        <v/>
      </c>
      <c r="T110" s="83" t="str">
        <f ca="1"/>
        <v/>
      </c>
      <c r="U110" s="86"/>
      <c r="V110" s="130" t="str">
        <f ca="1"/>
        <v/>
      </c>
      <c r="W110" s="87" t="str">
        <f ca="1"/>
        <v/>
      </c>
      <c r="X110" s="91"/>
      <c r="Y110" s="131" t="str">
        <f ca="1"/>
        <v/>
      </c>
      <c r="Z110" s="93" t="str">
        <f ca="1"/>
        <v/>
      </c>
      <c r="AA110" s="97"/>
      <c r="AB110" s="132" t="str">
        <f ca="1"/>
        <v/>
      </c>
      <c r="AC110" s="98" t="str">
        <f ca="1"/>
        <v/>
      </c>
      <c r="AD110" s="102"/>
      <c r="AE110" s="138" t="str">
        <f ca="1"/>
        <v/>
      </c>
      <c r="AF110" s="103" t="str">
        <f ca="1"/>
        <v/>
      </c>
      <c r="AG110" s="118"/>
      <c r="AH110" s="135"/>
    </row>
    <row r="111" spans="1:34">
      <c r="A111" s="242">
        <v>39613</v>
      </c>
      <c r="B111" s="9">
        <v>108</v>
      </c>
      <c r="C111" s="57"/>
      <c r="D111" s="123"/>
      <c r="E111" s="59"/>
      <c r="F111" s="63"/>
      <c r="G111" s="137" t="str">
        <f ca="1"/>
        <v/>
      </c>
      <c r="H111" s="64" t="str">
        <f ca="1"/>
        <v/>
      </c>
      <c r="I111" s="67"/>
      <c r="J111" s="126" t="str">
        <f ca="1"/>
        <v/>
      </c>
      <c r="K111" s="68" t="str">
        <f ca="1"/>
        <v/>
      </c>
      <c r="L111" s="72"/>
      <c r="M111" s="127" t="str">
        <f ca="1"/>
        <v/>
      </c>
      <c r="N111" s="73" t="str">
        <f ca="1"/>
        <v/>
      </c>
      <c r="O111" s="77"/>
      <c r="P111" s="128" t="str">
        <f ca="1"/>
        <v/>
      </c>
      <c r="Q111" s="78" t="str">
        <f ca="1"/>
        <v/>
      </c>
      <c r="R111" s="82"/>
      <c r="S111" s="129" t="str">
        <f ca="1"/>
        <v/>
      </c>
      <c r="T111" s="83" t="str">
        <f ca="1"/>
        <v/>
      </c>
      <c r="U111" s="86"/>
      <c r="V111" s="130" t="str">
        <f ca="1"/>
        <v/>
      </c>
      <c r="W111" s="87" t="str">
        <f ca="1"/>
        <v/>
      </c>
      <c r="X111" s="91"/>
      <c r="Y111" s="131" t="str">
        <f ca="1"/>
        <v/>
      </c>
      <c r="Z111" s="93" t="str">
        <f ca="1"/>
        <v/>
      </c>
      <c r="AA111" s="97"/>
      <c r="AB111" s="132" t="str">
        <f ca="1"/>
        <v/>
      </c>
      <c r="AC111" s="98" t="str">
        <f ca="1"/>
        <v/>
      </c>
      <c r="AD111" s="102"/>
      <c r="AE111" s="138" t="str">
        <f ca="1"/>
        <v/>
      </c>
      <c r="AF111" s="103" t="str">
        <f ca="1"/>
        <v/>
      </c>
      <c r="AG111" s="118"/>
      <c r="AH111" s="135"/>
    </row>
    <row r="112" spans="1:34">
      <c r="A112" s="242">
        <v>39614</v>
      </c>
      <c r="B112" s="9">
        <v>109</v>
      </c>
      <c r="C112" s="57"/>
      <c r="D112" s="123"/>
      <c r="E112" s="59"/>
      <c r="F112" s="63"/>
      <c r="G112" s="137" t="str">
        <f ca="1"/>
        <v/>
      </c>
      <c r="H112" s="64" t="str">
        <f ca="1"/>
        <v/>
      </c>
      <c r="I112" s="67"/>
      <c r="J112" s="126" t="str">
        <f ca="1"/>
        <v/>
      </c>
      <c r="K112" s="68" t="str">
        <f ca="1"/>
        <v/>
      </c>
      <c r="L112" s="72"/>
      <c r="M112" s="127" t="str">
        <f ca="1"/>
        <v/>
      </c>
      <c r="N112" s="73" t="str">
        <f ca="1"/>
        <v/>
      </c>
      <c r="O112" s="77"/>
      <c r="P112" s="128" t="str">
        <f ca="1"/>
        <v/>
      </c>
      <c r="Q112" s="78" t="str">
        <f ca="1"/>
        <v/>
      </c>
      <c r="R112" s="82"/>
      <c r="S112" s="129" t="str">
        <f ca="1"/>
        <v/>
      </c>
      <c r="T112" s="83" t="str">
        <f ca="1"/>
        <v/>
      </c>
      <c r="U112" s="86"/>
      <c r="V112" s="130" t="str">
        <f ca="1"/>
        <v/>
      </c>
      <c r="W112" s="87" t="str">
        <f ca="1"/>
        <v/>
      </c>
      <c r="X112" s="91"/>
      <c r="Y112" s="131" t="str">
        <f ca="1"/>
        <v/>
      </c>
      <c r="Z112" s="93" t="str">
        <f ca="1"/>
        <v/>
      </c>
      <c r="AA112" s="97"/>
      <c r="AB112" s="132" t="str">
        <f ca="1"/>
        <v/>
      </c>
      <c r="AC112" s="98" t="str">
        <f ca="1"/>
        <v/>
      </c>
      <c r="AD112" s="102"/>
      <c r="AE112" s="138" t="str">
        <f ca="1"/>
        <v/>
      </c>
      <c r="AF112" s="103" t="str">
        <f ca="1"/>
        <v/>
      </c>
      <c r="AG112" s="118"/>
      <c r="AH112" s="135"/>
    </row>
    <row r="113" spans="1:34">
      <c r="A113" s="242">
        <v>39615</v>
      </c>
      <c r="B113" s="9">
        <v>110</v>
      </c>
      <c r="C113" s="57"/>
      <c r="D113" s="123"/>
      <c r="E113" s="59"/>
      <c r="F113" s="63"/>
      <c r="G113" s="137" t="str">
        <f ca="1"/>
        <v/>
      </c>
      <c r="H113" s="64" t="str">
        <f ca="1"/>
        <v/>
      </c>
      <c r="I113" s="67"/>
      <c r="J113" s="126" t="str">
        <f ca="1"/>
        <v/>
      </c>
      <c r="K113" s="68" t="str">
        <f ca="1"/>
        <v/>
      </c>
      <c r="L113" s="72"/>
      <c r="M113" s="127" t="str">
        <f ca="1"/>
        <v/>
      </c>
      <c r="N113" s="73" t="str">
        <f ca="1"/>
        <v/>
      </c>
      <c r="O113" s="77"/>
      <c r="P113" s="128" t="str">
        <f ca="1"/>
        <v/>
      </c>
      <c r="Q113" s="78" t="str">
        <f ca="1"/>
        <v/>
      </c>
      <c r="R113" s="82"/>
      <c r="S113" s="129" t="str">
        <f ca="1"/>
        <v/>
      </c>
      <c r="T113" s="83" t="str">
        <f ca="1"/>
        <v/>
      </c>
      <c r="U113" s="86"/>
      <c r="V113" s="130" t="str">
        <f ca="1"/>
        <v/>
      </c>
      <c r="W113" s="87" t="str">
        <f ca="1"/>
        <v/>
      </c>
      <c r="X113" s="91"/>
      <c r="Y113" s="131" t="str">
        <f ca="1"/>
        <v/>
      </c>
      <c r="Z113" s="93" t="str">
        <f ca="1"/>
        <v/>
      </c>
      <c r="AA113" s="97"/>
      <c r="AB113" s="132" t="str">
        <f ca="1"/>
        <v/>
      </c>
      <c r="AC113" s="98" t="str">
        <f ca="1"/>
        <v/>
      </c>
      <c r="AD113" s="102"/>
      <c r="AE113" s="138" t="str">
        <f ca="1"/>
        <v/>
      </c>
      <c r="AF113" s="103" t="str">
        <f ca="1"/>
        <v/>
      </c>
      <c r="AG113" s="118"/>
      <c r="AH113" s="135"/>
    </row>
    <row r="114" spans="1:34">
      <c r="A114" s="242"/>
      <c r="B114" s="9"/>
      <c r="C114" s="57"/>
      <c r="D114" s="123"/>
      <c r="E114" s="59"/>
      <c r="F114" s="63"/>
      <c r="G114" s="137"/>
      <c r="H114" s="64"/>
      <c r="I114" s="67"/>
      <c r="J114" s="126"/>
      <c r="K114" s="68"/>
      <c r="L114" s="72"/>
      <c r="M114" s="127"/>
      <c r="N114" s="73"/>
      <c r="O114" s="77"/>
      <c r="P114" s="128"/>
      <c r="Q114" s="78"/>
      <c r="R114" s="82"/>
      <c r="S114" s="129"/>
      <c r="T114" s="83"/>
      <c r="U114" s="86"/>
      <c r="V114" s="130"/>
      <c r="W114" s="87"/>
      <c r="X114" s="91"/>
      <c r="Y114" s="131"/>
      <c r="Z114" s="93"/>
      <c r="AA114" s="97"/>
      <c r="AB114" s="132"/>
      <c r="AC114" s="98"/>
      <c r="AD114" s="102"/>
      <c r="AE114" s="138"/>
      <c r="AF114" s="103"/>
      <c r="AG114" s="118"/>
      <c r="AH114" s="135"/>
    </row>
    <row r="115" spans="1:34">
      <c r="A115" s="242"/>
      <c r="B115" s="9"/>
      <c r="C115" s="57"/>
      <c r="D115" s="123"/>
      <c r="E115" s="59"/>
      <c r="F115" s="63"/>
      <c r="G115" s="137"/>
      <c r="H115" s="64"/>
      <c r="I115" s="67"/>
      <c r="J115" s="126"/>
      <c r="K115" s="68"/>
      <c r="L115" s="72"/>
      <c r="M115" s="127"/>
      <c r="N115" s="73"/>
      <c r="O115" s="77"/>
      <c r="P115" s="128"/>
      <c r="Q115" s="78"/>
      <c r="R115" s="82"/>
      <c r="S115" s="129"/>
      <c r="T115" s="83"/>
      <c r="U115" s="86"/>
      <c r="V115" s="130"/>
      <c r="W115" s="87"/>
      <c r="X115" s="91"/>
      <c r="Y115" s="131"/>
      <c r="Z115" s="93"/>
      <c r="AA115" s="97"/>
      <c r="AB115" s="132"/>
      <c r="AC115" s="98"/>
      <c r="AD115" s="102"/>
      <c r="AE115" s="138"/>
      <c r="AF115" s="103"/>
      <c r="AG115" s="118"/>
      <c r="AH115" s="135"/>
    </row>
    <row r="116" spans="1:34">
      <c r="A116" s="242"/>
      <c r="B116" s="9"/>
      <c r="C116" s="57"/>
      <c r="D116" s="123"/>
      <c r="E116" s="59"/>
      <c r="F116" s="63"/>
      <c r="G116" s="137"/>
      <c r="H116" s="64"/>
      <c r="I116" s="67"/>
      <c r="J116" s="126"/>
      <c r="K116" s="68"/>
      <c r="L116" s="72"/>
      <c r="M116" s="127"/>
      <c r="N116" s="73"/>
      <c r="O116" s="77"/>
      <c r="P116" s="128"/>
      <c r="Q116" s="78"/>
      <c r="R116" s="82"/>
      <c r="S116" s="129"/>
      <c r="T116" s="83"/>
      <c r="U116" s="86"/>
      <c r="V116" s="130"/>
      <c r="W116" s="87"/>
      <c r="X116" s="91"/>
      <c r="Y116" s="131"/>
      <c r="Z116" s="93"/>
      <c r="AA116" s="97"/>
      <c r="AB116" s="132"/>
      <c r="AC116" s="98"/>
      <c r="AD116" s="102"/>
      <c r="AE116" s="138"/>
      <c r="AF116" s="103"/>
      <c r="AG116" s="118"/>
      <c r="AH116" s="135"/>
    </row>
    <row r="117" spans="1:34">
      <c r="A117" s="242"/>
      <c r="B117" s="9"/>
      <c r="C117" s="57"/>
      <c r="D117" s="123"/>
      <c r="E117" s="59"/>
      <c r="F117" s="63"/>
      <c r="G117" s="137"/>
      <c r="H117" s="64"/>
      <c r="I117" s="67"/>
      <c r="J117" s="126"/>
      <c r="K117" s="68"/>
      <c r="L117" s="72"/>
      <c r="M117" s="127"/>
      <c r="N117" s="73"/>
      <c r="O117" s="77"/>
      <c r="P117" s="128"/>
      <c r="Q117" s="78"/>
      <c r="R117" s="82"/>
      <c r="S117" s="129"/>
      <c r="T117" s="83"/>
      <c r="U117" s="86"/>
      <c r="V117" s="130"/>
      <c r="W117" s="87"/>
      <c r="X117" s="91"/>
      <c r="Y117" s="131"/>
      <c r="Z117" s="93"/>
      <c r="AA117" s="97"/>
      <c r="AB117" s="132"/>
      <c r="AC117" s="98"/>
      <c r="AD117" s="102"/>
      <c r="AE117" s="138"/>
      <c r="AF117" s="103"/>
      <c r="AG117" s="118"/>
      <c r="AH117" s="135"/>
    </row>
    <row r="118" spans="1:34">
      <c r="A118" s="242"/>
      <c r="B118" s="9"/>
      <c r="C118" s="57"/>
      <c r="D118" s="123"/>
      <c r="E118" s="59"/>
      <c r="F118" s="63"/>
      <c r="G118" s="137"/>
      <c r="H118" s="64"/>
      <c r="I118" s="67"/>
      <c r="J118" s="126"/>
      <c r="K118" s="68"/>
      <c r="L118" s="72"/>
      <c r="M118" s="127"/>
      <c r="N118" s="73"/>
      <c r="O118" s="77"/>
      <c r="P118" s="128"/>
      <c r="Q118" s="78"/>
      <c r="R118" s="82"/>
      <c r="S118" s="129"/>
      <c r="T118" s="83"/>
      <c r="U118" s="86"/>
      <c r="V118" s="130"/>
      <c r="W118" s="87"/>
      <c r="X118" s="91"/>
      <c r="Y118" s="131"/>
      <c r="Z118" s="93"/>
      <c r="AA118" s="97"/>
      <c r="AB118" s="132"/>
      <c r="AC118" s="98"/>
      <c r="AD118" s="102"/>
      <c r="AE118" s="138"/>
      <c r="AF118" s="103"/>
      <c r="AG118" s="118"/>
      <c r="AH118" s="135"/>
    </row>
    <row r="119" spans="1:34">
      <c r="A119" s="242"/>
      <c r="B119" s="9"/>
      <c r="C119" s="57"/>
      <c r="D119" s="123"/>
      <c r="E119" s="59"/>
      <c r="F119" s="63"/>
      <c r="G119" s="137"/>
      <c r="H119" s="64"/>
      <c r="I119" s="67"/>
      <c r="J119" s="126"/>
      <c r="K119" s="68"/>
      <c r="L119" s="72"/>
      <c r="M119" s="127"/>
      <c r="N119" s="73"/>
      <c r="O119" s="77"/>
      <c r="P119" s="128"/>
      <c r="Q119" s="78"/>
      <c r="R119" s="82"/>
      <c r="S119" s="129"/>
      <c r="T119" s="83"/>
      <c r="U119" s="86"/>
      <c r="V119" s="130"/>
      <c r="W119" s="87"/>
      <c r="X119" s="91"/>
      <c r="Y119" s="131"/>
      <c r="Z119" s="93"/>
      <c r="AA119" s="97"/>
      <c r="AB119" s="132"/>
      <c r="AC119" s="98"/>
      <c r="AD119" s="102"/>
      <c r="AE119" s="138"/>
      <c r="AF119" s="103"/>
      <c r="AG119" s="118"/>
      <c r="AH119" s="135"/>
    </row>
    <row r="120" spans="1:34">
      <c r="A120" s="242"/>
      <c r="B120" s="9"/>
      <c r="C120" s="57"/>
      <c r="D120" s="123"/>
      <c r="E120" s="59"/>
      <c r="F120" s="63"/>
      <c r="G120" s="137"/>
      <c r="H120" s="64"/>
      <c r="I120" s="67"/>
      <c r="J120" s="126"/>
      <c r="K120" s="68"/>
      <c r="L120" s="72"/>
      <c r="M120" s="127"/>
      <c r="N120" s="73"/>
      <c r="O120" s="77"/>
      <c r="P120" s="128"/>
      <c r="Q120" s="78"/>
      <c r="R120" s="82"/>
      <c r="S120" s="129"/>
      <c r="T120" s="83"/>
      <c r="U120" s="86"/>
      <c r="V120" s="130"/>
      <c r="W120" s="87"/>
      <c r="X120" s="91"/>
      <c r="Y120" s="131"/>
      <c r="Z120" s="93"/>
      <c r="AA120" s="97"/>
      <c r="AB120" s="132"/>
      <c r="AC120" s="98"/>
      <c r="AD120" s="102"/>
      <c r="AE120" s="138"/>
      <c r="AF120" s="103"/>
      <c r="AG120" s="118"/>
      <c r="AH120" s="135"/>
    </row>
    <row r="121" spans="1:34">
      <c r="A121" s="242"/>
      <c r="B121" s="9"/>
      <c r="C121" s="57"/>
      <c r="D121" s="123"/>
      <c r="E121" s="59"/>
      <c r="F121" s="63"/>
      <c r="G121" s="137"/>
      <c r="H121" s="64"/>
      <c r="I121" s="67"/>
      <c r="J121" s="126"/>
      <c r="K121" s="68"/>
      <c r="L121" s="72"/>
      <c r="M121" s="127"/>
      <c r="N121" s="73"/>
      <c r="O121" s="77"/>
      <c r="P121" s="128"/>
      <c r="Q121" s="78"/>
      <c r="R121" s="82"/>
      <c r="S121" s="129"/>
      <c r="T121" s="83"/>
      <c r="U121" s="86"/>
      <c r="V121" s="130"/>
      <c r="W121" s="87"/>
      <c r="X121" s="91"/>
      <c r="Y121" s="131"/>
      <c r="Z121" s="93"/>
      <c r="AA121" s="97"/>
      <c r="AB121" s="132"/>
      <c r="AC121" s="98"/>
      <c r="AD121" s="102"/>
      <c r="AE121" s="138"/>
      <c r="AF121" s="103"/>
      <c r="AG121" s="118"/>
      <c r="AH121" s="135"/>
    </row>
    <row r="122" spans="1:34">
      <c r="A122" s="242"/>
      <c r="B122" s="9"/>
      <c r="C122" s="57"/>
      <c r="D122" s="123"/>
      <c r="E122" s="59"/>
      <c r="F122" s="63"/>
      <c r="G122" s="137"/>
      <c r="H122" s="64"/>
      <c r="I122" s="67"/>
      <c r="J122" s="126"/>
      <c r="K122" s="68"/>
      <c r="L122" s="72"/>
      <c r="M122" s="127"/>
      <c r="N122" s="73"/>
      <c r="O122" s="77"/>
      <c r="P122" s="128"/>
      <c r="Q122" s="78"/>
      <c r="R122" s="82"/>
      <c r="S122" s="129"/>
      <c r="T122" s="83"/>
      <c r="U122" s="86"/>
      <c r="V122" s="130"/>
      <c r="W122" s="87"/>
      <c r="X122" s="91"/>
      <c r="Y122" s="131"/>
      <c r="Z122" s="93"/>
      <c r="AA122" s="97"/>
      <c r="AB122" s="132"/>
      <c r="AC122" s="98"/>
      <c r="AD122" s="102"/>
      <c r="AE122" s="138"/>
      <c r="AF122" s="103"/>
      <c r="AG122" s="118"/>
      <c r="AH122" s="135"/>
    </row>
    <row r="123" spans="1:34">
      <c r="A123" s="242"/>
      <c r="B123" s="9"/>
      <c r="C123" s="57"/>
      <c r="D123" s="123"/>
      <c r="E123" s="59"/>
      <c r="F123" s="63"/>
      <c r="G123" s="137" t="str">
        <f t="shared" ref="G104:G123" si="0">IFERROR(IF(F123="","",IF(F122="","",(F123-F122))),"")</f>
        <v/>
      </c>
      <c r="H123" s="64" t="str">
        <f t="shared" ref="H104:H123" si="1">IFERROR(IF(F123="","",(F123-F122)/F122),"")</f>
        <v/>
      </c>
      <c r="I123" s="67"/>
      <c r="J123" s="126"/>
      <c r="K123" s="68"/>
      <c r="L123" s="72"/>
      <c r="M123" s="127"/>
      <c r="N123" s="73"/>
      <c r="O123" s="77"/>
      <c r="P123" s="128"/>
      <c r="Q123" s="78"/>
      <c r="R123" s="82"/>
      <c r="S123" s="129"/>
      <c r="T123" s="83"/>
      <c r="U123" s="86"/>
      <c r="V123" s="130"/>
      <c r="W123" s="87"/>
      <c r="X123" s="91"/>
      <c r="Y123" s="131"/>
      <c r="Z123" s="93"/>
      <c r="AA123" s="97"/>
      <c r="AB123" s="132"/>
      <c r="AC123" s="98"/>
      <c r="AD123" s="102"/>
      <c r="AE123" s="138"/>
      <c r="AF123" s="103"/>
      <c r="AG123" s="118"/>
      <c r="AH123" s="135"/>
    </row>
  </sheetData>
  <sheetProtection selectLockedCells="1"/>
  <phoneticPr fontId="0" type="noConversion"/>
  <conditionalFormatting sqref="A3:AH123">
    <cfRule type="expression" dxfId="8" priority="4" stopIfTrue="1">
      <formula>MOD(ROW(),2)=1</formula>
    </cfRule>
  </conditionalFormatting>
  <conditionalFormatting sqref="A3:A123">
    <cfRule type="cellIs" dxfId="7" priority="3" operator="lessThanOrEqual">
      <formula>TODAY()</formula>
    </cfRule>
  </conditionalFormatting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8F4417-EC9D-4C2A-ADF4-89DF64A5269E}">
  <sheetPr codeName="Feuil3">
    <tabColor rgb="FFFFFF00"/>
  </sheetPr>
  <dimension ref="A1"/>
  <sheetViews>
    <sheetView showGridLines="0" showRowColHeaders="0" topLeftCell="A7" zoomScale="150" zoomScaleNormal="150" workbookViewId="0">
      <selection activeCell="R7" sqref="R7"/>
    </sheetView>
  </sheetViews>
  <sheetFormatPr baseColWidth="10" defaultRowHeight="12.75"/>
  <sheetData/>
  <sheetProtection sheet="1" objects="1" scenarios="1" selectLockedCells="1"/>
  <pageMargins left="0.7" right="0.7" top="0.75" bottom="0.75" header="0.3" footer="0.3"/>
  <drawing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ADD52BA-8BDF-4514-AD11-72785B58ACB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Accueil</vt:lpstr>
      <vt:lpstr>Œufs</vt:lpstr>
      <vt:lpstr>Graphique œufs</vt:lpstr>
      <vt:lpstr>Oisillons</vt:lpstr>
      <vt:lpstr>Graphique oisillons</vt:lpstr>
      <vt:lpstr>Données1</vt:lpstr>
      <vt:lpstr>Données2</vt:lpstr>
      <vt:lpstr>Données3</vt:lpstr>
      <vt:lpstr>Paramètres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Chris_W10</cp:lastModifiedBy>
  <cp:lastPrinted>2002-01-22T08:45:13Z</cp:lastPrinted>
  <dcterms:created xsi:type="dcterms:W3CDTF">1996-10-21T11:03:58Z</dcterms:created>
  <dcterms:modified xsi:type="dcterms:W3CDTF">2025-09-25T15:05:46Z</dcterms:modified>
</cp:coreProperties>
</file>