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7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B0C98DD2-8BAF-4277-A8E2-5B63771742CC}" xr6:coauthVersionLast="47" xr6:coauthVersionMax="47" xr10:uidLastSave="{00000000-0000-0000-0000-000000000000}"/>
  <bookViews>
    <workbookView xWindow="-120" yWindow="-120" windowWidth="38640" windowHeight="15990" activeTab="3" xr2:uid="{00000000-000D-0000-FFFF-FFFF00000000}"/>
  </bookViews>
  <sheets>
    <sheet name="Data" sheetId="1" r:id="rId1"/>
    <sheet name="Tech" sheetId="4" r:id="rId2"/>
    <sheet name="Détails1" sheetId="7" r:id="rId3"/>
    <sheet name="TCD" sheetId="6" r:id="rId4"/>
    <sheet name="Feuil3" sheetId="3" r:id="rId5"/>
    <sheet name="hyp" sheetId="2" r:id="rId6"/>
  </sheets>
  <definedNames>
    <definedName name="Segment_Conso">#N/A</definedName>
  </definedNames>
  <calcPr calcId="191029"/>
  <pivotCaches>
    <pivotCache cacheId="42" r:id="rId7"/>
    <pivotCache cacheId="52" r:id="rId8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9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4" l="1" a="1"/>
  <c r="F2" i="4" s="1"/>
  <c r="D2" i="4"/>
  <c r="D3" i="4"/>
  <c r="D4" i="4"/>
  <c r="C3" i="4"/>
  <c r="C4" i="4"/>
  <c r="C2" i="4"/>
  <c r="C17" i="1" l="1"/>
  <c r="C29" i="1" s="1"/>
  <c r="C41" i="1" s="1"/>
  <c r="C18" i="1"/>
  <c r="C30" i="1" s="1"/>
  <c r="C42" i="1" s="1"/>
  <c r="C19" i="1"/>
  <c r="C31" i="1" s="1"/>
  <c r="C43" i="1" s="1"/>
  <c r="C20" i="1"/>
  <c r="C32" i="1" s="1"/>
  <c r="C44" i="1" s="1"/>
  <c r="C21" i="1"/>
  <c r="C33" i="1" s="1"/>
  <c r="C45" i="1" s="1"/>
  <c r="C22" i="1"/>
  <c r="C34" i="1" s="1"/>
  <c r="C46" i="1" s="1"/>
  <c r="C23" i="1"/>
  <c r="C35" i="1" s="1"/>
  <c r="C47" i="1" s="1"/>
  <c r="C24" i="1"/>
  <c r="C36" i="1" s="1"/>
  <c r="C48" i="1" s="1"/>
  <c r="C25" i="1"/>
  <c r="C37" i="1" s="1"/>
  <c r="C49" i="1" s="1"/>
  <c r="C26" i="1"/>
  <c r="C38" i="1" s="1"/>
  <c r="C50" i="1" s="1"/>
  <c r="C27" i="1"/>
  <c r="C39" i="1" s="1"/>
  <c r="C51" i="1" s="1"/>
  <c r="C16" i="1"/>
  <c r="C28" i="1" s="1"/>
  <c r="C40" i="1" s="1"/>
  <c r="A4" i="1" l="1"/>
  <c r="B4" i="1" s="1"/>
  <c r="A5" i="1"/>
  <c r="B5" i="1" s="1"/>
  <c r="A6" i="1" l="1"/>
  <c r="B6" i="1" s="1"/>
  <c r="A7" i="1" l="1"/>
  <c r="B7" i="1" s="1"/>
  <c r="A8" i="1" l="1"/>
  <c r="B8" i="1" s="1"/>
  <c r="A9" i="1" l="1"/>
  <c r="B9" i="1" s="1"/>
  <c r="A10" i="1" l="1"/>
  <c r="B10" i="1" s="1"/>
  <c r="A11" i="1" l="1"/>
  <c r="B11" i="1" s="1"/>
  <c r="A12" i="1" l="1"/>
  <c r="B12" i="1" s="1"/>
  <c r="A13" i="1" l="1"/>
  <c r="B13" i="1" s="1"/>
  <c r="A14" i="1" l="1"/>
  <c r="B14" i="1" s="1"/>
  <c r="A15" i="1" l="1"/>
  <c r="B15" i="1" s="1"/>
  <c r="A16" i="1" l="1"/>
  <c r="B16" i="1" s="1"/>
  <c r="A17" i="1" l="1"/>
  <c r="B17" i="1" s="1"/>
  <c r="A18" i="1" l="1"/>
  <c r="B18" i="1" s="1"/>
  <c r="A19" i="1" l="1"/>
  <c r="B19" i="1" s="1"/>
  <c r="A20" i="1" l="1"/>
  <c r="B20" i="1" s="1"/>
  <c r="A21" i="1" l="1"/>
  <c r="B21" i="1" s="1"/>
  <c r="A22" i="1" l="1"/>
  <c r="B22" i="1" s="1"/>
  <c r="A23" i="1" l="1"/>
  <c r="B23" i="1" s="1"/>
  <c r="A24" i="1" l="1"/>
  <c r="B24" i="1" s="1"/>
  <c r="A25" i="1" l="1"/>
  <c r="B25" i="1" s="1"/>
  <c r="A26" i="1" l="1"/>
  <c r="B26" i="1" s="1"/>
  <c r="A27" i="1" l="1"/>
  <c r="B27" i="1" s="1"/>
  <c r="A28" i="1" l="1"/>
  <c r="B28" i="1" s="1"/>
  <c r="A29" i="1" l="1"/>
  <c r="B29" i="1" s="1"/>
  <c r="A30" i="1" l="1"/>
  <c r="B30" i="1" s="1"/>
  <c r="A31" i="1" l="1"/>
  <c r="B31" i="1" s="1"/>
  <c r="A32" i="1" l="1"/>
  <c r="B32" i="1" s="1"/>
  <c r="A33" i="1" l="1"/>
  <c r="B33" i="1" s="1"/>
  <c r="A34" i="1" l="1"/>
  <c r="B34" i="1" s="1"/>
  <c r="A35" i="1" l="1"/>
  <c r="B35" i="1" s="1"/>
  <c r="A36" i="1" l="1"/>
  <c r="B36" i="1" s="1"/>
  <c r="A37" i="1" l="1"/>
  <c r="B37" i="1" s="1"/>
  <c r="A38" i="1" l="1"/>
  <c r="B38" i="1" s="1"/>
  <c r="A39" i="1" l="1"/>
  <c r="B39" i="1" s="1"/>
  <c r="A40" i="1" l="1"/>
  <c r="B40" i="1" s="1"/>
  <c r="A41" i="1" l="1"/>
  <c r="B41" i="1" s="1"/>
  <c r="A42" i="1" l="1"/>
  <c r="B42" i="1" s="1"/>
  <c r="A43" i="1" l="1"/>
  <c r="B43" i="1" s="1"/>
  <c r="A44" i="1" l="1"/>
  <c r="B44" i="1" s="1"/>
  <c r="A45" i="1" l="1"/>
  <c r="B45" i="1" s="1"/>
  <c r="A46" i="1" l="1"/>
  <c r="B46" i="1" s="1"/>
  <c r="A47" i="1" l="1"/>
  <c r="B47" i="1" s="1"/>
  <c r="A48" i="1" l="1"/>
  <c r="B48" i="1" s="1"/>
  <c r="A49" i="1" l="1"/>
  <c r="B49" i="1" s="1"/>
  <c r="A50" i="1" l="1"/>
  <c r="B50" i="1" s="1"/>
  <c r="A51" i="1" l="1"/>
  <c r="B51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75C6DEB-8BF4-443E-83F1-3C4828F19859}" keepAlive="1" name="Requête - Choix_C" description="Connexion à la requête « Choix_C » dans le classeur." type="5" refreshedVersion="0" background="1">
    <dbPr connection="Provider=Microsoft.Mashup.OleDb.1;Data Source=$Workbook$;Location=Choix_C;Extended Properties=&quot;&quot;" command="SELECT * FROM [Choix_C]"/>
  </connection>
  <connection id="2" xr16:uid="{24231844-CAE6-4626-8E79-D731741CF9A3}" keepAlive="1" name="Requête - Choix_P" description="Connexion à la requête « Choix_P » dans le classeur." type="5" refreshedVersion="0" background="1">
    <dbPr connection="Provider=Microsoft.Mashup.OleDb.1;Data Source=$Workbook$;Location=Choix_P;Extended Properties=&quot;&quot;" command="SELECT * FROM [Choix_P]"/>
  </connection>
  <connection id="3" xr16:uid="{85C6B3E7-7AEA-44E9-BE5B-024F34B37127}" keepAlive="1" name="Requête - Consommation" description="Connexion à la requête « Consommation » dans le classeur." type="5" refreshedVersion="8" background="1" saveData="1">
    <dbPr connection="Provider=Microsoft.Mashup.OleDb.1;Data Source=$Workbook$;Location=Consommation;Extended Properties=&quot;&quot;" command="SELECT * FROM [Consommation]"/>
  </connection>
  <connection id="4" xr16:uid="{28E12485-F989-4AB6-B423-DEA2DE96CDE6}" keepAlive="1" name="Requête - Ordre_Mois" description="Connexion à la requête « Ordre_Mois » dans le classeur." type="5" refreshedVersion="0" background="1">
    <dbPr connection="Provider=Microsoft.Mashup.OleDb.1;Data Source=$Workbook$;Location=Ordre_Mois;Extended Properties=&quot;&quot;" command="SELECT * FROM [Ordre_Moi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<sst xmlns="http://schemas.openxmlformats.org/spreadsheetml/2006/main" count="166" uniqueCount="36">
  <si>
    <t>Saison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</si>
  <si>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</si>
  <si>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</si>
  <si>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</si>
  <si>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</si>
  <si>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</si>
  <si>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</si>
  <si>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</si>
  <si>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</si>
  <si>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</si>
  <si>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</si>
  <si>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</si>
  <si>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</si>
  <si>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</si>
  <si>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</si>
  <si>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de mise en service</t>
  </si>
  <si>
    <t>chauffage</t>
  </si>
  <si>
    <t>ECS</t>
  </si>
  <si>
    <t>Étiquettes de lignes</t>
  </si>
  <si>
    <t>Total général</t>
  </si>
  <si>
    <t>Somme de chauffage</t>
  </si>
  <si>
    <t>2022-2023</t>
  </si>
  <si>
    <t>Somme de ECS</t>
  </si>
  <si>
    <t>2023-2024</t>
  </si>
  <si>
    <t>2024-2025</t>
  </si>
  <si>
    <t>théo</t>
  </si>
  <si>
    <t>Somme de théo</t>
  </si>
  <si>
    <t>Conso</t>
  </si>
  <si>
    <t>Type période</t>
  </si>
  <si>
    <t>Période</t>
  </si>
  <si>
    <t>Somme de Valeur</t>
  </si>
  <si>
    <t>Filtre</t>
  </si>
  <si>
    <t>O</t>
  </si>
  <si>
    <t>2021-2022</t>
  </si>
  <si>
    <t>Valeur</t>
  </si>
  <si>
    <t>Détails pou for Somme de Valeur - O: 1, Conso: chauffage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</si>
</sst>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_€_-;\-* #,##0\ _€_-;_-* &quot;-&quot;\ _€_-;_-@_-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 Light"/>
      <family val="2"/>
    </font>
    <font>
      <sz val="11"/>
      <color theme="1"/>
      <name val="Calibri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2" borderId="0" xfId="0" applyFill="1"/>
    <xf numFmtId="3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4" fillId="0" borderId="0" xfId="0" applyFont="1"/>
    <xf numFmtId="164" fontId="0" fillId="0" borderId="0" xfId="0" applyNumberFormat="1"/>
  </cellXfs>
  <cellStyles count="1">
    <cellStyle name="Normal" xfId="0" builtinId="0"/>
  </cellStyles>
  <dxfs count="11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[gcd_Choix2_PQ.xlsx]TCD!Tableau croisé dynamique3</c:name>
    <c:fmtId val="0"/>
  </c:pivotSource>
  <c:chart>
    <c:autoTitleDeleted val="1"/>
    <c:pivotFmts>
      <c:pivotFmt>
        <c:idx val="0"/>
        <c:spPr>
          <a:solidFill>
            <a:srgbClr val="00B0F0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noFill/>
            <a:round/>
          </a:ln>
          <a:effectLst/>
        </c:spPr>
        <c:marker>
          <c:symbol val="circle"/>
          <c:size val="7"/>
          <c:spPr>
            <a:solidFill>
              <a:schemeClr val="accent4"/>
            </a:solidFill>
            <a:ln w="19050"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0070C0"/>
          </a:solidFill>
          <a:ln w="25400"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1"/>
          <c:order val="1"/>
          <c:tx>
            <c:strRef>
              <c:f>TCD!$E$5:$E$6</c:f>
              <c:strCache>
                <c:ptCount val="1"/>
                <c:pt idx="0">
                  <c:v>chauffage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multiLvlStrRef>
              <c:f>TCD!$A$7:$C$43</c:f>
              <c:multiLvlStrCache>
                <c:ptCount val="36"/>
                <c:lvl>
                  <c:pt idx="0">
                    <c:v>2022-2023</c:v>
                  </c:pt>
                  <c:pt idx="1">
                    <c:v>2023-2024</c:v>
                  </c:pt>
                  <c:pt idx="2">
                    <c:v>2024-2025</c:v>
                  </c:pt>
                  <c:pt idx="3">
                    <c:v>2022-2023</c:v>
                  </c:pt>
                  <c:pt idx="4">
                    <c:v>2023-2024</c:v>
                  </c:pt>
                  <c:pt idx="5">
                    <c:v>2024-2025</c:v>
                  </c:pt>
                  <c:pt idx="6">
                    <c:v>2022-2023</c:v>
                  </c:pt>
                  <c:pt idx="7">
                    <c:v>2023-2024</c:v>
                  </c:pt>
                  <c:pt idx="8">
                    <c:v>2024-2025</c:v>
                  </c:pt>
                  <c:pt idx="9">
                    <c:v>2022-2023</c:v>
                  </c:pt>
                  <c:pt idx="10">
                    <c:v>2023-2024</c:v>
                  </c:pt>
                  <c:pt idx="11">
                    <c:v>2024-2025</c:v>
                  </c:pt>
                  <c:pt idx="12">
                    <c:v>2022-2023</c:v>
                  </c:pt>
                  <c:pt idx="13">
                    <c:v>2023-2024</c:v>
                  </c:pt>
                  <c:pt idx="14">
                    <c:v>2024-2025</c:v>
                  </c:pt>
                  <c:pt idx="15">
                    <c:v>2022-2023</c:v>
                  </c:pt>
                  <c:pt idx="16">
                    <c:v>2023-2024</c:v>
                  </c:pt>
                  <c:pt idx="17">
                    <c:v>2024-2025</c:v>
                  </c:pt>
                  <c:pt idx="18">
                    <c:v>2021-2022</c:v>
                  </c:pt>
                  <c:pt idx="19">
                    <c:v>2022-2023</c:v>
                  </c:pt>
                  <c:pt idx="20">
                    <c:v>2023-2024</c:v>
                  </c:pt>
                  <c:pt idx="21">
                    <c:v>2021-2022</c:v>
                  </c:pt>
                  <c:pt idx="22">
                    <c:v>2022-2023</c:v>
                  </c:pt>
                  <c:pt idx="23">
                    <c:v>2023-2024</c:v>
                  </c:pt>
                  <c:pt idx="24">
                    <c:v>2021-2022</c:v>
                  </c:pt>
                  <c:pt idx="25">
                    <c:v>2022-2023</c:v>
                  </c:pt>
                  <c:pt idx="26">
                    <c:v>2023-2024</c:v>
                  </c:pt>
                  <c:pt idx="27">
                    <c:v>2021-2022</c:v>
                  </c:pt>
                  <c:pt idx="28">
                    <c:v>2022-2023</c:v>
                  </c:pt>
                  <c:pt idx="29">
                    <c:v>2023-2024</c:v>
                  </c:pt>
                  <c:pt idx="30">
                    <c:v>2021-2022</c:v>
                  </c:pt>
                  <c:pt idx="31">
                    <c:v>2022-2023</c:v>
                  </c:pt>
                  <c:pt idx="32">
                    <c:v>2023-2024</c:v>
                  </c:pt>
                  <c:pt idx="33">
                    <c:v>2021-2022</c:v>
                  </c:pt>
                  <c:pt idx="34">
                    <c:v>2022-2023</c:v>
                  </c:pt>
                  <c:pt idx="35">
                    <c:v>2023-2024</c:v>
                  </c:pt>
                </c:lvl>
                <c:lvl>
                  <c:pt idx="0">
                    <c:v>Juillet</c:v>
                  </c:pt>
                  <c:pt idx="3">
                    <c:v>Août</c:v>
                  </c:pt>
                  <c:pt idx="6">
                    <c:v>Septembre</c:v>
                  </c:pt>
                  <c:pt idx="9">
                    <c:v>Octobre</c:v>
                  </c:pt>
                  <c:pt idx="12">
                    <c:v>Novembre</c:v>
                  </c:pt>
                  <c:pt idx="15">
                    <c:v>Décembre</c:v>
                  </c:pt>
                  <c:pt idx="18">
                    <c:v>Janvier</c:v>
                  </c:pt>
                  <c:pt idx="21">
                    <c:v>Février</c:v>
                  </c:pt>
                  <c:pt idx="24">
                    <c:v>Mars</c:v>
                  </c:pt>
                  <c:pt idx="27">
                    <c:v>Avril</c:v>
                  </c:pt>
                  <c:pt idx="30">
                    <c:v>Mai</c:v>
                  </c:pt>
                  <c:pt idx="33">
                    <c:v>Juin</c:v>
                  </c:pt>
                </c:lvl>
                <c:lvl>
                  <c:pt idx="0">
                    <c:v>1</c:v>
                  </c:pt>
                  <c:pt idx="3">
                    <c:v>2</c:v>
                  </c:pt>
                  <c:pt idx="6">
                    <c:v>3</c:v>
                  </c:pt>
                  <c:pt idx="9">
                    <c:v>4</c:v>
                  </c:pt>
                  <c:pt idx="12">
                    <c:v>5</c:v>
                  </c:pt>
                  <c:pt idx="15">
                    <c:v>6</c:v>
                  </c:pt>
                  <c:pt idx="18">
                    <c:v>7</c:v>
                  </c:pt>
                  <c:pt idx="21">
                    <c:v>8</c:v>
                  </c:pt>
                  <c:pt idx="24">
                    <c:v>9</c:v>
                  </c:pt>
                  <c:pt idx="27">
                    <c:v>10</c:v>
                  </c:pt>
                  <c:pt idx="30">
                    <c:v>11</c:v>
                  </c:pt>
                  <c:pt idx="33">
                    <c:v>12</c:v>
                  </c:pt>
                </c:lvl>
              </c:multiLvlStrCache>
            </c:multiLvlStrRef>
          </c:cat>
          <c:val>
            <c:numRef>
              <c:f>TCD!$E$7:$E$43</c:f>
              <c:numCache>
                <c:formatCode>_-* #\ ##0\ _€_-;\-* #\ ##0\ _€_-;_-* "-"\ _€_-;_-@_-</c:formatCode>
                <c:ptCount val="36"/>
                <c:pt idx="0">
                  <c:v>0</c:v>
                </c:pt>
                <c:pt idx="1">
                  <c:v>93</c:v>
                </c:pt>
                <c:pt idx="2">
                  <c:v>58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3600</c:v>
                </c:pt>
                <c:pt idx="7">
                  <c:v>4275</c:v>
                </c:pt>
                <c:pt idx="8">
                  <c:v>8514</c:v>
                </c:pt>
                <c:pt idx="9">
                  <c:v>7781</c:v>
                </c:pt>
                <c:pt idx="10">
                  <c:v>40029</c:v>
                </c:pt>
                <c:pt idx="11">
                  <c:v>34744</c:v>
                </c:pt>
                <c:pt idx="12">
                  <c:v>70461</c:v>
                </c:pt>
                <c:pt idx="13">
                  <c:v>184281</c:v>
                </c:pt>
                <c:pt idx="14">
                  <c:v>146329</c:v>
                </c:pt>
                <c:pt idx="15">
                  <c:v>145427</c:v>
                </c:pt>
                <c:pt idx="16">
                  <c:v>222823</c:v>
                </c:pt>
                <c:pt idx="17">
                  <c:v>237449</c:v>
                </c:pt>
                <c:pt idx="18">
                  <c:v>0</c:v>
                </c:pt>
                <c:pt idx="19">
                  <c:v>203213</c:v>
                </c:pt>
                <c:pt idx="20">
                  <c:v>238366</c:v>
                </c:pt>
                <c:pt idx="21">
                  <c:v>0</c:v>
                </c:pt>
                <c:pt idx="22">
                  <c:v>178735</c:v>
                </c:pt>
                <c:pt idx="23">
                  <c:v>146693</c:v>
                </c:pt>
                <c:pt idx="24">
                  <c:v>0</c:v>
                </c:pt>
                <c:pt idx="25">
                  <c:v>135213</c:v>
                </c:pt>
                <c:pt idx="26">
                  <c:v>129978</c:v>
                </c:pt>
                <c:pt idx="27">
                  <c:v>0</c:v>
                </c:pt>
                <c:pt idx="28">
                  <c:v>108661</c:v>
                </c:pt>
                <c:pt idx="29">
                  <c:v>87764</c:v>
                </c:pt>
                <c:pt idx="30">
                  <c:v>0</c:v>
                </c:pt>
                <c:pt idx="31">
                  <c:v>35652</c:v>
                </c:pt>
                <c:pt idx="32">
                  <c:v>16452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9E6-4BBF-BBF2-29703CBB44FF}"/>
            </c:ext>
          </c:extLst>
        </c:ser>
        <c:ser>
          <c:idx val="2"/>
          <c:order val="2"/>
          <c:tx>
            <c:strRef>
              <c:f>TCD!$F$5:$F$6</c:f>
              <c:strCache>
                <c:ptCount val="1"/>
                <c:pt idx="0">
                  <c:v>ECS</c:v>
                </c:pt>
              </c:strCache>
            </c:strRef>
          </c:tx>
          <c:spPr>
            <a:solidFill>
              <a:srgbClr val="0070C0"/>
            </a:solidFill>
            <a:ln w="25400">
              <a:noFill/>
            </a:ln>
            <a:effectLst/>
          </c:spPr>
          <c:invertIfNegative val="0"/>
          <c:cat>
            <c:multiLvlStrRef>
              <c:f>TCD!$A$7:$C$43</c:f>
              <c:multiLvlStrCache>
                <c:ptCount val="36"/>
                <c:lvl>
                  <c:pt idx="0">
                    <c:v>2022-2023</c:v>
                  </c:pt>
                  <c:pt idx="1">
                    <c:v>2023-2024</c:v>
                  </c:pt>
                  <c:pt idx="2">
                    <c:v>2024-2025</c:v>
                  </c:pt>
                  <c:pt idx="3">
                    <c:v>2022-2023</c:v>
                  </c:pt>
                  <c:pt idx="4">
                    <c:v>2023-2024</c:v>
                  </c:pt>
                  <c:pt idx="5">
                    <c:v>2024-2025</c:v>
                  </c:pt>
                  <c:pt idx="6">
                    <c:v>2022-2023</c:v>
                  </c:pt>
                  <c:pt idx="7">
                    <c:v>2023-2024</c:v>
                  </c:pt>
                  <c:pt idx="8">
                    <c:v>2024-2025</c:v>
                  </c:pt>
                  <c:pt idx="9">
                    <c:v>2022-2023</c:v>
                  </c:pt>
                  <c:pt idx="10">
                    <c:v>2023-2024</c:v>
                  </c:pt>
                  <c:pt idx="11">
                    <c:v>2024-2025</c:v>
                  </c:pt>
                  <c:pt idx="12">
                    <c:v>2022-2023</c:v>
                  </c:pt>
                  <c:pt idx="13">
                    <c:v>2023-2024</c:v>
                  </c:pt>
                  <c:pt idx="14">
                    <c:v>2024-2025</c:v>
                  </c:pt>
                  <c:pt idx="15">
                    <c:v>2022-2023</c:v>
                  </c:pt>
                  <c:pt idx="16">
                    <c:v>2023-2024</c:v>
                  </c:pt>
                  <c:pt idx="17">
                    <c:v>2024-2025</c:v>
                  </c:pt>
                  <c:pt idx="18">
                    <c:v>2021-2022</c:v>
                  </c:pt>
                  <c:pt idx="19">
                    <c:v>2022-2023</c:v>
                  </c:pt>
                  <c:pt idx="20">
                    <c:v>2023-2024</c:v>
                  </c:pt>
                  <c:pt idx="21">
                    <c:v>2021-2022</c:v>
                  </c:pt>
                  <c:pt idx="22">
                    <c:v>2022-2023</c:v>
                  </c:pt>
                  <c:pt idx="23">
                    <c:v>2023-2024</c:v>
                  </c:pt>
                  <c:pt idx="24">
                    <c:v>2021-2022</c:v>
                  </c:pt>
                  <c:pt idx="25">
                    <c:v>2022-2023</c:v>
                  </c:pt>
                  <c:pt idx="26">
                    <c:v>2023-2024</c:v>
                  </c:pt>
                  <c:pt idx="27">
                    <c:v>2021-2022</c:v>
                  </c:pt>
                  <c:pt idx="28">
                    <c:v>2022-2023</c:v>
                  </c:pt>
                  <c:pt idx="29">
                    <c:v>2023-2024</c:v>
                  </c:pt>
                  <c:pt idx="30">
                    <c:v>2021-2022</c:v>
                  </c:pt>
                  <c:pt idx="31">
                    <c:v>2022-2023</c:v>
                  </c:pt>
                  <c:pt idx="32">
                    <c:v>2023-2024</c:v>
                  </c:pt>
                  <c:pt idx="33">
                    <c:v>2021-2022</c:v>
                  </c:pt>
                  <c:pt idx="34">
                    <c:v>2022-2023</c:v>
                  </c:pt>
                  <c:pt idx="35">
                    <c:v>2023-2024</c:v>
                  </c:pt>
                </c:lvl>
                <c:lvl>
                  <c:pt idx="0">
                    <c:v>Juillet</c:v>
                  </c:pt>
                  <c:pt idx="3">
                    <c:v>Août</c:v>
                  </c:pt>
                  <c:pt idx="6">
                    <c:v>Septembre</c:v>
                  </c:pt>
                  <c:pt idx="9">
                    <c:v>Octobre</c:v>
                  </c:pt>
                  <c:pt idx="12">
                    <c:v>Novembre</c:v>
                  </c:pt>
                  <c:pt idx="15">
                    <c:v>Décembre</c:v>
                  </c:pt>
                  <c:pt idx="18">
                    <c:v>Janvier</c:v>
                  </c:pt>
                  <c:pt idx="21">
                    <c:v>Février</c:v>
                  </c:pt>
                  <c:pt idx="24">
                    <c:v>Mars</c:v>
                  </c:pt>
                  <c:pt idx="27">
                    <c:v>Avril</c:v>
                  </c:pt>
                  <c:pt idx="30">
                    <c:v>Mai</c:v>
                  </c:pt>
                  <c:pt idx="33">
                    <c:v>Juin</c:v>
                  </c:pt>
                </c:lvl>
                <c:lvl>
                  <c:pt idx="0">
                    <c:v>1</c:v>
                  </c:pt>
                  <c:pt idx="3">
                    <c:v>2</c:v>
                  </c:pt>
                  <c:pt idx="6">
                    <c:v>3</c:v>
                  </c:pt>
                  <c:pt idx="9">
                    <c:v>4</c:v>
                  </c:pt>
                  <c:pt idx="12">
                    <c:v>5</c:v>
                  </c:pt>
                  <c:pt idx="15">
                    <c:v>6</c:v>
                  </c:pt>
                  <c:pt idx="18">
                    <c:v>7</c:v>
                  </c:pt>
                  <c:pt idx="21">
                    <c:v>8</c:v>
                  </c:pt>
                  <c:pt idx="24">
                    <c:v>9</c:v>
                  </c:pt>
                  <c:pt idx="27">
                    <c:v>10</c:v>
                  </c:pt>
                  <c:pt idx="30">
                    <c:v>11</c:v>
                  </c:pt>
                  <c:pt idx="33">
                    <c:v>12</c:v>
                  </c:pt>
                </c:lvl>
              </c:multiLvlStrCache>
            </c:multiLvlStrRef>
          </c:cat>
          <c:val>
            <c:numRef>
              <c:f>TCD!$F$7:$F$43</c:f>
              <c:numCache>
                <c:formatCode>_-* #\ ##0\ _€_-;\-* #\ ##0\ _€_-;_-* "-"\ _€_-;_-@_-</c:formatCode>
                <c:ptCount val="36"/>
                <c:pt idx="0">
                  <c:v>10157</c:v>
                </c:pt>
                <c:pt idx="1">
                  <c:v>43316</c:v>
                </c:pt>
                <c:pt idx="2">
                  <c:v>30962</c:v>
                </c:pt>
                <c:pt idx="3">
                  <c:v>12441</c:v>
                </c:pt>
                <c:pt idx="4">
                  <c:v>43568</c:v>
                </c:pt>
                <c:pt idx="5">
                  <c:v>31690</c:v>
                </c:pt>
                <c:pt idx="6">
                  <c:v>11325</c:v>
                </c:pt>
                <c:pt idx="7">
                  <c:v>44427</c:v>
                </c:pt>
                <c:pt idx="8">
                  <c:v>35875</c:v>
                </c:pt>
                <c:pt idx="9">
                  <c:v>15676</c:v>
                </c:pt>
                <c:pt idx="10">
                  <c:v>47639</c:v>
                </c:pt>
                <c:pt idx="11">
                  <c:v>39212</c:v>
                </c:pt>
                <c:pt idx="12">
                  <c:v>23740</c:v>
                </c:pt>
                <c:pt idx="13">
                  <c:v>47150</c:v>
                </c:pt>
                <c:pt idx="14">
                  <c:v>47353</c:v>
                </c:pt>
                <c:pt idx="15">
                  <c:v>26765</c:v>
                </c:pt>
                <c:pt idx="16">
                  <c:v>45078</c:v>
                </c:pt>
                <c:pt idx="17">
                  <c:v>30749</c:v>
                </c:pt>
                <c:pt idx="18">
                  <c:v>0</c:v>
                </c:pt>
                <c:pt idx="19">
                  <c:v>25633</c:v>
                </c:pt>
                <c:pt idx="20">
                  <c:v>48971</c:v>
                </c:pt>
                <c:pt idx="21">
                  <c:v>0</c:v>
                </c:pt>
                <c:pt idx="22">
                  <c:v>22286</c:v>
                </c:pt>
                <c:pt idx="23">
                  <c:v>42749</c:v>
                </c:pt>
                <c:pt idx="24">
                  <c:v>0</c:v>
                </c:pt>
                <c:pt idx="25">
                  <c:v>28028</c:v>
                </c:pt>
                <c:pt idx="26">
                  <c:v>44066</c:v>
                </c:pt>
                <c:pt idx="27">
                  <c:v>0</c:v>
                </c:pt>
                <c:pt idx="28">
                  <c:v>34556</c:v>
                </c:pt>
                <c:pt idx="29">
                  <c:v>42252</c:v>
                </c:pt>
                <c:pt idx="30">
                  <c:v>0</c:v>
                </c:pt>
                <c:pt idx="31">
                  <c:v>48039</c:v>
                </c:pt>
                <c:pt idx="32">
                  <c:v>45839</c:v>
                </c:pt>
                <c:pt idx="33">
                  <c:v>0</c:v>
                </c:pt>
                <c:pt idx="34">
                  <c:v>47663</c:v>
                </c:pt>
                <c:pt idx="35">
                  <c:v>37785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9E6-4BBF-BBF2-29703CBB44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193098192"/>
        <c:axId val="193090032"/>
      </c:barChart>
      <c:lineChart>
        <c:grouping val="standard"/>
        <c:varyColors val="0"/>
        <c:ser>
          <c:idx val="0"/>
          <c:order val="0"/>
          <c:tx>
            <c:strRef>
              <c:f>TCD!$D$5:$D$6</c:f>
              <c:strCache>
                <c:ptCount val="1"/>
                <c:pt idx="0">
                  <c:v>théo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7"/>
            <c:spPr>
              <a:solidFill>
                <a:schemeClr val="accent4"/>
              </a:solidFill>
              <a:ln w="19050">
                <a:noFill/>
              </a:ln>
              <a:effectLst/>
            </c:spPr>
          </c:marker>
          <c:cat>
            <c:multiLvlStrRef>
              <c:f>TCD!$A$7:$C$43</c:f>
              <c:multiLvlStrCache>
                <c:ptCount val="36"/>
                <c:lvl>
                  <c:pt idx="0">
                    <c:v>2022-2023</c:v>
                  </c:pt>
                  <c:pt idx="1">
                    <c:v>2023-2024</c:v>
                  </c:pt>
                  <c:pt idx="2">
                    <c:v>2024-2025</c:v>
                  </c:pt>
                  <c:pt idx="3">
                    <c:v>2022-2023</c:v>
                  </c:pt>
                  <c:pt idx="4">
                    <c:v>2023-2024</c:v>
                  </c:pt>
                  <c:pt idx="5">
                    <c:v>2024-2025</c:v>
                  </c:pt>
                  <c:pt idx="6">
                    <c:v>2022-2023</c:v>
                  </c:pt>
                  <c:pt idx="7">
                    <c:v>2023-2024</c:v>
                  </c:pt>
                  <c:pt idx="8">
                    <c:v>2024-2025</c:v>
                  </c:pt>
                  <c:pt idx="9">
                    <c:v>2022-2023</c:v>
                  </c:pt>
                  <c:pt idx="10">
                    <c:v>2023-2024</c:v>
                  </c:pt>
                  <c:pt idx="11">
                    <c:v>2024-2025</c:v>
                  </c:pt>
                  <c:pt idx="12">
                    <c:v>2022-2023</c:v>
                  </c:pt>
                  <c:pt idx="13">
                    <c:v>2023-2024</c:v>
                  </c:pt>
                  <c:pt idx="14">
                    <c:v>2024-2025</c:v>
                  </c:pt>
                  <c:pt idx="15">
                    <c:v>2022-2023</c:v>
                  </c:pt>
                  <c:pt idx="16">
                    <c:v>2023-2024</c:v>
                  </c:pt>
                  <c:pt idx="17">
                    <c:v>2024-2025</c:v>
                  </c:pt>
                  <c:pt idx="18">
                    <c:v>2021-2022</c:v>
                  </c:pt>
                  <c:pt idx="19">
                    <c:v>2022-2023</c:v>
                  </c:pt>
                  <c:pt idx="20">
                    <c:v>2023-2024</c:v>
                  </c:pt>
                  <c:pt idx="21">
                    <c:v>2021-2022</c:v>
                  </c:pt>
                  <c:pt idx="22">
                    <c:v>2022-2023</c:v>
                  </c:pt>
                  <c:pt idx="23">
                    <c:v>2023-2024</c:v>
                  </c:pt>
                  <c:pt idx="24">
                    <c:v>2021-2022</c:v>
                  </c:pt>
                  <c:pt idx="25">
                    <c:v>2022-2023</c:v>
                  </c:pt>
                  <c:pt idx="26">
                    <c:v>2023-2024</c:v>
                  </c:pt>
                  <c:pt idx="27">
                    <c:v>2021-2022</c:v>
                  </c:pt>
                  <c:pt idx="28">
                    <c:v>2022-2023</c:v>
                  </c:pt>
                  <c:pt idx="29">
                    <c:v>2023-2024</c:v>
                  </c:pt>
                  <c:pt idx="30">
                    <c:v>2021-2022</c:v>
                  </c:pt>
                  <c:pt idx="31">
                    <c:v>2022-2023</c:v>
                  </c:pt>
                  <c:pt idx="32">
                    <c:v>2023-2024</c:v>
                  </c:pt>
                  <c:pt idx="33">
                    <c:v>2021-2022</c:v>
                  </c:pt>
                  <c:pt idx="34">
                    <c:v>2022-2023</c:v>
                  </c:pt>
                  <c:pt idx="35">
                    <c:v>2023-2024</c:v>
                  </c:pt>
                </c:lvl>
                <c:lvl>
                  <c:pt idx="0">
                    <c:v>Juillet</c:v>
                  </c:pt>
                  <c:pt idx="3">
                    <c:v>Août</c:v>
                  </c:pt>
                  <c:pt idx="6">
                    <c:v>Septembre</c:v>
                  </c:pt>
                  <c:pt idx="9">
                    <c:v>Octobre</c:v>
                  </c:pt>
                  <c:pt idx="12">
                    <c:v>Novembre</c:v>
                  </c:pt>
                  <c:pt idx="15">
                    <c:v>Décembre</c:v>
                  </c:pt>
                  <c:pt idx="18">
                    <c:v>Janvier</c:v>
                  </c:pt>
                  <c:pt idx="21">
                    <c:v>Février</c:v>
                  </c:pt>
                  <c:pt idx="24">
                    <c:v>Mars</c:v>
                  </c:pt>
                  <c:pt idx="27">
                    <c:v>Avril</c:v>
                  </c:pt>
                  <c:pt idx="30">
                    <c:v>Mai</c:v>
                  </c:pt>
                  <c:pt idx="33">
                    <c:v>Juin</c:v>
                  </c:pt>
                </c:lvl>
                <c:lvl>
                  <c:pt idx="0">
                    <c:v>1</c:v>
                  </c:pt>
                  <c:pt idx="3">
                    <c:v>2</c:v>
                  </c:pt>
                  <c:pt idx="6">
                    <c:v>3</c:v>
                  </c:pt>
                  <c:pt idx="9">
                    <c:v>4</c:v>
                  </c:pt>
                  <c:pt idx="12">
                    <c:v>5</c:v>
                  </c:pt>
                  <c:pt idx="15">
                    <c:v>6</c:v>
                  </c:pt>
                  <c:pt idx="18">
                    <c:v>7</c:v>
                  </c:pt>
                  <c:pt idx="21">
                    <c:v>8</c:v>
                  </c:pt>
                  <c:pt idx="24">
                    <c:v>9</c:v>
                  </c:pt>
                  <c:pt idx="27">
                    <c:v>10</c:v>
                  </c:pt>
                  <c:pt idx="30">
                    <c:v>11</c:v>
                  </c:pt>
                  <c:pt idx="33">
                    <c:v>12</c:v>
                  </c:pt>
                </c:lvl>
              </c:multiLvlStrCache>
            </c:multiLvlStrRef>
          </c:cat>
          <c:val>
            <c:numRef>
              <c:f>TCD!$D$7:$D$43</c:f>
              <c:numCache>
                <c:formatCode>_-* #\ ##0\ _€_-;\-* #\ ##0\ _€_-;_-* "-"\ _€_-;_-@_-</c:formatCode>
                <c:ptCount val="3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8596.1523172012967</c:v>
                </c:pt>
                <c:pt idx="7">
                  <c:v>10271.118490594321</c:v>
                </c:pt>
                <c:pt idx="8">
                  <c:v>10008.889651041442</c:v>
                </c:pt>
                <c:pt idx="9">
                  <c:v>54048.22431046953</c:v>
                </c:pt>
                <c:pt idx="10">
                  <c:v>47683.438717165875</c:v>
                </c:pt>
                <c:pt idx="11">
                  <c:v>46210.97397984226</c:v>
                </c:pt>
                <c:pt idx="12">
                  <c:v>127691.13574405827</c:v>
                </c:pt>
                <c:pt idx="13">
                  <c:v>121829.57096267903</c:v>
                </c:pt>
                <c:pt idx="14">
                  <c:v>127790.6562773185</c:v>
                </c:pt>
                <c:pt idx="15">
                  <c:v>170473.82021518023</c:v>
                </c:pt>
                <c:pt idx="16">
                  <c:v>167383.05686646549</c:v>
                </c:pt>
                <c:pt idx="17">
                  <c:v>171112.9062187146</c:v>
                </c:pt>
                <c:pt idx="18">
                  <c:v>189244.68575771921</c:v>
                </c:pt>
                <c:pt idx="19">
                  <c:v>180199.26716083079</c:v>
                </c:pt>
                <c:pt idx="20">
                  <c:v>190129.39019155852</c:v>
                </c:pt>
                <c:pt idx="21">
                  <c:v>138904.13290369228</c:v>
                </c:pt>
                <c:pt idx="22">
                  <c:v>141978.44629982376</c:v>
                </c:pt>
                <c:pt idx="23">
                  <c:v>133634.47068090929</c:v>
                </c:pt>
                <c:pt idx="24">
                  <c:v>117522.91687787676</c:v>
                </c:pt>
                <c:pt idx="25">
                  <c:v>122085.25422526902</c:v>
                </c:pt>
                <c:pt idx="26">
                  <c:v>117853.86795851411</c:v>
                </c:pt>
                <c:pt idx="27">
                  <c:v>57310.536038077444</c:v>
                </c:pt>
                <c:pt idx="28">
                  <c:v>59289.628471093194</c:v>
                </c:pt>
                <c:pt idx="29">
                  <c:v>71325.175838440438</c:v>
                </c:pt>
                <c:pt idx="30">
                  <c:v>36915.826174392103</c:v>
                </c:pt>
                <c:pt idx="31">
                  <c:v>32663.071256073912</c:v>
                </c:pt>
                <c:pt idx="32">
                  <c:v>36914.910293672925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9E6-4BBF-BBF2-29703CBB44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3098192"/>
        <c:axId val="193090032"/>
      </c:lineChart>
      <c:catAx>
        <c:axId val="1930981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090032"/>
        <c:crosses val="autoZero"/>
        <c:auto val="1"/>
        <c:lblAlgn val="ctr"/>
        <c:lblOffset val="100"/>
        <c:noMultiLvlLbl val="0"/>
      </c:catAx>
      <c:valAx>
        <c:axId val="193090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_€_-;\-* #\ ##0\ _€_-;_-* &quot;-&quot;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0981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[gcd_Choix2_PQ.xlsx]Feuil3!Tableau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8"/>
        <c:spPr>
          <a:solidFill>
            <a:schemeClr val="accent2"/>
          </a:solidFill>
          <a:ln>
            <a:noFill/>
          </a:ln>
          <a:effectLst/>
        </c:spPr>
      </c:pivotFmt>
      <c:pivotFmt>
        <c:idx val="1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3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</c:pivotFmt>
      <c:pivotFmt>
        <c:idx val="19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9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10"/>
          <c:spPr>
            <a:solidFill>
              <a:srgbClr val="00B050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01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circle"/>
          <c:size val="10"/>
          <c:spPr>
            <a:solidFill>
              <a:srgbClr val="00B050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0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0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diamond"/>
          <c:size val="8"/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</c:pivotFmt>
      <c:pivotFmt>
        <c:idx val="210"/>
        <c:spPr>
          <a:solidFill>
            <a:schemeClr val="accent1"/>
          </a:solidFill>
          <a:ln w="28575" cap="rnd">
            <a:noFill/>
            <a:round/>
          </a:ln>
          <a:effectLst/>
        </c:spPr>
      </c:pivotFmt>
      <c:pivotFmt>
        <c:idx val="2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3"/>
        <c:spPr>
          <a:ln w="28575" cap="rnd">
            <a:noFill/>
            <a:round/>
          </a:ln>
          <a:effectLst/>
        </c:spPr>
        <c:marker>
          <c:symbol val="circle"/>
          <c:size val="7"/>
          <c:spPr>
            <a:solidFill>
              <a:schemeClr val="accent4"/>
            </a:solidFill>
            <a:ln w="9525">
              <a:solidFill>
                <a:schemeClr val="accent6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Feuil3!$B$6</c:f>
              <c:strCache>
                <c:ptCount val="1"/>
                <c:pt idx="0">
                  <c:v>Somme de ECS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Feuil3!$A$7:$A$49</c:f>
              <c:multiLvlStrCache>
                <c:ptCount val="30"/>
                <c:lvl>
                  <c:pt idx="0">
                    <c:v>2022-2023</c:v>
                  </c:pt>
                  <c:pt idx="1">
                    <c:v>2023-2024</c:v>
                  </c:pt>
                  <c:pt idx="2">
                    <c:v>2024-2025</c:v>
                  </c:pt>
                  <c:pt idx="3">
                    <c:v>2022-2023</c:v>
                  </c:pt>
                  <c:pt idx="4">
                    <c:v>2023-2024</c:v>
                  </c:pt>
                  <c:pt idx="5">
                    <c:v>2024-2025</c:v>
                  </c:pt>
                  <c:pt idx="6">
                    <c:v>2022-2023</c:v>
                  </c:pt>
                  <c:pt idx="7">
                    <c:v>2023-2024</c:v>
                  </c:pt>
                  <c:pt idx="8">
                    <c:v>2024-2025</c:v>
                  </c:pt>
                  <c:pt idx="9">
                    <c:v>2022-2023</c:v>
                  </c:pt>
                  <c:pt idx="10">
                    <c:v>2023-2024</c:v>
                  </c:pt>
                  <c:pt idx="11">
                    <c:v>2024-2025</c:v>
                  </c:pt>
                  <c:pt idx="12">
                    <c:v>2022-2023</c:v>
                  </c:pt>
                  <c:pt idx="13">
                    <c:v>2023-2024</c:v>
                  </c:pt>
                  <c:pt idx="14">
                    <c:v>2024-2025</c:v>
                  </c:pt>
                  <c:pt idx="15">
                    <c:v>2022-2023</c:v>
                  </c:pt>
                  <c:pt idx="16">
                    <c:v>2023-2024</c:v>
                  </c:pt>
                  <c:pt idx="17">
                    <c:v>2024-2025</c:v>
                  </c:pt>
                  <c:pt idx="18">
                    <c:v>2022-2023</c:v>
                  </c:pt>
                  <c:pt idx="19">
                    <c:v>2023-2024</c:v>
                  </c:pt>
                  <c:pt idx="20">
                    <c:v>2022-2023</c:v>
                  </c:pt>
                  <c:pt idx="21">
                    <c:v>2023-2024</c:v>
                  </c:pt>
                  <c:pt idx="22">
                    <c:v>2022-2023</c:v>
                  </c:pt>
                  <c:pt idx="23">
                    <c:v>2023-2024</c:v>
                  </c:pt>
                  <c:pt idx="24">
                    <c:v>2022-2023</c:v>
                  </c:pt>
                  <c:pt idx="25">
                    <c:v>2023-2024</c:v>
                  </c:pt>
                  <c:pt idx="26">
                    <c:v>2022-2023</c:v>
                  </c:pt>
                  <c:pt idx="27">
                    <c:v>2023-2024</c:v>
                  </c:pt>
                  <c:pt idx="28">
                    <c:v>2022-2023</c:v>
                  </c:pt>
                  <c:pt idx="29">
                    <c:v>2023-2024</c:v>
                  </c:pt>
                </c:lvl>
                <c:lvl>
                  <c:pt idx="0">
                    <c:v>Juillet</c:v>
                  </c:pt>
                  <c:pt idx="3">
                    <c:v>Août</c:v>
                  </c:pt>
                  <c:pt idx="6">
                    <c:v>Septembre</c:v>
                  </c:pt>
                  <c:pt idx="9">
                    <c:v>Octobre</c:v>
                  </c:pt>
                  <c:pt idx="12">
                    <c:v>Novembre</c:v>
                  </c:pt>
                  <c:pt idx="15">
                    <c:v>Décembre</c:v>
                  </c:pt>
                  <c:pt idx="18">
                    <c:v>Janvier</c:v>
                  </c:pt>
                  <c:pt idx="20">
                    <c:v>Février</c:v>
                  </c:pt>
                  <c:pt idx="22">
                    <c:v>Mars</c:v>
                  </c:pt>
                  <c:pt idx="24">
                    <c:v>Avril</c:v>
                  </c:pt>
                  <c:pt idx="26">
                    <c:v>Mai</c:v>
                  </c:pt>
                  <c:pt idx="28">
                    <c:v>Juin</c:v>
                  </c:pt>
                </c:lvl>
              </c:multiLvlStrCache>
            </c:multiLvlStrRef>
          </c:cat>
          <c:val>
            <c:numRef>
              <c:f>Feuil3!$B$7:$B$49</c:f>
              <c:numCache>
                <c:formatCode>General</c:formatCode>
                <c:ptCount val="30"/>
                <c:pt idx="0">
                  <c:v>10157</c:v>
                </c:pt>
                <c:pt idx="1">
                  <c:v>43316</c:v>
                </c:pt>
                <c:pt idx="2">
                  <c:v>30962</c:v>
                </c:pt>
                <c:pt idx="3">
                  <c:v>12441</c:v>
                </c:pt>
                <c:pt idx="4">
                  <c:v>43568</c:v>
                </c:pt>
                <c:pt idx="5">
                  <c:v>31690</c:v>
                </c:pt>
                <c:pt idx="6">
                  <c:v>11325</c:v>
                </c:pt>
                <c:pt idx="7">
                  <c:v>44427</c:v>
                </c:pt>
                <c:pt idx="8">
                  <c:v>35875</c:v>
                </c:pt>
                <c:pt idx="9">
                  <c:v>15676</c:v>
                </c:pt>
                <c:pt idx="10">
                  <c:v>47639</c:v>
                </c:pt>
                <c:pt idx="11">
                  <c:v>39212</c:v>
                </c:pt>
                <c:pt idx="12">
                  <c:v>23740</c:v>
                </c:pt>
                <c:pt idx="13">
                  <c:v>47150</c:v>
                </c:pt>
                <c:pt idx="14">
                  <c:v>47353</c:v>
                </c:pt>
                <c:pt idx="15">
                  <c:v>26765</c:v>
                </c:pt>
                <c:pt idx="16">
                  <c:v>45078</c:v>
                </c:pt>
                <c:pt idx="17">
                  <c:v>30749</c:v>
                </c:pt>
                <c:pt idx="18">
                  <c:v>25633</c:v>
                </c:pt>
                <c:pt idx="19">
                  <c:v>48971</c:v>
                </c:pt>
                <c:pt idx="20">
                  <c:v>22286</c:v>
                </c:pt>
                <c:pt idx="21">
                  <c:v>42749</c:v>
                </c:pt>
                <c:pt idx="22">
                  <c:v>28028</c:v>
                </c:pt>
                <c:pt idx="23">
                  <c:v>44066</c:v>
                </c:pt>
                <c:pt idx="24">
                  <c:v>34556</c:v>
                </c:pt>
                <c:pt idx="25">
                  <c:v>42252</c:v>
                </c:pt>
                <c:pt idx="26">
                  <c:v>48039</c:v>
                </c:pt>
                <c:pt idx="27">
                  <c:v>45839</c:v>
                </c:pt>
                <c:pt idx="28">
                  <c:v>47663</c:v>
                </c:pt>
                <c:pt idx="29">
                  <c:v>37785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6A-763F-4043-9D2B-AF9D615F7466}"/>
            </c:ext>
          </c:extLst>
        </c:ser>
        <c:ser>
          <c:idx val="1"/>
          <c:order val="1"/>
          <c:tx>
            <c:strRef>
              <c:f>Feuil3!$C$6</c:f>
              <c:strCache>
                <c:ptCount val="1"/>
                <c:pt idx="0">
                  <c:v>Somme de chauffage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Feuil3!$A$7:$A$49</c:f>
              <c:multiLvlStrCache>
                <c:ptCount val="30"/>
                <c:lvl>
                  <c:pt idx="0">
                    <c:v>2022-2023</c:v>
                  </c:pt>
                  <c:pt idx="1">
                    <c:v>2023-2024</c:v>
                  </c:pt>
                  <c:pt idx="2">
                    <c:v>2024-2025</c:v>
                  </c:pt>
                  <c:pt idx="3">
                    <c:v>2022-2023</c:v>
                  </c:pt>
                  <c:pt idx="4">
                    <c:v>2023-2024</c:v>
                  </c:pt>
                  <c:pt idx="5">
                    <c:v>2024-2025</c:v>
                  </c:pt>
                  <c:pt idx="6">
                    <c:v>2022-2023</c:v>
                  </c:pt>
                  <c:pt idx="7">
                    <c:v>2023-2024</c:v>
                  </c:pt>
                  <c:pt idx="8">
                    <c:v>2024-2025</c:v>
                  </c:pt>
                  <c:pt idx="9">
                    <c:v>2022-2023</c:v>
                  </c:pt>
                  <c:pt idx="10">
                    <c:v>2023-2024</c:v>
                  </c:pt>
                  <c:pt idx="11">
                    <c:v>2024-2025</c:v>
                  </c:pt>
                  <c:pt idx="12">
                    <c:v>2022-2023</c:v>
                  </c:pt>
                  <c:pt idx="13">
                    <c:v>2023-2024</c:v>
                  </c:pt>
                  <c:pt idx="14">
                    <c:v>2024-2025</c:v>
                  </c:pt>
                  <c:pt idx="15">
                    <c:v>2022-2023</c:v>
                  </c:pt>
                  <c:pt idx="16">
                    <c:v>2023-2024</c:v>
                  </c:pt>
                  <c:pt idx="17">
                    <c:v>2024-2025</c:v>
                  </c:pt>
                  <c:pt idx="18">
                    <c:v>2022-2023</c:v>
                  </c:pt>
                  <c:pt idx="19">
                    <c:v>2023-2024</c:v>
                  </c:pt>
                  <c:pt idx="20">
                    <c:v>2022-2023</c:v>
                  </c:pt>
                  <c:pt idx="21">
                    <c:v>2023-2024</c:v>
                  </c:pt>
                  <c:pt idx="22">
                    <c:v>2022-2023</c:v>
                  </c:pt>
                  <c:pt idx="23">
                    <c:v>2023-2024</c:v>
                  </c:pt>
                  <c:pt idx="24">
                    <c:v>2022-2023</c:v>
                  </c:pt>
                  <c:pt idx="25">
                    <c:v>2023-2024</c:v>
                  </c:pt>
                  <c:pt idx="26">
                    <c:v>2022-2023</c:v>
                  </c:pt>
                  <c:pt idx="27">
                    <c:v>2023-2024</c:v>
                  </c:pt>
                  <c:pt idx="28">
                    <c:v>2022-2023</c:v>
                  </c:pt>
                  <c:pt idx="29">
                    <c:v>2023-2024</c:v>
                  </c:pt>
                </c:lvl>
                <c:lvl>
                  <c:pt idx="0">
                    <c:v>Juillet</c:v>
                  </c:pt>
                  <c:pt idx="3">
                    <c:v>Août</c:v>
                  </c:pt>
                  <c:pt idx="6">
                    <c:v>Septembre</c:v>
                  </c:pt>
                  <c:pt idx="9">
                    <c:v>Octobre</c:v>
                  </c:pt>
                  <c:pt idx="12">
                    <c:v>Novembre</c:v>
                  </c:pt>
                  <c:pt idx="15">
                    <c:v>Décembre</c:v>
                  </c:pt>
                  <c:pt idx="18">
                    <c:v>Janvier</c:v>
                  </c:pt>
                  <c:pt idx="20">
                    <c:v>Février</c:v>
                  </c:pt>
                  <c:pt idx="22">
                    <c:v>Mars</c:v>
                  </c:pt>
                  <c:pt idx="24">
                    <c:v>Avril</c:v>
                  </c:pt>
                  <c:pt idx="26">
                    <c:v>Mai</c:v>
                  </c:pt>
                  <c:pt idx="28">
                    <c:v>Juin</c:v>
                  </c:pt>
                </c:lvl>
              </c:multiLvlStrCache>
            </c:multiLvlStrRef>
          </c:cat>
          <c:val>
            <c:numRef>
              <c:f>Feuil3!$C$7:$C$49</c:f>
              <c:numCache>
                <c:formatCode>General</c:formatCode>
                <c:ptCount val="30"/>
                <c:pt idx="0">
                  <c:v>0</c:v>
                </c:pt>
                <c:pt idx="1">
                  <c:v>93</c:v>
                </c:pt>
                <c:pt idx="2">
                  <c:v>58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3600</c:v>
                </c:pt>
                <c:pt idx="7">
                  <c:v>4275</c:v>
                </c:pt>
                <c:pt idx="8">
                  <c:v>8514</c:v>
                </c:pt>
                <c:pt idx="9">
                  <c:v>7781</c:v>
                </c:pt>
                <c:pt idx="10">
                  <c:v>40029</c:v>
                </c:pt>
                <c:pt idx="11">
                  <c:v>34744</c:v>
                </c:pt>
                <c:pt idx="12">
                  <c:v>70461</c:v>
                </c:pt>
                <c:pt idx="13">
                  <c:v>184281</c:v>
                </c:pt>
                <c:pt idx="14">
                  <c:v>146329</c:v>
                </c:pt>
                <c:pt idx="15">
                  <c:v>145427</c:v>
                </c:pt>
                <c:pt idx="16">
                  <c:v>222823</c:v>
                </c:pt>
                <c:pt idx="17">
                  <c:v>237449</c:v>
                </c:pt>
                <c:pt idx="18">
                  <c:v>203213</c:v>
                </c:pt>
                <c:pt idx="19">
                  <c:v>238366</c:v>
                </c:pt>
                <c:pt idx="20">
                  <c:v>178735</c:v>
                </c:pt>
                <c:pt idx="21">
                  <c:v>146693</c:v>
                </c:pt>
                <c:pt idx="22">
                  <c:v>135213</c:v>
                </c:pt>
                <c:pt idx="23">
                  <c:v>129978</c:v>
                </c:pt>
                <c:pt idx="24">
                  <c:v>108661</c:v>
                </c:pt>
                <c:pt idx="25">
                  <c:v>87764</c:v>
                </c:pt>
                <c:pt idx="26">
                  <c:v>35652</c:v>
                </c:pt>
                <c:pt idx="27">
                  <c:v>16452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A6-763F-4043-9D2B-AF9D615F74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534095183"/>
        <c:axId val="1534097263"/>
      </c:barChart>
      <c:lineChart>
        <c:grouping val="standard"/>
        <c:varyColors val="0"/>
        <c:ser>
          <c:idx val="2"/>
          <c:order val="2"/>
          <c:tx>
            <c:strRef>
              <c:f>Feuil3!$D$6</c:f>
              <c:strCache>
                <c:ptCount val="1"/>
                <c:pt idx="0">
                  <c:v>Somme de théo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7"/>
            <c:spPr>
              <a:solidFill>
                <a:schemeClr val="accent4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multiLvlStrRef>
              <c:f>Feuil3!$A$7:$A$49</c:f>
              <c:multiLvlStrCache>
                <c:ptCount val="30"/>
                <c:lvl>
                  <c:pt idx="0">
                    <c:v>2022-2023</c:v>
                  </c:pt>
                  <c:pt idx="1">
                    <c:v>2023-2024</c:v>
                  </c:pt>
                  <c:pt idx="2">
                    <c:v>2024-2025</c:v>
                  </c:pt>
                  <c:pt idx="3">
                    <c:v>2022-2023</c:v>
                  </c:pt>
                  <c:pt idx="4">
                    <c:v>2023-2024</c:v>
                  </c:pt>
                  <c:pt idx="5">
                    <c:v>2024-2025</c:v>
                  </c:pt>
                  <c:pt idx="6">
                    <c:v>2022-2023</c:v>
                  </c:pt>
                  <c:pt idx="7">
                    <c:v>2023-2024</c:v>
                  </c:pt>
                  <c:pt idx="8">
                    <c:v>2024-2025</c:v>
                  </c:pt>
                  <c:pt idx="9">
                    <c:v>2022-2023</c:v>
                  </c:pt>
                  <c:pt idx="10">
                    <c:v>2023-2024</c:v>
                  </c:pt>
                  <c:pt idx="11">
                    <c:v>2024-2025</c:v>
                  </c:pt>
                  <c:pt idx="12">
                    <c:v>2022-2023</c:v>
                  </c:pt>
                  <c:pt idx="13">
                    <c:v>2023-2024</c:v>
                  </c:pt>
                  <c:pt idx="14">
                    <c:v>2024-2025</c:v>
                  </c:pt>
                  <c:pt idx="15">
                    <c:v>2022-2023</c:v>
                  </c:pt>
                  <c:pt idx="16">
                    <c:v>2023-2024</c:v>
                  </c:pt>
                  <c:pt idx="17">
                    <c:v>2024-2025</c:v>
                  </c:pt>
                  <c:pt idx="18">
                    <c:v>2022-2023</c:v>
                  </c:pt>
                  <c:pt idx="19">
                    <c:v>2023-2024</c:v>
                  </c:pt>
                  <c:pt idx="20">
                    <c:v>2022-2023</c:v>
                  </c:pt>
                  <c:pt idx="21">
                    <c:v>2023-2024</c:v>
                  </c:pt>
                  <c:pt idx="22">
                    <c:v>2022-2023</c:v>
                  </c:pt>
                  <c:pt idx="23">
                    <c:v>2023-2024</c:v>
                  </c:pt>
                  <c:pt idx="24">
                    <c:v>2022-2023</c:v>
                  </c:pt>
                  <c:pt idx="25">
                    <c:v>2023-2024</c:v>
                  </c:pt>
                  <c:pt idx="26">
                    <c:v>2022-2023</c:v>
                  </c:pt>
                  <c:pt idx="27">
                    <c:v>2023-2024</c:v>
                  </c:pt>
                  <c:pt idx="28">
                    <c:v>2022-2023</c:v>
                  </c:pt>
                  <c:pt idx="29">
                    <c:v>2023-2024</c:v>
                  </c:pt>
                </c:lvl>
                <c:lvl>
                  <c:pt idx="0">
                    <c:v>Juillet</c:v>
                  </c:pt>
                  <c:pt idx="3">
                    <c:v>Août</c:v>
                  </c:pt>
                  <c:pt idx="6">
                    <c:v>Septembre</c:v>
                  </c:pt>
                  <c:pt idx="9">
                    <c:v>Octobre</c:v>
                  </c:pt>
                  <c:pt idx="12">
                    <c:v>Novembre</c:v>
                  </c:pt>
                  <c:pt idx="15">
                    <c:v>Décembre</c:v>
                  </c:pt>
                  <c:pt idx="18">
                    <c:v>Janvier</c:v>
                  </c:pt>
                  <c:pt idx="20">
                    <c:v>Février</c:v>
                  </c:pt>
                  <c:pt idx="22">
                    <c:v>Mars</c:v>
                  </c:pt>
                  <c:pt idx="24">
                    <c:v>Avril</c:v>
                  </c:pt>
                  <c:pt idx="26">
                    <c:v>Mai</c:v>
                  </c:pt>
                  <c:pt idx="28">
                    <c:v>Juin</c:v>
                  </c:pt>
                </c:lvl>
              </c:multiLvlStrCache>
            </c:multiLvlStrRef>
          </c:cat>
          <c:val>
            <c:numRef>
              <c:f>Feuil3!$D$7:$D$49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8596.1523172012967</c:v>
                </c:pt>
                <c:pt idx="7">
                  <c:v>10271.118490594321</c:v>
                </c:pt>
                <c:pt idx="8">
                  <c:v>10008.889651041442</c:v>
                </c:pt>
                <c:pt idx="9">
                  <c:v>54048.22431046953</c:v>
                </c:pt>
                <c:pt idx="10">
                  <c:v>47683.438717165875</c:v>
                </c:pt>
                <c:pt idx="11">
                  <c:v>46210.97397984226</c:v>
                </c:pt>
                <c:pt idx="12">
                  <c:v>127691.13574405827</c:v>
                </c:pt>
                <c:pt idx="13">
                  <c:v>121829.57096267903</c:v>
                </c:pt>
                <c:pt idx="14">
                  <c:v>127790.6562773185</c:v>
                </c:pt>
                <c:pt idx="15">
                  <c:v>170473.82021518023</c:v>
                </c:pt>
                <c:pt idx="16">
                  <c:v>167383.05686646549</c:v>
                </c:pt>
                <c:pt idx="17">
                  <c:v>171112.9062187146</c:v>
                </c:pt>
                <c:pt idx="18">
                  <c:v>180199.26716083079</c:v>
                </c:pt>
                <c:pt idx="19">
                  <c:v>190129.39019155852</c:v>
                </c:pt>
                <c:pt idx="20">
                  <c:v>141978.44629982376</c:v>
                </c:pt>
                <c:pt idx="21">
                  <c:v>133634.47068090929</c:v>
                </c:pt>
                <c:pt idx="22">
                  <c:v>122085.25422526902</c:v>
                </c:pt>
                <c:pt idx="23">
                  <c:v>117853.86795851411</c:v>
                </c:pt>
                <c:pt idx="24">
                  <c:v>59289.628471093194</c:v>
                </c:pt>
                <c:pt idx="25">
                  <c:v>71325.175838440438</c:v>
                </c:pt>
                <c:pt idx="26">
                  <c:v>32663.071256073912</c:v>
                </c:pt>
                <c:pt idx="27">
                  <c:v>36914.910293672925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20F-4D86-AA4B-BDFE7AD5818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34095183"/>
        <c:axId val="1534097263"/>
      </c:lineChart>
      <c:catAx>
        <c:axId val="153409518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4097263"/>
        <c:crosses val="autoZero"/>
        <c:auto val="1"/>
        <c:lblAlgn val="ctr"/>
        <c:lblOffset val="100"/>
        <c:noMultiLvlLbl val="0"/>
      </c:catAx>
      <c:valAx>
        <c:axId val="15340972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409518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295274</xdr:colOff>
      <xdr:row>3</xdr:row>
      <xdr:rowOff>180974</xdr:rowOff>
    </xdr:from>
    <xdr:to>
      <xdr:col>23</xdr:col>
      <xdr:colOff>457199</xdr:colOff>
      <xdr:row>36</xdr:row>
      <xdr:rowOff>76199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B5E536E-7CCF-CF68-F07F-620A1F6C7BA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0</xdr:colOff>
      <xdr:row>0</xdr:row>
      <xdr:rowOff>0</xdr:rowOff>
    </xdr:from>
    <xdr:to>
      <xdr:col>3</xdr:col>
      <xdr:colOff>457200</xdr:colOff>
      <xdr:row>3</xdr:row>
      <xdr:rowOff>104775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Conso">
              <a:extLst>
                <a:ext uri="{FF2B5EF4-FFF2-40B4-BE49-F238E27FC236}">
                  <a16:creationId xmlns:a16="http://schemas.microsoft.com/office/drawing/2014/main" id="{6905676E-DCBA-492E-92A0-CD7D21E51E5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nso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1828800" cy="676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847725</xdr:colOff>
      <xdr:row>2</xdr:row>
      <xdr:rowOff>171449</xdr:rowOff>
    </xdr:from>
    <xdr:to>
      <xdr:col>21</xdr:col>
      <xdr:colOff>0</xdr:colOff>
      <xdr:row>24</xdr:row>
      <xdr:rowOff>123824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712.447969560184" createdVersion="6" refreshedVersion="8" minRefreshableVersion="3" recordCount="36" xr:uid="{00000000-000A-0000-FFFF-FFFF08000000}">
  <cacheSource type="worksheet">
    <worksheetSource ref="A3:F39" sheet="Data"/>
  </cacheSource>
  <cacheFields count="6">
    <cacheField name="Année" numFmtId="0">
      <sharedItems containsSemiMixedTypes="0" containsString="0" containsNumber="1" containsInteger="1" minValue="2022" maxValue="2024"/>
    </cacheField>
    <cacheField name="Saison" numFmtId="0">
      <sharedItems count="4">
        <s v="2021-2022"/>
        <s v="2022-2023"/>
        <s v="2023-2024"/>
        <s v="2024-2025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chauffage" numFmtId="3">
      <sharedItems containsSemiMixedTypes="0" containsString="0" containsNumber="1" containsInteger="1" minValue="0" maxValue="238366"/>
    </cacheField>
    <cacheField name="ECS" numFmtId="3">
      <sharedItems containsSemiMixedTypes="0" containsString="0" containsNumber="1" containsInteger="1" minValue="0" maxValue="48971"/>
    </cacheField>
    <cacheField name="théo" numFmtId="3">
      <sharedItems containsSemiMixedTypes="0" containsString="0" containsNumber="1" minValue="0" maxValue="190129.3901915585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712.503617013892" backgroundQuery="1" createdVersion="8" refreshedVersion="8" minRefreshableVersion="3" recordCount="108" xr:uid="{AB3DFB4D-3977-488E-BE03-4C15941E5AFC}">
  <cacheSource type="external" connectionId="3"/>
  <cacheFields count="6"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Conso" numFmtId="0">
      <sharedItems count="3">
        <s v="chauffage"/>
        <s v="ECS"/>
        <s v="théo"/>
      </sharedItems>
    </cacheField>
    <cacheField name="Valeur" numFmtId="0">
      <sharedItems containsSemiMixedTypes="0" containsString="0" containsNumber="1" minValue="0" maxValue="238366"/>
    </cacheField>
    <cacheField name="Type période" numFmtId="0">
      <sharedItems count="1">
        <s v="Saison"/>
      </sharedItems>
    </cacheField>
    <cacheField name="Période" numFmtId="0">
      <sharedItems containsMixedTypes="1" containsNumber="1" containsInteger="1" minValue="2022" maxValue="2024" count="7">
        <s v="2021-2022"/>
        <s v="2022-2023"/>
        <s v="2023-2024"/>
        <s v="2024-2025"/>
        <n v="2022" u="1"/>
        <n v="2023" u="1"/>
        <n v="2024" u="1"/>
      </sharedItems>
    </cacheField>
    <cacheField name="O" numFmtId="0">
      <sharedItems containsSemiMixedTypes="0" containsString="0" containsNumber="1" containsInteger="1" minValue="1" maxValue="12" count="12">
        <n v="7"/>
        <n v="8"/>
        <n v="9"/>
        <n v="10"/>
        <n v="11"/>
        <n v="12"/>
        <n v="1"/>
        <n v="2"/>
        <n v="3"/>
        <n v="4"/>
        <n v="5"/>
        <n v="6"/>
      </sharedItems>
    </cacheField>
  </cacheFields>
  <extLst>
    <ext xmlns:x14="http://schemas.microsoft.com/office/spreadsheetml/2009/9/main" uri="{725AE2AE-9491-48be-B2B4-4EB974FC3084}">
      <x14:pivotCacheDefinition pivotCacheId="13137617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">
  <r>
    <n v="2022"/>
    <x v="0"/>
    <x v="0"/>
    <n v="0"/>
    <n v="0"/>
    <n v="189244.68575771921"/>
  </r>
  <r>
    <n v="2022"/>
    <x v="0"/>
    <x v="1"/>
    <n v="0"/>
    <n v="0"/>
    <n v="138904.13290369228"/>
  </r>
  <r>
    <n v="2022"/>
    <x v="0"/>
    <x v="2"/>
    <n v="0"/>
    <n v="0"/>
    <n v="117522.91687787676"/>
  </r>
  <r>
    <n v="2022"/>
    <x v="0"/>
    <x v="3"/>
    <n v="0"/>
    <n v="0"/>
    <n v="57310.536038077444"/>
  </r>
  <r>
    <n v="2022"/>
    <x v="0"/>
    <x v="4"/>
    <n v="0"/>
    <n v="0"/>
    <n v="36915.826174392103"/>
  </r>
  <r>
    <n v="2022"/>
    <x v="0"/>
    <x v="5"/>
    <n v="0"/>
    <n v="0"/>
    <n v="0"/>
  </r>
  <r>
    <n v="2022"/>
    <x v="1"/>
    <x v="6"/>
    <n v="0"/>
    <n v="10157"/>
    <n v="0"/>
  </r>
  <r>
    <n v="2022"/>
    <x v="1"/>
    <x v="7"/>
    <n v="0"/>
    <n v="12441"/>
    <n v="0"/>
  </r>
  <r>
    <n v="2022"/>
    <x v="1"/>
    <x v="8"/>
    <n v="3600"/>
    <n v="11325"/>
    <n v="8596.1523172012967"/>
  </r>
  <r>
    <n v="2022"/>
    <x v="1"/>
    <x v="9"/>
    <n v="7781"/>
    <n v="15676"/>
    <n v="54048.22431046953"/>
  </r>
  <r>
    <n v="2022"/>
    <x v="1"/>
    <x v="10"/>
    <n v="70461"/>
    <n v="23740"/>
    <n v="127691.13574405827"/>
  </r>
  <r>
    <n v="2022"/>
    <x v="1"/>
    <x v="11"/>
    <n v="145427"/>
    <n v="26765"/>
    <n v="170473.82021518023"/>
  </r>
  <r>
    <n v="2023"/>
    <x v="1"/>
    <x v="0"/>
    <n v="203213"/>
    <n v="25633"/>
    <n v="180199.26716083079"/>
  </r>
  <r>
    <n v="2023"/>
    <x v="1"/>
    <x v="1"/>
    <n v="178735"/>
    <n v="22286"/>
    <n v="141978.44629982376"/>
  </r>
  <r>
    <n v="2023"/>
    <x v="1"/>
    <x v="2"/>
    <n v="135213"/>
    <n v="28028"/>
    <n v="122085.25422526902"/>
  </r>
  <r>
    <n v="2023"/>
    <x v="1"/>
    <x v="3"/>
    <n v="108661"/>
    <n v="34556"/>
    <n v="59289.628471093194"/>
  </r>
  <r>
    <n v="2023"/>
    <x v="1"/>
    <x v="4"/>
    <n v="35652"/>
    <n v="48039"/>
    <n v="32663.071256073912"/>
  </r>
  <r>
    <n v="2023"/>
    <x v="1"/>
    <x v="5"/>
    <n v="0"/>
    <n v="47663"/>
    <n v="0"/>
  </r>
  <r>
    <n v="2023"/>
    <x v="2"/>
    <x v="6"/>
    <n v="93"/>
    <n v="43316"/>
    <n v="0"/>
  </r>
  <r>
    <n v="2023"/>
    <x v="2"/>
    <x v="7"/>
    <n v="0"/>
    <n v="43568"/>
    <n v="0"/>
  </r>
  <r>
    <n v="2023"/>
    <x v="2"/>
    <x v="8"/>
    <n v="4275"/>
    <n v="44427"/>
    <n v="10271.118490594321"/>
  </r>
  <r>
    <n v="2023"/>
    <x v="2"/>
    <x v="9"/>
    <n v="40029"/>
    <n v="47639"/>
    <n v="47683.438717165875"/>
  </r>
  <r>
    <n v="2023"/>
    <x v="2"/>
    <x v="10"/>
    <n v="184281"/>
    <n v="47150"/>
    <n v="121829.57096267903"/>
  </r>
  <r>
    <n v="2023"/>
    <x v="2"/>
    <x v="11"/>
    <n v="222823"/>
    <n v="45078"/>
    <n v="167383.05686646549"/>
  </r>
  <r>
    <n v="2024"/>
    <x v="2"/>
    <x v="0"/>
    <n v="238366"/>
    <n v="48971"/>
    <n v="190129.39019155852"/>
  </r>
  <r>
    <n v="2024"/>
    <x v="2"/>
    <x v="1"/>
    <n v="146693"/>
    <n v="42749"/>
    <n v="133634.47068090929"/>
  </r>
  <r>
    <n v="2024"/>
    <x v="2"/>
    <x v="2"/>
    <n v="129978"/>
    <n v="44066"/>
    <n v="117853.86795851411"/>
  </r>
  <r>
    <n v="2024"/>
    <x v="2"/>
    <x v="3"/>
    <n v="87764"/>
    <n v="42252"/>
    <n v="71325.175838440438"/>
  </r>
  <r>
    <n v="2024"/>
    <x v="2"/>
    <x v="4"/>
    <n v="16452"/>
    <n v="45839"/>
    <n v="36914.910293672925"/>
  </r>
  <r>
    <n v="2024"/>
    <x v="2"/>
    <x v="5"/>
    <n v="0"/>
    <n v="37785"/>
    <n v="0"/>
  </r>
  <r>
    <n v="2024"/>
    <x v="3"/>
    <x v="6"/>
    <n v="58"/>
    <n v="30962"/>
    <n v="0"/>
  </r>
  <r>
    <n v="2024"/>
    <x v="3"/>
    <x v="7"/>
    <n v="1"/>
    <n v="31690"/>
    <n v="0"/>
  </r>
  <r>
    <n v="2024"/>
    <x v="3"/>
    <x v="8"/>
    <n v="8514"/>
    <n v="35875"/>
    <n v="10008.889651041442"/>
  </r>
  <r>
    <n v="2024"/>
    <x v="3"/>
    <x v="9"/>
    <n v="34744"/>
    <n v="39212"/>
    <n v="46210.97397984226"/>
  </r>
  <r>
    <n v="2024"/>
    <x v="3"/>
    <x v="10"/>
    <n v="146329"/>
    <n v="47353"/>
    <n v="127790.6562773185"/>
  </r>
  <r>
    <n v="2024"/>
    <x v="3"/>
    <x v="11"/>
    <n v="237449"/>
    <n v="30749"/>
    <n v="171112.906218714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8">
  <r>
    <x v="0"/>
    <x v="0"/>
    <n v="0"/>
    <x v="0"/>
    <x v="0"/>
    <x v="0"/>
  </r>
  <r>
    <x v="0"/>
    <x v="1"/>
    <n v="0"/>
    <x v="0"/>
    <x v="0"/>
    <x v="0"/>
  </r>
  <r>
    <x v="0"/>
    <x v="2"/>
    <n v="189244.68575771921"/>
    <x v="0"/>
    <x v="0"/>
    <x v="0"/>
  </r>
  <r>
    <x v="1"/>
    <x v="0"/>
    <n v="0"/>
    <x v="0"/>
    <x v="0"/>
    <x v="1"/>
  </r>
  <r>
    <x v="1"/>
    <x v="1"/>
    <n v="0"/>
    <x v="0"/>
    <x v="0"/>
    <x v="1"/>
  </r>
  <r>
    <x v="1"/>
    <x v="2"/>
    <n v="138904.13290369228"/>
    <x v="0"/>
    <x v="0"/>
    <x v="1"/>
  </r>
  <r>
    <x v="2"/>
    <x v="0"/>
    <n v="0"/>
    <x v="0"/>
    <x v="0"/>
    <x v="2"/>
  </r>
  <r>
    <x v="2"/>
    <x v="1"/>
    <n v="0"/>
    <x v="0"/>
    <x v="0"/>
    <x v="2"/>
  </r>
  <r>
    <x v="2"/>
    <x v="2"/>
    <n v="117522.91687787676"/>
    <x v="0"/>
    <x v="0"/>
    <x v="2"/>
  </r>
  <r>
    <x v="3"/>
    <x v="0"/>
    <n v="0"/>
    <x v="0"/>
    <x v="0"/>
    <x v="3"/>
  </r>
  <r>
    <x v="3"/>
    <x v="1"/>
    <n v="0"/>
    <x v="0"/>
    <x v="0"/>
    <x v="3"/>
  </r>
  <r>
    <x v="3"/>
    <x v="2"/>
    <n v="57310.536038077444"/>
    <x v="0"/>
    <x v="0"/>
    <x v="3"/>
  </r>
  <r>
    <x v="4"/>
    <x v="0"/>
    <n v="0"/>
    <x v="0"/>
    <x v="0"/>
    <x v="4"/>
  </r>
  <r>
    <x v="4"/>
    <x v="1"/>
    <n v="0"/>
    <x v="0"/>
    <x v="0"/>
    <x v="4"/>
  </r>
  <r>
    <x v="4"/>
    <x v="2"/>
    <n v="36915.826174392103"/>
    <x v="0"/>
    <x v="0"/>
    <x v="4"/>
  </r>
  <r>
    <x v="5"/>
    <x v="0"/>
    <n v="0"/>
    <x v="0"/>
    <x v="0"/>
    <x v="5"/>
  </r>
  <r>
    <x v="5"/>
    <x v="1"/>
    <n v="0"/>
    <x v="0"/>
    <x v="0"/>
    <x v="5"/>
  </r>
  <r>
    <x v="5"/>
    <x v="2"/>
    <n v="0"/>
    <x v="0"/>
    <x v="0"/>
    <x v="5"/>
  </r>
  <r>
    <x v="6"/>
    <x v="0"/>
    <n v="0"/>
    <x v="0"/>
    <x v="1"/>
    <x v="6"/>
  </r>
  <r>
    <x v="6"/>
    <x v="1"/>
    <n v="10157"/>
    <x v="0"/>
    <x v="1"/>
    <x v="6"/>
  </r>
  <r>
    <x v="6"/>
    <x v="2"/>
    <n v="0"/>
    <x v="0"/>
    <x v="1"/>
    <x v="6"/>
  </r>
  <r>
    <x v="7"/>
    <x v="0"/>
    <n v="0"/>
    <x v="0"/>
    <x v="1"/>
    <x v="7"/>
  </r>
  <r>
    <x v="7"/>
    <x v="1"/>
    <n v="12441"/>
    <x v="0"/>
    <x v="1"/>
    <x v="7"/>
  </r>
  <r>
    <x v="7"/>
    <x v="2"/>
    <n v="0"/>
    <x v="0"/>
    <x v="1"/>
    <x v="7"/>
  </r>
  <r>
    <x v="8"/>
    <x v="0"/>
    <n v="3600"/>
    <x v="0"/>
    <x v="1"/>
    <x v="8"/>
  </r>
  <r>
    <x v="8"/>
    <x v="1"/>
    <n v="11325"/>
    <x v="0"/>
    <x v="1"/>
    <x v="8"/>
  </r>
  <r>
    <x v="8"/>
    <x v="2"/>
    <n v="8596.1523172012967"/>
    <x v="0"/>
    <x v="1"/>
    <x v="8"/>
  </r>
  <r>
    <x v="9"/>
    <x v="0"/>
    <n v="7781"/>
    <x v="0"/>
    <x v="1"/>
    <x v="9"/>
  </r>
  <r>
    <x v="9"/>
    <x v="1"/>
    <n v="15676"/>
    <x v="0"/>
    <x v="1"/>
    <x v="9"/>
  </r>
  <r>
    <x v="9"/>
    <x v="2"/>
    <n v="54048.22431046953"/>
    <x v="0"/>
    <x v="1"/>
    <x v="9"/>
  </r>
  <r>
    <x v="10"/>
    <x v="0"/>
    <n v="70461"/>
    <x v="0"/>
    <x v="1"/>
    <x v="10"/>
  </r>
  <r>
    <x v="10"/>
    <x v="1"/>
    <n v="23740"/>
    <x v="0"/>
    <x v="1"/>
    <x v="10"/>
  </r>
  <r>
    <x v="10"/>
    <x v="2"/>
    <n v="127691.13574405827"/>
    <x v="0"/>
    <x v="1"/>
    <x v="10"/>
  </r>
  <r>
    <x v="11"/>
    <x v="0"/>
    <n v="145427"/>
    <x v="0"/>
    <x v="1"/>
    <x v="11"/>
  </r>
  <r>
    <x v="11"/>
    <x v="1"/>
    <n v="26765"/>
    <x v="0"/>
    <x v="1"/>
    <x v="11"/>
  </r>
  <r>
    <x v="11"/>
    <x v="2"/>
    <n v="170473.82021518023"/>
    <x v="0"/>
    <x v="1"/>
    <x v="11"/>
  </r>
  <r>
    <x v="0"/>
    <x v="0"/>
    <n v="203213"/>
    <x v="0"/>
    <x v="1"/>
    <x v="0"/>
  </r>
  <r>
    <x v="0"/>
    <x v="1"/>
    <n v="25633"/>
    <x v="0"/>
    <x v="1"/>
    <x v="0"/>
  </r>
  <r>
    <x v="0"/>
    <x v="2"/>
    <n v="180199.26716083079"/>
    <x v="0"/>
    <x v="1"/>
    <x v="0"/>
  </r>
  <r>
    <x v="1"/>
    <x v="0"/>
    <n v="178735"/>
    <x v="0"/>
    <x v="1"/>
    <x v="1"/>
  </r>
  <r>
    <x v="1"/>
    <x v="1"/>
    <n v="22286"/>
    <x v="0"/>
    <x v="1"/>
    <x v="1"/>
  </r>
  <r>
    <x v="1"/>
    <x v="2"/>
    <n v="141978.44629982376"/>
    <x v="0"/>
    <x v="1"/>
    <x v="1"/>
  </r>
  <r>
    <x v="2"/>
    <x v="0"/>
    <n v="135213"/>
    <x v="0"/>
    <x v="1"/>
    <x v="2"/>
  </r>
  <r>
    <x v="2"/>
    <x v="1"/>
    <n v="28028"/>
    <x v="0"/>
    <x v="1"/>
    <x v="2"/>
  </r>
  <r>
    <x v="2"/>
    <x v="2"/>
    <n v="122085.25422526902"/>
    <x v="0"/>
    <x v="1"/>
    <x v="2"/>
  </r>
  <r>
    <x v="3"/>
    <x v="0"/>
    <n v="108661"/>
    <x v="0"/>
    <x v="1"/>
    <x v="3"/>
  </r>
  <r>
    <x v="3"/>
    <x v="1"/>
    <n v="34556"/>
    <x v="0"/>
    <x v="1"/>
    <x v="3"/>
  </r>
  <r>
    <x v="3"/>
    <x v="2"/>
    <n v="59289.628471093194"/>
    <x v="0"/>
    <x v="1"/>
    <x v="3"/>
  </r>
  <r>
    <x v="4"/>
    <x v="0"/>
    <n v="35652"/>
    <x v="0"/>
    <x v="1"/>
    <x v="4"/>
  </r>
  <r>
    <x v="4"/>
    <x v="1"/>
    <n v="48039"/>
    <x v="0"/>
    <x v="1"/>
    <x v="4"/>
  </r>
  <r>
    <x v="4"/>
    <x v="2"/>
    <n v="32663.071256073912"/>
    <x v="0"/>
    <x v="1"/>
    <x v="4"/>
  </r>
  <r>
    <x v="5"/>
    <x v="0"/>
    <n v="0"/>
    <x v="0"/>
    <x v="1"/>
    <x v="5"/>
  </r>
  <r>
    <x v="5"/>
    <x v="1"/>
    <n v="47663"/>
    <x v="0"/>
    <x v="1"/>
    <x v="5"/>
  </r>
  <r>
    <x v="5"/>
    <x v="2"/>
    <n v="0"/>
    <x v="0"/>
    <x v="1"/>
    <x v="5"/>
  </r>
  <r>
    <x v="6"/>
    <x v="0"/>
    <n v="93"/>
    <x v="0"/>
    <x v="2"/>
    <x v="6"/>
  </r>
  <r>
    <x v="6"/>
    <x v="1"/>
    <n v="43316"/>
    <x v="0"/>
    <x v="2"/>
    <x v="6"/>
  </r>
  <r>
    <x v="6"/>
    <x v="2"/>
    <n v="0"/>
    <x v="0"/>
    <x v="2"/>
    <x v="6"/>
  </r>
  <r>
    <x v="7"/>
    <x v="0"/>
    <n v="0"/>
    <x v="0"/>
    <x v="2"/>
    <x v="7"/>
  </r>
  <r>
    <x v="7"/>
    <x v="1"/>
    <n v="43568"/>
    <x v="0"/>
    <x v="2"/>
    <x v="7"/>
  </r>
  <r>
    <x v="7"/>
    <x v="2"/>
    <n v="0"/>
    <x v="0"/>
    <x v="2"/>
    <x v="7"/>
  </r>
  <r>
    <x v="8"/>
    <x v="0"/>
    <n v="4275"/>
    <x v="0"/>
    <x v="2"/>
    <x v="8"/>
  </r>
  <r>
    <x v="8"/>
    <x v="1"/>
    <n v="44427"/>
    <x v="0"/>
    <x v="2"/>
    <x v="8"/>
  </r>
  <r>
    <x v="8"/>
    <x v="2"/>
    <n v="10271.118490594321"/>
    <x v="0"/>
    <x v="2"/>
    <x v="8"/>
  </r>
  <r>
    <x v="9"/>
    <x v="0"/>
    <n v="40029"/>
    <x v="0"/>
    <x v="2"/>
    <x v="9"/>
  </r>
  <r>
    <x v="9"/>
    <x v="1"/>
    <n v="47639"/>
    <x v="0"/>
    <x v="2"/>
    <x v="9"/>
  </r>
  <r>
    <x v="9"/>
    <x v="2"/>
    <n v="47683.438717165875"/>
    <x v="0"/>
    <x v="2"/>
    <x v="9"/>
  </r>
  <r>
    <x v="10"/>
    <x v="0"/>
    <n v="184281"/>
    <x v="0"/>
    <x v="2"/>
    <x v="10"/>
  </r>
  <r>
    <x v="10"/>
    <x v="1"/>
    <n v="47150"/>
    <x v="0"/>
    <x v="2"/>
    <x v="10"/>
  </r>
  <r>
    <x v="10"/>
    <x v="2"/>
    <n v="121829.57096267903"/>
    <x v="0"/>
    <x v="2"/>
    <x v="10"/>
  </r>
  <r>
    <x v="11"/>
    <x v="0"/>
    <n v="222823"/>
    <x v="0"/>
    <x v="2"/>
    <x v="11"/>
  </r>
  <r>
    <x v="11"/>
    <x v="1"/>
    <n v="45078"/>
    <x v="0"/>
    <x v="2"/>
    <x v="11"/>
  </r>
  <r>
    <x v="11"/>
    <x v="2"/>
    <n v="167383.05686646549"/>
    <x v="0"/>
    <x v="2"/>
    <x v="11"/>
  </r>
  <r>
    <x v="0"/>
    <x v="0"/>
    <n v="238366"/>
    <x v="0"/>
    <x v="2"/>
    <x v="0"/>
  </r>
  <r>
    <x v="0"/>
    <x v="1"/>
    <n v="48971"/>
    <x v="0"/>
    <x v="2"/>
    <x v="0"/>
  </r>
  <r>
    <x v="0"/>
    <x v="2"/>
    <n v="190129.39019155852"/>
    <x v="0"/>
    <x v="2"/>
    <x v="0"/>
  </r>
  <r>
    <x v="1"/>
    <x v="0"/>
    <n v="146693"/>
    <x v="0"/>
    <x v="2"/>
    <x v="1"/>
  </r>
  <r>
    <x v="1"/>
    <x v="1"/>
    <n v="42749"/>
    <x v="0"/>
    <x v="2"/>
    <x v="1"/>
  </r>
  <r>
    <x v="1"/>
    <x v="2"/>
    <n v="133634.47068090929"/>
    <x v="0"/>
    <x v="2"/>
    <x v="1"/>
  </r>
  <r>
    <x v="2"/>
    <x v="0"/>
    <n v="129978"/>
    <x v="0"/>
    <x v="2"/>
    <x v="2"/>
  </r>
  <r>
    <x v="2"/>
    <x v="1"/>
    <n v="44066"/>
    <x v="0"/>
    <x v="2"/>
    <x v="2"/>
  </r>
  <r>
    <x v="2"/>
    <x v="2"/>
    <n v="117853.86795851411"/>
    <x v="0"/>
    <x v="2"/>
    <x v="2"/>
  </r>
  <r>
    <x v="3"/>
    <x v="0"/>
    <n v="87764"/>
    <x v="0"/>
    <x v="2"/>
    <x v="3"/>
  </r>
  <r>
    <x v="3"/>
    <x v="1"/>
    <n v="42252"/>
    <x v="0"/>
    <x v="2"/>
    <x v="3"/>
  </r>
  <r>
    <x v="3"/>
    <x v="2"/>
    <n v="71325.175838440438"/>
    <x v="0"/>
    <x v="2"/>
    <x v="3"/>
  </r>
  <r>
    <x v="4"/>
    <x v="0"/>
    <n v="16452"/>
    <x v="0"/>
    <x v="2"/>
    <x v="4"/>
  </r>
  <r>
    <x v="4"/>
    <x v="1"/>
    <n v="45839"/>
    <x v="0"/>
    <x v="2"/>
    <x v="4"/>
  </r>
  <r>
    <x v="4"/>
    <x v="2"/>
    <n v="36914.910293672925"/>
    <x v="0"/>
    <x v="2"/>
    <x v="4"/>
  </r>
  <r>
    <x v="5"/>
    <x v="0"/>
    <n v="0"/>
    <x v="0"/>
    <x v="2"/>
    <x v="5"/>
  </r>
  <r>
    <x v="5"/>
    <x v="1"/>
    <n v="37785"/>
    <x v="0"/>
    <x v="2"/>
    <x v="5"/>
  </r>
  <r>
    <x v="5"/>
    <x v="2"/>
    <n v="0"/>
    <x v="0"/>
    <x v="2"/>
    <x v="5"/>
  </r>
  <r>
    <x v="6"/>
    <x v="0"/>
    <n v="58"/>
    <x v="0"/>
    <x v="3"/>
    <x v="6"/>
  </r>
  <r>
    <x v="6"/>
    <x v="1"/>
    <n v="30962"/>
    <x v="0"/>
    <x v="3"/>
    <x v="6"/>
  </r>
  <r>
    <x v="6"/>
    <x v="2"/>
    <n v="0"/>
    <x v="0"/>
    <x v="3"/>
    <x v="6"/>
  </r>
  <r>
    <x v="7"/>
    <x v="0"/>
    <n v="1"/>
    <x v="0"/>
    <x v="3"/>
    <x v="7"/>
  </r>
  <r>
    <x v="7"/>
    <x v="1"/>
    <n v="31690"/>
    <x v="0"/>
    <x v="3"/>
    <x v="7"/>
  </r>
  <r>
    <x v="7"/>
    <x v="2"/>
    <n v="0"/>
    <x v="0"/>
    <x v="3"/>
    <x v="7"/>
  </r>
  <r>
    <x v="8"/>
    <x v="0"/>
    <n v="8514"/>
    <x v="0"/>
    <x v="3"/>
    <x v="8"/>
  </r>
  <r>
    <x v="8"/>
    <x v="1"/>
    <n v="35875"/>
    <x v="0"/>
    <x v="3"/>
    <x v="8"/>
  </r>
  <r>
    <x v="8"/>
    <x v="2"/>
    <n v="10008.889651041442"/>
    <x v="0"/>
    <x v="3"/>
    <x v="8"/>
  </r>
  <r>
    <x v="9"/>
    <x v="0"/>
    <n v="34744"/>
    <x v="0"/>
    <x v="3"/>
    <x v="9"/>
  </r>
  <r>
    <x v="9"/>
    <x v="1"/>
    <n v="39212"/>
    <x v="0"/>
    <x v="3"/>
    <x v="9"/>
  </r>
  <r>
    <x v="9"/>
    <x v="2"/>
    <n v="46210.97397984226"/>
    <x v="0"/>
    <x v="3"/>
    <x v="9"/>
  </r>
  <r>
    <x v="10"/>
    <x v="0"/>
    <n v="146329"/>
    <x v="0"/>
    <x v="3"/>
    <x v="10"/>
  </r>
  <r>
    <x v="10"/>
    <x v="1"/>
    <n v="47353"/>
    <x v="0"/>
    <x v="3"/>
    <x v="10"/>
  </r>
  <r>
    <x v="10"/>
    <x v="2"/>
    <n v="127790.6562773185"/>
    <x v="0"/>
    <x v="3"/>
    <x v="10"/>
  </r>
  <r>
    <x v="11"/>
    <x v="0"/>
    <n v="237449"/>
    <x v="0"/>
    <x v="3"/>
    <x v="11"/>
  </r>
  <r>
    <x v="11"/>
    <x v="1"/>
    <n v="30749"/>
    <x v="0"/>
    <x v="3"/>
    <x v="11"/>
  </r>
  <r>
    <x v="11"/>
    <x v="2"/>
    <n v="171112.9062187146"/>
    <x v="0"/>
    <x v="3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0231F2A-ACC4-4629-B5C6-F95356685BE7}" name="Tableau croisé dynamique3" cacheId="52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 chartFormat="11">
  <location ref="A5:G43" firstHeaderRow="1" firstDataRow="2" firstDataCol="3"/>
  <pivotFields count="6">
    <pivotField axis="axisRow" compact="0" outline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axis="axisCol" compact="0" showAll="0">
      <items count="4">
        <item x="2"/>
        <item x="0"/>
        <item x="1"/>
        <item t="default"/>
      </items>
    </pivotField>
    <pivotField dataField="1" compact="0" showAll="0"/>
    <pivotField compact="0" showAll="0"/>
    <pivotField axis="axisRow" compact="0" showAll="0">
      <items count="8">
        <item m="1" x="4"/>
        <item m="1" x="5"/>
        <item m="1" x="6"/>
        <item x="0"/>
        <item x="1"/>
        <item x="2"/>
        <item x="3"/>
        <item t="default"/>
      </items>
    </pivotField>
    <pivotField axis="axisRow" compact="0" outline="0" showAll="0" defaultSubtotal="0">
      <items count="12">
        <item x="6"/>
        <item x="7"/>
        <item x="8"/>
        <item x="9"/>
        <item x="10"/>
        <item x="11"/>
        <item x="0"/>
        <item x="1"/>
        <item x="2"/>
        <item x="3"/>
        <item x="4"/>
        <item x="5"/>
      </items>
    </pivotField>
  </pivotFields>
  <rowFields count="3">
    <field x="5"/>
    <field x="0"/>
    <field x="4"/>
  </rowFields>
  <rowItems count="37">
    <i>
      <x/>
      <x v="6"/>
      <x v="4"/>
    </i>
    <i r="2">
      <x v="5"/>
    </i>
    <i r="2">
      <x v="6"/>
    </i>
    <i>
      <x v="1"/>
      <x v="7"/>
      <x v="4"/>
    </i>
    <i r="2">
      <x v="5"/>
    </i>
    <i r="2">
      <x v="6"/>
    </i>
    <i>
      <x v="2"/>
      <x v="8"/>
      <x v="4"/>
    </i>
    <i r="2">
      <x v="5"/>
    </i>
    <i r="2">
      <x v="6"/>
    </i>
    <i>
      <x v="3"/>
      <x v="9"/>
      <x v="4"/>
    </i>
    <i r="2">
      <x v="5"/>
    </i>
    <i r="2">
      <x v="6"/>
    </i>
    <i>
      <x v="4"/>
      <x v="10"/>
      <x v="4"/>
    </i>
    <i r="2">
      <x v="5"/>
    </i>
    <i r="2">
      <x v="6"/>
    </i>
    <i>
      <x v="5"/>
      <x v="11"/>
      <x v="4"/>
    </i>
    <i r="2">
      <x v="5"/>
    </i>
    <i r="2">
      <x v="6"/>
    </i>
    <i>
      <x v="6"/>
      <x/>
      <x v="3"/>
    </i>
    <i r="2">
      <x v="4"/>
    </i>
    <i r="2">
      <x v="5"/>
    </i>
    <i>
      <x v="7"/>
      <x v="1"/>
      <x v="3"/>
    </i>
    <i r="2">
      <x v="4"/>
    </i>
    <i r="2">
      <x v="5"/>
    </i>
    <i>
      <x v="8"/>
      <x v="2"/>
      <x v="3"/>
    </i>
    <i r="2">
      <x v="4"/>
    </i>
    <i r="2">
      <x v="5"/>
    </i>
    <i>
      <x v="9"/>
      <x v="3"/>
      <x v="3"/>
    </i>
    <i r="2">
      <x v="4"/>
    </i>
    <i r="2">
      <x v="5"/>
    </i>
    <i>
      <x v="10"/>
      <x v="4"/>
      <x v="3"/>
    </i>
    <i r="2">
      <x v="4"/>
    </i>
    <i r="2">
      <x v="5"/>
    </i>
    <i>
      <x v="11"/>
      <x v="5"/>
      <x v="3"/>
    </i>
    <i r="2">
      <x v="4"/>
    </i>
    <i r="2">
      <x v="5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Valeur" fld="2" baseField="5" baseItem="2" numFmtId="164"/>
  </dataField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42" applyNumberFormats="0" applyBorderFormats="0" applyFontFormats="0" applyPatternFormats="0" applyAlignmentFormats="0" applyWidthHeightFormats="1" dataCaption="Valeurs" updatedVersion="8" minRefreshableVersion="3" useAutoFormatting="1" itemPrintTitles="1" createdVersion="6" indent="0" outline="1" outlineData="1" multipleFieldFilters="0" chartFormat="2">
  <location ref="A6:D49" firstHeaderRow="0" firstDataRow="1" firstDataCol="1"/>
  <pivotFields count="6">
    <pivotField multipleItemSelectionAllowed="1" showAll="0"/>
    <pivotField axis="axisRow" multipleItemSelectionAllowed="1" showAll="0">
      <items count="5">
        <item h="1" x="0"/>
        <item x="1"/>
        <item x="2"/>
        <item x="3"/>
        <item t="default"/>
      </items>
    </pivotField>
    <pivotField axis="axisRow" showAll="0" defaultSubtotal="0">
      <items count="12">
        <item x="6"/>
        <item x="7"/>
        <item x="8"/>
        <item x="9"/>
        <item x="10"/>
        <item x="11"/>
        <item x="0"/>
        <item x="1"/>
        <item x="2"/>
        <item x="3"/>
        <item x="4"/>
        <item x="5"/>
      </items>
    </pivotField>
    <pivotField dataField="1" showAll="0"/>
    <pivotField dataField="1" showAll="0"/>
    <pivotField dataField="1" numFmtId="3" showAll="0" defaultSubtotal="0"/>
  </pivotFields>
  <rowFields count="2">
    <field x="2"/>
    <field x="1"/>
  </rowFields>
  <rowItems count="43">
    <i>
      <x/>
    </i>
    <i r="1">
      <x v="1"/>
    </i>
    <i r="1">
      <x v="2"/>
    </i>
    <i r="1">
      <x v="3"/>
    </i>
    <i>
      <x v="1"/>
    </i>
    <i r="1">
      <x v="1"/>
    </i>
    <i r="1">
      <x v="2"/>
    </i>
    <i r="1">
      <x v="3"/>
    </i>
    <i>
      <x v="2"/>
    </i>
    <i r="1">
      <x v="1"/>
    </i>
    <i r="1">
      <x v="2"/>
    </i>
    <i r="1">
      <x v="3"/>
    </i>
    <i>
      <x v="3"/>
    </i>
    <i r="1">
      <x v="1"/>
    </i>
    <i r="1">
      <x v="2"/>
    </i>
    <i r="1">
      <x v="3"/>
    </i>
    <i>
      <x v="4"/>
    </i>
    <i r="1">
      <x v="1"/>
    </i>
    <i r="1">
      <x v="2"/>
    </i>
    <i r="1">
      <x v="3"/>
    </i>
    <i>
      <x v="5"/>
    </i>
    <i r="1">
      <x v="1"/>
    </i>
    <i r="1">
      <x v="2"/>
    </i>
    <i r="1">
      <x v="3"/>
    </i>
    <i>
      <x v="6"/>
    </i>
    <i r="1">
      <x v="1"/>
    </i>
    <i r="1">
      <x v="2"/>
    </i>
    <i>
      <x v="7"/>
    </i>
    <i r="1">
      <x v="1"/>
    </i>
    <i r="1">
      <x v="2"/>
    </i>
    <i>
      <x v="8"/>
    </i>
    <i r="1">
      <x v="1"/>
    </i>
    <i r="1">
      <x v="2"/>
    </i>
    <i>
      <x v="9"/>
    </i>
    <i r="1">
      <x v="1"/>
    </i>
    <i r="1">
      <x v="2"/>
    </i>
    <i>
      <x v="10"/>
    </i>
    <i r="1">
      <x v="1"/>
    </i>
    <i r="1">
      <x v="2"/>
    </i>
    <i>
      <x v="11"/>
    </i>
    <i r="1">
      <x v="1"/>
    </i>
    <i r="1"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ECS" fld="4" baseField="1" baseItem="0"/>
    <dataField name="Somme de chauffage" fld="3" baseField="1" baseItem="0"/>
    <dataField name="Somme de théo" fld="5" baseField="0" baseItem="0"/>
  </dataFields>
  <chartFormats count="6">
    <chartFormat chart="0" format="21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1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1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2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1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216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nso" xr10:uid="{A0CE4D52-6193-4F19-9A3A-CF4D96D14CA3}" sourceName="Conso">
  <extLst>
    <x:ext xmlns:x15="http://schemas.microsoft.com/office/spreadsheetml/2010/11/main" uri="{2F2917AC-EB37-4324-AD4E-5DD8C200BD13}">
      <x15:tableSlicerCache tableId="3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nso" xr10:uid="{3E65D611-B37E-4A53-9A3F-E40985BBFED5}" cache="Segment_Conso" caption="Conso" columnCount="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62E8942-3364-449E-92CC-C3429A529BC6}" name="Consommation" displayName="Consommation" ref="A3:F51" totalsRowShown="0" dataDxfId="10">
  <autoFilter ref="A3:F51" xr:uid="{C62E8942-3364-449E-92CC-C3429A529BC6}"/>
  <tableColumns count="6">
    <tableColumn id="1" xr3:uid="{D3E45B0B-3D23-4AF2-8C15-D154B99328BA}" name="Année" dataDxfId="9">
      <calculatedColumnFormula>IF(C3=$C$1,A3+1,A3)</calculatedColumnFormula>
    </tableColumn>
    <tableColumn id="2" xr3:uid="{DCC5E08D-B3F1-4258-9B0D-396B576C0C38}" name="Saison" dataDxfId="8">
      <calculatedColumnFormula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calculatedColumnFormula>
    </tableColumn>
    <tableColumn id="3" xr3:uid="{FB061421-3E33-48C3-AE95-E48724D07F2E}" name="Mois" dataDxfId="7"/>
    <tableColumn id="4" xr3:uid="{991A742C-C308-4DCC-A95D-81DD6087404B}" name="chauffage" dataDxfId="6"/>
    <tableColumn id="5" xr3:uid="{54D48451-A61A-4F88-8D2E-FA01A26621ED}" name="ECS" dataDxfId="5"/>
    <tableColumn id="6" xr3:uid="{BAE62352-250C-4A1E-B7C5-2E3535D7007C}" name="théo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F60DBE8-AE39-4A37-849A-6726CEEAE67D}" name="Choix_C" displayName="Choix_C" ref="A1:A3" totalsRowShown="0">
  <autoFilter ref="A1:A3" xr:uid="{EF60DBE8-AE39-4A37-849A-6726CEEAE67D}"/>
  <tableColumns count="1">
    <tableColumn id="1" xr3:uid="{0F613CAF-ECCA-4B62-8BE6-ED5B9AB514E3}" name="Conso" dataDxf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11F864-8262-4355-9059-8D7B6140BE1B}" name="Choix_CF" displayName="Choix_CF" ref="C1:D4" totalsRowShown="0">
  <autoFilter ref="C1:D4" xr:uid="{E411F864-8262-4355-9059-8D7B6140BE1B}"/>
  <tableColumns count="2">
    <tableColumn id="1" xr3:uid="{BF96D61C-D605-4150-BA40-01CAFE734CB8}" name="Conso" dataDxfId="2">
      <calculatedColumnFormula>Choix_C[[#This Row],[Conso]]</calculatedColumnFormula>
    </tableColumn>
    <tableColumn id="2" xr3:uid="{3DEB9FB7-5B3F-491F-AE8E-B8E94F0D9BB6}" name="Filtre" dataDxfId="1">
      <calculatedColumnFormula>SUBTOTAL(3,Choix_C[[#This Row],[Conso]])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D173A4C-3F73-4EF7-83AC-E794E78357A0}" name="Choix_PF" displayName="Choix_PF" ref="F1:F2" totalsRowShown="0">
  <autoFilter ref="F1:F2" xr:uid="{4D173A4C-3F73-4EF7-83AC-E794E78357A0}"/>
  <tableColumns count="1">
    <tableColumn id="1" xr3:uid="{DAA5398E-DC18-4567-9E10-376EE82153F7}" name="Type période">
      <calculatedColumnFormula array="1">Choix_P[Type période]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ABB6428-EFDA-4798-9A49-3EEA97FCD3E7}" name="Ordre_Mois" displayName="Ordre_Mois" ref="H1:I13" totalsRowShown="0">
  <autoFilter ref="H1:I13" xr:uid="{FABB6428-EFDA-4798-9A49-3EEA97FCD3E7}"/>
  <tableColumns count="2">
    <tableColumn id="1" xr3:uid="{DC453D16-E219-4772-8771-78C7CDA9B58E}" name="Mois"/>
    <tableColumn id="2" xr3:uid="{30148F74-956C-4EFC-8572-54BBE8518B77}" name="Saison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5590F78-3051-4B7C-ADDF-91DE19F81D5F}" name="Tableau7" displayName="Tableau7" ref="A3:F6" totalsRowShown="0">
  <autoFilter ref="A3:F6" xr:uid="{05590F78-3051-4B7C-ADDF-91DE19F81D5F}"/>
  <sortState xmlns:xlrd2="http://schemas.microsoft.com/office/spreadsheetml/2017/richdata2" ref="A4:F6">
    <sortCondition ref="C3:C6"/>
  </sortState>
  <tableColumns count="6">
    <tableColumn id="1" xr3:uid="{BDD73778-8EED-4125-A64B-B603AA3A76B2}" name="Mois"/>
    <tableColumn id="2" xr3:uid="{9CD4D62B-5CC6-49AE-9954-98D284F17183}" name="Conso"/>
    <tableColumn id="3" xr3:uid="{738F3056-C959-4AA0-9C95-4D801D731745}" name="Valeur"/>
    <tableColumn id="4" xr3:uid="{51D2A5A9-889A-4A8E-B202-A2B87E080119}" name="Type période"/>
    <tableColumn id="5" xr3:uid="{B511815C-E29E-43C1-84D7-94155DCB4BBE}" name="Période"/>
    <tableColumn id="6" xr3:uid="{76F36018-3E48-4C90-83C0-8F0EB7CE3C02}" name="O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D5873EA-9109-4BF5-915C-348825DE630D}" name="Choix_P" displayName="Choix_P" ref="E1:E2" totalsRowShown="0">
  <autoFilter ref="E1:E2" xr:uid="{9D5873EA-9109-4BF5-915C-348825DE630D}"/>
  <tableColumns count="1">
    <tableColumn id="1" xr3:uid="{19ED53F0-F5CE-412E-B389-DCF9CFFCBBA0}" name="Type périod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7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F51"/>
  <sheetViews>
    <sheetView topLeftCell="A25" workbookViewId="0">
      <selection activeCell="C40" sqref="C40"/>
    </sheetView>
  </sheetViews>
  <sheetFormatPr baseColWidth="10" defaultRowHeight="15" x14ac:dyDescent="0.25"/>
  <cols>
    <col min="4" max="4" width="11.85546875" customWidth="1"/>
  </cols>
  <sheetData>
    <row r="1" spans="1:6" x14ac:dyDescent="0.25">
      <c r="C1" s="4" t="s">
        <v>14</v>
      </c>
    </row>
    <row r="3" spans="1:6" x14ac:dyDescent="0.25">
      <c r="A3" t="s">
        <v>1</v>
      </c>
      <c r="B3" t="s">
        <v>0</v>
      </c>
      <c r="C3" t="s">
        <v>2</v>
      </c>
      <c r="D3" t="s">
        <v>16</v>
      </c>
      <c r="E3" t="s">
        <v>17</v>
      </c>
      <c r="F3" t="s">
        <v>25</v>
      </c>
    </row>
    <row r="4" spans="1:6" x14ac:dyDescent="0.25">
      <c r="A4">
        <f>hyp!B10</f>
        <v>2022</v>
      </c>
      <c r="B4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2021-2022</v>
      </c>
      <c r="C4" t="s">
        <v>3</v>
      </c>
      <c r="D4" s="5">
        <v>0</v>
      </c>
      <c r="E4" s="5">
        <v>0</v>
      </c>
      <c r="F4" s="5">
        <v>189244.68575771921</v>
      </c>
    </row>
    <row r="5" spans="1:6" x14ac:dyDescent="0.25">
      <c r="A5">
        <f t="shared" ref="A5:A51" si="0">IF(C4=$C$1,A4+1,A4)</f>
        <v>2022</v>
      </c>
      <c r="B5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2021-2022</v>
      </c>
      <c r="C5" t="s">
        <v>4</v>
      </c>
      <c r="D5" s="5">
        <v>0</v>
      </c>
      <c r="E5" s="5">
        <v>0</v>
      </c>
      <c r="F5" s="5">
        <v>138904.13290369228</v>
      </c>
    </row>
    <row r="6" spans="1:6" x14ac:dyDescent="0.25">
      <c r="A6">
        <f t="shared" si="0"/>
        <v>2022</v>
      </c>
      <c r="B6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2021-2022</v>
      </c>
      <c r="C6" t="s">
        <v>5</v>
      </c>
      <c r="D6" s="5">
        <v>0</v>
      </c>
      <c r="E6" s="5">
        <v>0</v>
      </c>
      <c r="F6" s="5">
        <v>117522.91687787676</v>
      </c>
    </row>
    <row r="7" spans="1:6" x14ac:dyDescent="0.25">
      <c r="A7">
        <f t="shared" si="0"/>
        <v>2022</v>
      </c>
      <c r="B7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2021-2022</v>
      </c>
      <c r="C7" t="s">
        <v>6</v>
      </c>
      <c r="D7" s="5">
        <v>0</v>
      </c>
      <c r="E7" s="5">
        <v>0</v>
      </c>
      <c r="F7" s="5">
        <v>57310.536038077444</v>
      </c>
    </row>
    <row r="8" spans="1:6" x14ac:dyDescent="0.25">
      <c r="A8">
        <f t="shared" si="0"/>
        <v>2022</v>
      </c>
      <c r="B8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2021-2022</v>
      </c>
      <c r="C8" t="s">
        <v>7</v>
      </c>
      <c r="D8" s="5">
        <v>0</v>
      </c>
      <c r="E8" s="5">
        <v>0</v>
      </c>
      <c r="F8" s="5">
        <v>36915.826174392103</v>
      </c>
    </row>
    <row r="9" spans="1:6" x14ac:dyDescent="0.25">
      <c r="A9">
        <f t="shared" si="0"/>
        <v>2022</v>
      </c>
      <c r="B9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2021-2022</v>
      </c>
      <c r="C9" t="s">
        <v>8</v>
      </c>
      <c r="D9" s="5">
        <v>0</v>
      </c>
      <c r="E9" s="5">
        <v>0</v>
      </c>
      <c r="F9" s="5">
        <v>0</v>
      </c>
    </row>
    <row r="10" spans="1:6" x14ac:dyDescent="0.25">
      <c r="A10">
        <f t="shared" si="0"/>
        <v>2022</v>
      </c>
      <c r="B10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2022-2023</v>
      </c>
      <c r="C10" t="s">
        <v>9</v>
      </c>
      <c r="D10" s="5">
        <v>0</v>
      </c>
      <c r="E10" s="5">
        <v>10157</v>
      </c>
      <c r="F10" s="5">
        <v>0</v>
      </c>
    </row>
    <row r="11" spans="1:6" x14ac:dyDescent="0.25">
      <c r="A11">
        <f t="shared" si="0"/>
        <v>2022</v>
      </c>
      <c r="B11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2022-2023</v>
      </c>
      <c r="C11" t="s">
        <v>10</v>
      </c>
      <c r="D11" s="5">
        <v>0</v>
      </c>
      <c r="E11" s="5">
        <v>12441</v>
      </c>
      <c r="F11" s="5">
        <v>0</v>
      </c>
    </row>
    <row r="12" spans="1:6" x14ac:dyDescent="0.25">
      <c r="A12">
        <f t="shared" si="0"/>
        <v>2022</v>
      </c>
      <c r="B12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2022-2023</v>
      </c>
      <c r="C12" t="s">
        <v>11</v>
      </c>
      <c r="D12" s="5">
        <v>3600</v>
      </c>
      <c r="E12" s="5">
        <v>11325</v>
      </c>
      <c r="F12" s="5">
        <v>8596.1523172012967</v>
      </c>
    </row>
    <row r="13" spans="1:6" x14ac:dyDescent="0.25">
      <c r="A13">
        <f t="shared" si="0"/>
        <v>2022</v>
      </c>
      <c r="B13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2022-2023</v>
      </c>
      <c r="C13" t="s">
        <v>12</v>
      </c>
      <c r="D13" s="5">
        <v>7781</v>
      </c>
      <c r="E13" s="5">
        <v>15676</v>
      </c>
      <c r="F13" s="5">
        <v>54048.22431046953</v>
      </c>
    </row>
    <row r="14" spans="1:6" x14ac:dyDescent="0.25">
      <c r="A14">
        <f t="shared" si="0"/>
        <v>2022</v>
      </c>
      <c r="B14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2022-2023</v>
      </c>
      <c r="C14" t="s">
        <v>13</v>
      </c>
      <c r="D14" s="5">
        <v>70461</v>
      </c>
      <c r="E14" s="5">
        <v>23740</v>
      </c>
      <c r="F14" s="5">
        <v>127691.13574405827</v>
      </c>
    </row>
    <row r="15" spans="1:6" x14ac:dyDescent="0.25">
      <c r="A15">
        <f t="shared" si="0"/>
        <v>2022</v>
      </c>
      <c r="B15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2022-2023</v>
      </c>
      <c r="C15" t="s">
        <v>14</v>
      </c>
      <c r="D15" s="5">
        <v>145427</v>
      </c>
      <c r="E15" s="5">
        <v>26765</v>
      </c>
      <c r="F15" s="5">
        <v>170473.82021518023</v>
      </c>
    </row>
    <row r="16" spans="1:6" x14ac:dyDescent="0.25">
      <c r="A16">
        <f t="shared" si="0"/>
        <v>2023</v>
      </c>
      <c r="B16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2022-2023</v>
      </c>
      <c r="C16" t="str">
        <f>C4</f>
        <v>Janvier</v>
      </c>
      <c r="D16" s="5">
        <v>203213</v>
      </c>
      <c r="E16" s="5">
        <v>25633</v>
      </c>
      <c r="F16" s="5">
        <v>180199.26716083079</v>
      </c>
    </row>
    <row r="17" spans="1:6" x14ac:dyDescent="0.25">
      <c r="A17">
        <f t="shared" si="0"/>
        <v>2023</v>
      </c>
      <c r="B17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2022-2023</v>
      </c>
      <c r="C17" t="str">
        <f t="shared" ref="C17:C51" si="1">C5</f>
        <v>Février</v>
      </c>
      <c r="D17" s="5">
        <v>178735</v>
      </c>
      <c r="E17" s="5">
        <v>22286</v>
      </c>
      <c r="F17" s="5">
        <v>141978.44629982376</v>
      </c>
    </row>
    <row r="18" spans="1:6" x14ac:dyDescent="0.25">
      <c r="A18">
        <f t="shared" si="0"/>
        <v>2023</v>
      </c>
      <c r="B18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2022-2023</v>
      </c>
      <c r="C18" t="str">
        <f t="shared" si="1"/>
        <v>Mars</v>
      </c>
      <c r="D18" s="5">
        <v>135213</v>
      </c>
      <c r="E18" s="5">
        <v>28028</v>
      </c>
      <c r="F18" s="5">
        <v>122085.25422526902</v>
      </c>
    </row>
    <row r="19" spans="1:6" x14ac:dyDescent="0.25">
      <c r="A19">
        <f t="shared" si="0"/>
        <v>2023</v>
      </c>
      <c r="B19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2022-2023</v>
      </c>
      <c r="C19" t="str">
        <f t="shared" si="1"/>
        <v>Avril</v>
      </c>
      <c r="D19" s="5">
        <v>108661</v>
      </c>
      <c r="E19" s="5">
        <v>34556</v>
      </c>
      <c r="F19" s="5">
        <v>59289.628471093194</v>
      </c>
    </row>
    <row r="20" spans="1:6" x14ac:dyDescent="0.25">
      <c r="A20">
        <f t="shared" si="0"/>
        <v>2023</v>
      </c>
      <c r="B20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2022-2023</v>
      </c>
      <c r="C20" t="str">
        <f t="shared" si="1"/>
        <v>Mai</v>
      </c>
      <c r="D20" s="5">
        <v>35652</v>
      </c>
      <c r="E20" s="5">
        <v>48039</v>
      </c>
      <c r="F20" s="5">
        <v>32663.071256073912</v>
      </c>
    </row>
    <row r="21" spans="1:6" x14ac:dyDescent="0.25">
      <c r="A21">
        <f t="shared" si="0"/>
        <v>2023</v>
      </c>
      <c r="B21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2022-2023</v>
      </c>
      <c r="C21" t="str">
        <f t="shared" si="1"/>
        <v>Juin</v>
      </c>
      <c r="D21" s="5">
        <v>0</v>
      </c>
      <c r="E21" s="5">
        <v>47663</v>
      </c>
      <c r="F21" s="5">
        <v>0</v>
      </c>
    </row>
    <row r="22" spans="1:6" x14ac:dyDescent="0.25">
      <c r="A22">
        <f t="shared" si="0"/>
        <v>2023</v>
      </c>
      <c r="B22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2023-2024</v>
      </c>
      <c r="C22" t="str">
        <f t="shared" si="1"/>
        <v>Juillet</v>
      </c>
      <c r="D22" s="5">
        <v>93</v>
      </c>
      <c r="E22" s="5">
        <v>43316</v>
      </c>
      <c r="F22" s="5">
        <v>0</v>
      </c>
    </row>
    <row r="23" spans="1:6" x14ac:dyDescent="0.25">
      <c r="A23">
        <f t="shared" si="0"/>
        <v>2023</v>
      </c>
      <c r="B23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2023-2024</v>
      </c>
      <c r="C23" t="str">
        <f t="shared" si="1"/>
        <v>Août</v>
      </c>
      <c r="D23" s="5">
        <v>0</v>
      </c>
      <c r="E23" s="5">
        <v>43568</v>
      </c>
      <c r="F23" s="5">
        <v>0</v>
      </c>
    </row>
    <row r="24" spans="1:6" x14ac:dyDescent="0.25">
      <c r="A24">
        <f t="shared" si="0"/>
        <v>2023</v>
      </c>
      <c r="B24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2023-2024</v>
      </c>
      <c r="C24" t="str">
        <f t="shared" si="1"/>
        <v>Septembre</v>
      </c>
      <c r="D24" s="5">
        <v>4275</v>
      </c>
      <c r="E24" s="5">
        <v>44427</v>
      </c>
      <c r="F24" s="5">
        <v>10271.118490594321</v>
      </c>
    </row>
    <row r="25" spans="1:6" x14ac:dyDescent="0.25">
      <c r="A25">
        <f t="shared" si="0"/>
        <v>2023</v>
      </c>
      <c r="B25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2023-2024</v>
      </c>
      <c r="C25" t="str">
        <f t="shared" si="1"/>
        <v>Octobre</v>
      </c>
      <c r="D25" s="5">
        <v>40029</v>
      </c>
      <c r="E25" s="5">
        <v>47639</v>
      </c>
      <c r="F25" s="5">
        <v>47683.438717165875</v>
      </c>
    </row>
    <row r="26" spans="1:6" x14ac:dyDescent="0.25">
      <c r="A26">
        <f t="shared" si="0"/>
        <v>2023</v>
      </c>
      <c r="B26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2023-2024</v>
      </c>
      <c r="C26" t="str">
        <f t="shared" si="1"/>
        <v>Novembre</v>
      </c>
      <c r="D26" s="5">
        <v>184281</v>
      </c>
      <c r="E26" s="5">
        <v>47150</v>
      </c>
      <c r="F26" s="5">
        <v>121829.57096267903</v>
      </c>
    </row>
    <row r="27" spans="1:6" x14ac:dyDescent="0.25">
      <c r="A27">
        <f t="shared" si="0"/>
        <v>2023</v>
      </c>
      <c r="B27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2023-2024</v>
      </c>
      <c r="C27" t="str">
        <f t="shared" si="1"/>
        <v>Décembre</v>
      </c>
      <c r="D27" s="5">
        <v>222823</v>
      </c>
      <c r="E27" s="5">
        <v>45078</v>
      </c>
      <c r="F27" s="5">
        <v>167383.05686646549</v>
      </c>
    </row>
    <row r="28" spans="1:6" x14ac:dyDescent="0.25">
      <c r="A28">
        <f t="shared" si="0"/>
        <v>2024</v>
      </c>
      <c r="B28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2023-2024</v>
      </c>
      <c r="C28" t="str">
        <f t="shared" si="1"/>
        <v>Janvier</v>
      </c>
      <c r="D28" s="5">
        <v>238366</v>
      </c>
      <c r="E28" s="5">
        <v>48971</v>
      </c>
      <c r="F28" s="5">
        <v>190129.39019155852</v>
      </c>
    </row>
    <row r="29" spans="1:6" x14ac:dyDescent="0.25">
      <c r="A29">
        <f t="shared" si="0"/>
        <v>2024</v>
      </c>
      <c r="B29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2023-2024</v>
      </c>
      <c r="C29" t="str">
        <f t="shared" si="1"/>
        <v>Février</v>
      </c>
      <c r="D29" s="5">
        <v>146693</v>
      </c>
      <c r="E29" s="5">
        <v>42749</v>
      </c>
      <c r="F29" s="5">
        <v>133634.47068090929</v>
      </c>
    </row>
    <row r="30" spans="1:6" x14ac:dyDescent="0.25">
      <c r="A30">
        <f t="shared" si="0"/>
        <v>2024</v>
      </c>
      <c r="B30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2023-2024</v>
      </c>
      <c r="C30" t="str">
        <f t="shared" si="1"/>
        <v>Mars</v>
      </c>
      <c r="D30" s="5">
        <v>129978</v>
      </c>
      <c r="E30" s="5">
        <v>44066</v>
      </c>
      <c r="F30" s="5">
        <v>117853.86795851411</v>
      </c>
    </row>
    <row r="31" spans="1:6" x14ac:dyDescent="0.25">
      <c r="A31">
        <f t="shared" si="0"/>
        <v>2024</v>
      </c>
      <c r="B31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2023-2024</v>
      </c>
      <c r="C31" t="str">
        <f t="shared" si="1"/>
        <v>Avril</v>
      </c>
      <c r="D31" s="5">
        <v>87764</v>
      </c>
      <c r="E31" s="5">
        <v>42252</v>
      </c>
      <c r="F31" s="5">
        <v>71325.175838440438</v>
      </c>
    </row>
    <row r="32" spans="1:6" x14ac:dyDescent="0.25">
      <c r="A32">
        <f t="shared" si="0"/>
        <v>2024</v>
      </c>
      <c r="B32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2023-2024</v>
      </c>
      <c r="C32" t="str">
        <f t="shared" si="1"/>
        <v>Mai</v>
      </c>
      <c r="D32" s="5">
        <v>16452</v>
      </c>
      <c r="E32" s="5">
        <v>45839</v>
      </c>
      <c r="F32" s="5">
        <v>36914.910293672925</v>
      </c>
    </row>
    <row r="33" spans="1:6" x14ac:dyDescent="0.25">
      <c r="A33">
        <f t="shared" si="0"/>
        <v>2024</v>
      </c>
      <c r="B33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2023-2024</v>
      </c>
      <c r="C33" t="str">
        <f t="shared" si="1"/>
        <v>Juin</v>
      </c>
      <c r="D33" s="5">
        <v>0</v>
      </c>
      <c r="E33" s="5">
        <v>37785</v>
      </c>
      <c r="F33" s="5">
        <v>0</v>
      </c>
    </row>
    <row r="34" spans="1:6" x14ac:dyDescent="0.25">
      <c r="A34">
        <f t="shared" si="0"/>
        <v>2024</v>
      </c>
      <c r="B34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2024-2025</v>
      </c>
      <c r="C34" t="str">
        <f t="shared" si="1"/>
        <v>Juillet</v>
      </c>
      <c r="D34" s="5">
        <v>58</v>
      </c>
      <c r="E34" s="5">
        <v>30962</v>
      </c>
      <c r="F34" s="5">
        <v>0</v>
      </c>
    </row>
    <row r="35" spans="1:6" x14ac:dyDescent="0.25">
      <c r="A35">
        <f t="shared" si="0"/>
        <v>2024</v>
      </c>
      <c r="B35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2024-2025</v>
      </c>
      <c r="C35" t="str">
        <f t="shared" si="1"/>
        <v>Août</v>
      </c>
      <c r="D35" s="5">
        <v>1</v>
      </c>
      <c r="E35" s="5">
        <v>31690</v>
      </c>
      <c r="F35" s="5">
        <v>0</v>
      </c>
    </row>
    <row r="36" spans="1:6" x14ac:dyDescent="0.25">
      <c r="A36">
        <f t="shared" si="0"/>
        <v>2024</v>
      </c>
      <c r="B36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2024-2025</v>
      </c>
      <c r="C36" t="str">
        <f t="shared" si="1"/>
        <v>Septembre</v>
      </c>
      <c r="D36" s="5">
        <v>8514</v>
      </c>
      <c r="E36" s="5">
        <v>35875</v>
      </c>
      <c r="F36" s="5">
        <v>10008.889651041442</v>
      </c>
    </row>
    <row r="37" spans="1:6" x14ac:dyDescent="0.25">
      <c r="A37">
        <f t="shared" si="0"/>
        <v>2024</v>
      </c>
      <c r="B37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2024-2025</v>
      </c>
      <c r="C37" t="str">
        <f t="shared" si="1"/>
        <v>Octobre</v>
      </c>
      <c r="D37" s="5">
        <v>34744</v>
      </c>
      <c r="E37" s="5">
        <v>39212</v>
      </c>
      <c r="F37" s="5">
        <v>46210.97397984226</v>
      </c>
    </row>
    <row r="38" spans="1:6" x14ac:dyDescent="0.25">
      <c r="A38">
        <f t="shared" si="0"/>
        <v>2024</v>
      </c>
      <c r="B38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2024-2025</v>
      </c>
      <c r="C38" t="str">
        <f t="shared" si="1"/>
        <v>Novembre</v>
      </c>
      <c r="D38" s="5">
        <v>146329</v>
      </c>
      <c r="E38" s="5">
        <v>47353</v>
      </c>
      <c r="F38" s="5">
        <v>127790.6562773185</v>
      </c>
    </row>
    <row r="39" spans="1:6" x14ac:dyDescent="0.25">
      <c r="A39">
        <f t="shared" si="0"/>
        <v>2024</v>
      </c>
      <c r="B39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2024-2025</v>
      </c>
      <c r="C39" t="str">
        <f t="shared" si="1"/>
        <v>Décembre</v>
      </c>
      <c r="D39" s="5">
        <v>237449</v>
      </c>
      <c r="E39" s="5">
        <v>30749</v>
      </c>
      <c r="F39" s="5">
        <v>171112.9062187146</v>
      </c>
    </row>
    <row r="40" spans="1:6" x14ac:dyDescent="0.25">
      <c r="A40">
        <f t="shared" si="0"/>
        <v>2025</v>
      </c>
      <c r="B40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2024-2025</v>
      </c>
      <c r="C40" t="str">
        <f t="shared" si="1"/>
        <v>Janvier</v>
      </c>
      <c r="F40" s="5"/>
    </row>
    <row r="41" spans="1:6" x14ac:dyDescent="0.25">
      <c r="A41">
        <f t="shared" si="0"/>
        <v>2025</v>
      </c>
      <c r="B41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2024-2025</v>
      </c>
      <c r="C41" t="str">
        <f t="shared" si="1"/>
        <v>Février</v>
      </c>
      <c r="F41" s="5"/>
    </row>
    <row r="42" spans="1:6" x14ac:dyDescent="0.25">
      <c r="A42">
        <f t="shared" si="0"/>
        <v>2025</v>
      </c>
      <c r="B42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2024-2025</v>
      </c>
      <c r="C42" t="str">
        <f t="shared" si="1"/>
        <v>Mars</v>
      </c>
      <c r="F42" s="5"/>
    </row>
    <row r="43" spans="1:6" x14ac:dyDescent="0.25">
      <c r="A43">
        <f t="shared" si="0"/>
        <v>2025</v>
      </c>
      <c r="B43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2024-2025</v>
      </c>
      <c r="C43" t="str">
        <f t="shared" si="1"/>
        <v>Avril</v>
      </c>
      <c r="F43" s="5"/>
    </row>
    <row r="44" spans="1:6" x14ac:dyDescent="0.25">
      <c r="A44">
        <f t="shared" si="0"/>
        <v>2025</v>
      </c>
      <c r="B44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2024-2025</v>
      </c>
      <c r="C44" t="str">
        <f t="shared" si="1"/>
        <v>Mai</v>
      </c>
      <c r="F44" s="5"/>
    </row>
    <row r="45" spans="1:6" x14ac:dyDescent="0.25">
      <c r="A45">
        <f t="shared" si="0"/>
        <v>2025</v>
      </c>
      <c r="B45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2024-2025</v>
      </c>
      <c r="C45" t="str">
        <f t="shared" si="1"/>
        <v>Juin</v>
      </c>
      <c r="F45" s="5"/>
    </row>
    <row r="46" spans="1:6" x14ac:dyDescent="0.25">
      <c r="A46">
        <f t="shared" si="0"/>
        <v>2025</v>
      </c>
      <c r="B46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2025-2026</v>
      </c>
      <c r="C46" t="str">
        <f t="shared" si="1"/>
        <v>Juillet</v>
      </c>
      <c r="F46" s="5"/>
    </row>
    <row r="47" spans="1:6" x14ac:dyDescent="0.25">
      <c r="A47">
        <f t="shared" si="0"/>
        <v>2025</v>
      </c>
      <c r="B47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2025-2026</v>
      </c>
      <c r="C47" t="str">
        <f t="shared" si="1"/>
        <v>Août</v>
      </c>
    </row>
    <row r="48" spans="1:6" x14ac:dyDescent="0.25">
      <c r="A48">
        <f t="shared" si="0"/>
        <v>2025</v>
      </c>
      <c r="B48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2025-2026</v>
      </c>
      <c r="C48" t="str">
        <f t="shared" si="1"/>
        <v>Septembre</v>
      </c>
    </row>
    <row r="49" spans="1:3" x14ac:dyDescent="0.25">
      <c r="A49">
        <f t="shared" si="0"/>
        <v>2025</v>
      </c>
      <c r="B49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2025-2026</v>
      </c>
      <c r="C49" t="str">
        <f t="shared" si="1"/>
        <v>Octobre</v>
      </c>
    </row>
    <row r="50" spans="1:3" x14ac:dyDescent="0.25">
      <c r="A50">
        <f t="shared" si="0"/>
        <v>2025</v>
      </c>
      <c r="B50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2025-2026</v>
      </c>
      <c r="C50" t="str">
        <f t="shared" si="1"/>
        <v>Novembre</v>
      </c>
    </row>
    <row r="51" spans="1:3" x14ac:dyDescent="0.25">
      <c r="A51">
        <f t="shared" si="0"/>
        <v>2025</v>
      </c>
      <c r="B51" t="str">
        <f>IF(DATEVALUE(1&amp;Consommation[[#This Row],[Mois]]&amp;Consommation[[#This Row],[Année]])&lt;DATE(Consommation[[#This Row],[Année]],7,1),Consommation[[#This Row],[Année]]-1&amp;"-"&amp;Consommation[[#This Row],[Année]],Consommation[[#This Row],[Année]]&amp;"-"&amp;Consommation[[#This Row],[Année]]+1)</f>
        <v>2025-2026</v>
      </c>
      <c r="C51" t="str">
        <f t="shared" si="1"/>
        <v>Décembre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7DA21C-E068-4918-A67D-0502DB1A6068}">
  <sheetPr codeName="Feuil2"/>
  <dimension ref="A1:I13"/>
  <sheetViews>
    <sheetView workbookViewId="0">
      <selection activeCell="D29" sqref="D29"/>
    </sheetView>
  </sheetViews>
  <sheetFormatPr baseColWidth="10" defaultRowHeight="15" x14ac:dyDescent="0.25"/>
  <cols>
    <col min="1" max="1" width="15" bestFit="1" customWidth="1"/>
    <col min="2" max="2" width="10.28515625" bestFit="1" customWidth="1"/>
    <col min="3" max="3" width="12" bestFit="1" customWidth="1"/>
    <col min="4" max="4" width="12" customWidth="1"/>
    <col min="5" max="5" width="4.42578125" customWidth="1"/>
    <col min="6" max="6" width="14.85546875" customWidth="1"/>
    <col min="7" max="7" width="6.7109375" customWidth="1"/>
    <col min="9" max="9" width="13.28515625" customWidth="1"/>
  </cols>
  <sheetData>
    <row r="1" spans="1:9" x14ac:dyDescent="0.25">
      <c r="A1" t="s">
        <v>27</v>
      </c>
      <c r="C1" t="s">
        <v>27</v>
      </c>
      <c r="D1" t="s">
        <v>31</v>
      </c>
      <c r="F1" t="s">
        <v>28</v>
      </c>
      <c r="H1" t="s">
        <v>2</v>
      </c>
      <c r="I1" t="s">
        <v>0</v>
      </c>
    </row>
    <row r="2" spans="1:9" x14ac:dyDescent="0.25">
      <c r="A2" t="s">
        <v>16</v>
      </c>
      <c r="C2" t="str">
        <f>Choix_C[[#This Row],[Conso]]</f>
        <v>chauffage</v>
      </c>
      <c r="D2">
        <f>SUBTOTAL(3,Choix_C[[#This Row],[Conso]])</f>
        <v>1</v>
      </c>
      <c r="F2" t="str" cm="1">
        <f t="array" ref="F2">Choix_P[Type période]</f>
        <v>Saison</v>
      </c>
      <c r="H2" t="s">
        <v>3</v>
      </c>
      <c r="I2">
        <v>7</v>
      </c>
    </row>
    <row r="3" spans="1:9" x14ac:dyDescent="0.25">
      <c r="A3" t="s">
        <v>17</v>
      </c>
      <c r="C3" t="str">
        <f>Choix_C[[#This Row],[Conso]]</f>
        <v>ECS</v>
      </c>
      <c r="D3">
        <f>SUBTOTAL(3,Choix_C[[#This Row],[Conso]])</f>
        <v>1</v>
      </c>
      <c r="H3" t="s">
        <v>4</v>
      </c>
      <c r="I3">
        <v>8</v>
      </c>
    </row>
    <row r="4" spans="1:9" x14ac:dyDescent="0.25">
      <c r="C4" t="e">
        <f>Choix_C[[#This Row],[Conso]]</f>
        <v>#VALUE!</v>
      </c>
      <c r="D4" t="e">
        <f>SUBTOTAL(3,Choix_C[[#This Row],[Conso]])</f>
        <v>#VALUE!</v>
      </c>
      <c r="H4" t="s">
        <v>5</v>
      </c>
      <c r="I4">
        <v>9</v>
      </c>
    </row>
    <row r="5" spans="1:9" x14ac:dyDescent="0.25">
      <c r="H5" t="s">
        <v>6</v>
      </c>
      <c r="I5">
        <v>10</v>
      </c>
    </row>
    <row r="6" spans="1:9" x14ac:dyDescent="0.25">
      <c r="H6" t="s">
        <v>7</v>
      </c>
      <c r="I6">
        <v>11</v>
      </c>
    </row>
    <row r="7" spans="1:9" x14ac:dyDescent="0.25">
      <c r="H7" t="s">
        <v>8</v>
      </c>
      <c r="I7">
        <v>12</v>
      </c>
    </row>
    <row r="8" spans="1:9" x14ac:dyDescent="0.25">
      <c r="H8" t="s">
        <v>9</v>
      </c>
      <c r="I8">
        <v>1</v>
      </c>
    </row>
    <row r="9" spans="1:9" x14ac:dyDescent="0.25">
      <c r="H9" t="s">
        <v>10</v>
      </c>
      <c r="I9">
        <v>2</v>
      </c>
    </row>
    <row r="10" spans="1:9" x14ac:dyDescent="0.25">
      <c r="H10" t="s">
        <v>11</v>
      </c>
      <c r="I10">
        <v>3</v>
      </c>
    </row>
    <row r="11" spans="1:9" x14ac:dyDescent="0.25">
      <c r="H11" t="s">
        <v>12</v>
      </c>
      <c r="I11">
        <v>4</v>
      </c>
    </row>
    <row r="12" spans="1:9" x14ac:dyDescent="0.25">
      <c r="H12" t="s">
        <v>13</v>
      </c>
      <c r="I12">
        <v>5</v>
      </c>
    </row>
    <row r="13" spans="1:9" x14ac:dyDescent="0.25">
      <c r="H13" t="s">
        <v>14</v>
      </c>
      <c r="I13">
        <v>6</v>
      </c>
    </row>
  </sheetData>
  <phoneticPr fontId="3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2A6BFF-4762-404B-BCD2-9353B8CB58CF}">
  <dimension ref="A1:F6"/>
  <sheetViews>
    <sheetView workbookViewId="0">
      <selection activeCell="A3" sqref="A3:F6"/>
    </sheetView>
  </sheetViews>
  <sheetFormatPr baseColWidth="10" defaultRowHeight="15" x14ac:dyDescent="0.25"/>
  <cols>
    <col min="4" max="4" width="14.85546875" customWidth="1"/>
  </cols>
  <sheetData>
    <row r="1" spans="1:6" x14ac:dyDescent="0.25">
      <c r="A1" s="7" t="s">
        <v>35</v>
      </c>
    </row>
    <row r="3" spans="1:6" x14ac:dyDescent="0.25">
      <c r="A3" t="s">
        <v>2</v>
      </c>
      <c r="B3" t="s">
        <v>27</v>
      </c>
      <c r="C3" t="s">
        <v>34</v>
      </c>
      <c r="D3" t="s">
        <v>28</v>
      </c>
      <c r="E3" t="s">
        <v>29</v>
      </c>
      <c r="F3" t="s">
        <v>32</v>
      </c>
    </row>
    <row r="4" spans="1:6" x14ac:dyDescent="0.25">
      <c r="A4" t="s">
        <v>9</v>
      </c>
      <c r="B4" t="s">
        <v>16</v>
      </c>
      <c r="C4">
        <v>0</v>
      </c>
      <c r="D4" t="s">
        <v>0</v>
      </c>
      <c r="E4" t="s">
        <v>21</v>
      </c>
      <c r="F4">
        <v>1</v>
      </c>
    </row>
    <row r="5" spans="1:6" x14ac:dyDescent="0.25">
      <c r="A5" t="s">
        <v>9</v>
      </c>
      <c r="B5" t="s">
        <v>16</v>
      </c>
      <c r="C5">
        <v>58</v>
      </c>
      <c r="D5" t="s">
        <v>0</v>
      </c>
      <c r="E5" t="s">
        <v>24</v>
      </c>
      <c r="F5">
        <v>1</v>
      </c>
    </row>
    <row r="6" spans="1:6" x14ac:dyDescent="0.25">
      <c r="A6" t="s">
        <v>9</v>
      </c>
      <c r="B6" t="s">
        <v>16</v>
      </c>
      <c r="C6">
        <v>93</v>
      </c>
      <c r="D6" t="s">
        <v>0</v>
      </c>
      <c r="E6" t="s">
        <v>23</v>
      </c>
      <c r="F6">
        <v>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A40222-7871-4A32-B541-BB28980CE432}">
  <sheetPr codeName="Feuil3"/>
  <dimension ref="A1:G67"/>
  <sheetViews>
    <sheetView tabSelected="1" topLeftCell="B1" workbookViewId="0">
      <selection activeCell="G2" sqref="G2"/>
    </sheetView>
  </sheetViews>
  <sheetFormatPr baseColWidth="10" defaultRowHeight="15" x14ac:dyDescent="0.25"/>
  <cols>
    <col min="1" max="1" width="5.7109375" style="6" hidden="1" customWidth="1"/>
    <col min="2" max="3" width="10.28515625" style="6" bestFit="1" customWidth="1"/>
    <col min="4" max="6" width="11.7109375" style="6" bestFit="1" customWidth="1"/>
    <col min="7" max="7" width="12.5703125" style="6" bestFit="1" customWidth="1"/>
    <col min="8" max="16384" width="11.42578125" style="6"/>
  </cols>
  <sheetData>
    <row r="1" spans="1:7" x14ac:dyDescent="0.25">
      <c r="A1"/>
      <c r="C1"/>
      <c r="E1" t="s">
        <v>28</v>
      </c>
    </row>
    <row r="2" spans="1:7" x14ac:dyDescent="0.25">
      <c r="A2"/>
      <c r="C2"/>
      <c r="E2" t="s">
        <v>0</v>
      </c>
    </row>
    <row r="3" spans="1:7" x14ac:dyDescent="0.25">
      <c r="A3"/>
    </row>
    <row r="5" spans="1:7" x14ac:dyDescent="0.25">
      <c r="A5" s="1" t="s">
        <v>30</v>
      </c>
      <c r="B5"/>
      <c r="C5"/>
      <c r="D5" s="1" t="s">
        <v>27</v>
      </c>
      <c r="E5"/>
      <c r="F5"/>
      <c r="G5"/>
    </row>
    <row r="6" spans="1:7" x14ac:dyDescent="0.25">
      <c r="A6" s="1" t="s">
        <v>32</v>
      </c>
      <c r="B6" s="1" t="s">
        <v>2</v>
      </c>
      <c r="C6" s="1" t="s">
        <v>29</v>
      </c>
      <c r="D6" t="s">
        <v>25</v>
      </c>
      <c r="E6" t="s">
        <v>16</v>
      </c>
      <c r="F6" t="s">
        <v>17</v>
      </c>
      <c r="G6" t="s">
        <v>19</v>
      </c>
    </row>
    <row r="7" spans="1:7" x14ac:dyDescent="0.25">
      <c r="A7">
        <v>1</v>
      </c>
      <c r="B7" t="s">
        <v>9</v>
      </c>
      <c r="C7" t="s">
        <v>21</v>
      </c>
      <c r="D7" s="8">
        <v>0</v>
      </c>
      <c r="E7" s="8">
        <v>0</v>
      </c>
      <c r="F7" s="8">
        <v>10157</v>
      </c>
      <c r="G7" s="8">
        <v>10157</v>
      </c>
    </row>
    <row r="8" spans="1:7" x14ac:dyDescent="0.25">
      <c r="A8"/>
      <c r="B8"/>
      <c r="C8" t="s">
        <v>23</v>
      </c>
      <c r="D8" s="8">
        <v>0</v>
      </c>
      <c r="E8" s="8">
        <v>93</v>
      </c>
      <c r="F8" s="8">
        <v>43316</v>
      </c>
      <c r="G8" s="8">
        <v>43409</v>
      </c>
    </row>
    <row r="9" spans="1:7" x14ac:dyDescent="0.25">
      <c r="A9"/>
      <c r="B9"/>
      <c r="C9" t="s">
        <v>24</v>
      </c>
      <c r="D9" s="8">
        <v>0</v>
      </c>
      <c r="E9" s="8">
        <v>58</v>
      </c>
      <c r="F9" s="8">
        <v>30962</v>
      </c>
      <c r="G9" s="8">
        <v>31020</v>
      </c>
    </row>
    <row r="10" spans="1:7" x14ac:dyDescent="0.25">
      <c r="A10">
        <v>2</v>
      </c>
      <c r="B10" t="s">
        <v>10</v>
      </c>
      <c r="C10" t="s">
        <v>21</v>
      </c>
      <c r="D10" s="8">
        <v>0</v>
      </c>
      <c r="E10" s="8">
        <v>0</v>
      </c>
      <c r="F10" s="8">
        <v>12441</v>
      </c>
      <c r="G10" s="8">
        <v>12441</v>
      </c>
    </row>
    <row r="11" spans="1:7" x14ac:dyDescent="0.25">
      <c r="A11"/>
      <c r="B11"/>
      <c r="C11" t="s">
        <v>23</v>
      </c>
      <c r="D11" s="8">
        <v>0</v>
      </c>
      <c r="E11" s="8">
        <v>0</v>
      </c>
      <c r="F11" s="8">
        <v>43568</v>
      </c>
      <c r="G11" s="8">
        <v>43568</v>
      </c>
    </row>
    <row r="12" spans="1:7" x14ac:dyDescent="0.25">
      <c r="A12"/>
      <c r="B12"/>
      <c r="C12" t="s">
        <v>24</v>
      </c>
      <c r="D12" s="8">
        <v>0</v>
      </c>
      <c r="E12" s="8">
        <v>1</v>
      </c>
      <c r="F12" s="8">
        <v>31690</v>
      </c>
      <c r="G12" s="8">
        <v>31691</v>
      </c>
    </row>
    <row r="13" spans="1:7" x14ac:dyDescent="0.25">
      <c r="A13">
        <v>3</v>
      </c>
      <c r="B13" t="s">
        <v>11</v>
      </c>
      <c r="C13" t="s">
        <v>21</v>
      </c>
      <c r="D13" s="8">
        <v>8596.1523172012967</v>
      </c>
      <c r="E13" s="8">
        <v>3600</v>
      </c>
      <c r="F13" s="8">
        <v>11325</v>
      </c>
      <c r="G13" s="8">
        <v>23521.152317201297</v>
      </c>
    </row>
    <row r="14" spans="1:7" x14ac:dyDescent="0.25">
      <c r="A14"/>
      <c r="B14"/>
      <c r="C14" t="s">
        <v>23</v>
      </c>
      <c r="D14" s="8">
        <v>10271.118490594321</v>
      </c>
      <c r="E14" s="8">
        <v>4275</v>
      </c>
      <c r="F14" s="8">
        <v>44427</v>
      </c>
      <c r="G14" s="8">
        <v>58973.118490594323</v>
      </c>
    </row>
    <row r="15" spans="1:7" x14ac:dyDescent="0.25">
      <c r="A15"/>
      <c r="B15"/>
      <c r="C15" t="s">
        <v>24</v>
      </c>
      <c r="D15" s="8">
        <v>10008.889651041442</v>
      </c>
      <c r="E15" s="8">
        <v>8514</v>
      </c>
      <c r="F15" s="8">
        <v>35875</v>
      </c>
      <c r="G15" s="8">
        <v>54397.889651041442</v>
      </c>
    </row>
    <row r="16" spans="1:7" x14ac:dyDescent="0.25">
      <c r="A16">
        <v>4</v>
      </c>
      <c r="B16" t="s">
        <v>12</v>
      </c>
      <c r="C16" t="s">
        <v>21</v>
      </c>
      <c r="D16" s="8">
        <v>54048.22431046953</v>
      </c>
      <c r="E16" s="8">
        <v>7781</v>
      </c>
      <c r="F16" s="8">
        <v>15676</v>
      </c>
      <c r="G16" s="8">
        <v>77505.224310469523</v>
      </c>
    </row>
    <row r="17" spans="1:7" x14ac:dyDescent="0.25">
      <c r="A17"/>
      <c r="B17"/>
      <c r="C17" t="s">
        <v>23</v>
      </c>
      <c r="D17" s="8">
        <v>47683.438717165875</v>
      </c>
      <c r="E17" s="8">
        <v>40029</v>
      </c>
      <c r="F17" s="8">
        <v>47639</v>
      </c>
      <c r="G17" s="8">
        <v>135351.43871716587</v>
      </c>
    </row>
    <row r="18" spans="1:7" x14ac:dyDescent="0.25">
      <c r="A18"/>
      <c r="B18"/>
      <c r="C18" t="s">
        <v>24</v>
      </c>
      <c r="D18" s="8">
        <v>46210.97397984226</v>
      </c>
      <c r="E18" s="8">
        <v>34744</v>
      </c>
      <c r="F18" s="8">
        <v>39212</v>
      </c>
      <c r="G18" s="8">
        <v>120166.97397984227</v>
      </c>
    </row>
    <row r="19" spans="1:7" x14ac:dyDescent="0.25">
      <c r="A19">
        <v>5</v>
      </c>
      <c r="B19" t="s">
        <v>13</v>
      </c>
      <c r="C19" t="s">
        <v>21</v>
      </c>
      <c r="D19" s="8">
        <v>127691.13574405827</v>
      </c>
      <c r="E19" s="8">
        <v>70461</v>
      </c>
      <c r="F19" s="8">
        <v>23740</v>
      </c>
      <c r="G19" s="8">
        <v>221892.13574405827</v>
      </c>
    </row>
    <row r="20" spans="1:7" x14ac:dyDescent="0.25">
      <c r="A20"/>
      <c r="B20"/>
      <c r="C20" t="s">
        <v>23</v>
      </c>
      <c r="D20" s="8">
        <v>121829.57096267903</v>
      </c>
      <c r="E20" s="8">
        <v>184281</v>
      </c>
      <c r="F20" s="8">
        <v>47150</v>
      </c>
      <c r="G20" s="8">
        <v>353260.57096267905</v>
      </c>
    </row>
    <row r="21" spans="1:7" x14ac:dyDescent="0.25">
      <c r="A21"/>
      <c r="B21"/>
      <c r="C21" t="s">
        <v>24</v>
      </c>
      <c r="D21" s="8">
        <v>127790.6562773185</v>
      </c>
      <c r="E21" s="8">
        <v>146329</v>
      </c>
      <c r="F21" s="8">
        <v>47353</v>
      </c>
      <c r="G21" s="8">
        <v>321472.65627731849</v>
      </c>
    </row>
    <row r="22" spans="1:7" x14ac:dyDescent="0.25">
      <c r="A22">
        <v>6</v>
      </c>
      <c r="B22" t="s">
        <v>14</v>
      </c>
      <c r="C22" t="s">
        <v>21</v>
      </c>
      <c r="D22" s="8">
        <v>170473.82021518023</v>
      </c>
      <c r="E22" s="8">
        <v>145427</v>
      </c>
      <c r="F22" s="8">
        <v>26765</v>
      </c>
      <c r="G22" s="8">
        <v>342665.82021518023</v>
      </c>
    </row>
    <row r="23" spans="1:7" x14ac:dyDescent="0.25">
      <c r="A23"/>
      <c r="B23"/>
      <c r="C23" t="s">
        <v>23</v>
      </c>
      <c r="D23" s="8">
        <v>167383.05686646549</v>
      </c>
      <c r="E23" s="8">
        <v>222823</v>
      </c>
      <c r="F23" s="8">
        <v>45078</v>
      </c>
      <c r="G23" s="8">
        <v>435284.05686646549</v>
      </c>
    </row>
    <row r="24" spans="1:7" x14ac:dyDescent="0.25">
      <c r="A24"/>
      <c r="B24"/>
      <c r="C24" t="s">
        <v>24</v>
      </c>
      <c r="D24" s="8">
        <v>171112.9062187146</v>
      </c>
      <c r="E24" s="8">
        <v>237449</v>
      </c>
      <c r="F24" s="8">
        <v>30749</v>
      </c>
      <c r="G24" s="8">
        <v>439310.9062187146</v>
      </c>
    </row>
    <row r="25" spans="1:7" x14ac:dyDescent="0.25">
      <c r="A25">
        <v>7</v>
      </c>
      <c r="B25" t="s">
        <v>3</v>
      </c>
      <c r="C25" t="s">
        <v>33</v>
      </c>
      <c r="D25" s="8">
        <v>189244.68575771921</v>
      </c>
      <c r="E25" s="8">
        <v>0</v>
      </c>
      <c r="F25" s="8">
        <v>0</v>
      </c>
      <c r="G25" s="8">
        <v>189244.68575771921</v>
      </c>
    </row>
    <row r="26" spans="1:7" x14ac:dyDescent="0.25">
      <c r="A26"/>
      <c r="B26"/>
      <c r="C26" t="s">
        <v>21</v>
      </c>
      <c r="D26" s="8">
        <v>180199.26716083079</v>
      </c>
      <c r="E26" s="8">
        <v>203213</v>
      </c>
      <c r="F26" s="8">
        <v>25633</v>
      </c>
      <c r="G26" s="8">
        <v>409045.26716083079</v>
      </c>
    </row>
    <row r="27" spans="1:7" x14ac:dyDescent="0.25">
      <c r="A27"/>
      <c r="B27"/>
      <c r="C27" t="s">
        <v>23</v>
      </c>
      <c r="D27" s="8">
        <v>190129.39019155852</v>
      </c>
      <c r="E27" s="8">
        <v>238366</v>
      </c>
      <c r="F27" s="8">
        <v>48971</v>
      </c>
      <c r="G27" s="8">
        <v>477466.39019155852</v>
      </c>
    </row>
    <row r="28" spans="1:7" x14ac:dyDescent="0.25">
      <c r="A28">
        <v>8</v>
      </c>
      <c r="B28" t="s">
        <v>4</v>
      </c>
      <c r="C28" t="s">
        <v>33</v>
      </c>
      <c r="D28" s="8">
        <v>138904.13290369228</v>
      </c>
      <c r="E28" s="8">
        <v>0</v>
      </c>
      <c r="F28" s="8">
        <v>0</v>
      </c>
      <c r="G28" s="8">
        <v>138904.13290369228</v>
      </c>
    </row>
    <row r="29" spans="1:7" x14ac:dyDescent="0.25">
      <c r="A29"/>
      <c r="B29"/>
      <c r="C29" t="s">
        <v>21</v>
      </c>
      <c r="D29" s="8">
        <v>141978.44629982376</v>
      </c>
      <c r="E29" s="8">
        <v>178735</v>
      </c>
      <c r="F29" s="8">
        <v>22286</v>
      </c>
      <c r="G29" s="8">
        <v>342999.44629982376</v>
      </c>
    </row>
    <row r="30" spans="1:7" x14ac:dyDescent="0.25">
      <c r="A30"/>
      <c r="B30"/>
      <c r="C30" t="s">
        <v>23</v>
      </c>
      <c r="D30" s="8">
        <v>133634.47068090929</v>
      </c>
      <c r="E30" s="8">
        <v>146693</v>
      </c>
      <c r="F30" s="8">
        <v>42749</v>
      </c>
      <c r="G30" s="8">
        <v>323076.47068090929</v>
      </c>
    </row>
    <row r="31" spans="1:7" x14ac:dyDescent="0.25">
      <c r="A31">
        <v>9</v>
      </c>
      <c r="B31" t="s">
        <v>5</v>
      </c>
      <c r="C31" t="s">
        <v>33</v>
      </c>
      <c r="D31" s="8">
        <v>117522.91687787676</v>
      </c>
      <c r="E31" s="8">
        <v>0</v>
      </c>
      <c r="F31" s="8">
        <v>0</v>
      </c>
      <c r="G31" s="8">
        <v>117522.91687787676</v>
      </c>
    </row>
    <row r="32" spans="1:7" x14ac:dyDescent="0.25">
      <c r="A32"/>
      <c r="B32"/>
      <c r="C32" t="s">
        <v>21</v>
      </c>
      <c r="D32" s="8">
        <v>122085.25422526902</v>
      </c>
      <c r="E32" s="8">
        <v>135213</v>
      </c>
      <c r="F32" s="8">
        <v>28028</v>
      </c>
      <c r="G32" s="8">
        <v>285326.25422526902</v>
      </c>
    </row>
    <row r="33" spans="1:7" x14ac:dyDescent="0.25">
      <c r="A33"/>
      <c r="B33"/>
      <c r="C33" t="s">
        <v>23</v>
      </c>
      <c r="D33" s="8">
        <v>117853.86795851411</v>
      </c>
      <c r="E33" s="8">
        <v>129978</v>
      </c>
      <c r="F33" s="8">
        <v>44066</v>
      </c>
      <c r="G33" s="8">
        <v>291897.86795851414</v>
      </c>
    </row>
    <row r="34" spans="1:7" x14ac:dyDescent="0.25">
      <c r="A34">
        <v>10</v>
      </c>
      <c r="B34" t="s">
        <v>6</v>
      </c>
      <c r="C34" t="s">
        <v>33</v>
      </c>
      <c r="D34" s="8">
        <v>57310.536038077444</v>
      </c>
      <c r="E34" s="8">
        <v>0</v>
      </c>
      <c r="F34" s="8">
        <v>0</v>
      </c>
      <c r="G34" s="8">
        <v>57310.536038077444</v>
      </c>
    </row>
    <row r="35" spans="1:7" x14ac:dyDescent="0.25">
      <c r="A35"/>
      <c r="B35"/>
      <c r="C35" t="s">
        <v>21</v>
      </c>
      <c r="D35" s="8">
        <v>59289.628471093194</v>
      </c>
      <c r="E35" s="8">
        <v>108661</v>
      </c>
      <c r="F35" s="8">
        <v>34556</v>
      </c>
      <c r="G35" s="8">
        <v>202506.62847109319</v>
      </c>
    </row>
    <row r="36" spans="1:7" x14ac:dyDescent="0.25">
      <c r="A36"/>
      <c r="B36"/>
      <c r="C36" t="s">
        <v>23</v>
      </c>
      <c r="D36" s="8">
        <v>71325.175838440438</v>
      </c>
      <c r="E36" s="8">
        <v>87764</v>
      </c>
      <c r="F36" s="8">
        <v>42252</v>
      </c>
      <c r="G36" s="8">
        <v>201341.17583844042</v>
      </c>
    </row>
    <row r="37" spans="1:7" x14ac:dyDescent="0.25">
      <c r="A37">
        <v>11</v>
      </c>
      <c r="B37" t="s">
        <v>7</v>
      </c>
      <c r="C37" t="s">
        <v>33</v>
      </c>
      <c r="D37" s="8">
        <v>36915.826174392103</v>
      </c>
      <c r="E37" s="8">
        <v>0</v>
      </c>
      <c r="F37" s="8">
        <v>0</v>
      </c>
      <c r="G37" s="8">
        <v>36915.826174392103</v>
      </c>
    </row>
    <row r="38" spans="1:7" x14ac:dyDescent="0.25">
      <c r="A38"/>
      <c r="B38"/>
      <c r="C38" t="s">
        <v>21</v>
      </c>
      <c r="D38" s="8">
        <v>32663.071256073912</v>
      </c>
      <c r="E38" s="8">
        <v>35652</v>
      </c>
      <c r="F38" s="8">
        <v>48039</v>
      </c>
      <c r="G38" s="8">
        <v>116354.07125607392</v>
      </c>
    </row>
    <row r="39" spans="1:7" x14ac:dyDescent="0.25">
      <c r="A39"/>
      <c r="B39"/>
      <c r="C39" t="s">
        <v>23</v>
      </c>
      <c r="D39" s="8">
        <v>36914.910293672925</v>
      </c>
      <c r="E39" s="8">
        <v>16452</v>
      </c>
      <c r="F39" s="8">
        <v>45839</v>
      </c>
      <c r="G39" s="8">
        <v>99205.910293672932</v>
      </c>
    </row>
    <row r="40" spans="1:7" x14ac:dyDescent="0.25">
      <c r="A40">
        <v>12</v>
      </c>
      <c r="B40" t="s">
        <v>8</v>
      </c>
      <c r="C40" t="s">
        <v>33</v>
      </c>
      <c r="D40" s="8">
        <v>0</v>
      </c>
      <c r="E40" s="8">
        <v>0</v>
      </c>
      <c r="F40" s="8">
        <v>0</v>
      </c>
      <c r="G40" s="8">
        <v>0</v>
      </c>
    </row>
    <row r="41" spans="1:7" x14ac:dyDescent="0.25">
      <c r="A41"/>
      <c r="B41"/>
      <c r="C41" t="s">
        <v>21</v>
      </c>
      <c r="D41" s="8">
        <v>0</v>
      </c>
      <c r="E41" s="8">
        <v>0</v>
      </c>
      <c r="F41" s="8">
        <v>47663</v>
      </c>
      <c r="G41" s="8">
        <v>47663</v>
      </c>
    </row>
    <row r="42" spans="1:7" x14ac:dyDescent="0.25">
      <c r="A42"/>
      <c r="B42"/>
      <c r="C42" t="s">
        <v>23</v>
      </c>
      <c r="D42" s="8">
        <v>0</v>
      </c>
      <c r="E42" s="8">
        <v>0</v>
      </c>
      <c r="F42" s="8">
        <v>37785</v>
      </c>
      <c r="G42" s="8">
        <v>37785</v>
      </c>
    </row>
    <row r="43" spans="1:7" x14ac:dyDescent="0.25">
      <c r="A43" t="s">
        <v>19</v>
      </c>
      <c r="B43"/>
      <c r="C43"/>
      <c r="D43" s="8">
        <v>2689071.5238786745</v>
      </c>
      <c r="E43" s="8">
        <v>2386592</v>
      </c>
      <c r="F43" s="8">
        <v>1054990</v>
      </c>
      <c r="G43" s="8">
        <v>6130653.5238786759</v>
      </c>
    </row>
    <row r="44" spans="1:7" x14ac:dyDescent="0.25">
      <c r="A44"/>
      <c r="B44"/>
      <c r="C44"/>
      <c r="D44"/>
      <c r="E44"/>
      <c r="F44"/>
      <c r="G44"/>
    </row>
    <row r="45" spans="1:7" x14ac:dyDescent="0.25">
      <c r="A45"/>
      <c r="B45"/>
      <c r="C45"/>
      <c r="D45"/>
      <c r="E45"/>
      <c r="F45"/>
      <c r="G45"/>
    </row>
    <row r="46" spans="1:7" x14ac:dyDescent="0.25">
      <c r="A46"/>
      <c r="B46"/>
      <c r="C46"/>
      <c r="D46"/>
      <c r="E46"/>
      <c r="F46"/>
      <c r="G46"/>
    </row>
    <row r="47" spans="1:7" x14ac:dyDescent="0.25">
      <c r="A47"/>
      <c r="B47"/>
      <c r="C47"/>
      <c r="D47"/>
      <c r="E47"/>
      <c r="F47"/>
      <c r="G47"/>
    </row>
    <row r="48" spans="1:7" x14ac:dyDescent="0.25">
      <c r="A48"/>
      <c r="B48"/>
      <c r="C48"/>
      <c r="D48"/>
      <c r="E48"/>
      <c r="F48"/>
      <c r="G48"/>
    </row>
    <row r="49" spans="1:7" x14ac:dyDescent="0.25">
      <c r="A49"/>
      <c r="B49"/>
      <c r="C49"/>
      <c r="D49"/>
      <c r="E49"/>
      <c r="F49"/>
      <c r="G49"/>
    </row>
    <row r="50" spans="1:7" x14ac:dyDescent="0.25">
      <c r="A50"/>
      <c r="B50"/>
      <c r="C50"/>
      <c r="D50"/>
      <c r="E50"/>
      <c r="F50"/>
      <c r="G50"/>
    </row>
    <row r="51" spans="1:7" x14ac:dyDescent="0.25">
      <c r="A51"/>
      <c r="B51"/>
      <c r="C51"/>
      <c r="D51"/>
      <c r="E51"/>
      <c r="F51"/>
      <c r="G51"/>
    </row>
    <row r="52" spans="1:7" x14ac:dyDescent="0.25">
      <c r="A52"/>
      <c r="B52"/>
      <c r="C52"/>
      <c r="D52"/>
      <c r="E52"/>
      <c r="F52"/>
      <c r="G52"/>
    </row>
    <row r="53" spans="1:7" x14ac:dyDescent="0.25">
      <c r="A53"/>
      <c r="B53"/>
      <c r="C53"/>
      <c r="D53"/>
      <c r="E53"/>
      <c r="F53"/>
      <c r="G53"/>
    </row>
    <row r="54" spans="1:7" x14ac:dyDescent="0.25">
      <c r="A54"/>
      <c r="B54"/>
      <c r="C54"/>
      <c r="D54"/>
      <c r="E54"/>
      <c r="F54"/>
      <c r="G54"/>
    </row>
    <row r="55" spans="1:7" x14ac:dyDescent="0.25">
      <c r="A55"/>
      <c r="B55"/>
      <c r="C55"/>
      <c r="D55"/>
      <c r="E55"/>
      <c r="F55"/>
      <c r="G55"/>
    </row>
    <row r="56" spans="1:7" x14ac:dyDescent="0.25">
      <c r="A56"/>
      <c r="B56"/>
      <c r="C56"/>
      <c r="D56"/>
      <c r="E56"/>
      <c r="F56"/>
      <c r="G56"/>
    </row>
    <row r="57" spans="1:7" x14ac:dyDescent="0.25">
      <c r="A57"/>
      <c r="B57"/>
      <c r="C57"/>
      <c r="D57"/>
      <c r="E57"/>
      <c r="F57"/>
      <c r="G57"/>
    </row>
    <row r="58" spans="1:7" x14ac:dyDescent="0.25">
      <c r="A58"/>
      <c r="B58"/>
      <c r="C58"/>
      <c r="D58"/>
      <c r="E58"/>
      <c r="F58"/>
      <c r="G58"/>
    </row>
    <row r="59" spans="1:7" x14ac:dyDescent="0.25">
      <c r="A59"/>
      <c r="B59"/>
      <c r="C59"/>
      <c r="D59"/>
      <c r="E59"/>
      <c r="F59"/>
      <c r="G59"/>
    </row>
    <row r="60" spans="1:7" x14ac:dyDescent="0.25">
      <c r="A60"/>
      <c r="B60"/>
      <c r="C60"/>
      <c r="D60"/>
      <c r="E60"/>
      <c r="F60"/>
      <c r="G60"/>
    </row>
    <row r="61" spans="1:7" x14ac:dyDescent="0.25">
      <c r="A61"/>
      <c r="B61"/>
      <c r="C61"/>
      <c r="D61"/>
      <c r="E61"/>
      <c r="F61"/>
      <c r="G61"/>
    </row>
    <row r="62" spans="1:7" x14ac:dyDescent="0.25">
      <c r="A62"/>
      <c r="B62"/>
      <c r="C62"/>
      <c r="D62"/>
      <c r="E62"/>
      <c r="F62"/>
      <c r="G62"/>
    </row>
    <row r="63" spans="1:7" x14ac:dyDescent="0.25">
      <c r="A63"/>
      <c r="B63"/>
      <c r="C63"/>
      <c r="D63"/>
      <c r="E63"/>
      <c r="F63"/>
      <c r="G63"/>
    </row>
    <row r="64" spans="1:7" x14ac:dyDescent="0.25">
      <c r="A64"/>
      <c r="B64"/>
      <c r="C64"/>
      <c r="D64"/>
      <c r="E64"/>
      <c r="F64"/>
      <c r="G64"/>
    </row>
    <row r="65" spans="1:7" x14ac:dyDescent="0.25">
      <c r="A65"/>
      <c r="B65"/>
      <c r="C65"/>
      <c r="D65"/>
      <c r="E65"/>
      <c r="F65"/>
      <c r="G65"/>
    </row>
    <row r="66" spans="1:7" x14ac:dyDescent="0.25">
      <c r="A66"/>
      <c r="B66"/>
      <c r="C66"/>
      <c r="D66"/>
      <c r="E66"/>
      <c r="F66"/>
      <c r="G66"/>
    </row>
    <row r="67" spans="1:7" x14ac:dyDescent="0.25">
      <c r="A67"/>
      <c r="B67"/>
      <c r="C67"/>
      <c r="D67"/>
      <c r="E67"/>
      <c r="F67"/>
      <c r="G67"/>
    </row>
  </sheetData>
  <dataValidations count="1">
    <dataValidation type="list" allowBlank="1" showInputMessage="1" showErrorMessage="1" sqref="C2 E2" xr:uid="{A2312C3B-FB00-4645-A210-D32029DE18F5}">
      <formula1>"Saison,Année"</formula1>
    </dataValidation>
  </dataValidations>
  <pageMargins left="0.7" right="0.7" top="0.75" bottom="0.75" header="0.3" footer="0.3"/>
  <pageSetup paperSize="9" orientation="portrait" horizontalDpi="4294967293" verticalDpi="0" r:id="rId2"/>
  <drawing r:id="rId3"/>
  <tableParts count="1"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6:D49"/>
  <sheetViews>
    <sheetView topLeftCell="A4" workbookViewId="0">
      <selection activeCell="A9" sqref="A9"/>
    </sheetView>
  </sheetViews>
  <sheetFormatPr baseColWidth="10" defaultRowHeight="15" x14ac:dyDescent="0.25"/>
  <cols>
    <col min="1" max="1" width="21" customWidth="1"/>
    <col min="2" max="2" width="14" customWidth="1"/>
    <col min="3" max="3" width="19.7109375" customWidth="1"/>
    <col min="4" max="4" width="15" bestFit="1" customWidth="1"/>
    <col min="5" max="5" width="24.7109375" customWidth="1"/>
    <col min="6" max="7" width="9.7109375" customWidth="1"/>
    <col min="8" max="8" width="24.7109375" customWidth="1"/>
    <col min="9" max="9" width="19" customWidth="1"/>
    <col min="10" max="11" width="7" customWidth="1"/>
    <col min="12" max="13" width="6" customWidth="1"/>
    <col min="14" max="14" width="14.5703125" customWidth="1"/>
    <col min="15" max="15" width="11.5703125" customWidth="1"/>
    <col min="16" max="16" width="6" customWidth="1"/>
    <col min="17" max="17" width="10.85546875" customWidth="1"/>
    <col min="18" max="18" width="8.140625" customWidth="1"/>
    <col min="19" max="19" width="10.42578125" customWidth="1"/>
    <col min="20" max="20" width="10.140625" customWidth="1"/>
    <col min="21" max="22" width="7.28515625" customWidth="1"/>
    <col min="23" max="23" width="7" customWidth="1"/>
    <col min="24" max="26" width="6" customWidth="1"/>
    <col min="27" max="27" width="14.5703125" customWidth="1"/>
    <col min="28" max="28" width="11.5703125" customWidth="1"/>
    <col min="29" max="29" width="6" customWidth="1"/>
    <col min="30" max="30" width="10.85546875" customWidth="1"/>
    <col min="31" max="31" width="8.140625" customWidth="1"/>
    <col min="32" max="32" width="10.42578125" customWidth="1"/>
    <col min="33" max="33" width="10.140625" customWidth="1"/>
    <col min="34" max="34" width="14.5703125" customWidth="1"/>
    <col min="35" max="35" width="12.5703125" customWidth="1"/>
    <col min="36" max="36" width="8.85546875" customWidth="1"/>
    <col min="37" max="37" width="11.85546875" customWidth="1"/>
    <col min="38" max="38" width="8.85546875" customWidth="1"/>
    <col min="39" max="39" width="11.85546875" customWidth="1"/>
    <col min="40" max="40" width="8.85546875" customWidth="1"/>
    <col min="41" max="41" width="11.85546875" customWidth="1"/>
    <col min="42" max="42" width="8.85546875" customWidth="1"/>
    <col min="43" max="43" width="11.85546875" customWidth="1"/>
    <col min="44" max="44" width="8.85546875" customWidth="1"/>
    <col min="45" max="45" width="11.85546875" customWidth="1"/>
    <col min="46" max="46" width="12.5703125" bestFit="1" customWidth="1"/>
    <col min="47" max="47" width="8.85546875" customWidth="1"/>
    <col min="48" max="48" width="11.85546875" bestFit="1" customWidth="1"/>
    <col min="49" max="49" width="8.85546875" customWidth="1"/>
    <col min="50" max="50" width="11.85546875" bestFit="1" customWidth="1"/>
    <col min="51" max="51" width="8.85546875" customWidth="1"/>
    <col min="52" max="52" width="11.85546875" bestFit="1" customWidth="1"/>
    <col min="53" max="53" width="8.85546875" customWidth="1"/>
    <col min="54" max="54" width="11.85546875" bestFit="1" customWidth="1"/>
    <col min="55" max="55" width="8.85546875" customWidth="1"/>
    <col min="56" max="56" width="11.85546875" bestFit="1" customWidth="1"/>
    <col min="57" max="57" width="8.140625" customWidth="1"/>
    <col min="58" max="58" width="11.140625" customWidth="1"/>
    <col min="59" max="59" width="12.5703125" bestFit="1" customWidth="1"/>
  </cols>
  <sheetData>
    <row r="6" spans="1:4" x14ac:dyDescent="0.25">
      <c r="A6" s="1" t="s">
        <v>18</v>
      </c>
      <c r="B6" t="s">
        <v>22</v>
      </c>
      <c r="C6" t="s">
        <v>20</v>
      </c>
      <c r="D6" t="s">
        <v>26</v>
      </c>
    </row>
    <row r="7" spans="1:4" x14ac:dyDescent="0.25">
      <c r="A7" s="2" t="s">
        <v>9</v>
      </c>
    </row>
    <row r="8" spans="1:4" x14ac:dyDescent="0.25">
      <c r="A8" s="3" t="s">
        <v>21</v>
      </c>
      <c r="B8">
        <v>10157</v>
      </c>
      <c r="C8">
        <v>0</v>
      </c>
      <c r="D8">
        <v>0</v>
      </c>
    </row>
    <row r="9" spans="1:4" x14ac:dyDescent="0.25">
      <c r="A9" s="3" t="s">
        <v>23</v>
      </c>
      <c r="B9">
        <v>43316</v>
      </c>
      <c r="C9">
        <v>93</v>
      </c>
      <c r="D9">
        <v>0</v>
      </c>
    </row>
    <row r="10" spans="1:4" x14ac:dyDescent="0.25">
      <c r="A10" s="3" t="s">
        <v>24</v>
      </c>
      <c r="B10">
        <v>30962</v>
      </c>
      <c r="C10">
        <v>58</v>
      </c>
      <c r="D10">
        <v>0</v>
      </c>
    </row>
    <row r="11" spans="1:4" x14ac:dyDescent="0.25">
      <c r="A11" s="2" t="s">
        <v>10</v>
      </c>
    </row>
    <row r="12" spans="1:4" x14ac:dyDescent="0.25">
      <c r="A12" s="3" t="s">
        <v>21</v>
      </c>
      <c r="B12">
        <v>12441</v>
      </c>
      <c r="C12">
        <v>0</v>
      </c>
      <c r="D12">
        <v>0</v>
      </c>
    </row>
    <row r="13" spans="1:4" x14ac:dyDescent="0.25">
      <c r="A13" s="3" t="s">
        <v>23</v>
      </c>
      <c r="B13">
        <v>43568</v>
      </c>
      <c r="C13">
        <v>0</v>
      </c>
      <c r="D13">
        <v>0</v>
      </c>
    </row>
    <row r="14" spans="1:4" x14ac:dyDescent="0.25">
      <c r="A14" s="3" t="s">
        <v>24</v>
      </c>
      <c r="B14">
        <v>31690</v>
      </c>
      <c r="C14">
        <v>1</v>
      </c>
      <c r="D14">
        <v>0</v>
      </c>
    </row>
    <row r="15" spans="1:4" x14ac:dyDescent="0.25">
      <c r="A15" s="2" t="s">
        <v>11</v>
      </c>
    </row>
    <row r="16" spans="1:4" x14ac:dyDescent="0.25">
      <c r="A16" s="3" t="s">
        <v>21</v>
      </c>
      <c r="B16">
        <v>11325</v>
      </c>
      <c r="C16">
        <v>3600</v>
      </c>
      <c r="D16">
        <v>8596.1523172012967</v>
      </c>
    </row>
    <row r="17" spans="1:4" x14ac:dyDescent="0.25">
      <c r="A17" s="3" t="s">
        <v>23</v>
      </c>
      <c r="B17">
        <v>44427</v>
      </c>
      <c r="C17">
        <v>4275</v>
      </c>
      <c r="D17">
        <v>10271.118490594321</v>
      </c>
    </row>
    <row r="18" spans="1:4" x14ac:dyDescent="0.25">
      <c r="A18" s="3" t="s">
        <v>24</v>
      </c>
      <c r="B18">
        <v>35875</v>
      </c>
      <c r="C18">
        <v>8514</v>
      </c>
      <c r="D18">
        <v>10008.889651041442</v>
      </c>
    </row>
    <row r="19" spans="1:4" x14ac:dyDescent="0.25">
      <c r="A19" s="2" t="s">
        <v>12</v>
      </c>
    </row>
    <row r="20" spans="1:4" x14ac:dyDescent="0.25">
      <c r="A20" s="3" t="s">
        <v>21</v>
      </c>
      <c r="B20">
        <v>15676</v>
      </c>
      <c r="C20">
        <v>7781</v>
      </c>
      <c r="D20">
        <v>54048.22431046953</v>
      </c>
    </row>
    <row r="21" spans="1:4" x14ac:dyDescent="0.25">
      <c r="A21" s="3" t="s">
        <v>23</v>
      </c>
      <c r="B21">
        <v>47639</v>
      </c>
      <c r="C21">
        <v>40029</v>
      </c>
      <c r="D21">
        <v>47683.438717165875</v>
      </c>
    </row>
    <row r="22" spans="1:4" x14ac:dyDescent="0.25">
      <c r="A22" s="3" t="s">
        <v>24</v>
      </c>
      <c r="B22">
        <v>39212</v>
      </c>
      <c r="C22">
        <v>34744</v>
      </c>
      <c r="D22">
        <v>46210.97397984226</v>
      </c>
    </row>
    <row r="23" spans="1:4" x14ac:dyDescent="0.25">
      <c r="A23" s="2" t="s">
        <v>13</v>
      </c>
    </row>
    <row r="24" spans="1:4" x14ac:dyDescent="0.25">
      <c r="A24" s="3" t="s">
        <v>21</v>
      </c>
      <c r="B24">
        <v>23740</v>
      </c>
      <c r="C24">
        <v>70461</v>
      </c>
      <c r="D24">
        <v>127691.13574405827</v>
      </c>
    </row>
    <row r="25" spans="1:4" x14ac:dyDescent="0.25">
      <c r="A25" s="3" t="s">
        <v>23</v>
      </c>
      <c r="B25">
        <v>47150</v>
      </c>
      <c r="C25">
        <v>184281</v>
      </c>
      <c r="D25">
        <v>121829.57096267903</v>
      </c>
    </row>
    <row r="26" spans="1:4" x14ac:dyDescent="0.25">
      <c r="A26" s="3" t="s">
        <v>24</v>
      </c>
      <c r="B26">
        <v>47353</v>
      </c>
      <c r="C26">
        <v>146329</v>
      </c>
      <c r="D26">
        <v>127790.6562773185</v>
      </c>
    </row>
    <row r="27" spans="1:4" x14ac:dyDescent="0.25">
      <c r="A27" s="2" t="s">
        <v>14</v>
      </c>
    </row>
    <row r="28" spans="1:4" x14ac:dyDescent="0.25">
      <c r="A28" s="3" t="s">
        <v>21</v>
      </c>
      <c r="B28">
        <v>26765</v>
      </c>
      <c r="C28">
        <v>145427</v>
      </c>
      <c r="D28">
        <v>170473.82021518023</v>
      </c>
    </row>
    <row r="29" spans="1:4" x14ac:dyDescent="0.25">
      <c r="A29" s="3" t="s">
        <v>23</v>
      </c>
      <c r="B29">
        <v>45078</v>
      </c>
      <c r="C29">
        <v>222823</v>
      </c>
      <c r="D29">
        <v>167383.05686646549</v>
      </c>
    </row>
    <row r="30" spans="1:4" x14ac:dyDescent="0.25">
      <c r="A30" s="3" t="s">
        <v>24</v>
      </c>
      <c r="B30">
        <v>30749</v>
      </c>
      <c r="C30">
        <v>237449</v>
      </c>
      <c r="D30">
        <v>171112.9062187146</v>
      </c>
    </row>
    <row r="31" spans="1:4" x14ac:dyDescent="0.25">
      <c r="A31" s="2" t="s">
        <v>3</v>
      </c>
    </row>
    <row r="32" spans="1:4" x14ac:dyDescent="0.25">
      <c r="A32" s="3" t="s">
        <v>21</v>
      </c>
      <c r="B32">
        <v>25633</v>
      </c>
      <c r="C32">
        <v>203213</v>
      </c>
      <c r="D32">
        <v>180199.26716083079</v>
      </c>
    </row>
    <row r="33" spans="1:4" x14ac:dyDescent="0.25">
      <c r="A33" s="3" t="s">
        <v>23</v>
      </c>
      <c r="B33">
        <v>48971</v>
      </c>
      <c r="C33">
        <v>238366</v>
      </c>
      <c r="D33">
        <v>190129.39019155852</v>
      </c>
    </row>
    <row r="34" spans="1:4" x14ac:dyDescent="0.25">
      <c r="A34" s="2" t="s">
        <v>4</v>
      </c>
    </row>
    <row r="35" spans="1:4" x14ac:dyDescent="0.25">
      <c r="A35" s="3" t="s">
        <v>21</v>
      </c>
      <c r="B35">
        <v>22286</v>
      </c>
      <c r="C35">
        <v>178735</v>
      </c>
      <c r="D35">
        <v>141978.44629982376</v>
      </c>
    </row>
    <row r="36" spans="1:4" x14ac:dyDescent="0.25">
      <c r="A36" s="3" t="s">
        <v>23</v>
      </c>
      <c r="B36">
        <v>42749</v>
      </c>
      <c r="C36">
        <v>146693</v>
      </c>
      <c r="D36">
        <v>133634.47068090929</v>
      </c>
    </row>
    <row r="37" spans="1:4" x14ac:dyDescent="0.25">
      <c r="A37" s="2" t="s">
        <v>5</v>
      </c>
    </row>
    <row r="38" spans="1:4" x14ac:dyDescent="0.25">
      <c r="A38" s="3" t="s">
        <v>21</v>
      </c>
      <c r="B38">
        <v>28028</v>
      </c>
      <c r="C38">
        <v>135213</v>
      </c>
      <c r="D38">
        <v>122085.25422526902</v>
      </c>
    </row>
    <row r="39" spans="1:4" x14ac:dyDescent="0.25">
      <c r="A39" s="3" t="s">
        <v>23</v>
      </c>
      <c r="B39">
        <v>44066</v>
      </c>
      <c r="C39">
        <v>129978</v>
      </c>
      <c r="D39">
        <v>117853.86795851411</v>
      </c>
    </row>
    <row r="40" spans="1:4" x14ac:dyDescent="0.25">
      <c r="A40" s="2" t="s">
        <v>6</v>
      </c>
    </row>
    <row r="41" spans="1:4" x14ac:dyDescent="0.25">
      <c r="A41" s="3" t="s">
        <v>21</v>
      </c>
      <c r="B41">
        <v>34556</v>
      </c>
      <c r="C41">
        <v>108661</v>
      </c>
      <c r="D41">
        <v>59289.628471093194</v>
      </c>
    </row>
    <row r="42" spans="1:4" x14ac:dyDescent="0.25">
      <c r="A42" s="3" t="s">
        <v>23</v>
      </c>
      <c r="B42">
        <v>42252</v>
      </c>
      <c r="C42">
        <v>87764</v>
      </c>
      <c r="D42">
        <v>71325.175838440438</v>
      </c>
    </row>
    <row r="43" spans="1:4" x14ac:dyDescent="0.25">
      <c r="A43" s="2" t="s">
        <v>7</v>
      </c>
    </row>
    <row r="44" spans="1:4" x14ac:dyDescent="0.25">
      <c r="A44" s="3" t="s">
        <v>21</v>
      </c>
      <c r="B44">
        <v>48039</v>
      </c>
      <c r="C44">
        <v>35652</v>
      </c>
      <c r="D44">
        <v>32663.071256073912</v>
      </c>
    </row>
    <row r="45" spans="1:4" x14ac:dyDescent="0.25">
      <c r="A45" s="3" t="s">
        <v>23</v>
      </c>
      <c r="B45">
        <v>45839</v>
      </c>
      <c r="C45">
        <v>16452</v>
      </c>
      <c r="D45">
        <v>36914.910293672925</v>
      </c>
    </row>
    <row r="46" spans="1:4" x14ac:dyDescent="0.25">
      <c r="A46" s="2" t="s">
        <v>8</v>
      </c>
    </row>
    <row r="47" spans="1:4" x14ac:dyDescent="0.25">
      <c r="A47" s="3" t="s">
        <v>21</v>
      </c>
      <c r="B47">
        <v>47663</v>
      </c>
      <c r="C47">
        <v>0</v>
      </c>
      <c r="D47">
        <v>0</v>
      </c>
    </row>
    <row r="48" spans="1:4" x14ac:dyDescent="0.25">
      <c r="A48" s="3" t="s">
        <v>23</v>
      </c>
      <c r="B48">
        <v>37785</v>
      </c>
      <c r="C48">
        <v>0</v>
      </c>
      <c r="D48">
        <v>0</v>
      </c>
    </row>
    <row r="49" spans="1:4" x14ac:dyDescent="0.25">
      <c r="A49" s="2" t="s">
        <v>19</v>
      </c>
      <c r="B49">
        <v>1054990</v>
      </c>
      <c r="C49">
        <v>2386592</v>
      </c>
      <c r="D49">
        <v>2149173.4261269164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0:B10"/>
  <sheetViews>
    <sheetView workbookViewId="0">
      <selection activeCell="B10" sqref="B10"/>
    </sheetView>
  </sheetViews>
  <sheetFormatPr baseColWidth="10" defaultRowHeight="15" x14ac:dyDescent="0.25"/>
  <cols>
    <col min="1" max="1" width="24" bestFit="1" customWidth="1"/>
  </cols>
  <sheetData>
    <row r="10" spans="1:2" x14ac:dyDescent="0.25">
      <c r="A10" t="s">
        <v>15</v>
      </c>
      <c r="B10">
        <v>2022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537C817-67E8-4D25-A6D2-126B324B9AC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Data</vt:lpstr>
      <vt:lpstr>Tech</vt:lpstr>
      <vt:lpstr>Détails1</vt:lpstr>
      <vt:lpstr>TCD</vt:lpstr>
      <vt:lpstr>Feuil3</vt:lpstr>
      <vt:lpstr>hyp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Anjou</dc:creator>
  <cp:lastModifiedBy>Chris_W10</cp:lastModifiedBy>
  <dcterms:created xsi:type="dcterms:W3CDTF">2025-02-22T13:09:58Z</dcterms:created>
  <dcterms:modified xsi:type="dcterms:W3CDTF">2025-02-24T11:05:35Z</dcterms:modified>
</cp:coreProperties>
</file>