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08FDE146-B6E7-478A-8776-FD99E61EC342}" xr6:coauthVersionLast="47" xr6:coauthVersionMax="47" xr10:uidLastSave="{00000000-0000-0000-0000-000000000000}"/>
  <bookViews>
    <workbookView xWindow="-120" yWindow="-120" windowWidth="38640" windowHeight="15990" xr2:uid="{00000000-000D-0000-FFFF-FFFF00000000}"/>
  </bookViews>
  <sheets>
    <sheet name="TCD" sheetId="4" r:id="rId1"/>
    <sheet name="Compétences" sheetId="1" r:id="rId2"/>
    <sheet name="Personnel" sheetId="3" r:id="rId3"/>
    <sheet name="Références" sheetId="2" r:id="rId4"/>
  </sheets>
  <definedNames>
    <definedName name="L_Comp">OFFSET(Compétences[[#Headers],[Compétence/Connaissance]],MATCH(Compétences_Personnel[[#This Row],[Type]],Compétences[Type],0),,COUNTIF(Compétences[Type],Compétences_Personnel[[#This Row],[Type]]))</definedName>
    <definedName name="L_Perso">Personnel[NomPrenom]</definedName>
    <definedName name="Segment_Compétence_Connaissance">#N/A</definedName>
    <definedName name="Segment_Nom_Prénom">#N/A</definedName>
    <definedName name="Segment_Poste_occupé">#N/A</definedName>
  </definedNames>
  <calcPr calcId="191029"/>
  <pivotCaches>
    <pivotCache cacheId="23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9" i="1" l="1"/>
  <c r="C9" i="1"/>
  <c r="B8" i="1"/>
  <c r="C8" i="1"/>
  <c r="B5" i="1"/>
  <c r="B6" i="1"/>
  <c r="B7" i="1"/>
  <c r="C5" i="1"/>
  <c r="C6" i="1"/>
  <c r="C7" i="1"/>
  <c r="B4" i="1"/>
  <c r="C4" i="1"/>
  <c r="B3" i="1"/>
  <c r="C3" i="1"/>
  <c r="B38" i="1"/>
  <c r="C38" i="1"/>
  <c r="B36" i="1"/>
  <c r="C36" i="1"/>
  <c r="B35" i="1"/>
  <c r="C35" i="1"/>
  <c r="B34" i="1"/>
  <c r="C34" i="1"/>
  <c r="B33" i="1"/>
  <c r="C33" i="1"/>
  <c r="B32" i="1"/>
  <c r="C32" i="1"/>
  <c r="B31" i="1"/>
  <c r="C31" i="1"/>
  <c r="B30" i="1"/>
  <c r="C30" i="1"/>
  <c r="B29" i="1"/>
  <c r="C29" i="1"/>
  <c r="B28" i="1"/>
  <c r="C28" i="1"/>
  <c r="B27" i="1"/>
  <c r="C27" i="1"/>
  <c r="B26" i="1"/>
  <c r="C26" i="1"/>
  <c r="B25" i="1"/>
  <c r="C25" i="1"/>
  <c r="B23" i="1"/>
  <c r="C23" i="1"/>
  <c r="B22" i="1"/>
  <c r="C22" i="1"/>
  <c r="B19" i="1"/>
  <c r="B20" i="1"/>
  <c r="B21" i="1"/>
  <c r="C19" i="1"/>
  <c r="C20" i="1"/>
  <c r="C21" i="1"/>
  <c r="B14" i="1"/>
  <c r="B15" i="1"/>
  <c r="B16" i="1"/>
  <c r="B17" i="1"/>
  <c r="B18" i="1"/>
  <c r="B11" i="1"/>
  <c r="B24" i="1"/>
  <c r="B37" i="1"/>
  <c r="B2" i="1"/>
  <c r="B12" i="1"/>
  <c r="B13" i="1"/>
  <c r="C18" i="1"/>
  <c r="C17" i="1"/>
  <c r="C16" i="1"/>
  <c r="C15" i="1"/>
  <c r="C14" i="1"/>
  <c r="B10" i="1"/>
  <c r="C13" i="1"/>
  <c r="C12" i="1"/>
  <c r="C11" i="1"/>
  <c r="C24" i="1"/>
  <c r="C37" i="1"/>
  <c r="C2" i="1"/>
  <c r="C10" i="1"/>
  <c r="E3" i="3"/>
  <c r="E4" i="3"/>
  <c r="E5" i="3"/>
  <c r="E6" i="3"/>
  <c r="E2" i="3"/>
</calcChain>
</file>

<file path=xl/sharedStrings.xml><?xml version="1.0" encoding="utf-8"?>
<sst xmlns="http://schemas.openxmlformats.org/spreadsheetml/2006/main" count="269" uniqueCount="76">
  <si>
    <t>Poste occupé</t>
  </si>
  <si>
    <t>Matricule</t>
  </si>
  <si>
    <t>NOM</t>
  </si>
  <si>
    <t>Prénom</t>
  </si>
  <si>
    <t>Accueillir, informer, orienter une personne</t>
  </si>
  <si>
    <t>Analyser la situation d'une personne et évaluer ses besoins</t>
  </si>
  <si>
    <t>Animer une réunion, un atelier, une activité</t>
  </si>
  <si>
    <t>Co-construire et mettre en œuvre le projet individualisé</t>
  </si>
  <si>
    <t>Collecter et traiter une information, des documents</t>
  </si>
  <si>
    <t>Concevoir et enrichir le plaidoyer</t>
  </si>
  <si>
    <t>Concevoir et utiliser des outils pédagogiques</t>
  </si>
  <si>
    <t>Développer les activités et les services, innover</t>
  </si>
  <si>
    <t>Diagnostiquer une panne sur une installation</t>
  </si>
  <si>
    <t xml:space="preserve">Exercer son leadership </t>
  </si>
  <si>
    <t>Favoriser le travail collaboratif et le bien être au travail</t>
  </si>
  <si>
    <t>Gérer les stocks et les approvisionnements</t>
  </si>
  <si>
    <t>Instaurer une relation avec une personne</t>
  </si>
  <si>
    <t xml:space="preserve">Intervenir pour réaliser des travaux </t>
  </si>
  <si>
    <t>Maîtriser une langue étrangère</t>
  </si>
  <si>
    <t>Manager la complexité, résoudre les difficultés</t>
  </si>
  <si>
    <t>Mener des entretiens individuels</t>
  </si>
  <si>
    <t xml:space="preserve">Penser le devenir de l'association et anticiper les évolutions de l'environnement avec leurs impacts </t>
  </si>
  <si>
    <t xml:space="preserve">Piloter les performances individuelles et collectives, obtenir des résultats </t>
  </si>
  <si>
    <t>Planifier une activité, un évènement</t>
  </si>
  <si>
    <t>Piloter, organiser et contrôler les activités</t>
  </si>
  <si>
    <t>Rédiger des écrits professionnels</t>
  </si>
  <si>
    <t xml:space="preserve">Travailler en équipe, en réseau </t>
  </si>
  <si>
    <t>Utiliser, maîtriser une base de données métiers</t>
  </si>
  <si>
    <t>Acteurs du champ de l'asile et du social</t>
  </si>
  <si>
    <t>Champ du travail et de l'action sociale</t>
  </si>
  <si>
    <t>Obligations légales et règlementaires liées à la fonction exercée/à la thématique/aux champs de responsabilités</t>
  </si>
  <si>
    <t>Organisation et fonctionnement interne (structures, activités, organigrammes, guides)</t>
  </si>
  <si>
    <t>Plomberie, électricité, peinture</t>
  </si>
  <si>
    <t>Psychologie de l'enfant</t>
  </si>
  <si>
    <t xml:space="preserve">Publics de la migration et de l'asile </t>
  </si>
  <si>
    <t>Sciences de l'éducation, pédagogie</t>
  </si>
  <si>
    <t>Techniques, méthodologies et outils de management</t>
  </si>
  <si>
    <t>Mobilité géo</t>
  </si>
  <si>
    <t>Nombre de formation souhaité</t>
  </si>
  <si>
    <t>Avis manager sur le souhait de formation</t>
  </si>
  <si>
    <t>non</t>
  </si>
  <si>
    <t>oui</t>
  </si>
  <si>
    <t>favorable</t>
  </si>
  <si>
    <t>chargé de projet</t>
  </si>
  <si>
    <t xml:space="preserve">GOMEZ </t>
  </si>
  <si>
    <t>Séléna</t>
  </si>
  <si>
    <t>HENRY</t>
  </si>
  <si>
    <t>MBAPPE</t>
  </si>
  <si>
    <t>TAYLOR</t>
  </si>
  <si>
    <t>DUBOSC</t>
  </si>
  <si>
    <t>Franck</t>
  </si>
  <si>
    <t>Swift</t>
  </si>
  <si>
    <t>Kylian</t>
  </si>
  <si>
    <t>Thierry</t>
  </si>
  <si>
    <t xml:space="preserve">Eboueur </t>
  </si>
  <si>
    <t>Pompier</t>
  </si>
  <si>
    <t>Policier</t>
  </si>
  <si>
    <t>Arbitre</t>
  </si>
  <si>
    <t>Gendarme</t>
  </si>
  <si>
    <t xml:space="preserve">Poste visé </t>
  </si>
  <si>
    <t>Projet associatif, chartes éthiques, valeurs</t>
  </si>
  <si>
    <t xml:space="preserve">Politiques migratoires </t>
  </si>
  <si>
    <t>Projet hors entreprise
oui/non</t>
  </si>
  <si>
    <t>Compétence/Connaissance</t>
  </si>
  <si>
    <t>Type</t>
  </si>
  <si>
    <t>Compétence</t>
  </si>
  <si>
    <t>Connaissance</t>
  </si>
  <si>
    <t>NomPrenom</t>
  </si>
  <si>
    <t>Nom_Prénom</t>
  </si>
  <si>
    <t>GOMEZ  Séléna</t>
  </si>
  <si>
    <t>HENRY Thierry</t>
  </si>
  <si>
    <t>MBAPPE Kylian</t>
  </si>
  <si>
    <t>TAYLOR Swift</t>
  </si>
  <si>
    <t>DUBOSC Franck</t>
  </si>
  <si>
    <t>Total général</t>
  </si>
  <si>
    <t>Nombre de Nom_Prénom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</si>
</sst>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Border="1"/>
    <xf numFmtId="0" fontId="1" fillId="0" borderId="0" xfId="0" applyFont="1" applyBorder="1" applyAlignment="1">
      <alignment horizontal="center" vertical="center" wrapText="1"/>
    </xf>
    <xf numFmtId="49" fontId="0" fillId="0" borderId="0" xfId="0" applyNumberFormat="1" applyBorder="1"/>
    <xf numFmtId="49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8"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800100</xdr:colOff>
      <xdr:row>0</xdr:row>
      <xdr:rowOff>19050</xdr:rowOff>
    </xdr:from>
    <xdr:to>
      <xdr:col>14</xdr:col>
      <xdr:colOff>952500</xdr:colOff>
      <xdr:row>13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oste occupé">
              <a:extLst>
                <a:ext uri="{FF2B5EF4-FFF2-40B4-BE49-F238E27FC236}">
                  <a16:creationId xmlns:a16="http://schemas.microsoft.com/office/drawing/2014/main" id="{03EE9A69-90BA-0991-39AA-77A78FBD313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ste occup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526250" y="19050"/>
              <a:ext cx="1152525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200024</xdr:colOff>
      <xdr:row>0</xdr:row>
      <xdr:rowOff>152399</xdr:rowOff>
    </xdr:from>
    <xdr:to>
      <xdr:col>13</xdr:col>
      <xdr:colOff>495299</xdr:colOff>
      <xdr:row>18</xdr:row>
      <xdr:rowOff>66674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ompétence/Connaissance">
              <a:extLst>
                <a:ext uri="{FF2B5EF4-FFF2-40B4-BE49-F238E27FC236}">
                  <a16:creationId xmlns:a16="http://schemas.microsoft.com/office/drawing/2014/main" id="{A800F106-1BE3-0BCD-3F08-0C2738BAF28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pétence/Connaissanc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906624" y="152399"/>
              <a:ext cx="4314825" cy="3343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15</xdr:col>
      <xdr:colOff>238125</xdr:colOff>
      <xdr:row>0</xdr:row>
      <xdr:rowOff>9525</xdr:rowOff>
    </xdr:from>
    <xdr:to>
      <xdr:col>17</xdr:col>
      <xdr:colOff>228600</xdr:colOff>
      <xdr:row>13</xdr:row>
      <xdr:rowOff>57150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Nom_Prénom">
              <a:extLst>
                <a:ext uri="{FF2B5EF4-FFF2-40B4-BE49-F238E27FC236}">
                  <a16:creationId xmlns:a16="http://schemas.microsoft.com/office/drawing/2014/main" id="{D26D4A5D-458C-8990-CD5F-686D05CB183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_Prénom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964525" y="95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707.594055787034" createdVersion="8" refreshedVersion="8" minRefreshableVersion="3" recordCount="37" xr:uid="{A4BE86C7-D4F4-4A99-88BB-C80FDDB77CF2}">
  <cacheSource type="worksheet">
    <worksheetSource name="Compétences_Personnel"/>
  </cacheSource>
  <cacheFields count="5">
    <cacheField name="Nom_Prénom" numFmtId="0">
      <sharedItems count="5">
        <s v="DUBOSC Franck"/>
        <s v="GOMEZ  Séléna"/>
        <s v="HENRY Thierry"/>
        <s v="MBAPPE Kylian"/>
        <s v="TAYLOR Swift"/>
      </sharedItems>
    </cacheField>
    <cacheField name="Poste occupé" numFmtId="0">
      <sharedItems count="5">
        <s v="Arbitre"/>
        <s v="Gendarme"/>
        <s v="Eboueur "/>
        <s v="Pompier"/>
        <s v="Policier"/>
      </sharedItems>
    </cacheField>
    <cacheField name="Matricule" numFmtId="0">
      <sharedItems containsSemiMixedTypes="0" containsString="0" containsNumber="1" containsInteger="1" minValue="2086" maxValue="6074"/>
    </cacheField>
    <cacheField name="Type" numFmtId="0">
      <sharedItems count="2">
        <s v="Compétence"/>
        <s v="Connaissance"/>
      </sharedItems>
    </cacheField>
    <cacheField name="Compétence/Connaissance" numFmtId="49">
      <sharedItems count="25">
        <s v="Co-construire et mettre en œuvre le projet individualisé"/>
        <s v="Rédiger des écrits professionnels"/>
        <s v="Utiliser, maîtriser une base de données métiers"/>
        <s v="Acteurs du champ de l'asile et du social"/>
        <s v="Champ du travail et de l'action sociale"/>
        <s v="Obligations légales et règlementaires liées à la fonction exercée/à la thématique/aux champs de responsabilités"/>
        <s v="Politiques migratoires "/>
        <s v="Publics de la migration et de l'asile "/>
        <s v="Diagnostiquer une panne sur une installation"/>
        <s v="Analyser la situation d'une personne et évaluer ses besoins"/>
        <s v="Animer une réunion, un atelier, une activité"/>
        <s v="Instaurer une relation avec une personne"/>
        <s v="Mener des entretiens individuels"/>
        <s v="Travailler en équipe, en réseau "/>
        <s v="Concevoir et enrichir le plaidoyer"/>
        <s v="Développer les activités et les services, innover"/>
        <s v="Exercer son leadership "/>
        <s v="Favoriser le travail collaboratif et le bien être au travail"/>
        <s v="Manager la complexité, résoudre les difficultés"/>
        <s v="Penser le devenir de l'association et anticiper les évolutions de l'environnement avec leurs impacts "/>
        <s v="Piloter les performances individuelles et collectives, obtenir des résultats "/>
        <s v="Piloter, organiser et contrôler les activités"/>
        <s v="Projet associatif, chartes éthiques, valeurs"/>
        <s v="Techniques, méthodologies et outils de management"/>
        <s v="Maîtriser une langue étrangère"/>
      </sharedItems>
    </cacheField>
  </cacheFields>
  <extLst>
    <ext xmlns:x14="http://schemas.microsoft.com/office/spreadsheetml/2009/9/main" uri="{725AE2AE-9491-48be-B2B4-4EB974FC3084}">
      <x14:pivotCacheDefinition pivotCacheId="7725993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7">
  <r>
    <x v="0"/>
    <x v="0"/>
    <n v="4652"/>
    <x v="0"/>
    <x v="0"/>
  </r>
  <r>
    <x v="0"/>
    <x v="0"/>
    <n v="4652"/>
    <x v="0"/>
    <x v="1"/>
  </r>
  <r>
    <x v="0"/>
    <x v="0"/>
    <n v="4652"/>
    <x v="0"/>
    <x v="2"/>
  </r>
  <r>
    <x v="0"/>
    <x v="0"/>
    <n v="4652"/>
    <x v="1"/>
    <x v="3"/>
  </r>
  <r>
    <x v="0"/>
    <x v="0"/>
    <n v="4652"/>
    <x v="1"/>
    <x v="4"/>
  </r>
  <r>
    <x v="0"/>
    <x v="0"/>
    <n v="4652"/>
    <x v="1"/>
    <x v="5"/>
  </r>
  <r>
    <x v="0"/>
    <x v="0"/>
    <n v="4652"/>
    <x v="1"/>
    <x v="6"/>
  </r>
  <r>
    <x v="0"/>
    <x v="0"/>
    <n v="4652"/>
    <x v="1"/>
    <x v="7"/>
  </r>
  <r>
    <x v="1"/>
    <x v="1"/>
    <n v="5175"/>
    <x v="0"/>
    <x v="8"/>
  </r>
  <r>
    <x v="2"/>
    <x v="2"/>
    <n v="3840"/>
    <x v="0"/>
    <x v="9"/>
  </r>
  <r>
    <x v="2"/>
    <x v="2"/>
    <n v="3840"/>
    <x v="0"/>
    <x v="10"/>
  </r>
  <r>
    <x v="2"/>
    <x v="2"/>
    <n v="3840"/>
    <x v="0"/>
    <x v="0"/>
  </r>
  <r>
    <x v="2"/>
    <x v="2"/>
    <n v="3840"/>
    <x v="0"/>
    <x v="11"/>
  </r>
  <r>
    <x v="2"/>
    <x v="2"/>
    <n v="3840"/>
    <x v="0"/>
    <x v="12"/>
  </r>
  <r>
    <x v="2"/>
    <x v="2"/>
    <n v="3840"/>
    <x v="0"/>
    <x v="1"/>
  </r>
  <r>
    <x v="2"/>
    <x v="2"/>
    <n v="3840"/>
    <x v="0"/>
    <x v="13"/>
  </r>
  <r>
    <x v="2"/>
    <x v="2"/>
    <n v="3840"/>
    <x v="0"/>
    <x v="2"/>
  </r>
  <r>
    <x v="2"/>
    <x v="2"/>
    <n v="3840"/>
    <x v="1"/>
    <x v="3"/>
  </r>
  <r>
    <x v="2"/>
    <x v="2"/>
    <n v="3840"/>
    <x v="1"/>
    <x v="4"/>
  </r>
  <r>
    <x v="2"/>
    <x v="2"/>
    <n v="3840"/>
    <x v="1"/>
    <x v="5"/>
  </r>
  <r>
    <x v="2"/>
    <x v="2"/>
    <n v="3840"/>
    <x v="1"/>
    <x v="6"/>
  </r>
  <r>
    <x v="2"/>
    <x v="2"/>
    <n v="3840"/>
    <x v="1"/>
    <x v="7"/>
  </r>
  <r>
    <x v="3"/>
    <x v="3"/>
    <n v="2086"/>
    <x v="0"/>
    <x v="14"/>
  </r>
  <r>
    <x v="3"/>
    <x v="3"/>
    <n v="2086"/>
    <x v="0"/>
    <x v="15"/>
  </r>
  <r>
    <x v="3"/>
    <x v="3"/>
    <n v="2086"/>
    <x v="0"/>
    <x v="16"/>
  </r>
  <r>
    <x v="3"/>
    <x v="3"/>
    <n v="2086"/>
    <x v="0"/>
    <x v="17"/>
  </r>
  <r>
    <x v="3"/>
    <x v="3"/>
    <n v="2086"/>
    <x v="0"/>
    <x v="18"/>
  </r>
  <r>
    <x v="3"/>
    <x v="3"/>
    <n v="2086"/>
    <x v="0"/>
    <x v="19"/>
  </r>
  <r>
    <x v="3"/>
    <x v="3"/>
    <n v="2086"/>
    <x v="0"/>
    <x v="20"/>
  </r>
  <r>
    <x v="3"/>
    <x v="3"/>
    <n v="2086"/>
    <x v="0"/>
    <x v="21"/>
  </r>
  <r>
    <x v="3"/>
    <x v="3"/>
    <n v="2086"/>
    <x v="1"/>
    <x v="5"/>
  </r>
  <r>
    <x v="3"/>
    <x v="3"/>
    <n v="2086"/>
    <x v="1"/>
    <x v="6"/>
  </r>
  <r>
    <x v="3"/>
    <x v="3"/>
    <n v="2086"/>
    <x v="1"/>
    <x v="22"/>
  </r>
  <r>
    <x v="3"/>
    <x v="3"/>
    <n v="2086"/>
    <x v="1"/>
    <x v="23"/>
  </r>
  <r>
    <x v="4"/>
    <x v="4"/>
    <n v="6074"/>
    <x v="0"/>
    <x v="24"/>
  </r>
  <r>
    <x v="4"/>
    <x v="4"/>
    <n v="6074"/>
    <x v="1"/>
    <x v="10"/>
  </r>
  <r>
    <x v="4"/>
    <x v="4"/>
    <n v="6074"/>
    <x v="1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DBE1FCE-5683-4A28-9A09-6AD98451370A}" name="Tableau croisé dynamique1" cacheId="23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A3:H33" firstHeaderRow="1" firstDataRow="2" firstDataCol="2"/>
  <pivotFields count="5">
    <pivotField dataField="1" compact="0" showAll="0">
      <items count="6">
        <item x="0"/>
        <item x="1"/>
        <item x="2"/>
        <item x="3"/>
        <item x="4"/>
        <item t="default"/>
      </items>
    </pivotField>
    <pivotField axis="axisCol" compact="0" showAll="0">
      <items count="6">
        <item x="0"/>
        <item x="2"/>
        <item x="1"/>
        <item x="4"/>
        <item x="3"/>
        <item t="default"/>
      </items>
    </pivotField>
    <pivotField compact="0" showAll="0"/>
    <pivotField axis="axisRow" compact="0" showAll="0">
      <items count="3">
        <item x="0"/>
        <item x="1"/>
        <item t="default"/>
      </items>
    </pivotField>
    <pivotField axis="axisRow" compact="0" showAll="0">
      <items count="26">
        <item x="3"/>
        <item x="9"/>
        <item x="10"/>
        <item x="4"/>
        <item x="0"/>
        <item x="14"/>
        <item x="15"/>
        <item x="8"/>
        <item x="16"/>
        <item x="17"/>
        <item x="11"/>
        <item x="24"/>
        <item x="18"/>
        <item x="12"/>
        <item x="5"/>
        <item x="19"/>
        <item x="20"/>
        <item x="21"/>
        <item x="6"/>
        <item x="22"/>
        <item x="7"/>
        <item x="1"/>
        <item x="23"/>
        <item x="13"/>
        <item x="2"/>
        <item t="default"/>
      </items>
    </pivotField>
  </pivotFields>
  <rowFields count="2">
    <field x="3"/>
    <field x="4"/>
  </rowFields>
  <rowItems count="29">
    <i>
      <x/>
    </i>
    <i r="1">
      <x v="1"/>
    </i>
    <i r="1">
      <x v="2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5"/>
    </i>
    <i r="1">
      <x v="16"/>
    </i>
    <i r="1">
      <x v="17"/>
    </i>
    <i r="1">
      <x v="21"/>
    </i>
    <i r="1">
      <x v="23"/>
    </i>
    <i r="1">
      <x v="24"/>
    </i>
    <i>
      <x v="1"/>
    </i>
    <i r="1">
      <x/>
    </i>
    <i r="1">
      <x v="2"/>
    </i>
    <i r="1">
      <x v="3"/>
    </i>
    <i r="1">
      <x v="14"/>
    </i>
    <i r="1">
      <x v="18"/>
    </i>
    <i r="1">
      <x v="19"/>
    </i>
    <i r="1">
      <x v="20"/>
    </i>
    <i r="1">
      <x v="22"/>
    </i>
    <i t="grand">
      <x/>
    </i>
  </rowItems>
  <colFields count="1">
    <field x="1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Nombre de Nom_Prénom" fld="0" subtotal="count" baseField="0" baseItem="0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oste_occupé" xr10:uid="{8F0CA468-466F-4B86-83FF-68D23632D709}" sourceName="Poste occupé">
  <pivotTables>
    <pivotTable tabId="4" name="Tableau croisé dynamique1"/>
  </pivotTables>
  <data>
    <tabular pivotCacheId="77259936">
      <items count="5">
        <i x="0" s="1"/>
        <i x="2" s="1"/>
        <i x="1" s="1"/>
        <i x="4" s="1"/>
        <i x="3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pétence_Connaissance" xr10:uid="{31CC872B-232A-4FD8-83EE-87AFF2DDDF14}" sourceName="Compétence/Connaissance">
  <pivotTables>
    <pivotTable tabId="4" name="Tableau croisé dynamique1"/>
  </pivotTables>
  <data>
    <tabular pivotCacheId="77259936">
      <items count="25">
        <i x="3" s="1"/>
        <i x="9" s="1"/>
        <i x="10" s="1"/>
        <i x="4" s="1"/>
        <i x="0" s="1"/>
        <i x="14" s="1"/>
        <i x="15" s="1"/>
        <i x="8" s="1"/>
        <i x="16" s="1"/>
        <i x="17" s="1"/>
        <i x="11" s="1"/>
        <i x="24" s="1"/>
        <i x="18" s="1"/>
        <i x="12" s="1"/>
        <i x="5" s="1"/>
        <i x="19" s="1"/>
        <i x="20" s="1"/>
        <i x="21" s="1"/>
        <i x="6" s="1"/>
        <i x="22" s="1"/>
        <i x="7" s="1"/>
        <i x="1" s="1"/>
        <i x="23" s="1"/>
        <i x="13" s="1"/>
        <i x="2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Prénom" xr10:uid="{5970D3DB-E21E-4261-92AE-3F16DD816191}" sourceName="Nom_Prénom">
  <pivotTables>
    <pivotTable tabId="4" name="Tableau croisé dynamique1"/>
  </pivotTables>
  <data>
    <tabular pivotCacheId="77259936">
      <items count="5">
        <i x="0" s="1"/>
        <i x="1" s="1"/>
        <i x="2" s="1"/>
        <i x="3" s="1"/>
        <i x="4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oste occupé" xr10:uid="{E7C3218D-E70B-4484-9DDF-D769DDBA5B8A}" cache="Segment_Poste_occupé" caption="Poste occupé" rowHeight="241300"/>
  <slicer name="Compétence/Connaissance" xr10:uid="{F230C2B1-7F23-43D0-A468-D9275D673695}" cache="Segment_Compétence_Connaissance" caption="Compétence/Connaissance" rowHeight="241300"/>
  <slicer name="Nom_Prénom" xr10:uid="{31E5F01D-3FF8-4B73-86DD-D6ECCC6754F4}" cache="Segment_Nom_Prénom" caption="Nom_Prénom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06788C9-44DE-42B0-BBFD-4E1F7E59AA72}" name="Compétences_Personnel" displayName="Compétences_Personnel" ref="A1:E38" totalsRowShown="0" headerRowDxfId="1">
  <autoFilter ref="A1:E38" xr:uid="{106788C9-44DE-42B0-BBFD-4E1F7E59AA72}"/>
  <sortState xmlns:xlrd2="http://schemas.microsoft.com/office/spreadsheetml/2017/richdata2" ref="A2:E38">
    <sortCondition ref="A2:A38"/>
    <sortCondition ref="D2:D38"/>
    <sortCondition ref="E2:E38"/>
  </sortState>
  <tableColumns count="5">
    <tableColumn id="3" xr3:uid="{F3EDB81E-81AE-4B03-8C6C-72ABCCA8A55E}" name="Nom_Prénom"/>
    <tableColumn id="1" xr3:uid="{AC280AC0-E421-4EEA-8FF8-513FDFFA7DBE}" name="Poste occupé">
      <calculatedColumnFormula>_xlfn.XLOOKUP(Compétences_Personnel[[#This Row],[Nom_Prénom]],L_Perso,Personnel[Poste occupé],0)</calculatedColumnFormula>
    </tableColumn>
    <tableColumn id="2" xr3:uid="{7BAC1EA5-8407-40E8-8A05-E5AE82C559B0}" name="Matricule">
      <calculatedColumnFormula>_xlfn.XLOOKUP(Compétences_Personnel[[#This Row],[Nom_Prénom]],L_Perso,Personnel[Matricule],0)</calculatedColumnFormula>
    </tableColumn>
    <tableColumn id="7" xr3:uid="{784D543F-AA41-450D-87CC-2269492F58BD}" name="Type"/>
    <tableColumn id="5" xr3:uid="{8AD9DE8C-4C0E-489B-8A54-D8E6999CE2E7}" name="Compétence/Connaissance" dataDxfId="0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0D4D6C7-4D86-49E7-852F-FEA27F822B64}" name="Personnel" displayName="Personnel" ref="A1:J6" totalsRowShown="0" headerRowDxfId="3" dataDxfId="4">
  <autoFilter ref="A1:J6" xr:uid="{90D4D6C7-4D86-49E7-852F-FEA27F822B64}"/>
  <sortState xmlns:xlrd2="http://schemas.microsoft.com/office/spreadsheetml/2017/richdata2" ref="A2:J6">
    <sortCondition ref="C2:C6"/>
    <sortCondition ref="D2:D6"/>
  </sortState>
  <tableColumns count="10">
    <tableColumn id="1" xr3:uid="{5195D531-FB22-4EDA-A45F-F1BE2607DFA6}" name="Poste occupé" dataDxfId="13"/>
    <tableColumn id="2" xr3:uid="{EEA7356A-516F-49A4-A2E7-193BD9FA1B11}" name="Matricule" dataDxfId="12"/>
    <tableColumn id="3" xr3:uid="{61768A4D-6F6D-402E-9AA3-0F087BB6E094}" name="NOM" dataDxfId="11"/>
    <tableColumn id="4" xr3:uid="{EC880E68-533B-40EC-A793-D2416575F6C5}" name="Prénom" dataDxfId="10"/>
    <tableColumn id="10" xr3:uid="{C49F2893-EF13-481A-8554-64C19CE0665C}" name="NomPrenom" dataDxfId="2">
      <calculatedColumnFormula>Personnel[[#This Row],[NOM]]&amp;" "&amp;Personnel[[#This Row],[Prénom]]</calculatedColumnFormula>
    </tableColumn>
    <tableColumn id="5" xr3:uid="{A508356D-EB25-4C92-AEA0-7772FE812184}" name="Poste visé " dataDxfId="9"/>
    <tableColumn id="6" xr3:uid="{97868AC5-DE38-4CB4-A507-13759108F916}" name="Projet hors entreprise_x000a_oui/non" dataDxfId="8"/>
    <tableColumn id="7" xr3:uid="{19080C9A-FAAD-4DE3-AA41-F23F3D565040}" name="Mobilité géo" dataDxfId="7"/>
    <tableColumn id="8" xr3:uid="{8184EFD1-2287-4A9D-BA9E-C7E845A2C542}" name="Nombre de formation souhaité" dataDxfId="6"/>
    <tableColumn id="9" xr3:uid="{B6F82739-DE3D-40F7-BECB-324B1E429073}" name="Avis manager sur le souhait de formation" dataDxfId="5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9B16007-12A9-4D94-8FF3-1D4878ADEE04}" name="Compétences" displayName="Compétences" ref="A1:B36" totalsRowShown="0" headerRowDxfId="14" dataDxfId="15">
  <autoFilter ref="A1:B36" xr:uid="{B9B16007-12A9-4D94-8FF3-1D4878ADEE04}"/>
  <sortState xmlns:xlrd2="http://schemas.microsoft.com/office/spreadsheetml/2017/richdata2" ref="A2:B36">
    <sortCondition ref="A2:A36"/>
    <sortCondition ref="B2:B36"/>
  </sortState>
  <tableColumns count="2">
    <tableColumn id="1" xr3:uid="{1E0A5E4A-E1C8-45D1-9E17-39A92A6365DB}" name="Type" dataDxfId="17"/>
    <tableColumn id="2" xr3:uid="{1C8D63EB-CF99-4F73-BABA-C5CA903B515D}" name="Compétence/Connaissance" dataDxfId="1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420F87-5567-413F-89D8-A682C111ACDE}">
  <dimension ref="A3:H33"/>
  <sheetViews>
    <sheetView tabSelected="1" workbookViewId="0">
      <selection activeCell="B13" sqref="B13"/>
    </sheetView>
  </sheetViews>
  <sheetFormatPr baseColWidth="10" defaultRowHeight="15" x14ac:dyDescent="0.25"/>
  <cols>
    <col min="1" max="1" width="24" bestFit="1" customWidth="1"/>
    <col min="2" max="2" width="102.7109375" bestFit="1" customWidth="1"/>
    <col min="3" max="7" width="15" bestFit="1" customWidth="1"/>
    <col min="8" max="8" width="12.5703125" bestFit="1" customWidth="1"/>
    <col min="9" max="10" width="6.28515625" customWidth="1"/>
    <col min="11" max="11" width="24" bestFit="1" customWidth="1"/>
    <col min="12" max="16" width="15" bestFit="1" customWidth="1"/>
    <col min="17" max="17" width="12.5703125" bestFit="1" customWidth="1"/>
  </cols>
  <sheetData>
    <row r="3" spans="1:8" x14ac:dyDescent="0.25">
      <c r="A3" s="6" t="s">
        <v>75</v>
      </c>
      <c r="C3" s="6" t="s">
        <v>0</v>
      </c>
    </row>
    <row r="4" spans="1:8" x14ac:dyDescent="0.25">
      <c r="A4" s="6" t="s">
        <v>64</v>
      </c>
      <c r="B4" s="6" t="s">
        <v>63</v>
      </c>
      <c r="C4" t="s">
        <v>57</v>
      </c>
      <c r="D4" t="s">
        <v>54</v>
      </c>
      <c r="E4" t="s">
        <v>58</v>
      </c>
      <c r="F4" t="s">
        <v>56</v>
      </c>
      <c r="G4" t="s">
        <v>55</v>
      </c>
      <c r="H4" t="s">
        <v>74</v>
      </c>
    </row>
    <row r="5" spans="1:8" x14ac:dyDescent="0.25">
      <c r="A5" t="s">
        <v>65</v>
      </c>
      <c r="C5" s="7">
        <v>3</v>
      </c>
      <c r="D5" s="7">
        <v>8</v>
      </c>
      <c r="E5" s="7">
        <v>1</v>
      </c>
      <c r="F5" s="7">
        <v>1</v>
      </c>
      <c r="G5" s="7">
        <v>8</v>
      </c>
      <c r="H5" s="7">
        <v>21</v>
      </c>
    </row>
    <row r="6" spans="1:8" x14ac:dyDescent="0.25">
      <c r="B6" t="s">
        <v>5</v>
      </c>
      <c r="C6" s="7"/>
      <c r="D6" s="7">
        <v>1</v>
      </c>
      <c r="E6" s="7"/>
      <c r="F6" s="7"/>
      <c r="G6" s="7"/>
      <c r="H6" s="7">
        <v>1</v>
      </c>
    </row>
    <row r="7" spans="1:8" x14ac:dyDescent="0.25">
      <c r="B7" t="s">
        <v>6</v>
      </c>
      <c r="C7" s="7"/>
      <c r="D7" s="7">
        <v>1</v>
      </c>
      <c r="E7" s="7"/>
      <c r="F7" s="7"/>
      <c r="G7" s="7"/>
      <c r="H7" s="7">
        <v>1</v>
      </c>
    </row>
    <row r="8" spans="1:8" x14ac:dyDescent="0.25">
      <c r="B8" t="s">
        <v>7</v>
      </c>
      <c r="C8" s="7">
        <v>1</v>
      </c>
      <c r="D8" s="7">
        <v>1</v>
      </c>
      <c r="E8" s="7"/>
      <c r="F8" s="7"/>
      <c r="G8" s="7"/>
      <c r="H8" s="7">
        <v>2</v>
      </c>
    </row>
    <row r="9" spans="1:8" x14ac:dyDescent="0.25">
      <c r="B9" t="s">
        <v>9</v>
      </c>
      <c r="C9" s="7"/>
      <c r="D9" s="7"/>
      <c r="E9" s="7"/>
      <c r="F9" s="7"/>
      <c r="G9" s="7">
        <v>1</v>
      </c>
      <c r="H9" s="7">
        <v>1</v>
      </c>
    </row>
    <row r="10" spans="1:8" x14ac:dyDescent="0.25">
      <c r="B10" t="s">
        <v>11</v>
      </c>
      <c r="C10" s="7"/>
      <c r="D10" s="7"/>
      <c r="E10" s="7"/>
      <c r="F10" s="7"/>
      <c r="G10" s="7">
        <v>1</v>
      </c>
      <c r="H10" s="7">
        <v>1</v>
      </c>
    </row>
    <row r="11" spans="1:8" x14ac:dyDescent="0.25">
      <c r="B11" t="s">
        <v>12</v>
      </c>
      <c r="C11" s="7"/>
      <c r="D11" s="7"/>
      <c r="E11" s="7">
        <v>1</v>
      </c>
      <c r="F11" s="7"/>
      <c r="G11" s="7"/>
      <c r="H11" s="7">
        <v>1</v>
      </c>
    </row>
    <row r="12" spans="1:8" x14ac:dyDescent="0.25">
      <c r="B12" t="s">
        <v>13</v>
      </c>
      <c r="C12" s="7"/>
      <c r="D12" s="7"/>
      <c r="E12" s="7"/>
      <c r="F12" s="7"/>
      <c r="G12" s="7">
        <v>1</v>
      </c>
      <c r="H12" s="7">
        <v>1</v>
      </c>
    </row>
    <row r="13" spans="1:8" x14ac:dyDescent="0.25">
      <c r="B13" t="s">
        <v>14</v>
      </c>
      <c r="C13" s="7"/>
      <c r="D13" s="7"/>
      <c r="E13" s="7"/>
      <c r="F13" s="7"/>
      <c r="G13" s="7">
        <v>1</v>
      </c>
      <c r="H13" s="7">
        <v>1</v>
      </c>
    </row>
    <row r="14" spans="1:8" x14ac:dyDescent="0.25">
      <c r="B14" t="s">
        <v>16</v>
      </c>
      <c r="C14" s="7"/>
      <c r="D14" s="7">
        <v>1</v>
      </c>
      <c r="E14" s="7"/>
      <c r="F14" s="7"/>
      <c r="G14" s="7"/>
      <c r="H14" s="7">
        <v>1</v>
      </c>
    </row>
    <row r="15" spans="1:8" x14ac:dyDescent="0.25">
      <c r="B15" t="s">
        <v>18</v>
      </c>
      <c r="C15" s="7"/>
      <c r="D15" s="7"/>
      <c r="E15" s="7"/>
      <c r="F15" s="7">
        <v>1</v>
      </c>
      <c r="G15" s="7"/>
      <c r="H15" s="7">
        <v>1</v>
      </c>
    </row>
    <row r="16" spans="1:8" x14ac:dyDescent="0.25">
      <c r="B16" t="s">
        <v>19</v>
      </c>
      <c r="C16" s="7"/>
      <c r="D16" s="7"/>
      <c r="E16" s="7"/>
      <c r="F16" s="7"/>
      <c r="G16" s="7">
        <v>1</v>
      </c>
      <c r="H16" s="7">
        <v>1</v>
      </c>
    </row>
    <row r="17" spans="1:8" x14ac:dyDescent="0.25">
      <c r="B17" t="s">
        <v>20</v>
      </c>
      <c r="C17" s="7"/>
      <c r="D17" s="7">
        <v>1</v>
      </c>
      <c r="E17" s="7"/>
      <c r="F17" s="7"/>
      <c r="G17" s="7"/>
      <c r="H17" s="7">
        <v>1</v>
      </c>
    </row>
    <row r="18" spans="1:8" x14ac:dyDescent="0.25">
      <c r="B18" t="s">
        <v>21</v>
      </c>
      <c r="C18" s="7"/>
      <c r="D18" s="7"/>
      <c r="E18" s="7"/>
      <c r="F18" s="7"/>
      <c r="G18" s="7">
        <v>1</v>
      </c>
      <c r="H18" s="7">
        <v>1</v>
      </c>
    </row>
    <row r="19" spans="1:8" x14ac:dyDescent="0.25">
      <c r="B19" t="s">
        <v>22</v>
      </c>
      <c r="C19" s="7"/>
      <c r="D19" s="7"/>
      <c r="E19" s="7"/>
      <c r="F19" s="7"/>
      <c r="G19" s="7">
        <v>1</v>
      </c>
      <c r="H19" s="7">
        <v>1</v>
      </c>
    </row>
    <row r="20" spans="1:8" x14ac:dyDescent="0.25">
      <c r="B20" t="s">
        <v>24</v>
      </c>
      <c r="C20" s="7"/>
      <c r="D20" s="7"/>
      <c r="E20" s="7"/>
      <c r="F20" s="7"/>
      <c r="G20" s="7">
        <v>1</v>
      </c>
      <c r="H20" s="7">
        <v>1</v>
      </c>
    </row>
    <row r="21" spans="1:8" x14ac:dyDescent="0.25">
      <c r="B21" t="s">
        <v>25</v>
      </c>
      <c r="C21" s="7">
        <v>1</v>
      </c>
      <c r="D21" s="7">
        <v>1</v>
      </c>
      <c r="E21" s="7"/>
      <c r="F21" s="7"/>
      <c r="G21" s="7"/>
      <c r="H21" s="7">
        <v>2</v>
      </c>
    </row>
    <row r="22" spans="1:8" x14ac:dyDescent="0.25">
      <c r="B22" t="s">
        <v>26</v>
      </c>
      <c r="C22" s="7"/>
      <c r="D22" s="7">
        <v>1</v>
      </c>
      <c r="E22" s="7"/>
      <c r="F22" s="7"/>
      <c r="G22" s="7"/>
      <c r="H22" s="7">
        <v>1</v>
      </c>
    </row>
    <row r="23" spans="1:8" x14ac:dyDescent="0.25">
      <c r="B23" t="s">
        <v>27</v>
      </c>
      <c r="C23" s="7">
        <v>1</v>
      </c>
      <c r="D23" s="7">
        <v>1</v>
      </c>
      <c r="E23" s="7"/>
      <c r="F23" s="7"/>
      <c r="G23" s="7"/>
      <c r="H23" s="7">
        <v>2</v>
      </c>
    </row>
    <row r="24" spans="1:8" x14ac:dyDescent="0.25">
      <c r="A24" t="s">
        <v>66</v>
      </c>
      <c r="C24" s="7">
        <v>5</v>
      </c>
      <c r="D24" s="7">
        <v>5</v>
      </c>
      <c r="E24" s="7"/>
      <c r="F24" s="7">
        <v>2</v>
      </c>
      <c r="G24" s="7">
        <v>4</v>
      </c>
      <c r="H24" s="7">
        <v>16</v>
      </c>
    </row>
    <row r="25" spans="1:8" x14ac:dyDescent="0.25">
      <c r="B25" t="s">
        <v>28</v>
      </c>
      <c r="C25" s="7">
        <v>1</v>
      </c>
      <c r="D25" s="7">
        <v>1</v>
      </c>
      <c r="E25" s="7"/>
      <c r="F25" s="7"/>
      <c r="G25" s="7"/>
      <c r="H25" s="7">
        <v>2</v>
      </c>
    </row>
    <row r="26" spans="1:8" x14ac:dyDescent="0.25">
      <c r="B26" t="s">
        <v>6</v>
      </c>
      <c r="C26" s="7"/>
      <c r="D26" s="7"/>
      <c r="E26" s="7"/>
      <c r="F26" s="7">
        <v>1</v>
      </c>
      <c r="G26" s="7"/>
      <c r="H26" s="7">
        <v>1</v>
      </c>
    </row>
    <row r="27" spans="1:8" x14ac:dyDescent="0.25">
      <c r="B27" t="s">
        <v>29</v>
      </c>
      <c r="C27" s="7">
        <v>1</v>
      </c>
      <c r="D27" s="7">
        <v>1</v>
      </c>
      <c r="E27" s="7"/>
      <c r="F27" s="7"/>
      <c r="G27" s="7"/>
      <c r="H27" s="7">
        <v>2</v>
      </c>
    </row>
    <row r="28" spans="1:8" x14ac:dyDescent="0.25">
      <c r="B28" t="s">
        <v>30</v>
      </c>
      <c r="C28" s="7">
        <v>1</v>
      </c>
      <c r="D28" s="7">
        <v>1</v>
      </c>
      <c r="E28" s="7"/>
      <c r="F28" s="7">
        <v>1</v>
      </c>
      <c r="G28" s="7">
        <v>1</v>
      </c>
      <c r="H28" s="7">
        <v>4</v>
      </c>
    </row>
    <row r="29" spans="1:8" x14ac:dyDescent="0.25">
      <c r="B29" t="s">
        <v>61</v>
      </c>
      <c r="C29" s="7">
        <v>1</v>
      </c>
      <c r="D29" s="7">
        <v>1</v>
      </c>
      <c r="E29" s="7"/>
      <c r="F29" s="7"/>
      <c r="G29" s="7">
        <v>1</v>
      </c>
      <c r="H29" s="7">
        <v>3</v>
      </c>
    </row>
    <row r="30" spans="1:8" x14ac:dyDescent="0.25">
      <c r="B30" t="s">
        <v>60</v>
      </c>
      <c r="C30" s="7"/>
      <c r="D30" s="7"/>
      <c r="E30" s="7"/>
      <c r="F30" s="7"/>
      <c r="G30" s="7">
        <v>1</v>
      </c>
      <c r="H30" s="7">
        <v>1</v>
      </c>
    </row>
    <row r="31" spans="1:8" x14ac:dyDescent="0.25">
      <c r="B31" t="s">
        <v>34</v>
      </c>
      <c r="C31" s="7">
        <v>1</v>
      </c>
      <c r="D31" s="7">
        <v>1</v>
      </c>
      <c r="E31" s="7"/>
      <c r="F31" s="7"/>
      <c r="G31" s="7"/>
      <c r="H31" s="7">
        <v>2</v>
      </c>
    </row>
    <row r="32" spans="1:8" x14ac:dyDescent="0.25">
      <c r="B32" t="s">
        <v>36</v>
      </c>
      <c r="C32" s="7"/>
      <c r="D32" s="7"/>
      <c r="E32" s="7"/>
      <c r="F32" s="7"/>
      <c r="G32" s="7">
        <v>1</v>
      </c>
      <c r="H32" s="7">
        <v>1</v>
      </c>
    </row>
    <row r="33" spans="1:8" x14ac:dyDescent="0.25">
      <c r="A33" t="s">
        <v>74</v>
      </c>
      <c r="C33" s="7">
        <v>8</v>
      </c>
      <c r="D33" s="7">
        <v>13</v>
      </c>
      <c r="E33" s="7">
        <v>1</v>
      </c>
      <c r="F33" s="7">
        <v>3</v>
      </c>
      <c r="G33" s="7">
        <v>12</v>
      </c>
      <c r="H33" s="7">
        <v>37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38"/>
  <sheetViews>
    <sheetView topLeftCell="A8" workbookViewId="0">
      <selection activeCell="E17" sqref="E17"/>
    </sheetView>
  </sheetViews>
  <sheetFormatPr baseColWidth="10" defaultRowHeight="15" x14ac:dyDescent="0.25"/>
  <cols>
    <col min="1" max="1" width="17.5703125" customWidth="1"/>
    <col min="2" max="2" width="17.28515625" bestFit="1" customWidth="1"/>
    <col min="3" max="3" width="14.140625" bestFit="1" customWidth="1"/>
    <col min="4" max="4" width="13" bestFit="1" customWidth="1"/>
    <col min="5" max="5" width="102.7109375" bestFit="1" customWidth="1"/>
    <col min="6" max="6" width="32.140625" customWidth="1"/>
  </cols>
  <sheetData>
    <row r="1" spans="1:5" ht="45" x14ac:dyDescent="0.25">
      <c r="A1" s="3" t="s">
        <v>68</v>
      </c>
      <c r="B1" s="3" t="s">
        <v>0</v>
      </c>
      <c r="C1" s="3" t="s">
        <v>1</v>
      </c>
      <c r="D1" s="3" t="s">
        <v>64</v>
      </c>
      <c r="E1" s="3" t="s">
        <v>63</v>
      </c>
    </row>
    <row r="2" spans="1:5" x14ac:dyDescent="0.25">
      <c r="A2" s="2" t="s">
        <v>73</v>
      </c>
      <c r="B2" s="2" t="str">
        <f>_xlfn.XLOOKUP(Compétences_Personnel[[#This Row],[Nom_Prénom]],L_Perso,Personnel[Poste occupé],0)</f>
        <v>Arbitre</v>
      </c>
      <c r="C2" s="2">
        <f>_xlfn.XLOOKUP(Compétences_Personnel[[#This Row],[Nom_Prénom]],L_Perso,Personnel[Matricule],0)</f>
        <v>4652</v>
      </c>
      <c r="D2" s="2" t="s">
        <v>65</v>
      </c>
      <c r="E2" s="4" t="s">
        <v>7</v>
      </c>
    </row>
    <row r="3" spans="1:5" x14ac:dyDescent="0.25">
      <c r="A3" s="2" t="s">
        <v>73</v>
      </c>
      <c r="B3" t="str">
        <f>_xlfn.XLOOKUP(Compétences_Personnel[[#This Row],[Nom_Prénom]],L_Perso,Personnel[Poste occupé],0)</f>
        <v>Arbitre</v>
      </c>
      <c r="C3">
        <f>_xlfn.XLOOKUP(Compétences_Personnel[[#This Row],[Nom_Prénom]],L_Perso,Personnel[Matricule],0)</f>
        <v>4652</v>
      </c>
      <c r="D3" s="2" t="s">
        <v>65</v>
      </c>
      <c r="E3" s="5" t="s">
        <v>25</v>
      </c>
    </row>
    <row r="4" spans="1:5" x14ac:dyDescent="0.25">
      <c r="A4" s="2" t="s">
        <v>73</v>
      </c>
      <c r="B4" t="str">
        <f>_xlfn.XLOOKUP(Compétences_Personnel[[#This Row],[Nom_Prénom]],L_Perso,Personnel[Poste occupé],0)</f>
        <v>Arbitre</v>
      </c>
      <c r="C4">
        <f>_xlfn.XLOOKUP(Compétences_Personnel[[#This Row],[Nom_Prénom]],L_Perso,Personnel[Matricule],0)</f>
        <v>4652</v>
      </c>
      <c r="D4" s="2" t="s">
        <v>65</v>
      </c>
      <c r="E4" s="5" t="s">
        <v>27</v>
      </c>
    </row>
    <row r="5" spans="1:5" x14ac:dyDescent="0.25">
      <c r="A5" s="2" t="s">
        <v>73</v>
      </c>
      <c r="B5" t="str">
        <f>_xlfn.XLOOKUP(Compétences_Personnel[[#This Row],[Nom_Prénom]],L_Perso,Personnel[Poste occupé],0)</f>
        <v>Arbitre</v>
      </c>
      <c r="C5">
        <f>_xlfn.XLOOKUP(Compétences_Personnel[[#This Row],[Nom_Prénom]],L_Perso,Personnel[Matricule],0)</f>
        <v>4652</v>
      </c>
      <c r="D5" s="2" t="s">
        <v>66</v>
      </c>
      <c r="E5" s="5" t="s">
        <v>28</v>
      </c>
    </row>
    <row r="6" spans="1:5" x14ac:dyDescent="0.25">
      <c r="A6" s="2" t="s">
        <v>73</v>
      </c>
      <c r="B6" t="str">
        <f>_xlfn.XLOOKUP(Compétences_Personnel[[#This Row],[Nom_Prénom]],L_Perso,Personnel[Poste occupé],0)</f>
        <v>Arbitre</v>
      </c>
      <c r="C6">
        <f>_xlfn.XLOOKUP(Compétences_Personnel[[#This Row],[Nom_Prénom]],L_Perso,Personnel[Matricule],0)</f>
        <v>4652</v>
      </c>
      <c r="D6" s="2" t="s">
        <v>66</v>
      </c>
      <c r="E6" s="5" t="s">
        <v>29</v>
      </c>
    </row>
    <row r="7" spans="1:5" x14ac:dyDescent="0.25">
      <c r="A7" s="2" t="s">
        <v>73</v>
      </c>
      <c r="B7" t="str">
        <f>_xlfn.XLOOKUP(Compétences_Personnel[[#This Row],[Nom_Prénom]],L_Perso,Personnel[Poste occupé],0)</f>
        <v>Arbitre</v>
      </c>
      <c r="C7">
        <f>_xlfn.XLOOKUP(Compétences_Personnel[[#This Row],[Nom_Prénom]],L_Perso,Personnel[Matricule],0)</f>
        <v>4652</v>
      </c>
      <c r="D7" t="s">
        <v>66</v>
      </c>
      <c r="E7" s="5" t="s">
        <v>30</v>
      </c>
    </row>
    <row r="8" spans="1:5" x14ac:dyDescent="0.25">
      <c r="A8" s="2" t="s">
        <v>73</v>
      </c>
      <c r="B8" t="str">
        <f>_xlfn.XLOOKUP(Compétences_Personnel[[#This Row],[Nom_Prénom]],L_Perso,Personnel[Poste occupé],0)</f>
        <v>Arbitre</v>
      </c>
      <c r="C8">
        <f>_xlfn.XLOOKUP(Compétences_Personnel[[#This Row],[Nom_Prénom]],L_Perso,Personnel[Matricule],0)</f>
        <v>4652</v>
      </c>
      <c r="D8" t="s">
        <v>66</v>
      </c>
      <c r="E8" s="5" t="s">
        <v>61</v>
      </c>
    </row>
    <row r="9" spans="1:5" x14ac:dyDescent="0.25">
      <c r="A9" s="2" t="s">
        <v>73</v>
      </c>
      <c r="B9" t="str">
        <f>_xlfn.XLOOKUP(Compétences_Personnel[[#This Row],[Nom_Prénom]],L_Perso,Personnel[Poste occupé],0)</f>
        <v>Arbitre</v>
      </c>
      <c r="C9">
        <f>_xlfn.XLOOKUP(Compétences_Personnel[[#This Row],[Nom_Prénom]],L_Perso,Personnel[Matricule],0)</f>
        <v>4652</v>
      </c>
      <c r="D9" t="s">
        <v>66</v>
      </c>
      <c r="E9" s="5" t="s">
        <v>34</v>
      </c>
    </row>
    <row r="10" spans="1:5" x14ac:dyDescent="0.25">
      <c r="A10" s="2" t="s">
        <v>69</v>
      </c>
      <c r="B10" s="2" t="str">
        <f>_xlfn.XLOOKUP(Compétences_Personnel[[#This Row],[Nom_Prénom]],L_Perso,Personnel[Poste occupé],0)</f>
        <v>Gendarme</v>
      </c>
      <c r="C10" s="2">
        <f>_xlfn.XLOOKUP(Compétences_Personnel[[#This Row],[Nom_Prénom]],L_Perso,Personnel[Matricule],0)</f>
        <v>5175</v>
      </c>
      <c r="D10" t="s">
        <v>65</v>
      </c>
      <c r="E10" s="4" t="s">
        <v>12</v>
      </c>
    </row>
    <row r="11" spans="1:5" x14ac:dyDescent="0.25">
      <c r="A11" s="2" t="s">
        <v>70</v>
      </c>
      <c r="B11" s="2" t="str">
        <f>_xlfn.XLOOKUP(Compétences_Personnel[[#This Row],[Nom_Prénom]],L_Perso,Personnel[Poste occupé],0)</f>
        <v xml:space="preserve">Eboueur </v>
      </c>
      <c r="C11" s="2">
        <f>_xlfn.XLOOKUP(Compétences_Personnel[[#This Row],[Nom_Prénom]],L_Perso,Personnel[Matricule],0)</f>
        <v>3840</v>
      </c>
      <c r="D11" t="s">
        <v>65</v>
      </c>
      <c r="E11" s="4" t="s">
        <v>5</v>
      </c>
    </row>
    <row r="12" spans="1:5" x14ac:dyDescent="0.25">
      <c r="A12" s="2" t="s">
        <v>70</v>
      </c>
      <c r="B12" s="2" t="str">
        <f>_xlfn.XLOOKUP(Compétences_Personnel[[#This Row],[Nom_Prénom]],L_Perso,Personnel[Poste occupé],0)</f>
        <v xml:space="preserve">Eboueur </v>
      </c>
      <c r="C12" s="2">
        <f>_xlfn.XLOOKUP(Compétences_Personnel[[#This Row],[Nom_Prénom]],L_Perso,Personnel[Matricule],0)</f>
        <v>3840</v>
      </c>
      <c r="D12" t="s">
        <v>65</v>
      </c>
      <c r="E12" s="5" t="s">
        <v>6</v>
      </c>
    </row>
    <row r="13" spans="1:5" x14ac:dyDescent="0.25">
      <c r="A13" s="2" t="s">
        <v>70</v>
      </c>
      <c r="B13" s="2" t="str">
        <f>_xlfn.XLOOKUP(Compétences_Personnel[[#This Row],[Nom_Prénom]],L_Perso,Personnel[Poste occupé],0)</f>
        <v xml:space="preserve">Eboueur </v>
      </c>
      <c r="C13">
        <f>_xlfn.XLOOKUP(Compétences_Personnel[[#This Row],[Nom_Prénom]],L_Perso,Personnel[Matricule],0)</f>
        <v>3840</v>
      </c>
      <c r="D13" t="s">
        <v>65</v>
      </c>
      <c r="E13" s="5" t="s">
        <v>7</v>
      </c>
    </row>
    <row r="14" spans="1:5" x14ac:dyDescent="0.25">
      <c r="A14" s="2" t="s">
        <v>70</v>
      </c>
      <c r="B14" s="2" t="str">
        <f>_xlfn.XLOOKUP(Compétences_Personnel[[#This Row],[Nom_Prénom]],L_Perso,Personnel[Poste occupé],0)</f>
        <v xml:space="preserve">Eboueur </v>
      </c>
      <c r="C14">
        <f>_xlfn.XLOOKUP(Compétences_Personnel[[#This Row],[Nom_Prénom]],L_Perso,Personnel[Matricule],0)</f>
        <v>3840</v>
      </c>
      <c r="D14" t="s">
        <v>65</v>
      </c>
      <c r="E14" s="5" t="s">
        <v>16</v>
      </c>
    </row>
    <row r="15" spans="1:5" x14ac:dyDescent="0.25">
      <c r="A15" s="2" t="s">
        <v>70</v>
      </c>
      <c r="B15" s="2" t="str">
        <f>_xlfn.XLOOKUP(Compétences_Personnel[[#This Row],[Nom_Prénom]],L_Perso,Personnel[Poste occupé],0)</f>
        <v xml:space="preserve">Eboueur </v>
      </c>
      <c r="C15">
        <f>_xlfn.XLOOKUP(Compétences_Personnel[[#This Row],[Nom_Prénom]],L_Perso,Personnel[Matricule],0)</f>
        <v>3840</v>
      </c>
      <c r="D15" t="s">
        <v>65</v>
      </c>
      <c r="E15" s="5" t="s">
        <v>20</v>
      </c>
    </row>
    <row r="16" spans="1:5" x14ac:dyDescent="0.25">
      <c r="A16" s="2" t="s">
        <v>70</v>
      </c>
      <c r="B16" s="2" t="str">
        <f>_xlfn.XLOOKUP(Compétences_Personnel[[#This Row],[Nom_Prénom]],L_Perso,Personnel[Poste occupé],0)</f>
        <v xml:space="preserve">Eboueur </v>
      </c>
      <c r="C16">
        <f>_xlfn.XLOOKUP(Compétences_Personnel[[#This Row],[Nom_Prénom]],L_Perso,Personnel[Matricule],0)</f>
        <v>3840</v>
      </c>
      <c r="D16" t="s">
        <v>65</v>
      </c>
      <c r="E16" s="5" t="s">
        <v>25</v>
      </c>
    </row>
    <row r="17" spans="1:5" x14ac:dyDescent="0.25">
      <c r="A17" s="2" t="s">
        <v>70</v>
      </c>
      <c r="B17" s="2" t="str">
        <f>_xlfn.XLOOKUP(Compétences_Personnel[[#This Row],[Nom_Prénom]],L_Perso,Personnel[Poste occupé],0)</f>
        <v xml:space="preserve">Eboueur </v>
      </c>
      <c r="C17">
        <f>_xlfn.XLOOKUP(Compétences_Personnel[[#This Row],[Nom_Prénom]],L_Perso,Personnel[Matricule],0)</f>
        <v>3840</v>
      </c>
      <c r="D17" t="s">
        <v>65</v>
      </c>
      <c r="E17" s="5" t="s">
        <v>26</v>
      </c>
    </row>
    <row r="18" spans="1:5" x14ac:dyDescent="0.25">
      <c r="A18" s="2" t="s">
        <v>70</v>
      </c>
      <c r="B18" s="2" t="str">
        <f>_xlfn.XLOOKUP(Compétences_Personnel[[#This Row],[Nom_Prénom]],L_Perso,Personnel[Poste occupé],0)</f>
        <v xml:space="preserve">Eboueur </v>
      </c>
      <c r="C18">
        <f>_xlfn.XLOOKUP(Compétences_Personnel[[#This Row],[Nom_Prénom]],L_Perso,Personnel[Matricule],0)</f>
        <v>3840</v>
      </c>
      <c r="D18" t="s">
        <v>65</v>
      </c>
      <c r="E18" s="5" t="s">
        <v>27</v>
      </c>
    </row>
    <row r="19" spans="1:5" x14ac:dyDescent="0.25">
      <c r="A19" s="2" t="s">
        <v>70</v>
      </c>
      <c r="B19" t="str">
        <f>_xlfn.XLOOKUP(Compétences_Personnel[[#This Row],[Nom_Prénom]],L_Perso,Personnel[Poste occupé],0)</f>
        <v xml:space="preserve">Eboueur </v>
      </c>
      <c r="C19">
        <f>_xlfn.XLOOKUP(Compétences_Personnel[[#This Row],[Nom_Prénom]],L_Perso,Personnel[Matricule],0)</f>
        <v>3840</v>
      </c>
      <c r="D19" t="s">
        <v>66</v>
      </c>
      <c r="E19" s="5" t="s">
        <v>28</v>
      </c>
    </row>
    <row r="20" spans="1:5" x14ac:dyDescent="0.25">
      <c r="A20" s="2" t="s">
        <v>70</v>
      </c>
      <c r="B20" t="str">
        <f>_xlfn.XLOOKUP(Compétences_Personnel[[#This Row],[Nom_Prénom]],L_Perso,Personnel[Poste occupé],0)</f>
        <v xml:space="preserve">Eboueur </v>
      </c>
      <c r="C20">
        <f>_xlfn.XLOOKUP(Compétences_Personnel[[#This Row],[Nom_Prénom]],L_Perso,Personnel[Matricule],0)</f>
        <v>3840</v>
      </c>
      <c r="D20" t="s">
        <v>66</v>
      </c>
      <c r="E20" s="5" t="s">
        <v>29</v>
      </c>
    </row>
    <row r="21" spans="1:5" x14ac:dyDescent="0.25">
      <c r="A21" s="2" t="s">
        <v>70</v>
      </c>
      <c r="B21" t="str">
        <f>_xlfn.XLOOKUP(Compétences_Personnel[[#This Row],[Nom_Prénom]],L_Perso,Personnel[Poste occupé],0)</f>
        <v xml:space="preserve">Eboueur </v>
      </c>
      <c r="C21">
        <f>_xlfn.XLOOKUP(Compétences_Personnel[[#This Row],[Nom_Prénom]],L_Perso,Personnel[Matricule],0)</f>
        <v>3840</v>
      </c>
      <c r="D21" t="s">
        <v>66</v>
      </c>
      <c r="E21" s="5" t="s">
        <v>30</v>
      </c>
    </row>
    <row r="22" spans="1:5" x14ac:dyDescent="0.25">
      <c r="A22" s="2" t="s">
        <v>70</v>
      </c>
      <c r="B22" t="str">
        <f>_xlfn.XLOOKUP(Compétences_Personnel[[#This Row],[Nom_Prénom]],L_Perso,Personnel[Poste occupé],0)</f>
        <v xml:space="preserve">Eboueur </v>
      </c>
      <c r="C22">
        <f>_xlfn.XLOOKUP(Compétences_Personnel[[#This Row],[Nom_Prénom]],L_Perso,Personnel[Matricule],0)</f>
        <v>3840</v>
      </c>
      <c r="D22" t="s">
        <v>66</v>
      </c>
      <c r="E22" s="5" t="s">
        <v>61</v>
      </c>
    </row>
    <row r="23" spans="1:5" x14ac:dyDescent="0.25">
      <c r="A23" s="2" t="s">
        <v>70</v>
      </c>
      <c r="B23" t="str">
        <f>_xlfn.XLOOKUP(Compétences_Personnel[[#This Row],[Nom_Prénom]],L_Perso,Personnel[Poste occupé],0)</f>
        <v xml:space="preserve">Eboueur </v>
      </c>
      <c r="C23">
        <f>_xlfn.XLOOKUP(Compétences_Personnel[[#This Row],[Nom_Prénom]],L_Perso,Personnel[Matricule],0)</f>
        <v>3840</v>
      </c>
      <c r="D23" t="s">
        <v>66</v>
      </c>
      <c r="E23" s="5" t="s">
        <v>34</v>
      </c>
    </row>
    <row r="24" spans="1:5" x14ac:dyDescent="0.25">
      <c r="A24" s="2" t="s">
        <v>71</v>
      </c>
      <c r="B24" s="2" t="str">
        <f>_xlfn.XLOOKUP(Compétences_Personnel[[#This Row],[Nom_Prénom]],L_Perso,Personnel[Poste occupé],0)</f>
        <v>Pompier</v>
      </c>
      <c r="C24" s="2">
        <f>_xlfn.XLOOKUP(Compétences_Personnel[[#This Row],[Nom_Prénom]],L_Perso,Personnel[Matricule],0)</f>
        <v>2086</v>
      </c>
      <c r="D24" t="s">
        <v>65</v>
      </c>
      <c r="E24" s="5" t="s">
        <v>9</v>
      </c>
    </row>
    <row r="25" spans="1:5" x14ac:dyDescent="0.25">
      <c r="A25" t="s">
        <v>71</v>
      </c>
      <c r="B25" t="str">
        <f>_xlfn.XLOOKUP(Compétences_Personnel[[#This Row],[Nom_Prénom]],L_Perso,Personnel[Poste occupé],0)</f>
        <v>Pompier</v>
      </c>
      <c r="C25">
        <f>_xlfn.XLOOKUP(Compétences_Personnel[[#This Row],[Nom_Prénom]],L_Perso,Personnel[Matricule],0)</f>
        <v>2086</v>
      </c>
      <c r="D25" t="s">
        <v>65</v>
      </c>
      <c r="E25" s="5" t="s">
        <v>11</v>
      </c>
    </row>
    <row r="26" spans="1:5" x14ac:dyDescent="0.25">
      <c r="A26" t="s">
        <v>71</v>
      </c>
      <c r="B26" t="str">
        <f>_xlfn.XLOOKUP(Compétences_Personnel[[#This Row],[Nom_Prénom]],L_Perso,Personnel[Poste occupé],0)</f>
        <v>Pompier</v>
      </c>
      <c r="C26">
        <f>_xlfn.XLOOKUP(Compétences_Personnel[[#This Row],[Nom_Prénom]],L_Perso,Personnel[Matricule],0)</f>
        <v>2086</v>
      </c>
      <c r="D26" t="s">
        <v>65</v>
      </c>
      <c r="E26" s="5" t="s">
        <v>13</v>
      </c>
    </row>
    <row r="27" spans="1:5" x14ac:dyDescent="0.25">
      <c r="A27" t="s">
        <v>71</v>
      </c>
      <c r="B27" t="str">
        <f>_xlfn.XLOOKUP(Compétences_Personnel[[#This Row],[Nom_Prénom]],L_Perso,Personnel[Poste occupé],0)</f>
        <v>Pompier</v>
      </c>
      <c r="C27">
        <f>_xlfn.XLOOKUP(Compétences_Personnel[[#This Row],[Nom_Prénom]],L_Perso,Personnel[Matricule],0)</f>
        <v>2086</v>
      </c>
      <c r="D27" t="s">
        <v>65</v>
      </c>
      <c r="E27" s="5" t="s">
        <v>14</v>
      </c>
    </row>
    <row r="28" spans="1:5" x14ac:dyDescent="0.25">
      <c r="A28" t="s">
        <v>71</v>
      </c>
      <c r="B28" t="str">
        <f>_xlfn.XLOOKUP(Compétences_Personnel[[#This Row],[Nom_Prénom]],L_Perso,Personnel[Poste occupé],0)</f>
        <v>Pompier</v>
      </c>
      <c r="C28">
        <f>_xlfn.XLOOKUP(Compétences_Personnel[[#This Row],[Nom_Prénom]],L_Perso,Personnel[Matricule],0)</f>
        <v>2086</v>
      </c>
      <c r="D28" t="s">
        <v>65</v>
      </c>
      <c r="E28" s="5" t="s">
        <v>19</v>
      </c>
    </row>
    <row r="29" spans="1:5" x14ac:dyDescent="0.25">
      <c r="A29" t="s">
        <v>71</v>
      </c>
      <c r="B29" t="str">
        <f>_xlfn.XLOOKUP(Compétences_Personnel[[#This Row],[Nom_Prénom]],L_Perso,Personnel[Poste occupé],0)</f>
        <v>Pompier</v>
      </c>
      <c r="C29">
        <f>_xlfn.XLOOKUP(Compétences_Personnel[[#This Row],[Nom_Prénom]],L_Perso,Personnel[Matricule],0)</f>
        <v>2086</v>
      </c>
      <c r="D29" t="s">
        <v>65</v>
      </c>
      <c r="E29" s="5" t="s">
        <v>21</v>
      </c>
    </row>
    <row r="30" spans="1:5" x14ac:dyDescent="0.25">
      <c r="A30" t="s">
        <v>71</v>
      </c>
      <c r="B30" t="str">
        <f>_xlfn.XLOOKUP(Compétences_Personnel[[#This Row],[Nom_Prénom]],L_Perso,Personnel[Poste occupé],0)</f>
        <v>Pompier</v>
      </c>
      <c r="C30">
        <f>_xlfn.XLOOKUP(Compétences_Personnel[[#This Row],[Nom_Prénom]],L_Perso,Personnel[Matricule],0)</f>
        <v>2086</v>
      </c>
      <c r="D30" t="s">
        <v>65</v>
      </c>
      <c r="E30" s="5" t="s">
        <v>22</v>
      </c>
    </row>
    <row r="31" spans="1:5" x14ac:dyDescent="0.25">
      <c r="A31" t="s">
        <v>71</v>
      </c>
      <c r="B31" t="str">
        <f>_xlfn.XLOOKUP(Compétences_Personnel[[#This Row],[Nom_Prénom]],L_Perso,Personnel[Poste occupé],0)</f>
        <v>Pompier</v>
      </c>
      <c r="C31">
        <f>_xlfn.XLOOKUP(Compétences_Personnel[[#This Row],[Nom_Prénom]],L_Perso,Personnel[Matricule],0)</f>
        <v>2086</v>
      </c>
      <c r="D31" t="s">
        <v>65</v>
      </c>
      <c r="E31" s="5" t="s">
        <v>24</v>
      </c>
    </row>
    <row r="32" spans="1:5" x14ac:dyDescent="0.25">
      <c r="A32" t="s">
        <v>71</v>
      </c>
      <c r="B32" t="str">
        <f>_xlfn.XLOOKUP(Compétences_Personnel[[#This Row],[Nom_Prénom]],L_Perso,Personnel[Poste occupé],0)</f>
        <v>Pompier</v>
      </c>
      <c r="C32">
        <f>_xlfn.XLOOKUP(Compétences_Personnel[[#This Row],[Nom_Prénom]],L_Perso,Personnel[Matricule],0)</f>
        <v>2086</v>
      </c>
      <c r="D32" t="s">
        <v>66</v>
      </c>
      <c r="E32" s="5" t="s">
        <v>30</v>
      </c>
    </row>
    <row r="33" spans="1:5" x14ac:dyDescent="0.25">
      <c r="A33" t="s">
        <v>71</v>
      </c>
      <c r="B33" t="str">
        <f>_xlfn.XLOOKUP(Compétences_Personnel[[#This Row],[Nom_Prénom]],L_Perso,Personnel[Poste occupé],0)</f>
        <v>Pompier</v>
      </c>
      <c r="C33">
        <f>_xlfn.XLOOKUP(Compétences_Personnel[[#This Row],[Nom_Prénom]],L_Perso,Personnel[Matricule],0)</f>
        <v>2086</v>
      </c>
      <c r="D33" t="s">
        <v>66</v>
      </c>
      <c r="E33" s="5" t="s">
        <v>61</v>
      </c>
    </row>
    <row r="34" spans="1:5" x14ac:dyDescent="0.25">
      <c r="A34" t="s">
        <v>71</v>
      </c>
      <c r="B34" t="str">
        <f>_xlfn.XLOOKUP(Compétences_Personnel[[#This Row],[Nom_Prénom]],L_Perso,Personnel[Poste occupé],0)</f>
        <v>Pompier</v>
      </c>
      <c r="C34">
        <f>_xlfn.XLOOKUP(Compétences_Personnel[[#This Row],[Nom_Prénom]],L_Perso,Personnel[Matricule],0)</f>
        <v>2086</v>
      </c>
      <c r="D34" t="s">
        <v>66</v>
      </c>
      <c r="E34" s="5" t="s">
        <v>60</v>
      </c>
    </row>
    <row r="35" spans="1:5" x14ac:dyDescent="0.25">
      <c r="A35" t="s">
        <v>71</v>
      </c>
      <c r="B35" t="str">
        <f>_xlfn.XLOOKUP(Compétences_Personnel[[#This Row],[Nom_Prénom]],L_Perso,Personnel[Poste occupé],0)</f>
        <v>Pompier</v>
      </c>
      <c r="C35">
        <f>_xlfn.XLOOKUP(Compétences_Personnel[[#This Row],[Nom_Prénom]],L_Perso,Personnel[Matricule],0)</f>
        <v>2086</v>
      </c>
      <c r="D35" t="s">
        <v>66</v>
      </c>
      <c r="E35" s="5" t="s">
        <v>36</v>
      </c>
    </row>
    <row r="36" spans="1:5" x14ac:dyDescent="0.25">
      <c r="A36" s="2" t="s">
        <v>72</v>
      </c>
      <c r="B36" t="str">
        <f>_xlfn.XLOOKUP(Compétences_Personnel[[#This Row],[Nom_Prénom]],L_Perso,Personnel[Poste occupé],0)</f>
        <v>Policier</v>
      </c>
      <c r="C36">
        <f>_xlfn.XLOOKUP(Compétences_Personnel[[#This Row],[Nom_Prénom]],L_Perso,Personnel[Matricule],0)</f>
        <v>6074</v>
      </c>
      <c r="D36" t="s">
        <v>65</v>
      </c>
      <c r="E36" s="5" t="s">
        <v>18</v>
      </c>
    </row>
    <row r="37" spans="1:5" x14ac:dyDescent="0.25">
      <c r="A37" s="2" t="s">
        <v>72</v>
      </c>
      <c r="B37" s="2" t="str">
        <f>_xlfn.XLOOKUP(Compétences_Personnel[[#This Row],[Nom_Prénom]],L_Perso,Personnel[Poste occupé],0)</f>
        <v>Policier</v>
      </c>
      <c r="C37" s="2">
        <f>_xlfn.XLOOKUP(Compétences_Personnel[[#This Row],[Nom_Prénom]],L_Perso,Personnel[Matricule],0)</f>
        <v>6074</v>
      </c>
      <c r="D37" t="s">
        <v>66</v>
      </c>
      <c r="E37" s="4" t="s">
        <v>6</v>
      </c>
    </row>
    <row r="38" spans="1:5" x14ac:dyDescent="0.25">
      <c r="A38" s="2" t="s">
        <v>72</v>
      </c>
      <c r="B38" t="str">
        <f>_xlfn.XLOOKUP(Compétences_Personnel[[#This Row],[Nom_Prénom]],L_Perso,Personnel[Poste occupé],0)</f>
        <v>Policier</v>
      </c>
      <c r="C38">
        <f>_xlfn.XLOOKUP(Compétences_Personnel[[#This Row],[Nom_Prénom]],L_Perso,Personnel[Matricule],0)</f>
        <v>6074</v>
      </c>
      <c r="D38" t="s">
        <v>66</v>
      </c>
      <c r="E38" s="5" t="s">
        <v>30</v>
      </c>
    </row>
  </sheetData>
  <dataValidations count="3">
    <dataValidation type="list" allowBlank="1" showInputMessage="1" showErrorMessage="1" sqref="E2:E38" xr:uid="{4E2E5BBD-95F8-4A1A-AE37-0DB54FC7D366}">
      <formula1>L_Comp</formula1>
    </dataValidation>
    <dataValidation type="list" allowBlank="1" showInputMessage="1" showErrorMessage="1" sqref="A1:A38" xr:uid="{D3D8A14E-E8AD-4CF5-BA04-CA82D529A3FB}">
      <formula1>L_Perso</formula1>
    </dataValidation>
    <dataValidation type="list" allowBlank="1" showInputMessage="1" showErrorMessage="1" sqref="E5:E9 E19:E23 E32:E35 E38" xr:uid="{623CE129-F53C-4D5A-AC98-C65B567330FE}">
      <formula1>L_Conn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6F4E8A-F8EF-4CCD-BBE7-5CC6C1E0A216}">
  <dimension ref="A1:J6"/>
  <sheetViews>
    <sheetView workbookViewId="0">
      <selection activeCell="C5" sqref="C5"/>
    </sheetView>
  </sheetViews>
  <sheetFormatPr baseColWidth="10" defaultRowHeight="15" x14ac:dyDescent="0.25"/>
  <cols>
    <col min="1" max="1" width="14.85546875" style="1" customWidth="1"/>
    <col min="2" max="2" width="11.5703125" style="1" customWidth="1"/>
    <col min="3" max="3" width="12.7109375" style="1" customWidth="1"/>
    <col min="4" max="4" width="11.42578125" style="1"/>
    <col min="5" max="5" width="18" style="1" customWidth="1"/>
    <col min="6" max="6" width="15.42578125" style="1" bestFit="1" customWidth="1"/>
    <col min="7" max="7" width="31.42578125" style="1" bestFit="1" customWidth="1"/>
    <col min="8" max="8" width="14.42578125" style="1" customWidth="1"/>
    <col min="9" max="9" width="30.5703125" style="1" customWidth="1"/>
    <col min="10" max="10" width="39.28515625" style="1" customWidth="1"/>
    <col min="11" max="16384" width="11.42578125" style="1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67</v>
      </c>
      <c r="F1" s="1" t="s">
        <v>59</v>
      </c>
      <c r="G1" s="1" t="s">
        <v>62</v>
      </c>
      <c r="H1" s="1" t="s">
        <v>37</v>
      </c>
      <c r="I1" s="1" t="s">
        <v>38</v>
      </c>
      <c r="J1" s="1" t="s">
        <v>39</v>
      </c>
    </row>
    <row r="2" spans="1:10" x14ac:dyDescent="0.25">
      <c r="A2" s="1" t="s">
        <v>57</v>
      </c>
      <c r="B2" s="1">
        <v>4652</v>
      </c>
      <c r="C2" s="1" t="s">
        <v>49</v>
      </c>
      <c r="D2" s="1" t="s">
        <v>50</v>
      </c>
      <c r="E2" s="1" t="str">
        <f>Personnel[[#This Row],[NOM]]&amp;" "&amp;Personnel[[#This Row],[Prénom]]</f>
        <v>DUBOSC Franck</v>
      </c>
      <c r="F2" s="1" t="s">
        <v>40</v>
      </c>
      <c r="G2" s="1" t="s">
        <v>40</v>
      </c>
      <c r="H2" s="1" t="s">
        <v>40</v>
      </c>
      <c r="I2" s="1">
        <v>1</v>
      </c>
      <c r="J2" s="1" t="s">
        <v>42</v>
      </c>
    </row>
    <row r="3" spans="1:10" x14ac:dyDescent="0.25">
      <c r="A3" s="1" t="s">
        <v>58</v>
      </c>
      <c r="B3" s="1">
        <v>5175</v>
      </c>
      <c r="C3" s="1" t="s">
        <v>44</v>
      </c>
      <c r="D3" s="1" t="s">
        <v>45</v>
      </c>
      <c r="E3" s="1" t="str">
        <f>Personnel[[#This Row],[NOM]]&amp;" "&amp;Personnel[[#This Row],[Prénom]]</f>
        <v>GOMEZ  Séléna</v>
      </c>
      <c r="F3" s="1" t="s">
        <v>40</v>
      </c>
      <c r="G3" s="1" t="s">
        <v>40</v>
      </c>
      <c r="H3" s="1" t="s">
        <v>40</v>
      </c>
      <c r="I3" s="1">
        <v>0</v>
      </c>
    </row>
    <row r="4" spans="1:10" x14ac:dyDescent="0.25">
      <c r="A4" s="1" t="s">
        <v>54</v>
      </c>
      <c r="B4" s="1">
        <v>3840</v>
      </c>
      <c r="C4" s="1" t="s">
        <v>46</v>
      </c>
      <c r="D4" s="1" t="s">
        <v>53</v>
      </c>
      <c r="E4" s="1" t="str">
        <f>Personnel[[#This Row],[NOM]]&amp;" "&amp;Personnel[[#This Row],[Prénom]]</f>
        <v>HENRY Thierry</v>
      </c>
      <c r="F4" s="1" t="s">
        <v>40</v>
      </c>
      <c r="G4" s="1" t="s">
        <v>40</v>
      </c>
      <c r="H4" s="1" t="s">
        <v>40</v>
      </c>
      <c r="I4" s="1">
        <v>0</v>
      </c>
    </row>
    <row r="5" spans="1:10" x14ac:dyDescent="0.25">
      <c r="A5" s="1" t="s">
        <v>55</v>
      </c>
      <c r="B5" s="1">
        <v>2086</v>
      </c>
      <c r="C5" s="1" t="s">
        <v>47</v>
      </c>
      <c r="D5" s="1" t="s">
        <v>52</v>
      </c>
      <c r="E5" s="1" t="str">
        <f>Personnel[[#This Row],[NOM]]&amp;" "&amp;Personnel[[#This Row],[Prénom]]</f>
        <v>MBAPPE Kylian</v>
      </c>
      <c r="F5" s="1" t="s">
        <v>40</v>
      </c>
      <c r="G5" s="1" t="s">
        <v>40</v>
      </c>
      <c r="H5" s="1" t="s">
        <v>40</v>
      </c>
      <c r="I5" s="1">
        <v>1</v>
      </c>
      <c r="J5" s="1" t="s">
        <v>42</v>
      </c>
    </row>
    <row r="6" spans="1:10" x14ac:dyDescent="0.25">
      <c r="A6" s="1" t="s">
        <v>56</v>
      </c>
      <c r="B6" s="1">
        <v>6074</v>
      </c>
      <c r="C6" s="1" t="s">
        <v>48</v>
      </c>
      <c r="D6" s="1" t="s">
        <v>51</v>
      </c>
      <c r="E6" s="1" t="str">
        <f>Personnel[[#This Row],[NOM]]&amp;" "&amp;Personnel[[#This Row],[Prénom]]</f>
        <v>TAYLOR Swift</v>
      </c>
      <c r="F6" s="1" t="s">
        <v>43</v>
      </c>
      <c r="G6" s="1" t="s">
        <v>41</v>
      </c>
      <c r="H6" s="1" t="s">
        <v>41</v>
      </c>
      <c r="I6" s="1">
        <v>0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ACB3D4-CDB6-45AC-9455-E5BD2433D7B6}">
  <dimension ref="A1:B36"/>
  <sheetViews>
    <sheetView workbookViewId="0">
      <selection activeCell="B1" sqref="B1"/>
    </sheetView>
  </sheetViews>
  <sheetFormatPr baseColWidth="10" defaultRowHeight="15" x14ac:dyDescent="0.25"/>
  <cols>
    <col min="1" max="1" width="14.5703125" style="1" customWidth="1"/>
    <col min="2" max="2" width="102.7109375" style="1" bestFit="1" customWidth="1"/>
    <col min="3" max="16384" width="11.42578125" style="1"/>
  </cols>
  <sheetData>
    <row r="1" spans="1:2" x14ac:dyDescent="0.25">
      <c r="A1" s="1" t="s">
        <v>64</v>
      </c>
      <c r="B1" s="1" t="s">
        <v>63</v>
      </c>
    </row>
    <row r="2" spans="1:2" x14ac:dyDescent="0.25">
      <c r="A2" s="1" t="s">
        <v>65</v>
      </c>
      <c r="B2" s="1" t="s">
        <v>4</v>
      </c>
    </row>
    <row r="3" spans="1:2" x14ac:dyDescent="0.25">
      <c r="A3" s="1" t="s">
        <v>65</v>
      </c>
      <c r="B3" s="1" t="s">
        <v>5</v>
      </c>
    </row>
    <row r="4" spans="1:2" x14ac:dyDescent="0.25">
      <c r="A4" s="1" t="s">
        <v>65</v>
      </c>
      <c r="B4" s="1" t="s">
        <v>6</v>
      </c>
    </row>
    <row r="5" spans="1:2" x14ac:dyDescent="0.25">
      <c r="A5" s="1" t="s">
        <v>65</v>
      </c>
      <c r="B5" s="1" t="s">
        <v>7</v>
      </c>
    </row>
    <row r="6" spans="1:2" x14ac:dyDescent="0.25">
      <c r="A6" s="1" t="s">
        <v>65</v>
      </c>
      <c r="B6" s="1" t="s">
        <v>8</v>
      </c>
    </row>
    <row r="7" spans="1:2" x14ac:dyDescent="0.25">
      <c r="A7" s="1" t="s">
        <v>65</v>
      </c>
      <c r="B7" s="1" t="s">
        <v>9</v>
      </c>
    </row>
    <row r="8" spans="1:2" x14ac:dyDescent="0.25">
      <c r="A8" s="1" t="s">
        <v>65</v>
      </c>
      <c r="B8" s="1" t="s">
        <v>10</v>
      </c>
    </row>
    <row r="9" spans="1:2" x14ac:dyDescent="0.25">
      <c r="A9" s="1" t="s">
        <v>65</v>
      </c>
      <c r="B9" s="1" t="s">
        <v>11</v>
      </c>
    </row>
    <row r="10" spans="1:2" x14ac:dyDescent="0.25">
      <c r="A10" s="1" t="s">
        <v>65</v>
      </c>
      <c r="B10" s="1" t="s">
        <v>12</v>
      </c>
    </row>
    <row r="11" spans="1:2" x14ac:dyDescent="0.25">
      <c r="A11" s="1" t="s">
        <v>65</v>
      </c>
      <c r="B11" s="1" t="s">
        <v>13</v>
      </c>
    </row>
    <row r="12" spans="1:2" x14ac:dyDescent="0.25">
      <c r="A12" s="1" t="s">
        <v>65</v>
      </c>
      <c r="B12" s="1" t="s">
        <v>14</v>
      </c>
    </row>
    <row r="13" spans="1:2" x14ac:dyDescent="0.25">
      <c r="A13" s="1" t="s">
        <v>65</v>
      </c>
      <c r="B13" s="1" t="s">
        <v>15</v>
      </c>
    </row>
    <row r="14" spans="1:2" x14ac:dyDescent="0.25">
      <c r="A14" s="1" t="s">
        <v>65</v>
      </c>
      <c r="B14" s="1" t="s">
        <v>16</v>
      </c>
    </row>
    <row r="15" spans="1:2" x14ac:dyDescent="0.25">
      <c r="A15" s="1" t="s">
        <v>65</v>
      </c>
      <c r="B15" s="1" t="s">
        <v>17</v>
      </c>
    </row>
    <row r="16" spans="1:2" x14ac:dyDescent="0.25">
      <c r="A16" s="1" t="s">
        <v>65</v>
      </c>
      <c r="B16" s="1" t="s">
        <v>18</v>
      </c>
    </row>
    <row r="17" spans="1:2" x14ac:dyDescent="0.25">
      <c r="A17" s="1" t="s">
        <v>65</v>
      </c>
      <c r="B17" s="1" t="s">
        <v>19</v>
      </c>
    </row>
    <row r="18" spans="1:2" x14ac:dyDescent="0.25">
      <c r="A18" s="1" t="s">
        <v>65</v>
      </c>
      <c r="B18" s="1" t="s">
        <v>20</v>
      </c>
    </row>
    <row r="19" spans="1:2" x14ac:dyDescent="0.25">
      <c r="A19" s="1" t="s">
        <v>65</v>
      </c>
      <c r="B19" s="1" t="s">
        <v>21</v>
      </c>
    </row>
    <row r="20" spans="1:2" x14ac:dyDescent="0.25">
      <c r="A20" s="1" t="s">
        <v>65</v>
      </c>
      <c r="B20" s="1" t="s">
        <v>22</v>
      </c>
    </row>
    <row r="21" spans="1:2" x14ac:dyDescent="0.25">
      <c r="A21" s="1" t="s">
        <v>65</v>
      </c>
      <c r="B21" s="1" t="s">
        <v>24</v>
      </c>
    </row>
    <row r="22" spans="1:2" x14ac:dyDescent="0.25">
      <c r="A22" s="1" t="s">
        <v>65</v>
      </c>
      <c r="B22" s="1" t="s">
        <v>23</v>
      </c>
    </row>
    <row r="23" spans="1:2" x14ac:dyDescent="0.25">
      <c r="A23" s="1" t="s">
        <v>65</v>
      </c>
      <c r="B23" s="1" t="s">
        <v>25</v>
      </c>
    </row>
    <row r="24" spans="1:2" x14ac:dyDescent="0.25">
      <c r="A24" s="1" t="s">
        <v>65</v>
      </c>
      <c r="B24" s="1" t="s">
        <v>26</v>
      </c>
    </row>
    <row r="25" spans="1:2" x14ac:dyDescent="0.25">
      <c r="A25" s="1" t="s">
        <v>65</v>
      </c>
      <c r="B25" s="1" t="s">
        <v>27</v>
      </c>
    </row>
    <row r="26" spans="1:2" x14ac:dyDescent="0.25">
      <c r="A26" s="1" t="s">
        <v>66</v>
      </c>
      <c r="B26" s="1" t="s">
        <v>28</v>
      </c>
    </row>
    <row r="27" spans="1:2" x14ac:dyDescent="0.25">
      <c r="A27" s="1" t="s">
        <v>66</v>
      </c>
      <c r="B27" s="1" t="s">
        <v>29</v>
      </c>
    </row>
    <row r="28" spans="1:2" x14ac:dyDescent="0.25">
      <c r="A28" s="1" t="s">
        <v>66</v>
      </c>
      <c r="B28" s="1" t="s">
        <v>30</v>
      </c>
    </row>
    <row r="29" spans="1:2" x14ac:dyDescent="0.25">
      <c r="A29" s="1" t="s">
        <v>66</v>
      </c>
      <c r="B29" s="1" t="s">
        <v>31</v>
      </c>
    </row>
    <row r="30" spans="1:2" x14ac:dyDescent="0.25">
      <c r="A30" s="1" t="s">
        <v>66</v>
      </c>
      <c r="B30" s="1" t="s">
        <v>32</v>
      </c>
    </row>
    <row r="31" spans="1:2" x14ac:dyDescent="0.25">
      <c r="A31" s="1" t="s">
        <v>66</v>
      </c>
      <c r="B31" s="1" t="s">
        <v>61</v>
      </c>
    </row>
    <row r="32" spans="1:2" x14ac:dyDescent="0.25">
      <c r="A32" s="1" t="s">
        <v>66</v>
      </c>
      <c r="B32" s="1" t="s">
        <v>60</v>
      </c>
    </row>
    <row r="33" spans="1:2" x14ac:dyDescent="0.25">
      <c r="A33" s="1" t="s">
        <v>66</v>
      </c>
      <c r="B33" s="1" t="s">
        <v>33</v>
      </c>
    </row>
    <row r="34" spans="1:2" x14ac:dyDescent="0.25">
      <c r="A34" s="1" t="s">
        <v>66</v>
      </c>
      <c r="B34" s="1" t="s">
        <v>34</v>
      </c>
    </row>
    <row r="35" spans="1:2" x14ac:dyDescent="0.25">
      <c r="A35" s="1" t="s">
        <v>66</v>
      </c>
      <c r="B35" s="1" t="s">
        <v>35</v>
      </c>
    </row>
    <row r="36" spans="1:2" x14ac:dyDescent="0.25">
      <c r="A36" s="1" t="s">
        <v>66</v>
      </c>
      <c r="B36" s="1" t="s">
        <v>36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TCD</vt:lpstr>
      <vt:lpstr>Compétences</vt:lpstr>
      <vt:lpstr>Personnel</vt:lpstr>
      <vt:lpstr>Références</vt:lpstr>
      <vt:lpstr>L_Perso</vt:lpstr>
    </vt:vector>
  </TitlesOfParts>
  <Company>France Terre D'asile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Boudine</dc:creator>
  <cp:lastModifiedBy>Chris_W10</cp:lastModifiedBy>
  <dcterms:created xsi:type="dcterms:W3CDTF">2025-02-19T11:46:25Z</dcterms:created>
  <dcterms:modified xsi:type="dcterms:W3CDTF">2025-02-19T13:16:57Z</dcterms:modified>
</cp:coreProperties>
</file>