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71E5EF1-EA1A-4B5F-AA37-11DA183CED09}" xr6:coauthVersionLast="47" xr6:coauthVersionMax="47" xr10:uidLastSave="{00000000-0000-0000-0000-000000000000}"/>
  <bookViews>
    <workbookView xWindow="-120" yWindow="-120" windowWidth="38640" windowHeight="15990" tabRatio="486" xr2:uid="{30825507-9CB9-46C1-BF7D-859903795CF4}"/>
  </bookViews>
  <sheets>
    <sheet name="Calendrier" sheetId="1" r:id="rId1"/>
    <sheet name="Spectacles" sheetId="3" r:id="rId2"/>
    <sheet name="Scolaires" sheetId="5" r:id="rId3"/>
    <sheet name="Tout" sheetId="6" r:id="rId4"/>
    <sheet name="Résidences" sheetId="4" r:id="rId5"/>
    <sheet name="Vacances et Fermeture" sheetId="2" r:id="rId6"/>
  </sheets>
  <definedNames>
    <definedName name="ANNEE">Calendrier!$L$3</definedName>
    <definedName name="Année">Calendrier!$L$3</definedName>
    <definedName name="ANNEE1">Calendrier!$L$3</definedName>
    <definedName name="ANNEES">Calendrier!$BA$3</definedName>
    <definedName name="D">_xlfn.CHOOSECOLS(Tout,2)</definedName>
    <definedName name="H">_xlfn.CHOOSECOLS(Tout,5)</definedName>
    <definedName name="J">OFFSET(Calendrier!A$9,ROW()-9,-MOD(COLUMN()-3,5))</definedName>
    <definedName name="L_Scol">Scolaires[Spectacle]&amp;Scolaires[Date]&amp;Scolaires[horaire]</definedName>
    <definedName name="L_Spec">Spectacles[Spectacle]&amp;Spectacles[Date]&amp;Spectacles[horaire]</definedName>
    <definedName name="lanneefocus">YEAR(ladatefocus)</definedName>
    <definedName name="lenbjoursouvrésannuels">NETWORKDAYS.INTL(DATE(lanneefocus,1,1),DATE(lanneefocus,12,31),"0000011",#REF!)</definedName>
    <definedName name="S">_xlfn.CHOOSECOLS(Tout,1)</definedName>
    <definedName name="Tout">_xlfn.HSTACK(_xlfn.ANCHORARRAY(Tout!$A$2),_xlfn.ANCHORARRAY(Tout!$D$2),_xlfn.ANCHORARRAY(Tout!$E$2),_xlfn.ANCHORARRAY(Tout!$F$2))</definedName>
    <definedName name="_xlnm.Print_Area" localSheetId="0">Calendrier!$A$1:$BI$40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I40" i="1" l="1" a="1"/>
  <c r="BI40" i="1" s="1"/>
  <c r="BH40" i="1" a="1"/>
  <c r="BH40" i="1" s="1"/>
  <c r="BG40" i="1" a="1"/>
  <c r="BG40" i="1" s="1"/>
  <c r="BI39" i="1" a="1"/>
  <c r="BI39" i="1" s="1"/>
  <c r="BH39" i="1" a="1"/>
  <c r="BH39" i="1" s="1"/>
  <c r="BG39" i="1" a="1"/>
  <c r="BG39" i="1" s="1"/>
  <c r="BI38" i="1" a="1"/>
  <c r="BI38" i="1" s="1"/>
  <c r="BH38" i="1" a="1"/>
  <c r="BH38" i="1" s="1"/>
  <c r="BG38" i="1" a="1"/>
  <c r="BG38" i="1" s="1"/>
  <c r="BI37" i="1" a="1"/>
  <c r="BI37" i="1" s="1"/>
  <c r="BH37" i="1" a="1"/>
  <c r="BH37" i="1" s="1"/>
  <c r="BG37" i="1" a="1"/>
  <c r="BG37" i="1" s="1"/>
  <c r="BI36" i="1" a="1"/>
  <c r="BI36" i="1" s="1"/>
  <c r="BH36" i="1" a="1"/>
  <c r="BH36" i="1" s="1"/>
  <c r="BG36" i="1" a="1"/>
  <c r="BG36" i="1" s="1"/>
  <c r="BI35" i="1" a="1"/>
  <c r="BI35" i="1" s="1"/>
  <c r="BH35" i="1" a="1"/>
  <c r="BH35" i="1" s="1"/>
  <c r="BG35" i="1" a="1"/>
  <c r="BG35" i="1" s="1"/>
  <c r="BI34" i="1" a="1"/>
  <c r="BI34" i="1" s="1"/>
  <c r="BH34" i="1" a="1"/>
  <c r="BH34" i="1" s="1"/>
  <c r="BG34" i="1" a="1"/>
  <c r="BG34" i="1" s="1"/>
  <c r="BI33" i="1" a="1"/>
  <c r="BI33" i="1" s="1"/>
  <c r="BH33" i="1" a="1"/>
  <c r="BH33" i="1" s="1"/>
  <c r="BG33" i="1" a="1"/>
  <c r="BG33" i="1" s="1"/>
  <c r="BI32" i="1" a="1"/>
  <c r="BI32" i="1" s="1"/>
  <c r="BH32" i="1" a="1"/>
  <c r="BH32" i="1" s="1"/>
  <c r="BG32" i="1" a="1"/>
  <c r="BG32" i="1" s="1"/>
  <c r="BI31" i="1" a="1"/>
  <c r="BI31" i="1" s="1"/>
  <c r="BH31" i="1" a="1"/>
  <c r="BH31" i="1" s="1"/>
  <c r="BG31" i="1" a="1"/>
  <c r="BG31" i="1" s="1"/>
  <c r="BI30" i="1" a="1"/>
  <c r="BI30" i="1" s="1"/>
  <c r="BH30" i="1" a="1"/>
  <c r="BH30" i="1" s="1"/>
  <c r="BG30" i="1" a="1"/>
  <c r="BG30" i="1" s="1"/>
  <c r="BI29" i="1" a="1"/>
  <c r="BI29" i="1" s="1"/>
  <c r="BH29" i="1" a="1"/>
  <c r="BH29" i="1" s="1"/>
  <c r="BG29" i="1" a="1"/>
  <c r="BG29" i="1" s="1"/>
  <c r="BI28" i="1" a="1"/>
  <c r="BI28" i="1" s="1"/>
  <c r="BH28" i="1" a="1"/>
  <c r="BH28" i="1" s="1"/>
  <c r="BG28" i="1" a="1"/>
  <c r="BG28" i="1" s="1"/>
  <c r="BI27" i="1" a="1"/>
  <c r="BI27" i="1" s="1"/>
  <c r="BH27" i="1" a="1"/>
  <c r="BH27" i="1" s="1"/>
  <c r="BG27" i="1" a="1"/>
  <c r="BG27" i="1" s="1"/>
  <c r="BI26" i="1" a="1"/>
  <c r="BI26" i="1" s="1"/>
  <c r="BH26" i="1" a="1"/>
  <c r="BH26" i="1" s="1"/>
  <c r="BG26" i="1" a="1"/>
  <c r="BG26" i="1" s="1"/>
  <c r="BI25" i="1" a="1"/>
  <c r="BI25" i="1" s="1"/>
  <c r="BH25" i="1" a="1"/>
  <c r="BH25" i="1" s="1"/>
  <c r="BG25" i="1" a="1"/>
  <c r="BG25" i="1" s="1"/>
  <c r="BI24" i="1" a="1"/>
  <c r="BI24" i="1" s="1"/>
  <c r="BH24" i="1" a="1"/>
  <c r="BH24" i="1" s="1"/>
  <c r="BG24" i="1" a="1"/>
  <c r="BG24" i="1" s="1"/>
  <c r="BI23" i="1" a="1"/>
  <c r="BI23" i="1" s="1"/>
  <c r="BH23" i="1" a="1"/>
  <c r="BH23" i="1" s="1"/>
  <c r="BG23" i="1" a="1"/>
  <c r="BG23" i="1" s="1"/>
  <c r="BI22" i="1" a="1"/>
  <c r="BI22" i="1" s="1"/>
  <c r="BH22" i="1" a="1"/>
  <c r="BH22" i="1" s="1"/>
  <c r="BG22" i="1" a="1"/>
  <c r="BG22" i="1" s="1"/>
  <c r="BI21" i="1" a="1"/>
  <c r="BI21" i="1" s="1"/>
  <c r="BH21" i="1" a="1"/>
  <c r="BH21" i="1" s="1"/>
  <c r="BG21" i="1" a="1"/>
  <c r="BG21" i="1" s="1"/>
  <c r="BI20" i="1" a="1"/>
  <c r="BI20" i="1" s="1"/>
  <c r="BH20" i="1" a="1"/>
  <c r="BH20" i="1" s="1"/>
  <c r="BG20" i="1" a="1"/>
  <c r="BG20" i="1" s="1"/>
  <c r="BI19" i="1" a="1"/>
  <c r="BI19" i="1" s="1"/>
  <c r="BH19" i="1" a="1"/>
  <c r="BH19" i="1" s="1"/>
  <c r="BG19" i="1" a="1"/>
  <c r="BG19" i="1" s="1"/>
  <c r="BI18" i="1" a="1"/>
  <c r="BI18" i="1" s="1"/>
  <c r="BH18" i="1" a="1"/>
  <c r="BH18" i="1" s="1"/>
  <c r="BG18" i="1" a="1"/>
  <c r="BG18" i="1" s="1"/>
  <c r="BI17" i="1" a="1"/>
  <c r="BI17" i="1" s="1"/>
  <c r="BH17" i="1" a="1"/>
  <c r="BH17" i="1" s="1"/>
  <c r="BG17" i="1" a="1"/>
  <c r="BG17" i="1" s="1"/>
  <c r="BI16" i="1" a="1"/>
  <c r="BI16" i="1" s="1"/>
  <c r="BH16" i="1" a="1"/>
  <c r="BH16" i="1" s="1"/>
  <c r="BG16" i="1" a="1"/>
  <c r="BG16" i="1" s="1"/>
  <c r="BI15" i="1" a="1"/>
  <c r="BI15" i="1" s="1"/>
  <c r="BH15" i="1" a="1"/>
  <c r="BH15" i="1" s="1"/>
  <c r="BG15" i="1" a="1"/>
  <c r="BG15" i="1" s="1"/>
  <c r="BI14" i="1" a="1"/>
  <c r="BI14" i="1" s="1"/>
  <c r="BH14" i="1" a="1"/>
  <c r="BH14" i="1" s="1"/>
  <c r="BG14" i="1" a="1"/>
  <c r="BG14" i="1" s="1"/>
  <c r="BI13" i="1" a="1"/>
  <c r="BI13" i="1" s="1"/>
  <c r="BH13" i="1" a="1"/>
  <c r="BH13" i="1" s="1"/>
  <c r="BG13" i="1" a="1"/>
  <c r="BG13" i="1" s="1"/>
  <c r="BI12" i="1" a="1"/>
  <c r="BI12" i="1" s="1"/>
  <c r="BH12" i="1" a="1"/>
  <c r="BH12" i="1" s="1"/>
  <c r="BG12" i="1" a="1"/>
  <c r="BG12" i="1" s="1"/>
  <c r="BI11" i="1" a="1"/>
  <c r="BI11" i="1" s="1"/>
  <c r="BH11" i="1" a="1"/>
  <c r="BH11" i="1" s="1"/>
  <c r="BG11" i="1" a="1"/>
  <c r="BG11" i="1" s="1"/>
  <c r="BI10" i="1" a="1"/>
  <c r="BI10" i="1" s="1"/>
  <c r="BH10" i="1" a="1"/>
  <c r="BH10" i="1" s="1"/>
  <c r="BG10" i="1" a="1"/>
  <c r="BG10" i="1" s="1"/>
  <c r="BD40" i="1" a="1"/>
  <c r="BD40" i="1" s="1"/>
  <c r="BC40" i="1" a="1"/>
  <c r="BC40" i="1" s="1"/>
  <c r="BB40" i="1" a="1"/>
  <c r="BB40" i="1" s="1"/>
  <c r="BD39" i="1" a="1"/>
  <c r="BD39" i="1" s="1"/>
  <c r="BC39" i="1" a="1"/>
  <c r="BC39" i="1" s="1"/>
  <c r="BB39" i="1" a="1"/>
  <c r="BB39" i="1" s="1"/>
  <c r="BD38" i="1" a="1"/>
  <c r="BD38" i="1" s="1"/>
  <c r="BC38" i="1" a="1"/>
  <c r="BC38" i="1" s="1"/>
  <c r="BB38" i="1" a="1"/>
  <c r="BB38" i="1" s="1"/>
  <c r="BD37" i="1" a="1"/>
  <c r="BD37" i="1" s="1"/>
  <c r="BC37" i="1" a="1"/>
  <c r="BC37" i="1" s="1"/>
  <c r="BB37" i="1" a="1"/>
  <c r="BB37" i="1" s="1"/>
  <c r="BD36" i="1" a="1"/>
  <c r="BD36" i="1" s="1"/>
  <c r="BC36" i="1" a="1"/>
  <c r="BC36" i="1" s="1"/>
  <c r="BB36" i="1" a="1"/>
  <c r="BB36" i="1" s="1"/>
  <c r="BD35" i="1" a="1"/>
  <c r="BD35" i="1" s="1"/>
  <c r="BC35" i="1" a="1"/>
  <c r="BC35" i="1" s="1"/>
  <c r="BB35" i="1" a="1"/>
  <c r="BB35" i="1" s="1"/>
  <c r="BD34" i="1" a="1"/>
  <c r="BD34" i="1" s="1"/>
  <c r="BC34" i="1" a="1"/>
  <c r="BC34" i="1" s="1"/>
  <c r="BB34" i="1" a="1"/>
  <c r="BB34" i="1" s="1"/>
  <c r="BD33" i="1" a="1"/>
  <c r="BD33" i="1" s="1"/>
  <c r="BC33" i="1" a="1"/>
  <c r="BC33" i="1" s="1"/>
  <c r="BB33" i="1" a="1"/>
  <c r="BB33" i="1" s="1"/>
  <c r="BD32" i="1" a="1"/>
  <c r="BD32" i="1" s="1"/>
  <c r="BC32" i="1" a="1"/>
  <c r="BC32" i="1" s="1"/>
  <c r="BB32" i="1" a="1"/>
  <c r="BB32" i="1" s="1"/>
  <c r="BD31" i="1" a="1"/>
  <c r="BD31" i="1" s="1"/>
  <c r="BC31" i="1" a="1"/>
  <c r="BC31" i="1" s="1"/>
  <c r="BB31" i="1" a="1"/>
  <c r="BB31" i="1" s="1"/>
  <c r="BD30" i="1" a="1"/>
  <c r="BD30" i="1" s="1"/>
  <c r="BC30" i="1" a="1"/>
  <c r="BC30" i="1" s="1"/>
  <c r="BB30" i="1" a="1"/>
  <c r="BB30" i="1" s="1"/>
  <c r="BD29" i="1" a="1"/>
  <c r="BD29" i="1" s="1"/>
  <c r="BC29" i="1" a="1"/>
  <c r="BC29" i="1" s="1"/>
  <c r="BB29" i="1" a="1"/>
  <c r="BB29" i="1" s="1"/>
  <c r="BD28" i="1" a="1"/>
  <c r="BD28" i="1" s="1"/>
  <c r="BC28" i="1" a="1"/>
  <c r="BC28" i="1" s="1"/>
  <c r="BB28" i="1" a="1"/>
  <c r="BB28" i="1" s="1"/>
  <c r="BD27" i="1" a="1"/>
  <c r="BD27" i="1" s="1"/>
  <c r="BC27" i="1" a="1"/>
  <c r="BC27" i="1" s="1"/>
  <c r="BB27" i="1" a="1"/>
  <c r="BB27" i="1" s="1"/>
  <c r="BD26" i="1" a="1"/>
  <c r="BD26" i="1" s="1"/>
  <c r="BC26" i="1" a="1"/>
  <c r="BC26" i="1" s="1"/>
  <c r="BB26" i="1" a="1"/>
  <c r="BB26" i="1" s="1"/>
  <c r="BD25" i="1" a="1"/>
  <c r="BD25" i="1" s="1"/>
  <c r="BC25" i="1" a="1"/>
  <c r="BC25" i="1" s="1"/>
  <c r="BB25" i="1" a="1"/>
  <c r="BB25" i="1" s="1"/>
  <c r="BD24" i="1" a="1"/>
  <c r="BD24" i="1" s="1"/>
  <c r="BC24" i="1" a="1"/>
  <c r="BC24" i="1" s="1"/>
  <c r="BB24" i="1" a="1"/>
  <c r="BB24" i="1" s="1"/>
  <c r="BD23" i="1" a="1"/>
  <c r="BD23" i="1" s="1"/>
  <c r="BC23" i="1" a="1"/>
  <c r="BC23" i="1" s="1"/>
  <c r="BB23" i="1" a="1"/>
  <c r="BB23" i="1" s="1"/>
  <c r="BD22" i="1" a="1"/>
  <c r="BD22" i="1" s="1"/>
  <c r="BC22" i="1" a="1"/>
  <c r="BC22" i="1" s="1"/>
  <c r="BB22" i="1" a="1"/>
  <c r="BB22" i="1" s="1"/>
  <c r="BD21" i="1" a="1"/>
  <c r="BD21" i="1" s="1"/>
  <c r="BC21" i="1" a="1"/>
  <c r="BC21" i="1" s="1"/>
  <c r="BB21" i="1" a="1"/>
  <c r="BB21" i="1" s="1"/>
  <c r="BD20" i="1" a="1"/>
  <c r="BD20" i="1" s="1"/>
  <c r="BC20" i="1" a="1"/>
  <c r="BC20" i="1" s="1"/>
  <c r="BB20" i="1" a="1"/>
  <c r="BB20" i="1" s="1"/>
  <c r="BD19" i="1" a="1"/>
  <c r="BD19" i="1" s="1"/>
  <c r="BC19" i="1" a="1"/>
  <c r="BC19" i="1" s="1"/>
  <c r="BB19" i="1" a="1"/>
  <c r="BB19" i="1" s="1"/>
  <c r="BD18" i="1" a="1"/>
  <c r="BD18" i="1" s="1"/>
  <c r="BC18" i="1" a="1"/>
  <c r="BC18" i="1" s="1"/>
  <c r="BB18" i="1" a="1"/>
  <c r="BB18" i="1" s="1"/>
  <c r="BD17" i="1" a="1"/>
  <c r="BD17" i="1" s="1"/>
  <c r="BC17" i="1" a="1"/>
  <c r="BC17" i="1" s="1"/>
  <c r="BB17" i="1" a="1"/>
  <c r="BB17" i="1" s="1"/>
  <c r="BD16" i="1" a="1"/>
  <c r="BD16" i="1" s="1"/>
  <c r="BC16" i="1" a="1"/>
  <c r="BC16" i="1" s="1"/>
  <c r="BB16" i="1" a="1"/>
  <c r="BB16" i="1" s="1"/>
  <c r="BD15" i="1" a="1"/>
  <c r="BD15" i="1" s="1"/>
  <c r="BC15" i="1" a="1"/>
  <c r="BC15" i="1" s="1"/>
  <c r="BB15" i="1" a="1"/>
  <c r="BB15" i="1" s="1"/>
  <c r="BD14" i="1" a="1"/>
  <c r="BD14" i="1" s="1"/>
  <c r="BC14" i="1" a="1"/>
  <c r="BC14" i="1" s="1"/>
  <c r="BB14" i="1" a="1"/>
  <c r="BB14" i="1" s="1"/>
  <c r="BD13" i="1" a="1"/>
  <c r="BD13" i="1" s="1"/>
  <c r="BC13" i="1" a="1"/>
  <c r="BC13" i="1" s="1"/>
  <c r="BB13" i="1" a="1"/>
  <c r="BB13" i="1" s="1"/>
  <c r="BD12" i="1" a="1"/>
  <c r="BD12" i="1" s="1"/>
  <c r="BC12" i="1" a="1"/>
  <c r="BC12" i="1" s="1"/>
  <c r="BB12" i="1" a="1"/>
  <c r="BB12" i="1" s="1"/>
  <c r="BD11" i="1" a="1"/>
  <c r="BD11" i="1" s="1"/>
  <c r="BC11" i="1" a="1"/>
  <c r="BC11" i="1" s="1"/>
  <c r="BB11" i="1" a="1"/>
  <c r="BB11" i="1" s="1"/>
  <c r="BD10" i="1" a="1"/>
  <c r="BD10" i="1" s="1"/>
  <c r="BC10" i="1" a="1"/>
  <c r="BC10" i="1" s="1"/>
  <c r="BB10" i="1" a="1"/>
  <c r="BB10" i="1" s="1"/>
  <c r="AY40" i="1" a="1"/>
  <c r="AY40" i="1" s="1"/>
  <c r="AX40" i="1" a="1"/>
  <c r="AX40" i="1" s="1"/>
  <c r="AW40" i="1" a="1"/>
  <c r="AW40" i="1" s="1"/>
  <c r="AY39" i="1" a="1"/>
  <c r="AY39" i="1" s="1"/>
  <c r="AX39" i="1" a="1"/>
  <c r="AX39" i="1" s="1"/>
  <c r="AW39" i="1" a="1"/>
  <c r="AW39" i="1" s="1"/>
  <c r="AY38" i="1" a="1"/>
  <c r="AY38" i="1" s="1"/>
  <c r="AX38" i="1" a="1"/>
  <c r="AX38" i="1" s="1"/>
  <c r="AW38" i="1" a="1"/>
  <c r="AW38" i="1" s="1"/>
  <c r="AY37" i="1" a="1"/>
  <c r="AY37" i="1" s="1"/>
  <c r="AX37" i="1" a="1"/>
  <c r="AX37" i="1" s="1"/>
  <c r="AW37" i="1" a="1"/>
  <c r="AW37" i="1" s="1"/>
  <c r="AY36" i="1" a="1"/>
  <c r="AY36" i="1" s="1"/>
  <c r="AX36" i="1" a="1"/>
  <c r="AX36" i="1" s="1"/>
  <c r="AW36" i="1" a="1"/>
  <c r="AW36" i="1" s="1"/>
  <c r="AY35" i="1" a="1"/>
  <c r="AY35" i="1" s="1"/>
  <c r="AX35" i="1" a="1"/>
  <c r="AX35" i="1" s="1"/>
  <c r="AW35" i="1" a="1"/>
  <c r="AW35" i="1" s="1"/>
  <c r="AY34" i="1" a="1"/>
  <c r="AY34" i="1" s="1"/>
  <c r="AX34" i="1" a="1"/>
  <c r="AX34" i="1" s="1"/>
  <c r="AW34" i="1" a="1"/>
  <c r="AW34" i="1" s="1"/>
  <c r="AY33" i="1" a="1"/>
  <c r="AY33" i="1" s="1"/>
  <c r="AX33" i="1" a="1"/>
  <c r="AX33" i="1" s="1"/>
  <c r="AW33" i="1" a="1"/>
  <c r="AW33" i="1" s="1"/>
  <c r="AY32" i="1" a="1"/>
  <c r="AY32" i="1" s="1"/>
  <c r="AX32" i="1" a="1"/>
  <c r="AX32" i="1" s="1"/>
  <c r="AW32" i="1" a="1"/>
  <c r="AW32" i="1" s="1"/>
  <c r="AY31" i="1" a="1"/>
  <c r="AY31" i="1" s="1"/>
  <c r="AX31" i="1" a="1"/>
  <c r="AX31" i="1" s="1"/>
  <c r="AW31" i="1" a="1"/>
  <c r="AW31" i="1" s="1"/>
  <c r="AY30" i="1" a="1"/>
  <c r="AY30" i="1" s="1"/>
  <c r="AX30" i="1" a="1"/>
  <c r="AX30" i="1" s="1"/>
  <c r="AW30" i="1" a="1"/>
  <c r="AW30" i="1" s="1"/>
  <c r="AY29" i="1" a="1"/>
  <c r="AY29" i="1" s="1"/>
  <c r="AX29" i="1" a="1"/>
  <c r="AX29" i="1" s="1"/>
  <c r="AW29" i="1" a="1"/>
  <c r="AW29" i="1" s="1"/>
  <c r="AY28" i="1" a="1"/>
  <c r="AY28" i="1" s="1"/>
  <c r="AX28" i="1" a="1"/>
  <c r="AX28" i="1" s="1"/>
  <c r="AW28" i="1" a="1"/>
  <c r="AW28" i="1" s="1"/>
  <c r="AY27" i="1" a="1"/>
  <c r="AY27" i="1" s="1"/>
  <c r="AX27" i="1" a="1"/>
  <c r="AX27" i="1" s="1"/>
  <c r="AW27" i="1" a="1"/>
  <c r="AW27" i="1" s="1"/>
  <c r="AY26" i="1" a="1"/>
  <c r="AY26" i="1" s="1"/>
  <c r="AX26" i="1" a="1"/>
  <c r="AX26" i="1" s="1"/>
  <c r="AW26" i="1" a="1"/>
  <c r="AW26" i="1" s="1"/>
  <c r="AY25" i="1" a="1"/>
  <c r="AY25" i="1" s="1"/>
  <c r="AX25" i="1" a="1"/>
  <c r="AX25" i="1" s="1"/>
  <c r="AW25" i="1" a="1"/>
  <c r="AW25" i="1" s="1"/>
  <c r="AY24" i="1" a="1"/>
  <c r="AY24" i="1" s="1"/>
  <c r="AX24" i="1" a="1"/>
  <c r="AX24" i="1" s="1"/>
  <c r="AW24" i="1" a="1"/>
  <c r="AW24" i="1" s="1"/>
  <c r="AY23" i="1" a="1"/>
  <c r="AY23" i="1" s="1"/>
  <c r="AX23" i="1" a="1"/>
  <c r="AX23" i="1" s="1"/>
  <c r="AW23" i="1" a="1"/>
  <c r="AW23" i="1" s="1"/>
  <c r="AY22" i="1" a="1"/>
  <c r="AY22" i="1" s="1"/>
  <c r="AX22" i="1" a="1"/>
  <c r="AX22" i="1" s="1"/>
  <c r="AW22" i="1" a="1"/>
  <c r="AW22" i="1" s="1"/>
  <c r="AY21" i="1" a="1"/>
  <c r="AY21" i="1" s="1"/>
  <c r="AX21" i="1" a="1"/>
  <c r="AX21" i="1" s="1"/>
  <c r="AW21" i="1" a="1"/>
  <c r="AW21" i="1" s="1"/>
  <c r="AY20" i="1" a="1"/>
  <c r="AY20" i="1" s="1"/>
  <c r="AX20" i="1" a="1"/>
  <c r="AX20" i="1" s="1"/>
  <c r="AW20" i="1" a="1"/>
  <c r="AW20" i="1" s="1"/>
  <c r="AY19" i="1" a="1"/>
  <c r="AY19" i="1" s="1"/>
  <c r="AX19" i="1" a="1"/>
  <c r="AX19" i="1" s="1"/>
  <c r="AW19" i="1" a="1"/>
  <c r="AW19" i="1" s="1"/>
  <c r="AY18" i="1" a="1"/>
  <c r="AY18" i="1" s="1"/>
  <c r="AX18" i="1" a="1"/>
  <c r="AX18" i="1" s="1"/>
  <c r="AW18" i="1" a="1"/>
  <c r="AW18" i="1" s="1"/>
  <c r="AY17" i="1" a="1"/>
  <c r="AY17" i="1" s="1"/>
  <c r="AX17" i="1" a="1"/>
  <c r="AX17" i="1" s="1"/>
  <c r="AW17" i="1" a="1"/>
  <c r="AW17" i="1" s="1"/>
  <c r="AY16" i="1" a="1"/>
  <c r="AY16" i="1" s="1"/>
  <c r="AX16" i="1" a="1"/>
  <c r="AX16" i="1" s="1"/>
  <c r="AW16" i="1" a="1"/>
  <c r="AW16" i="1" s="1"/>
  <c r="AY15" i="1" a="1"/>
  <c r="AY15" i="1" s="1"/>
  <c r="AX15" i="1" a="1"/>
  <c r="AX15" i="1" s="1"/>
  <c r="AW15" i="1" a="1"/>
  <c r="AW15" i="1" s="1"/>
  <c r="AY14" i="1" a="1"/>
  <c r="AY14" i="1" s="1"/>
  <c r="AX14" i="1" a="1"/>
  <c r="AX14" i="1" s="1"/>
  <c r="AW14" i="1" a="1"/>
  <c r="AW14" i="1" s="1"/>
  <c r="AY13" i="1" a="1"/>
  <c r="AY13" i="1" s="1"/>
  <c r="AX13" i="1" a="1"/>
  <c r="AX13" i="1" s="1"/>
  <c r="AW13" i="1" a="1"/>
  <c r="AW13" i="1" s="1"/>
  <c r="AY12" i="1" a="1"/>
  <c r="AY12" i="1" s="1"/>
  <c r="AX12" i="1" a="1"/>
  <c r="AX12" i="1" s="1"/>
  <c r="AW12" i="1" a="1"/>
  <c r="AW12" i="1" s="1"/>
  <c r="AY11" i="1" a="1"/>
  <c r="AY11" i="1" s="1"/>
  <c r="AX11" i="1" a="1"/>
  <c r="AX11" i="1" s="1"/>
  <c r="AW11" i="1" a="1"/>
  <c r="AW11" i="1" s="1"/>
  <c r="AY10" i="1" a="1"/>
  <c r="AY10" i="1" s="1"/>
  <c r="AX10" i="1" a="1"/>
  <c r="AX10" i="1" s="1"/>
  <c r="AW10" i="1" a="1"/>
  <c r="AW10" i="1" s="1"/>
  <c r="AT40" i="1" a="1"/>
  <c r="AT40" i="1" s="1"/>
  <c r="AS40" i="1" a="1"/>
  <c r="AS40" i="1" s="1"/>
  <c r="AR40" i="1" a="1"/>
  <c r="AR40" i="1" s="1"/>
  <c r="AT39" i="1" a="1"/>
  <c r="AT39" i="1" s="1"/>
  <c r="AS39" i="1" a="1"/>
  <c r="AS39" i="1" s="1"/>
  <c r="AR39" i="1" a="1"/>
  <c r="AR39" i="1" s="1"/>
  <c r="AT38" i="1" a="1"/>
  <c r="AT38" i="1" s="1"/>
  <c r="AS38" i="1" a="1"/>
  <c r="AS38" i="1" s="1"/>
  <c r="AR38" i="1" a="1"/>
  <c r="AR38" i="1" s="1"/>
  <c r="AT37" i="1" a="1"/>
  <c r="AT37" i="1" s="1"/>
  <c r="AS37" i="1" a="1"/>
  <c r="AS37" i="1" s="1"/>
  <c r="AR37" i="1" a="1"/>
  <c r="AR37" i="1" s="1"/>
  <c r="AT36" i="1" a="1"/>
  <c r="AT36" i="1" s="1"/>
  <c r="AS36" i="1" a="1"/>
  <c r="AS36" i="1" s="1"/>
  <c r="AR36" i="1" a="1"/>
  <c r="AR36" i="1" s="1"/>
  <c r="AT35" i="1" a="1"/>
  <c r="AT35" i="1" s="1"/>
  <c r="AS35" i="1" a="1"/>
  <c r="AS35" i="1" s="1"/>
  <c r="AR35" i="1" a="1"/>
  <c r="AR35" i="1" s="1"/>
  <c r="AT34" i="1" a="1"/>
  <c r="AT34" i="1" s="1"/>
  <c r="AS34" i="1" a="1"/>
  <c r="AS34" i="1" s="1"/>
  <c r="AR34" i="1" a="1"/>
  <c r="AR34" i="1" s="1"/>
  <c r="AT33" i="1" a="1"/>
  <c r="AT33" i="1" s="1"/>
  <c r="AS33" i="1" a="1"/>
  <c r="AS33" i="1" s="1"/>
  <c r="AR33" i="1" a="1"/>
  <c r="AR33" i="1" s="1"/>
  <c r="AT32" i="1" a="1"/>
  <c r="AT32" i="1" s="1"/>
  <c r="AS32" i="1" a="1"/>
  <c r="AS32" i="1" s="1"/>
  <c r="AR32" i="1" a="1"/>
  <c r="AR32" i="1" s="1"/>
  <c r="AT31" i="1" a="1"/>
  <c r="AT31" i="1" s="1"/>
  <c r="AS31" i="1" a="1"/>
  <c r="AS31" i="1" s="1"/>
  <c r="AR31" i="1" a="1"/>
  <c r="AR31" i="1" s="1"/>
  <c r="AT30" i="1" a="1"/>
  <c r="AT30" i="1" s="1"/>
  <c r="AS30" i="1"/>
  <c r="AS30" i="1" a="1"/>
  <c r="AR30" i="1" a="1"/>
  <c r="AR30" i="1" s="1"/>
  <c r="AT29" i="1" a="1"/>
  <c r="AT29" i="1" s="1"/>
  <c r="AS29" i="1" a="1"/>
  <c r="AS29" i="1" s="1"/>
  <c r="AR29" i="1" a="1"/>
  <c r="AR29" i="1" s="1"/>
  <c r="AT28" i="1" a="1"/>
  <c r="AT28" i="1" s="1"/>
  <c r="AS28" i="1" a="1"/>
  <c r="AS28" i="1" s="1"/>
  <c r="AR28" i="1" a="1"/>
  <c r="AR28" i="1" s="1"/>
  <c r="AT27" i="1" a="1"/>
  <c r="AT27" i="1" s="1"/>
  <c r="AS27" i="1" a="1"/>
  <c r="AS27" i="1" s="1"/>
  <c r="AR27" i="1" a="1"/>
  <c r="AR27" i="1" s="1"/>
  <c r="AT26" i="1" a="1"/>
  <c r="AT26" i="1" s="1"/>
  <c r="AS26" i="1" a="1"/>
  <c r="AS26" i="1" s="1"/>
  <c r="AR26" i="1" a="1"/>
  <c r="AR26" i="1" s="1"/>
  <c r="AT25" i="1" a="1"/>
  <c r="AT25" i="1" s="1"/>
  <c r="AS25" i="1" a="1"/>
  <c r="AS25" i="1" s="1"/>
  <c r="AR25" i="1" a="1"/>
  <c r="AR25" i="1" s="1"/>
  <c r="AT24" i="1" a="1"/>
  <c r="AT24" i="1" s="1"/>
  <c r="AS24" i="1" a="1"/>
  <c r="AS24" i="1" s="1"/>
  <c r="AR24" i="1" a="1"/>
  <c r="AR24" i="1" s="1"/>
  <c r="AT23" i="1" a="1"/>
  <c r="AT23" i="1" s="1"/>
  <c r="AS23" i="1" a="1"/>
  <c r="AS23" i="1" s="1"/>
  <c r="AR23" i="1" a="1"/>
  <c r="AR23" i="1" s="1"/>
  <c r="AT22" i="1" a="1"/>
  <c r="AT22" i="1" s="1"/>
  <c r="AS22" i="1" a="1"/>
  <c r="AS22" i="1" s="1"/>
  <c r="AR22" i="1" a="1"/>
  <c r="AR22" i="1" s="1"/>
  <c r="AT21" i="1" a="1"/>
  <c r="AT21" i="1" s="1"/>
  <c r="AS21" i="1" a="1"/>
  <c r="AS21" i="1" s="1"/>
  <c r="AR21" i="1" a="1"/>
  <c r="AR21" i="1" s="1"/>
  <c r="AT20" i="1" a="1"/>
  <c r="AT20" i="1" s="1"/>
  <c r="AS20" i="1" a="1"/>
  <c r="AS20" i="1" s="1"/>
  <c r="AR20" i="1" a="1"/>
  <c r="AR20" i="1" s="1"/>
  <c r="AT19" i="1" a="1"/>
  <c r="AT19" i="1" s="1"/>
  <c r="AS19" i="1" a="1"/>
  <c r="AS19" i="1" s="1"/>
  <c r="AR19" i="1" a="1"/>
  <c r="AR19" i="1" s="1"/>
  <c r="AT18" i="1" a="1"/>
  <c r="AT18" i="1" s="1"/>
  <c r="AS18" i="1" a="1"/>
  <c r="AS18" i="1" s="1"/>
  <c r="AR18" i="1" a="1"/>
  <c r="AR18" i="1" s="1"/>
  <c r="AT17" i="1" a="1"/>
  <c r="AT17" i="1" s="1"/>
  <c r="AS17" i="1" a="1"/>
  <c r="AS17" i="1" s="1"/>
  <c r="AR17" i="1" a="1"/>
  <c r="AR17" i="1" s="1"/>
  <c r="AT16" i="1" a="1"/>
  <c r="AT16" i="1" s="1"/>
  <c r="AS16" i="1" a="1"/>
  <c r="AS16" i="1" s="1"/>
  <c r="AR16" i="1" a="1"/>
  <c r="AR16" i="1" s="1"/>
  <c r="AT15" i="1" a="1"/>
  <c r="AT15" i="1" s="1"/>
  <c r="AS15" i="1" a="1"/>
  <c r="AS15" i="1" s="1"/>
  <c r="AR15" i="1" a="1"/>
  <c r="AR15" i="1" s="1"/>
  <c r="AT14" i="1" a="1"/>
  <c r="AT14" i="1" s="1"/>
  <c r="AS14" i="1" a="1"/>
  <c r="AS14" i="1" s="1"/>
  <c r="AR14" i="1" a="1"/>
  <c r="AR14" i="1" s="1"/>
  <c r="AT13" i="1" a="1"/>
  <c r="AT13" i="1" s="1"/>
  <c r="AS13" i="1" a="1"/>
  <c r="AS13" i="1" s="1"/>
  <c r="AR13" i="1" a="1"/>
  <c r="AR13" i="1" s="1"/>
  <c r="AT12" i="1" a="1"/>
  <c r="AT12" i="1" s="1"/>
  <c r="AS12" i="1" a="1"/>
  <c r="AS12" i="1" s="1"/>
  <c r="AR12" i="1" a="1"/>
  <c r="AR12" i="1" s="1"/>
  <c r="AT11" i="1" a="1"/>
  <c r="AT11" i="1" s="1"/>
  <c r="AS11" i="1" a="1"/>
  <c r="AS11" i="1" s="1"/>
  <c r="AR11" i="1" a="1"/>
  <c r="AR11" i="1" s="1"/>
  <c r="AT10" i="1" a="1"/>
  <c r="AT10" i="1" s="1"/>
  <c r="AS10" i="1" a="1"/>
  <c r="AS10" i="1" s="1"/>
  <c r="AR10" i="1" a="1"/>
  <c r="AR10" i="1" s="1"/>
  <c r="AO40" i="1" a="1"/>
  <c r="AO40" i="1" s="1"/>
  <c r="AN40" i="1" a="1"/>
  <c r="AN40" i="1" s="1"/>
  <c r="AM40" i="1" a="1"/>
  <c r="AM40" i="1" s="1"/>
  <c r="AO39" i="1" a="1"/>
  <c r="AO39" i="1" s="1"/>
  <c r="AN39" i="1" a="1"/>
  <c r="AN39" i="1" s="1"/>
  <c r="AM39" i="1" a="1"/>
  <c r="AM39" i="1" s="1"/>
  <c r="AO38" i="1" a="1"/>
  <c r="AO38" i="1" s="1"/>
  <c r="AN38" i="1" a="1"/>
  <c r="AN38" i="1" s="1"/>
  <c r="AM38" i="1" a="1"/>
  <c r="AM38" i="1" s="1"/>
  <c r="AO37" i="1" a="1"/>
  <c r="AO37" i="1" s="1"/>
  <c r="AN37" i="1" a="1"/>
  <c r="AN37" i="1" s="1"/>
  <c r="AM37" i="1" a="1"/>
  <c r="AM37" i="1" s="1"/>
  <c r="AO36" i="1" a="1"/>
  <c r="AO36" i="1" s="1"/>
  <c r="AN36" i="1" a="1"/>
  <c r="AN36" i="1" s="1"/>
  <c r="AM36" i="1" a="1"/>
  <c r="AM36" i="1" s="1"/>
  <c r="AO35" i="1" a="1"/>
  <c r="AO35" i="1" s="1"/>
  <c r="AN35" i="1" a="1"/>
  <c r="AN35" i="1" s="1"/>
  <c r="AM35" i="1" a="1"/>
  <c r="AM35" i="1" s="1"/>
  <c r="AO34" i="1" a="1"/>
  <c r="AO34" i="1" s="1"/>
  <c r="AN34" i="1" a="1"/>
  <c r="AN34" i="1" s="1"/>
  <c r="AM34" i="1" a="1"/>
  <c r="AM34" i="1" s="1"/>
  <c r="AO33" i="1" a="1"/>
  <c r="AO33" i="1" s="1"/>
  <c r="AN33" i="1" a="1"/>
  <c r="AN33" i="1" s="1"/>
  <c r="AM33" i="1" a="1"/>
  <c r="AM33" i="1" s="1"/>
  <c r="AO32" i="1" a="1"/>
  <c r="AO32" i="1" s="1"/>
  <c r="AN32" i="1" a="1"/>
  <c r="AN32" i="1" s="1"/>
  <c r="AM32" i="1" a="1"/>
  <c r="AM32" i="1" s="1"/>
  <c r="AO31" i="1" a="1"/>
  <c r="AO31" i="1" s="1"/>
  <c r="AN31" i="1" a="1"/>
  <c r="AN31" i="1" s="1"/>
  <c r="AM31" i="1" a="1"/>
  <c r="AM31" i="1" s="1"/>
  <c r="AO30" i="1" a="1"/>
  <c r="AO30" i="1" s="1"/>
  <c r="AN30" i="1" a="1"/>
  <c r="AN30" i="1" s="1"/>
  <c r="AM30" i="1" a="1"/>
  <c r="AM30" i="1" s="1"/>
  <c r="AO29" i="1" a="1"/>
  <c r="AO29" i="1" s="1"/>
  <c r="AN29" i="1" a="1"/>
  <c r="AN29" i="1" s="1"/>
  <c r="AM29" i="1" a="1"/>
  <c r="AM29" i="1" s="1"/>
  <c r="AO28" i="1" a="1"/>
  <c r="AO28" i="1" s="1"/>
  <c r="AN28" i="1" a="1"/>
  <c r="AN28" i="1" s="1"/>
  <c r="AM28" i="1" a="1"/>
  <c r="AM28" i="1" s="1"/>
  <c r="AO27" i="1" a="1"/>
  <c r="AO27" i="1" s="1"/>
  <c r="AN27" i="1" a="1"/>
  <c r="AN27" i="1" s="1"/>
  <c r="AM27" i="1" a="1"/>
  <c r="AM27" i="1" s="1"/>
  <c r="AO26" i="1" a="1"/>
  <c r="AO26" i="1" s="1"/>
  <c r="AN26" i="1" a="1"/>
  <c r="AN26" i="1" s="1"/>
  <c r="AM26" i="1" a="1"/>
  <c r="AM26" i="1" s="1"/>
  <c r="AO25" i="1" a="1"/>
  <c r="AO25" i="1" s="1"/>
  <c r="AN25" i="1" a="1"/>
  <c r="AN25" i="1" s="1"/>
  <c r="AM25" i="1" a="1"/>
  <c r="AM25" i="1" s="1"/>
  <c r="AO24" i="1" a="1"/>
  <c r="AO24" i="1" s="1"/>
  <c r="AN24" i="1" a="1"/>
  <c r="AN24" i="1" s="1"/>
  <c r="AM24" i="1" a="1"/>
  <c r="AM24" i="1" s="1"/>
  <c r="AO23" i="1" a="1"/>
  <c r="AO23" i="1" s="1"/>
  <c r="AN23" i="1" a="1"/>
  <c r="AN23" i="1" s="1"/>
  <c r="AM23" i="1" a="1"/>
  <c r="AM23" i="1" s="1"/>
  <c r="AO22" i="1" a="1"/>
  <c r="AO22" i="1" s="1"/>
  <c r="AN22" i="1" a="1"/>
  <c r="AN22" i="1" s="1"/>
  <c r="AM22" i="1" a="1"/>
  <c r="AM22" i="1" s="1"/>
  <c r="AO21" i="1" a="1"/>
  <c r="AO21" i="1" s="1"/>
  <c r="AN21" i="1" a="1"/>
  <c r="AN21" i="1" s="1"/>
  <c r="AM21" i="1" a="1"/>
  <c r="AM21" i="1" s="1"/>
  <c r="AO20" i="1" a="1"/>
  <c r="AO20" i="1" s="1"/>
  <c r="AN20" i="1" a="1"/>
  <c r="AN20" i="1" s="1"/>
  <c r="AM20" i="1" a="1"/>
  <c r="AM20" i="1" s="1"/>
  <c r="AO19" i="1" a="1"/>
  <c r="AO19" i="1" s="1"/>
  <c r="AN19" i="1" a="1"/>
  <c r="AN19" i="1" s="1"/>
  <c r="AM19" i="1" a="1"/>
  <c r="AM19" i="1" s="1"/>
  <c r="AO18" i="1" a="1"/>
  <c r="AO18" i="1" s="1"/>
  <c r="AN18" i="1" a="1"/>
  <c r="AN18" i="1" s="1"/>
  <c r="AM18" i="1" a="1"/>
  <c r="AM18" i="1" s="1"/>
  <c r="AO17" i="1" a="1"/>
  <c r="AO17" i="1" s="1"/>
  <c r="AN17" i="1" a="1"/>
  <c r="AN17" i="1" s="1"/>
  <c r="AM17" i="1" a="1"/>
  <c r="AM17" i="1" s="1"/>
  <c r="AO16" i="1" a="1"/>
  <c r="AO16" i="1" s="1"/>
  <c r="AN16" i="1" a="1"/>
  <c r="AN16" i="1" s="1"/>
  <c r="AM16" i="1" a="1"/>
  <c r="AM16" i="1" s="1"/>
  <c r="AO15" i="1" a="1"/>
  <c r="AO15" i="1" s="1"/>
  <c r="AN15" i="1" a="1"/>
  <c r="AN15" i="1" s="1"/>
  <c r="AM15" i="1" a="1"/>
  <c r="AM15" i="1" s="1"/>
  <c r="AO14" i="1" a="1"/>
  <c r="AO14" i="1" s="1"/>
  <c r="AN14" i="1" a="1"/>
  <c r="AN14" i="1" s="1"/>
  <c r="AM14" i="1" a="1"/>
  <c r="AM14" i="1" s="1"/>
  <c r="AO13" i="1" a="1"/>
  <c r="AO13" i="1" s="1"/>
  <c r="AN13" i="1" a="1"/>
  <c r="AN13" i="1" s="1"/>
  <c r="AM13" i="1" a="1"/>
  <c r="AM13" i="1" s="1"/>
  <c r="AO12" i="1" a="1"/>
  <c r="AO12" i="1" s="1"/>
  <c r="AN12" i="1" a="1"/>
  <c r="AN12" i="1" s="1"/>
  <c r="AM12" i="1" a="1"/>
  <c r="AM12" i="1" s="1"/>
  <c r="AO11" i="1" a="1"/>
  <c r="AO11" i="1" s="1"/>
  <c r="AN11" i="1" a="1"/>
  <c r="AN11" i="1" s="1"/>
  <c r="AM11" i="1" a="1"/>
  <c r="AM11" i="1" s="1"/>
  <c r="AO10" i="1" a="1"/>
  <c r="AO10" i="1" s="1"/>
  <c r="AN10" i="1" a="1"/>
  <c r="AN10" i="1" s="1"/>
  <c r="AM10" i="1" a="1"/>
  <c r="AM10" i="1" s="1"/>
  <c r="AJ40" i="1" a="1"/>
  <c r="AJ40" i="1" s="1"/>
  <c r="AI40" i="1" a="1"/>
  <c r="AI40" i="1" s="1"/>
  <c r="AH40" i="1" a="1"/>
  <c r="AH40" i="1" s="1"/>
  <c r="AJ39" i="1" a="1"/>
  <c r="AJ39" i="1" s="1"/>
  <c r="AI39" i="1" a="1"/>
  <c r="AI39" i="1" s="1"/>
  <c r="AH39" i="1" a="1"/>
  <c r="AH39" i="1" s="1"/>
  <c r="AJ38" i="1" a="1"/>
  <c r="AJ38" i="1" s="1"/>
  <c r="AI38" i="1" a="1"/>
  <c r="AI38" i="1" s="1"/>
  <c r="AH38" i="1" a="1"/>
  <c r="AH38" i="1" s="1"/>
  <c r="AJ37" i="1" a="1"/>
  <c r="AJ37" i="1" s="1"/>
  <c r="AI37" i="1" a="1"/>
  <c r="AI37" i="1" s="1"/>
  <c r="AH37" i="1" a="1"/>
  <c r="AH37" i="1" s="1"/>
  <c r="AJ36" i="1" a="1"/>
  <c r="AJ36" i="1" s="1"/>
  <c r="AI36" i="1" a="1"/>
  <c r="AI36" i="1" s="1"/>
  <c r="AH36" i="1" a="1"/>
  <c r="AH36" i="1" s="1"/>
  <c r="AJ35" i="1" a="1"/>
  <c r="AJ35" i="1" s="1"/>
  <c r="AI35" i="1" a="1"/>
  <c r="AI35" i="1" s="1"/>
  <c r="AH35" i="1" a="1"/>
  <c r="AH35" i="1" s="1"/>
  <c r="AJ34" i="1" a="1"/>
  <c r="AJ34" i="1" s="1"/>
  <c r="AI34" i="1" a="1"/>
  <c r="AI34" i="1" s="1"/>
  <c r="AH34" i="1" a="1"/>
  <c r="AH34" i="1" s="1"/>
  <c r="AJ33" i="1" a="1"/>
  <c r="AJ33" i="1" s="1"/>
  <c r="AI33" i="1" a="1"/>
  <c r="AI33" i="1" s="1"/>
  <c r="AH33" i="1" a="1"/>
  <c r="AH33" i="1" s="1"/>
  <c r="AJ32" i="1" a="1"/>
  <c r="AJ32" i="1" s="1"/>
  <c r="AI32" i="1" a="1"/>
  <c r="AI32" i="1" s="1"/>
  <c r="AH32" i="1" a="1"/>
  <c r="AH32" i="1" s="1"/>
  <c r="AJ31" i="1" a="1"/>
  <c r="AJ31" i="1" s="1"/>
  <c r="AI31" i="1" a="1"/>
  <c r="AI31" i="1" s="1"/>
  <c r="AH31" i="1" a="1"/>
  <c r="AH31" i="1" s="1"/>
  <c r="AJ30" i="1" a="1"/>
  <c r="AJ30" i="1" s="1"/>
  <c r="AI30" i="1" a="1"/>
  <c r="AI30" i="1" s="1"/>
  <c r="AH30" i="1" a="1"/>
  <c r="AH30" i="1" s="1"/>
  <c r="AJ29" i="1" a="1"/>
  <c r="AJ29" i="1" s="1"/>
  <c r="AI29" i="1" a="1"/>
  <c r="AI29" i="1" s="1"/>
  <c r="AH29" i="1" a="1"/>
  <c r="AH29" i="1" s="1"/>
  <c r="AJ28" i="1" a="1"/>
  <c r="AJ28" i="1" s="1"/>
  <c r="AI28" i="1" a="1"/>
  <c r="AI28" i="1" s="1"/>
  <c r="AH28" i="1" a="1"/>
  <c r="AH28" i="1" s="1"/>
  <c r="AJ27" i="1" a="1"/>
  <c r="AJ27" i="1" s="1"/>
  <c r="AI27" i="1" a="1"/>
  <c r="AI27" i="1" s="1"/>
  <c r="AH27" i="1" a="1"/>
  <c r="AH27" i="1" s="1"/>
  <c r="AJ26" i="1" a="1"/>
  <c r="AJ26" i="1" s="1"/>
  <c r="AI26" i="1" a="1"/>
  <c r="AI26" i="1" s="1"/>
  <c r="AH26" i="1" a="1"/>
  <c r="AH26" i="1" s="1"/>
  <c r="AJ25" i="1" a="1"/>
  <c r="AJ25" i="1" s="1"/>
  <c r="AI25" i="1" a="1"/>
  <c r="AI25" i="1" s="1"/>
  <c r="AH25" i="1" a="1"/>
  <c r="AH25" i="1" s="1"/>
  <c r="AJ24" i="1" a="1"/>
  <c r="AJ24" i="1" s="1"/>
  <c r="AI24" i="1" a="1"/>
  <c r="AI24" i="1" s="1"/>
  <c r="AH24" i="1" a="1"/>
  <c r="AH24" i="1" s="1"/>
  <c r="AJ23" i="1" a="1"/>
  <c r="AJ23" i="1" s="1"/>
  <c r="AI23" i="1" a="1"/>
  <c r="AI23" i="1" s="1"/>
  <c r="AH23" i="1" a="1"/>
  <c r="AH23" i="1" s="1"/>
  <c r="AJ22" i="1" a="1"/>
  <c r="AJ22" i="1" s="1"/>
  <c r="AI22" i="1" a="1"/>
  <c r="AI22" i="1" s="1"/>
  <c r="AH22" i="1" a="1"/>
  <c r="AH22" i="1" s="1"/>
  <c r="AJ21" i="1" a="1"/>
  <c r="AJ21" i="1" s="1"/>
  <c r="AI21" i="1" a="1"/>
  <c r="AI21" i="1" s="1"/>
  <c r="AH21" i="1" a="1"/>
  <c r="AH21" i="1" s="1"/>
  <c r="AJ20" i="1" a="1"/>
  <c r="AJ20" i="1" s="1"/>
  <c r="AI20" i="1" a="1"/>
  <c r="AI20" i="1" s="1"/>
  <c r="AH20" i="1" a="1"/>
  <c r="AH20" i="1" s="1"/>
  <c r="AJ19" i="1" a="1"/>
  <c r="AJ19" i="1" s="1"/>
  <c r="AI19" i="1" a="1"/>
  <c r="AI19" i="1" s="1"/>
  <c r="AH19" i="1" a="1"/>
  <c r="AH19" i="1" s="1"/>
  <c r="AJ18" i="1" a="1"/>
  <c r="AJ18" i="1" s="1"/>
  <c r="AI18" i="1" a="1"/>
  <c r="AI18" i="1" s="1"/>
  <c r="AH18" i="1" a="1"/>
  <c r="AH18" i="1" s="1"/>
  <c r="AJ17" i="1" a="1"/>
  <c r="AJ17" i="1" s="1"/>
  <c r="AI17" i="1" a="1"/>
  <c r="AI17" i="1" s="1"/>
  <c r="AH17" i="1" a="1"/>
  <c r="AH17" i="1" s="1"/>
  <c r="AJ16" i="1" a="1"/>
  <c r="AJ16" i="1" s="1"/>
  <c r="AI16" i="1" a="1"/>
  <c r="AI16" i="1" s="1"/>
  <c r="AH16" i="1" a="1"/>
  <c r="AH16" i="1" s="1"/>
  <c r="AJ15" i="1" a="1"/>
  <c r="AJ15" i="1" s="1"/>
  <c r="AI15" i="1" a="1"/>
  <c r="AI15" i="1" s="1"/>
  <c r="AH15" i="1" a="1"/>
  <c r="AH15" i="1" s="1"/>
  <c r="AJ14" i="1" a="1"/>
  <c r="AJ14" i="1" s="1"/>
  <c r="AI14" i="1" a="1"/>
  <c r="AI14" i="1" s="1"/>
  <c r="AH14" i="1" a="1"/>
  <c r="AH14" i="1" s="1"/>
  <c r="AJ13" i="1" a="1"/>
  <c r="AJ13" i="1" s="1"/>
  <c r="AI13" i="1" a="1"/>
  <c r="AI13" i="1" s="1"/>
  <c r="AH13" i="1" a="1"/>
  <c r="AH13" i="1" s="1"/>
  <c r="AJ12" i="1" a="1"/>
  <c r="AJ12" i="1" s="1"/>
  <c r="AI12" i="1" a="1"/>
  <c r="AI12" i="1" s="1"/>
  <c r="AH12" i="1" a="1"/>
  <c r="AH12" i="1" s="1"/>
  <c r="AJ11" i="1" a="1"/>
  <c r="AJ11" i="1" s="1"/>
  <c r="AI11" i="1" a="1"/>
  <c r="AI11" i="1" s="1"/>
  <c r="AH11" i="1" a="1"/>
  <c r="AH11" i="1" s="1"/>
  <c r="AJ10" i="1" a="1"/>
  <c r="AJ10" i="1" s="1"/>
  <c r="AI10" i="1" a="1"/>
  <c r="AI10" i="1" s="1"/>
  <c r="AH10" i="1" a="1"/>
  <c r="AH10" i="1" s="1"/>
  <c r="AE40" i="1" a="1"/>
  <c r="AE40" i="1" s="1"/>
  <c r="AD40" i="1" a="1"/>
  <c r="AD40" i="1" s="1"/>
  <c r="AC40" i="1" a="1"/>
  <c r="AC40" i="1" s="1"/>
  <c r="AE39" i="1" a="1"/>
  <c r="AE39" i="1" s="1"/>
  <c r="AD39" i="1" a="1"/>
  <c r="AD39" i="1" s="1"/>
  <c r="AC39" i="1" a="1"/>
  <c r="AC39" i="1" s="1"/>
  <c r="AE38" i="1" a="1"/>
  <c r="AE38" i="1" s="1"/>
  <c r="AD38" i="1" a="1"/>
  <c r="AD38" i="1" s="1"/>
  <c r="AC38" i="1" a="1"/>
  <c r="AC38" i="1" s="1"/>
  <c r="AE37" i="1" a="1"/>
  <c r="AE37" i="1" s="1"/>
  <c r="AD37" i="1" a="1"/>
  <c r="AD37" i="1" s="1"/>
  <c r="AC37" i="1" a="1"/>
  <c r="AC37" i="1" s="1"/>
  <c r="AE36" i="1" a="1"/>
  <c r="AE36" i="1" s="1"/>
  <c r="AD36" i="1" a="1"/>
  <c r="AD36" i="1" s="1"/>
  <c r="AC36" i="1" a="1"/>
  <c r="AC36" i="1" s="1"/>
  <c r="AE35" i="1" a="1"/>
  <c r="AE35" i="1" s="1"/>
  <c r="AD35" i="1" a="1"/>
  <c r="AD35" i="1" s="1"/>
  <c r="AC35" i="1" a="1"/>
  <c r="AC35" i="1" s="1"/>
  <c r="AE34" i="1" a="1"/>
  <c r="AE34" i="1" s="1"/>
  <c r="AD34" i="1" a="1"/>
  <c r="AD34" i="1" s="1"/>
  <c r="AC34" i="1" a="1"/>
  <c r="AC34" i="1" s="1"/>
  <c r="AE33" i="1" a="1"/>
  <c r="AE33" i="1" s="1"/>
  <c r="AD33" i="1" a="1"/>
  <c r="AD33" i="1" s="1"/>
  <c r="AC33" i="1" a="1"/>
  <c r="AC33" i="1" s="1"/>
  <c r="AE32" i="1" a="1"/>
  <c r="AE32" i="1" s="1"/>
  <c r="AD32" i="1" a="1"/>
  <c r="AD32" i="1" s="1"/>
  <c r="AC32" i="1" a="1"/>
  <c r="AC32" i="1" s="1"/>
  <c r="AE31" i="1" a="1"/>
  <c r="AE31" i="1" s="1"/>
  <c r="AD31" i="1" a="1"/>
  <c r="AD31" i="1" s="1"/>
  <c r="AC31" i="1" a="1"/>
  <c r="AC31" i="1" s="1"/>
  <c r="AE30" i="1" a="1"/>
  <c r="AE30" i="1" s="1"/>
  <c r="AD30" i="1" a="1"/>
  <c r="AD30" i="1" s="1"/>
  <c r="AC30" i="1" a="1"/>
  <c r="AC30" i="1" s="1"/>
  <c r="AE29" i="1" a="1"/>
  <c r="AE29" i="1" s="1"/>
  <c r="AD29" i="1" a="1"/>
  <c r="AD29" i="1" s="1"/>
  <c r="AC29" i="1" a="1"/>
  <c r="AC29" i="1" s="1"/>
  <c r="AE28" i="1" a="1"/>
  <c r="AE28" i="1" s="1"/>
  <c r="AD28" i="1" a="1"/>
  <c r="AD28" i="1" s="1"/>
  <c r="AC28" i="1" a="1"/>
  <c r="AC28" i="1" s="1"/>
  <c r="AE27" i="1" a="1"/>
  <c r="AE27" i="1" s="1"/>
  <c r="AD27" i="1" a="1"/>
  <c r="AD27" i="1" s="1"/>
  <c r="AC27" i="1" a="1"/>
  <c r="AC27" i="1" s="1"/>
  <c r="AE26" i="1" a="1"/>
  <c r="AE26" i="1" s="1"/>
  <c r="AD26" i="1" a="1"/>
  <c r="AD26" i="1" s="1"/>
  <c r="AC26" i="1" a="1"/>
  <c r="AC26" i="1" s="1"/>
  <c r="AE25" i="1" a="1"/>
  <c r="AE25" i="1" s="1"/>
  <c r="AD25" i="1" a="1"/>
  <c r="AD25" i="1" s="1"/>
  <c r="AC25" i="1" a="1"/>
  <c r="AC25" i="1" s="1"/>
  <c r="AE24" i="1" a="1"/>
  <c r="AE24" i="1" s="1"/>
  <c r="AD24" i="1" a="1"/>
  <c r="AD24" i="1" s="1"/>
  <c r="AC24" i="1" a="1"/>
  <c r="AC24" i="1" s="1"/>
  <c r="AE23" i="1" a="1"/>
  <c r="AE23" i="1" s="1"/>
  <c r="AD23" i="1" a="1"/>
  <c r="AD23" i="1" s="1"/>
  <c r="AC23" i="1" a="1"/>
  <c r="AC23" i="1" s="1"/>
  <c r="AE22" i="1" a="1"/>
  <c r="AE22" i="1" s="1"/>
  <c r="AD22" i="1" a="1"/>
  <c r="AD22" i="1" s="1"/>
  <c r="AC22" i="1" a="1"/>
  <c r="AC22" i="1" s="1"/>
  <c r="AE21" i="1" a="1"/>
  <c r="AE21" i="1" s="1"/>
  <c r="AD21" i="1" a="1"/>
  <c r="AD21" i="1" s="1"/>
  <c r="AC21" i="1" a="1"/>
  <c r="AC21" i="1" s="1"/>
  <c r="AE20" i="1" a="1"/>
  <c r="AE20" i="1" s="1"/>
  <c r="AD20" i="1" a="1"/>
  <c r="AD20" i="1" s="1"/>
  <c r="AC20" i="1" a="1"/>
  <c r="AC20" i="1" s="1"/>
  <c r="AE19" i="1" a="1"/>
  <c r="AE19" i="1" s="1"/>
  <c r="AD19" i="1" a="1"/>
  <c r="AD19" i="1" s="1"/>
  <c r="AC19" i="1" a="1"/>
  <c r="AC19" i="1" s="1"/>
  <c r="AE18" i="1" a="1"/>
  <c r="AE18" i="1" s="1"/>
  <c r="AD18" i="1" a="1"/>
  <c r="AD18" i="1" s="1"/>
  <c r="AC18" i="1" a="1"/>
  <c r="AC18" i="1" s="1"/>
  <c r="AE17" i="1" a="1"/>
  <c r="AE17" i="1" s="1"/>
  <c r="AD17" i="1" a="1"/>
  <c r="AD17" i="1" s="1"/>
  <c r="AC17" i="1" a="1"/>
  <c r="AC17" i="1" s="1"/>
  <c r="AE16" i="1" a="1"/>
  <c r="AE16" i="1" s="1"/>
  <c r="AD16" i="1" a="1"/>
  <c r="AD16" i="1" s="1"/>
  <c r="AC16" i="1" a="1"/>
  <c r="AC16" i="1" s="1"/>
  <c r="AE15" i="1" a="1"/>
  <c r="AE15" i="1" s="1"/>
  <c r="AD15" i="1" a="1"/>
  <c r="AD15" i="1" s="1"/>
  <c r="AC15" i="1" a="1"/>
  <c r="AC15" i="1" s="1"/>
  <c r="AE14" i="1" a="1"/>
  <c r="AE14" i="1" s="1"/>
  <c r="AD14" i="1" a="1"/>
  <c r="AD14" i="1" s="1"/>
  <c r="AC14" i="1" a="1"/>
  <c r="AC14" i="1" s="1"/>
  <c r="AE13" i="1" a="1"/>
  <c r="AE13" i="1" s="1"/>
  <c r="AD13" i="1" a="1"/>
  <c r="AD13" i="1" s="1"/>
  <c r="AC13" i="1" a="1"/>
  <c r="AC13" i="1" s="1"/>
  <c r="AE12" i="1" a="1"/>
  <c r="AE12" i="1" s="1"/>
  <c r="AD12" i="1" a="1"/>
  <c r="AD12" i="1" s="1"/>
  <c r="AC12" i="1" a="1"/>
  <c r="AC12" i="1" s="1"/>
  <c r="AE11" i="1" a="1"/>
  <c r="AE11" i="1" s="1"/>
  <c r="AD11" i="1" a="1"/>
  <c r="AD11" i="1" s="1"/>
  <c r="AC11" i="1" a="1"/>
  <c r="AC11" i="1" s="1"/>
  <c r="AE10" i="1" a="1"/>
  <c r="AE10" i="1" s="1"/>
  <c r="AD10" i="1" a="1"/>
  <c r="AD10" i="1" s="1"/>
  <c r="AC10" i="1" a="1"/>
  <c r="AC10" i="1" s="1"/>
  <c r="Z40" i="1" a="1"/>
  <c r="Z40" i="1" s="1"/>
  <c r="Y40" i="1" a="1"/>
  <c r="Y40" i="1" s="1"/>
  <c r="X40" i="1" a="1"/>
  <c r="X40" i="1" s="1"/>
  <c r="Z39" i="1" a="1"/>
  <c r="Z39" i="1" s="1"/>
  <c r="Y39" i="1" a="1"/>
  <c r="Y39" i="1" s="1"/>
  <c r="X39" i="1" a="1"/>
  <c r="X39" i="1" s="1"/>
  <c r="Z38" i="1" a="1"/>
  <c r="Z38" i="1" s="1"/>
  <c r="Y38" i="1" a="1"/>
  <c r="Y38" i="1" s="1"/>
  <c r="X38" i="1" a="1"/>
  <c r="X38" i="1" s="1"/>
  <c r="Z37" i="1" a="1"/>
  <c r="Z37" i="1" s="1"/>
  <c r="Y37" i="1" a="1"/>
  <c r="Y37" i="1" s="1"/>
  <c r="X37" i="1" a="1"/>
  <c r="X37" i="1" s="1"/>
  <c r="Z36" i="1" a="1"/>
  <c r="Z36" i="1" s="1"/>
  <c r="Y36" i="1" a="1"/>
  <c r="Y36" i="1" s="1"/>
  <c r="X36" i="1" a="1"/>
  <c r="X36" i="1" s="1"/>
  <c r="Z35" i="1" a="1"/>
  <c r="Z35" i="1" s="1"/>
  <c r="Y35" i="1" a="1"/>
  <c r="Y35" i="1" s="1"/>
  <c r="X35" i="1" a="1"/>
  <c r="X35" i="1" s="1"/>
  <c r="Z34" i="1" a="1"/>
  <c r="Z34" i="1" s="1"/>
  <c r="Y34" i="1" a="1"/>
  <c r="Y34" i="1" s="1"/>
  <c r="X34" i="1" a="1"/>
  <c r="X34" i="1" s="1"/>
  <c r="Z33" i="1" a="1"/>
  <c r="Z33" i="1" s="1"/>
  <c r="Y33" i="1" a="1"/>
  <c r="Y33" i="1" s="1"/>
  <c r="X33" i="1" a="1"/>
  <c r="X33" i="1" s="1"/>
  <c r="Z32" i="1" a="1"/>
  <c r="Z32" i="1" s="1"/>
  <c r="Y32" i="1" a="1"/>
  <c r="Y32" i="1" s="1"/>
  <c r="X32" i="1" a="1"/>
  <c r="X32" i="1" s="1"/>
  <c r="Z31" i="1" a="1"/>
  <c r="Z31" i="1" s="1"/>
  <c r="Y31" i="1" a="1"/>
  <c r="Y31" i="1" s="1"/>
  <c r="X31" i="1" a="1"/>
  <c r="X31" i="1" s="1"/>
  <c r="Z30" i="1" a="1"/>
  <c r="Z30" i="1" s="1"/>
  <c r="Y30" i="1" a="1"/>
  <c r="Y30" i="1" s="1"/>
  <c r="X30" i="1" a="1"/>
  <c r="X30" i="1" s="1"/>
  <c r="Z29" i="1" a="1"/>
  <c r="Z29" i="1" s="1"/>
  <c r="Y29" i="1" a="1"/>
  <c r="Y29" i="1" s="1"/>
  <c r="X29" i="1" a="1"/>
  <c r="X29" i="1" s="1"/>
  <c r="Z28" i="1" a="1"/>
  <c r="Z28" i="1" s="1"/>
  <c r="Y28" i="1" a="1"/>
  <c r="Y28" i="1" s="1"/>
  <c r="X28" i="1" a="1"/>
  <c r="X28" i="1" s="1"/>
  <c r="Z27" i="1" a="1"/>
  <c r="Z27" i="1" s="1"/>
  <c r="Y27" i="1" a="1"/>
  <c r="Y27" i="1" s="1"/>
  <c r="X27" i="1" a="1"/>
  <c r="X27" i="1" s="1"/>
  <c r="Z26" i="1" a="1"/>
  <c r="Z26" i="1" s="1"/>
  <c r="Y26" i="1" a="1"/>
  <c r="Y26" i="1" s="1"/>
  <c r="X26" i="1" a="1"/>
  <c r="X26" i="1" s="1"/>
  <c r="Z25" i="1" a="1"/>
  <c r="Z25" i="1" s="1"/>
  <c r="Y25" i="1" a="1"/>
  <c r="Y25" i="1" s="1"/>
  <c r="X25" i="1" a="1"/>
  <c r="X25" i="1" s="1"/>
  <c r="Z24" i="1" a="1"/>
  <c r="Z24" i="1" s="1"/>
  <c r="Y24" i="1" a="1"/>
  <c r="Y24" i="1" s="1"/>
  <c r="X24" i="1" a="1"/>
  <c r="X24" i="1" s="1"/>
  <c r="Z23" i="1" a="1"/>
  <c r="Z23" i="1" s="1"/>
  <c r="Y23" i="1" a="1"/>
  <c r="Y23" i="1" s="1"/>
  <c r="X23" i="1" a="1"/>
  <c r="X23" i="1" s="1"/>
  <c r="Z22" i="1" a="1"/>
  <c r="Z22" i="1" s="1"/>
  <c r="Y22" i="1" a="1"/>
  <c r="Y22" i="1" s="1"/>
  <c r="X22" i="1" a="1"/>
  <c r="X22" i="1" s="1"/>
  <c r="Z21" i="1" a="1"/>
  <c r="Z21" i="1" s="1"/>
  <c r="Y21" i="1" a="1"/>
  <c r="Y21" i="1" s="1"/>
  <c r="X21" i="1" a="1"/>
  <c r="X21" i="1" s="1"/>
  <c r="Z20" i="1" a="1"/>
  <c r="Z20" i="1" s="1"/>
  <c r="Y20" i="1" a="1"/>
  <c r="Y20" i="1" s="1"/>
  <c r="X20" i="1" a="1"/>
  <c r="X20" i="1" s="1"/>
  <c r="Z19" i="1" a="1"/>
  <c r="Z19" i="1" s="1"/>
  <c r="Y19" i="1" a="1"/>
  <c r="Y19" i="1" s="1"/>
  <c r="X19" i="1" a="1"/>
  <c r="X19" i="1" s="1"/>
  <c r="Z18" i="1" a="1"/>
  <c r="Z18" i="1" s="1"/>
  <c r="Y18" i="1" a="1"/>
  <c r="Y18" i="1" s="1"/>
  <c r="X18" i="1" a="1"/>
  <c r="X18" i="1" s="1"/>
  <c r="Z17" i="1" a="1"/>
  <c r="Z17" i="1" s="1"/>
  <c r="Y17" i="1" a="1"/>
  <c r="Y17" i="1" s="1"/>
  <c r="X17" i="1" a="1"/>
  <c r="X17" i="1" s="1"/>
  <c r="Z16" i="1" a="1"/>
  <c r="Z16" i="1" s="1"/>
  <c r="Y16" i="1" a="1"/>
  <c r="Y16" i="1" s="1"/>
  <c r="X16" i="1" a="1"/>
  <c r="X16" i="1" s="1"/>
  <c r="Z15" i="1" a="1"/>
  <c r="Z15" i="1" s="1"/>
  <c r="Y15" i="1" a="1"/>
  <c r="Y15" i="1" s="1"/>
  <c r="X15" i="1" a="1"/>
  <c r="X15" i="1" s="1"/>
  <c r="Z14" i="1" a="1"/>
  <c r="Z14" i="1" s="1"/>
  <c r="Y14" i="1" a="1"/>
  <c r="Y14" i="1" s="1"/>
  <c r="X14" i="1" a="1"/>
  <c r="X14" i="1" s="1"/>
  <c r="Z13" i="1" a="1"/>
  <c r="Z13" i="1" s="1"/>
  <c r="Y13" i="1" a="1"/>
  <c r="Y13" i="1" s="1"/>
  <c r="X13" i="1" a="1"/>
  <c r="X13" i="1" s="1"/>
  <c r="Z12" i="1" a="1"/>
  <c r="Z12" i="1" s="1"/>
  <c r="Y12" i="1" a="1"/>
  <c r="Y12" i="1" s="1"/>
  <c r="X12" i="1" a="1"/>
  <c r="X12" i="1" s="1"/>
  <c r="Z11" i="1" a="1"/>
  <c r="Z11" i="1" s="1"/>
  <c r="Y11" i="1" a="1"/>
  <c r="Y11" i="1" s="1"/>
  <c r="X11" i="1" a="1"/>
  <c r="X11" i="1" s="1"/>
  <c r="Z10" i="1" a="1"/>
  <c r="Z10" i="1" s="1"/>
  <c r="Y10" i="1" a="1"/>
  <c r="Y10" i="1" s="1"/>
  <c r="X10" i="1" a="1"/>
  <c r="X10" i="1" s="1"/>
  <c r="U40" i="1" a="1"/>
  <c r="U40" i="1" s="1"/>
  <c r="T40" i="1" a="1"/>
  <c r="T40" i="1" s="1"/>
  <c r="S40" i="1" a="1"/>
  <c r="S40" i="1" s="1"/>
  <c r="U39" i="1" a="1"/>
  <c r="U39" i="1" s="1"/>
  <c r="T39" i="1" a="1"/>
  <c r="T39" i="1" s="1"/>
  <c r="S39" i="1" a="1"/>
  <c r="S39" i="1" s="1"/>
  <c r="U38" i="1" a="1"/>
  <c r="U38" i="1" s="1"/>
  <c r="T38" i="1" a="1"/>
  <c r="T38" i="1" s="1"/>
  <c r="S38" i="1" a="1"/>
  <c r="S38" i="1" s="1"/>
  <c r="U37" i="1" a="1"/>
  <c r="U37" i="1" s="1"/>
  <c r="T37" i="1" a="1"/>
  <c r="T37" i="1" s="1"/>
  <c r="S37" i="1" a="1"/>
  <c r="S37" i="1" s="1"/>
  <c r="U36" i="1" a="1"/>
  <c r="U36" i="1" s="1"/>
  <c r="T36" i="1" a="1"/>
  <c r="T36" i="1" s="1"/>
  <c r="S36" i="1" a="1"/>
  <c r="S36" i="1" s="1"/>
  <c r="U35" i="1" a="1"/>
  <c r="U35" i="1" s="1"/>
  <c r="T35" i="1" a="1"/>
  <c r="T35" i="1" s="1"/>
  <c r="S35" i="1" a="1"/>
  <c r="S35" i="1" s="1"/>
  <c r="U34" i="1" a="1"/>
  <c r="U34" i="1" s="1"/>
  <c r="T34" i="1" a="1"/>
  <c r="T34" i="1" s="1"/>
  <c r="S34" i="1" a="1"/>
  <c r="S34" i="1" s="1"/>
  <c r="U33" i="1" a="1"/>
  <c r="U33" i="1" s="1"/>
  <c r="T33" i="1" a="1"/>
  <c r="T33" i="1" s="1"/>
  <c r="S33" i="1" a="1"/>
  <c r="S33" i="1" s="1"/>
  <c r="U32" i="1" a="1"/>
  <c r="U32" i="1" s="1"/>
  <c r="T32" i="1" a="1"/>
  <c r="T32" i="1" s="1"/>
  <c r="S32" i="1" a="1"/>
  <c r="S32" i="1" s="1"/>
  <c r="U31" i="1" a="1"/>
  <c r="U31" i="1" s="1"/>
  <c r="T31" i="1" a="1"/>
  <c r="T31" i="1" s="1"/>
  <c r="S31" i="1" a="1"/>
  <c r="S31" i="1" s="1"/>
  <c r="U30" i="1" a="1"/>
  <c r="U30" i="1" s="1"/>
  <c r="T30" i="1" a="1"/>
  <c r="T30" i="1" s="1"/>
  <c r="S30" i="1" a="1"/>
  <c r="S30" i="1" s="1"/>
  <c r="U29" i="1" a="1"/>
  <c r="U29" i="1" s="1"/>
  <c r="T29" i="1" a="1"/>
  <c r="T29" i="1" s="1"/>
  <c r="S29" i="1" a="1"/>
  <c r="S29" i="1" s="1"/>
  <c r="U28" i="1" a="1"/>
  <c r="U28" i="1" s="1"/>
  <c r="T28" i="1" a="1"/>
  <c r="T28" i="1" s="1"/>
  <c r="S28" i="1" a="1"/>
  <c r="S28" i="1" s="1"/>
  <c r="U27" i="1" a="1"/>
  <c r="U27" i="1" s="1"/>
  <c r="T27" i="1" a="1"/>
  <c r="T27" i="1" s="1"/>
  <c r="S27" i="1" a="1"/>
  <c r="S27" i="1" s="1"/>
  <c r="U26" i="1" a="1"/>
  <c r="U26" i="1" s="1"/>
  <c r="T26" i="1" a="1"/>
  <c r="T26" i="1" s="1"/>
  <c r="S26" i="1" a="1"/>
  <c r="S26" i="1" s="1"/>
  <c r="U25" i="1" a="1"/>
  <c r="U25" i="1" s="1"/>
  <c r="T25" i="1" a="1"/>
  <c r="T25" i="1" s="1"/>
  <c r="S25" i="1" a="1"/>
  <c r="S25" i="1" s="1"/>
  <c r="U24" i="1" a="1"/>
  <c r="U24" i="1" s="1"/>
  <c r="T24" i="1" a="1"/>
  <c r="T24" i="1" s="1"/>
  <c r="S24" i="1" a="1"/>
  <c r="S24" i="1" s="1"/>
  <c r="U23" i="1" a="1"/>
  <c r="U23" i="1" s="1"/>
  <c r="T23" i="1" a="1"/>
  <c r="T23" i="1" s="1"/>
  <c r="S23" i="1" a="1"/>
  <c r="S23" i="1" s="1"/>
  <c r="U22" i="1" a="1"/>
  <c r="U22" i="1" s="1"/>
  <c r="T22" i="1" a="1"/>
  <c r="T22" i="1" s="1"/>
  <c r="S22" i="1" a="1"/>
  <c r="S22" i="1" s="1"/>
  <c r="U21" i="1" a="1"/>
  <c r="U21" i="1" s="1"/>
  <c r="T21" i="1" a="1"/>
  <c r="T21" i="1" s="1"/>
  <c r="S21" i="1" a="1"/>
  <c r="S21" i="1" s="1"/>
  <c r="U20" i="1" a="1"/>
  <c r="U20" i="1" s="1"/>
  <c r="T20" i="1" a="1"/>
  <c r="T20" i="1" s="1"/>
  <c r="S20" i="1" a="1"/>
  <c r="S20" i="1" s="1"/>
  <c r="U19" i="1" a="1"/>
  <c r="U19" i="1" s="1"/>
  <c r="T19" i="1" a="1"/>
  <c r="T19" i="1" s="1"/>
  <c r="S19" i="1" a="1"/>
  <c r="S19" i="1" s="1"/>
  <c r="U18" i="1" a="1"/>
  <c r="U18" i="1" s="1"/>
  <c r="T18" i="1" a="1"/>
  <c r="T18" i="1" s="1"/>
  <c r="S18" i="1" a="1"/>
  <c r="S18" i="1" s="1"/>
  <c r="U17" i="1" a="1"/>
  <c r="U17" i="1" s="1"/>
  <c r="T17" i="1" a="1"/>
  <c r="T17" i="1" s="1"/>
  <c r="S17" i="1" a="1"/>
  <c r="S17" i="1" s="1"/>
  <c r="U16" i="1" a="1"/>
  <c r="U16" i="1" s="1"/>
  <c r="T16" i="1" a="1"/>
  <c r="T16" i="1" s="1"/>
  <c r="S16" i="1" a="1"/>
  <c r="S16" i="1" s="1"/>
  <c r="U15" i="1" a="1"/>
  <c r="U15" i="1" s="1"/>
  <c r="T15" i="1" a="1"/>
  <c r="T15" i="1" s="1"/>
  <c r="S15" i="1" a="1"/>
  <c r="S15" i="1" s="1"/>
  <c r="U14" i="1" a="1"/>
  <c r="U14" i="1" s="1"/>
  <c r="T14" i="1" a="1"/>
  <c r="T14" i="1" s="1"/>
  <c r="S14" i="1" a="1"/>
  <c r="S14" i="1" s="1"/>
  <c r="U13" i="1" a="1"/>
  <c r="U13" i="1" s="1"/>
  <c r="T13" i="1" a="1"/>
  <c r="T13" i="1" s="1"/>
  <c r="S13" i="1" a="1"/>
  <c r="S13" i="1" s="1"/>
  <c r="U12" i="1" a="1"/>
  <c r="U12" i="1" s="1"/>
  <c r="T12" i="1" a="1"/>
  <c r="T12" i="1" s="1"/>
  <c r="S12" i="1" a="1"/>
  <c r="S12" i="1" s="1"/>
  <c r="U11" i="1" a="1"/>
  <c r="U11" i="1" s="1"/>
  <c r="T11" i="1" a="1"/>
  <c r="T11" i="1" s="1"/>
  <c r="S11" i="1" a="1"/>
  <c r="S11" i="1" s="1"/>
  <c r="U10" i="1" a="1"/>
  <c r="U10" i="1" s="1"/>
  <c r="T10" i="1" a="1"/>
  <c r="T10" i="1" s="1"/>
  <c r="S10" i="1" a="1"/>
  <c r="S10" i="1" s="1"/>
  <c r="K40" i="1" a="1"/>
  <c r="K40" i="1" s="1"/>
  <c r="J40" i="1" a="1"/>
  <c r="J40" i="1" s="1"/>
  <c r="I40" i="1" a="1"/>
  <c r="I40" i="1" s="1"/>
  <c r="K39" i="1" a="1"/>
  <c r="K39" i="1" s="1"/>
  <c r="J39" i="1" a="1"/>
  <c r="J39" i="1" s="1"/>
  <c r="I39" i="1" a="1"/>
  <c r="I39" i="1" s="1"/>
  <c r="K38" i="1" a="1"/>
  <c r="K38" i="1" s="1"/>
  <c r="J38" i="1" a="1"/>
  <c r="J38" i="1" s="1"/>
  <c r="I38" i="1" a="1"/>
  <c r="I38" i="1" s="1"/>
  <c r="K37" i="1" a="1"/>
  <c r="K37" i="1" s="1"/>
  <c r="J37" i="1" a="1"/>
  <c r="J37" i="1" s="1"/>
  <c r="I37" i="1" a="1"/>
  <c r="I37" i="1" s="1"/>
  <c r="K36" i="1" a="1"/>
  <c r="K36" i="1" s="1"/>
  <c r="J36" i="1" a="1"/>
  <c r="J36" i="1" s="1"/>
  <c r="I36" i="1" a="1"/>
  <c r="I36" i="1" s="1"/>
  <c r="K35" i="1" a="1"/>
  <c r="K35" i="1" s="1"/>
  <c r="J35" i="1" a="1"/>
  <c r="J35" i="1" s="1"/>
  <c r="I35" i="1" a="1"/>
  <c r="I35" i="1" s="1"/>
  <c r="K34" i="1" a="1"/>
  <c r="K34" i="1" s="1"/>
  <c r="J34" i="1" a="1"/>
  <c r="J34" i="1" s="1"/>
  <c r="I34" i="1" a="1"/>
  <c r="I34" i="1" s="1"/>
  <c r="K33" i="1" a="1"/>
  <c r="K33" i="1" s="1"/>
  <c r="J33" i="1" a="1"/>
  <c r="J33" i="1" s="1"/>
  <c r="I33" i="1" a="1"/>
  <c r="I33" i="1" s="1"/>
  <c r="K32" i="1" a="1"/>
  <c r="K32" i="1" s="1"/>
  <c r="J32" i="1" a="1"/>
  <c r="J32" i="1" s="1"/>
  <c r="I32" i="1" a="1"/>
  <c r="I32" i="1" s="1"/>
  <c r="K31" i="1" a="1"/>
  <c r="K31" i="1" s="1"/>
  <c r="J31" i="1" a="1"/>
  <c r="J31" i="1" s="1"/>
  <c r="I31" i="1" a="1"/>
  <c r="I31" i="1" s="1"/>
  <c r="K30" i="1" a="1"/>
  <c r="K30" i="1" s="1"/>
  <c r="J30" i="1" a="1"/>
  <c r="J30" i="1" s="1"/>
  <c r="I30" i="1"/>
  <c r="I30" i="1" a="1"/>
  <c r="K29" i="1" a="1"/>
  <c r="K29" i="1" s="1"/>
  <c r="J29" i="1" a="1"/>
  <c r="J29" i="1" s="1"/>
  <c r="I29" i="1" a="1"/>
  <c r="I29" i="1" s="1"/>
  <c r="K28" i="1" a="1"/>
  <c r="K28" i="1" s="1"/>
  <c r="J28" i="1" a="1"/>
  <c r="J28" i="1" s="1"/>
  <c r="I28" i="1" a="1"/>
  <c r="I28" i="1" s="1"/>
  <c r="K27" i="1" a="1"/>
  <c r="K27" i="1" s="1"/>
  <c r="J27" i="1" a="1"/>
  <c r="J27" i="1" s="1"/>
  <c r="I27" i="1" a="1"/>
  <c r="I27" i="1" s="1"/>
  <c r="K26" i="1" a="1"/>
  <c r="K26" i="1" s="1"/>
  <c r="J26" i="1" a="1"/>
  <c r="J26" i="1" s="1"/>
  <c r="I26" i="1" a="1"/>
  <c r="I26" i="1" s="1"/>
  <c r="K25" i="1" a="1"/>
  <c r="K25" i="1" s="1"/>
  <c r="J25" i="1" a="1"/>
  <c r="J25" i="1" s="1"/>
  <c r="I25" i="1" a="1"/>
  <c r="I25" i="1" s="1"/>
  <c r="K24" i="1" a="1"/>
  <c r="K24" i="1" s="1"/>
  <c r="J24" i="1" a="1"/>
  <c r="J24" i="1" s="1"/>
  <c r="I24" i="1" a="1"/>
  <c r="I24" i="1" s="1"/>
  <c r="K23" i="1" a="1"/>
  <c r="K23" i="1" s="1"/>
  <c r="J23" i="1" a="1"/>
  <c r="J23" i="1" s="1"/>
  <c r="I23" i="1" a="1"/>
  <c r="I23" i="1" s="1"/>
  <c r="K22" i="1" a="1"/>
  <c r="K22" i="1" s="1"/>
  <c r="J22" i="1" a="1"/>
  <c r="J22" i="1" s="1"/>
  <c r="I22" i="1" a="1"/>
  <c r="I22" i="1" s="1"/>
  <c r="K21" i="1" a="1"/>
  <c r="K21" i="1" s="1"/>
  <c r="J21" i="1" a="1"/>
  <c r="J21" i="1" s="1"/>
  <c r="I21" i="1" a="1"/>
  <c r="I21" i="1" s="1"/>
  <c r="K20" i="1" a="1"/>
  <c r="K20" i="1" s="1"/>
  <c r="J20" i="1" a="1"/>
  <c r="J20" i="1" s="1"/>
  <c r="I20" i="1" a="1"/>
  <c r="I20" i="1" s="1"/>
  <c r="K19" i="1" a="1"/>
  <c r="K19" i="1" s="1"/>
  <c r="J19" i="1" a="1"/>
  <c r="J19" i="1" s="1"/>
  <c r="I19" i="1" a="1"/>
  <c r="I19" i="1" s="1"/>
  <c r="K18" i="1" a="1"/>
  <c r="K18" i="1" s="1"/>
  <c r="J18" i="1" a="1"/>
  <c r="J18" i="1" s="1"/>
  <c r="I18" i="1" a="1"/>
  <c r="I18" i="1" s="1"/>
  <c r="K17" i="1" a="1"/>
  <c r="K17" i="1" s="1"/>
  <c r="J17" i="1" a="1"/>
  <c r="J17" i="1" s="1"/>
  <c r="I17" i="1" a="1"/>
  <c r="I17" i="1" s="1"/>
  <c r="K16" i="1" a="1"/>
  <c r="K16" i="1" s="1"/>
  <c r="J16" i="1" a="1"/>
  <c r="J16" i="1" s="1"/>
  <c r="I16" i="1" a="1"/>
  <c r="I16" i="1" s="1"/>
  <c r="K15" i="1" a="1"/>
  <c r="K15" i="1" s="1"/>
  <c r="J15" i="1" a="1"/>
  <c r="J15" i="1" s="1"/>
  <c r="I15" i="1" a="1"/>
  <c r="I15" i="1" s="1"/>
  <c r="K14" i="1" a="1"/>
  <c r="K14" i="1" s="1"/>
  <c r="J14" i="1" a="1"/>
  <c r="J14" i="1" s="1"/>
  <c r="I14" i="1" a="1"/>
  <c r="I14" i="1" s="1"/>
  <c r="K13" i="1" a="1"/>
  <c r="K13" i="1" s="1"/>
  <c r="J13" i="1" a="1"/>
  <c r="J13" i="1" s="1"/>
  <c r="I13" i="1"/>
  <c r="I13" i="1" a="1"/>
  <c r="K12" i="1" a="1"/>
  <c r="K12" i="1" s="1"/>
  <c r="J12" i="1" a="1"/>
  <c r="J12" i="1" s="1"/>
  <c r="I12" i="1" a="1"/>
  <c r="I12" i="1" s="1"/>
  <c r="K11" i="1" a="1"/>
  <c r="K11" i="1" s="1"/>
  <c r="J11" i="1" a="1"/>
  <c r="J11" i="1" s="1"/>
  <c r="I11" i="1" a="1"/>
  <c r="I11" i="1" s="1"/>
  <c r="K10" i="1" a="1"/>
  <c r="K10" i="1" s="1"/>
  <c r="J10" i="1" a="1"/>
  <c r="J10" i="1" s="1"/>
  <c r="I10" i="1" a="1"/>
  <c r="I10" i="1" s="1"/>
  <c r="F40" i="1" a="1"/>
  <c r="F40" i="1" s="1"/>
  <c r="E40" i="1" a="1"/>
  <c r="E40" i="1" s="1"/>
  <c r="D40" i="1" a="1"/>
  <c r="D40" i="1" s="1"/>
  <c r="F39" i="1" a="1"/>
  <c r="F39" i="1" s="1"/>
  <c r="E39" i="1" a="1"/>
  <c r="E39" i="1" s="1"/>
  <c r="D39" i="1" a="1"/>
  <c r="D39" i="1" s="1"/>
  <c r="F38" i="1" a="1"/>
  <c r="F38" i="1" s="1"/>
  <c r="E38" i="1" a="1"/>
  <c r="E38" i="1" s="1"/>
  <c r="D38" i="1" a="1"/>
  <c r="D38" i="1" s="1"/>
  <c r="F37" i="1" a="1"/>
  <c r="F37" i="1" s="1"/>
  <c r="E37" i="1" a="1"/>
  <c r="E37" i="1" s="1"/>
  <c r="D37" i="1" a="1"/>
  <c r="D37" i="1" s="1"/>
  <c r="F36" i="1" a="1"/>
  <c r="F36" i="1" s="1"/>
  <c r="E36" i="1" a="1"/>
  <c r="E36" i="1" s="1"/>
  <c r="D36" i="1" a="1"/>
  <c r="D36" i="1" s="1"/>
  <c r="F35" i="1" a="1"/>
  <c r="F35" i="1" s="1"/>
  <c r="E35" i="1" a="1"/>
  <c r="E35" i="1" s="1"/>
  <c r="D35" i="1" a="1"/>
  <c r="D35" i="1" s="1"/>
  <c r="F34" i="1" a="1"/>
  <c r="F34" i="1" s="1"/>
  <c r="E34" i="1" a="1"/>
  <c r="E34" i="1" s="1"/>
  <c r="D34" i="1" a="1"/>
  <c r="D34" i="1" s="1"/>
  <c r="F33" i="1" a="1"/>
  <c r="F33" i="1" s="1"/>
  <c r="E33" i="1" a="1"/>
  <c r="E33" i="1" s="1"/>
  <c r="D33" i="1" a="1"/>
  <c r="D33" i="1" s="1"/>
  <c r="F32" i="1" a="1"/>
  <c r="F32" i="1" s="1"/>
  <c r="E32" i="1" a="1"/>
  <c r="E32" i="1" s="1"/>
  <c r="D32" i="1" a="1"/>
  <c r="D32" i="1" s="1"/>
  <c r="F31" i="1" a="1"/>
  <c r="F31" i="1" s="1"/>
  <c r="E31" i="1" a="1"/>
  <c r="E31" i="1" s="1"/>
  <c r="D31" i="1" a="1"/>
  <c r="D31" i="1" s="1"/>
  <c r="F30" i="1" a="1"/>
  <c r="F30" i="1" s="1"/>
  <c r="E30" i="1" a="1"/>
  <c r="E30" i="1" s="1"/>
  <c r="D30" i="1" a="1"/>
  <c r="D30" i="1" s="1"/>
  <c r="F29" i="1" a="1"/>
  <c r="F29" i="1" s="1"/>
  <c r="E29" i="1" a="1"/>
  <c r="E29" i="1" s="1"/>
  <c r="D29" i="1" a="1"/>
  <c r="D29" i="1" s="1"/>
  <c r="F28" i="1" a="1"/>
  <c r="F28" i="1" s="1"/>
  <c r="F43" i="1" s="1" a="1"/>
  <c r="F43" i="1" s="1"/>
  <c r="E28" i="1" a="1"/>
  <c r="E28" i="1" s="1"/>
  <c r="D28" i="1" a="1"/>
  <c r="D28" i="1" s="1"/>
  <c r="F27" i="1" a="1"/>
  <c r="F27" i="1" s="1"/>
  <c r="E27" i="1" a="1"/>
  <c r="E27" i="1" s="1"/>
  <c r="D27" i="1" a="1"/>
  <c r="D27" i="1" s="1"/>
  <c r="F26" i="1" a="1"/>
  <c r="F26" i="1" s="1"/>
  <c r="E26" i="1" a="1"/>
  <c r="E26" i="1" s="1"/>
  <c r="D26" i="1" a="1"/>
  <c r="D26" i="1" s="1"/>
  <c r="F25" i="1" a="1"/>
  <c r="F25" i="1" s="1"/>
  <c r="E25" i="1" a="1"/>
  <c r="E25" i="1" s="1"/>
  <c r="D25" i="1" a="1"/>
  <c r="D25" i="1" s="1"/>
  <c r="F24" i="1" a="1"/>
  <c r="F24" i="1" s="1"/>
  <c r="E24" i="1" a="1"/>
  <c r="E24" i="1" s="1"/>
  <c r="D24" i="1" a="1"/>
  <c r="D24" i="1" s="1"/>
  <c r="F23" i="1" a="1"/>
  <c r="F23" i="1" s="1"/>
  <c r="E23" i="1" a="1"/>
  <c r="E23" i="1" s="1"/>
  <c r="D23" i="1" a="1"/>
  <c r="D23" i="1" s="1"/>
  <c r="F22" i="1" a="1"/>
  <c r="F22" i="1" s="1"/>
  <c r="E22" i="1" a="1"/>
  <c r="E22" i="1" s="1"/>
  <c r="D22" i="1" a="1"/>
  <c r="D22" i="1" s="1"/>
  <c r="F21" i="1" a="1"/>
  <c r="F21" i="1" s="1"/>
  <c r="E21" i="1" a="1"/>
  <c r="E21" i="1" s="1"/>
  <c r="D21" i="1" a="1"/>
  <c r="D21" i="1" s="1"/>
  <c r="F20" i="1" a="1"/>
  <c r="F20" i="1" s="1"/>
  <c r="E20" i="1" a="1"/>
  <c r="E20" i="1" s="1"/>
  <c r="D20" i="1" a="1"/>
  <c r="D20" i="1" s="1"/>
  <c r="F19" i="1" a="1"/>
  <c r="F19" i="1" s="1"/>
  <c r="E19" i="1" a="1"/>
  <c r="E19" i="1" s="1"/>
  <c r="D19" i="1" a="1"/>
  <c r="D19" i="1" s="1"/>
  <c r="F18" i="1" a="1"/>
  <c r="F18" i="1" s="1"/>
  <c r="E18" i="1" a="1"/>
  <c r="E18" i="1" s="1"/>
  <c r="D18" i="1" a="1"/>
  <c r="D18" i="1" s="1"/>
  <c r="F17" i="1" a="1"/>
  <c r="F17" i="1" s="1"/>
  <c r="E17" i="1" a="1"/>
  <c r="E17" i="1" s="1"/>
  <c r="D17" i="1" a="1"/>
  <c r="D17" i="1" s="1"/>
  <c r="F16" i="1" a="1"/>
  <c r="F16" i="1" s="1"/>
  <c r="E16" i="1" a="1"/>
  <c r="E16" i="1" s="1"/>
  <c r="D16" i="1" a="1"/>
  <c r="D16" i="1" s="1"/>
  <c r="F15" i="1" a="1"/>
  <c r="F15" i="1" s="1"/>
  <c r="E15" i="1"/>
  <c r="E15" i="1" a="1"/>
  <c r="D15" i="1" a="1"/>
  <c r="D15" i="1" s="1"/>
  <c r="F14" i="1" a="1"/>
  <c r="F14" i="1" s="1"/>
  <c r="E14" i="1" a="1"/>
  <c r="E14" i="1" s="1"/>
  <c r="D14" i="1" a="1"/>
  <c r="D14" i="1" s="1"/>
  <c r="F13" i="1" a="1"/>
  <c r="F13" i="1" s="1"/>
  <c r="E13" i="1" a="1"/>
  <c r="E13" i="1" s="1"/>
  <c r="D13" i="1" a="1"/>
  <c r="D13" i="1" s="1"/>
  <c r="F12" i="1" a="1"/>
  <c r="F12" i="1" s="1"/>
  <c r="E12" i="1" a="1"/>
  <c r="E12" i="1" s="1"/>
  <c r="D12" i="1" a="1"/>
  <c r="D12" i="1" s="1"/>
  <c r="F11" i="1" a="1"/>
  <c r="F11" i="1" s="1"/>
  <c r="E11" i="1" a="1"/>
  <c r="E11" i="1" s="1"/>
  <c r="D11" i="1" a="1"/>
  <c r="D11" i="1" s="1"/>
  <c r="F10" i="1" a="1"/>
  <c r="F10" i="1" s="1"/>
  <c r="E10" i="1" a="1"/>
  <c r="E10" i="1" s="1"/>
  <c r="D10" i="1" a="1"/>
  <c r="D10" i="1" s="1"/>
  <c r="P40" i="1" a="1"/>
  <c r="P40" i="1" s="1"/>
  <c r="O40" i="1" a="1"/>
  <c r="O40" i="1" s="1"/>
  <c r="P39" i="1" a="1"/>
  <c r="P39" i="1" s="1"/>
  <c r="O39" i="1" a="1"/>
  <c r="O39" i="1" s="1"/>
  <c r="P38" i="1" a="1"/>
  <c r="P38" i="1" s="1"/>
  <c r="O38" i="1" a="1"/>
  <c r="O38" i="1" s="1"/>
  <c r="P37" i="1" a="1"/>
  <c r="P37" i="1" s="1"/>
  <c r="O37" i="1" a="1"/>
  <c r="O37" i="1" s="1"/>
  <c r="P36" i="1" a="1"/>
  <c r="P36" i="1" s="1"/>
  <c r="O36" i="1" a="1"/>
  <c r="O36" i="1" s="1"/>
  <c r="P35" i="1" a="1"/>
  <c r="P35" i="1" s="1"/>
  <c r="O35" i="1" a="1"/>
  <c r="O35" i="1" s="1"/>
  <c r="P34" i="1" a="1"/>
  <c r="P34" i="1" s="1"/>
  <c r="O34" i="1" a="1"/>
  <c r="O34" i="1" s="1"/>
  <c r="P33" i="1" a="1"/>
  <c r="P33" i="1" s="1"/>
  <c r="O33" i="1" a="1"/>
  <c r="O33" i="1" s="1"/>
  <c r="P32" i="1" a="1"/>
  <c r="P32" i="1" s="1"/>
  <c r="O32" i="1" a="1"/>
  <c r="O32" i="1" s="1"/>
  <c r="P31" i="1" a="1"/>
  <c r="P31" i="1" s="1"/>
  <c r="O31" i="1" a="1"/>
  <c r="O31" i="1" s="1"/>
  <c r="P30" i="1" a="1"/>
  <c r="P30" i="1" s="1"/>
  <c r="O30" i="1" a="1"/>
  <c r="O30" i="1" s="1"/>
  <c r="P29" i="1" a="1"/>
  <c r="P29" i="1" s="1"/>
  <c r="O29" i="1" a="1"/>
  <c r="O29" i="1" s="1"/>
  <c r="P28" i="1" a="1"/>
  <c r="P28" i="1" s="1"/>
  <c r="O28" i="1" a="1"/>
  <c r="O28" i="1" s="1"/>
  <c r="P27" i="1" a="1"/>
  <c r="P27" i="1" s="1"/>
  <c r="O27" i="1" a="1"/>
  <c r="O27" i="1" s="1"/>
  <c r="P26" i="1" a="1"/>
  <c r="P26" i="1" s="1"/>
  <c r="O26" i="1" a="1"/>
  <c r="O26" i="1" s="1"/>
  <c r="P25" i="1" a="1"/>
  <c r="P25" i="1" s="1"/>
  <c r="O25" i="1" a="1"/>
  <c r="O25" i="1" s="1"/>
  <c r="P24" i="1" a="1"/>
  <c r="P24" i="1" s="1"/>
  <c r="O24" i="1" a="1"/>
  <c r="O24" i="1" s="1"/>
  <c r="P23" i="1" a="1"/>
  <c r="P23" i="1" s="1"/>
  <c r="O23" i="1" a="1"/>
  <c r="O23" i="1" s="1"/>
  <c r="P22" i="1" a="1"/>
  <c r="P22" i="1" s="1"/>
  <c r="O22" i="1" a="1"/>
  <c r="O22" i="1" s="1"/>
  <c r="P21" i="1" a="1"/>
  <c r="P21" i="1" s="1"/>
  <c r="O21" i="1" a="1"/>
  <c r="O21" i="1" s="1"/>
  <c r="P20" i="1" a="1"/>
  <c r="P20" i="1" s="1"/>
  <c r="O20" i="1" a="1"/>
  <c r="O20" i="1" s="1"/>
  <c r="P19" i="1" a="1"/>
  <c r="P19" i="1" s="1"/>
  <c r="O19" i="1" a="1"/>
  <c r="O19" i="1" s="1"/>
  <c r="P18" i="1" a="1"/>
  <c r="P18" i="1" s="1"/>
  <c r="O18" i="1" a="1"/>
  <c r="O18" i="1" s="1"/>
  <c r="P17" i="1" a="1"/>
  <c r="P17" i="1" s="1"/>
  <c r="O17" i="1" a="1"/>
  <c r="O17" i="1" s="1"/>
  <c r="P16" i="1" a="1"/>
  <c r="P16" i="1" s="1"/>
  <c r="O16" i="1" a="1"/>
  <c r="O16" i="1" s="1"/>
  <c r="P15" i="1" a="1"/>
  <c r="P15" i="1" s="1"/>
  <c r="O15" i="1" a="1"/>
  <c r="O15" i="1" s="1"/>
  <c r="P14" i="1" a="1"/>
  <c r="P14" i="1" s="1"/>
  <c r="O14" i="1" a="1"/>
  <c r="O14" i="1" s="1"/>
  <c r="P13" i="1" a="1"/>
  <c r="P13" i="1" s="1"/>
  <c r="O13" i="1" a="1"/>
  <c r="O13" i="1" s="1"/>
  <c r="P12" i="1" a="1"/>
  <c r="P12" i="1" s="1"/>
  <c r="O12" i="1" a="1"/>
  <c r="O12" i="1" s="1"/>
  <c r="P11" i="1" a="1"/>
  <c r="P11" i="1" s="1"/>
  <c r="O11" i="1" a="1"/>
  <c r="O11" i="1" s="1"/>
  <c r="P10" i="1" a="1"/>
  <c r="P10" i="1" s="1"/>
  <c r="O10" i="1" a="1"/>
  <c r="O10" i="1" s="1"/>
  <c r="N11" i="1" a="1"/>
  <c r="N11" i="1" s="1"/>
  <c r="N12" i="1" a="1"/>
  <c r="N12" i="1" s="1"/>
  <c r="N13" i="1" a="1"/>
  <c r="N13" i="1" s="1"/>
  <c r="N14" i="1" a="1"/>
  <c r="N14" i="1" s="1"/>
  <c r="N15" i="1" a="1"/>
  <c r="N15" i="1" s="1"/>
  <c r="N16" i="1" a="1"/>
  <c r="N16" i="1" s="1"/>
  <c r="N17" i="1" a="1"/>
  <c r="N17" i="1" s="1"/>
  <c r="N18" i="1" a="1"/>
  <c r="N18" i="1" s="1"/>
  <c r="N19" i="1" a="1"/>
  <c r="N19" i="1" s="1"/>
  <c r="N20" i="1" a="1"/>
  <c r="N20" i="1" s="1"/>
  <c r="N21" i="1" a="1"/>
  <c r="N21" i="1" s="1"/>
  <c r="N22" i="1" a="1"/>
  <c r="N22" i="1" s="1"/>
  <c r="N23" i="1" a="1"/>
  <c r="N23" i="1" s="1"/>
  <c r="N24" i="1" a="1"/>
  <c r="N24" i="1" s="1"/>
  <c r="N25" i="1" a="1"/>
  <c r="N25" i="1" s="1"/>
  <c r="N26" i="1" a="1"/>
  <c r="N26" i="1" s="1"/>
  <c r="N27" i="1" a="1"/>
  <c r="N27" i="1" s="1"/>
  <c r="N28" i="1" a="1"/>
  <c r="N28" i="1" s="1"/>
  <c r="N29" i="1" a="1"/>
  <c r="N29" i="1" s="1"/>
  <c r="N30" i="1" a="1"/>
  <c r="N30" i="1" s="1"/>
  <c r="N31" i="1" a="1"/>
  <c r="N31" i="1" s="1"/>
  <c r="N32" i="1" a="1"/>
  <c r="N32" i="1" s="1"/>
  <c r="N33" i="1" a="1"/>
  <c r="N33" i="1" s="1"/>
  <c r="N34" i="1" a="1"/>
  <c r="N34" i="1" s="1"/>
  <c r="N35" i="1" a="1"/>
  <c r="N35" i="1" s="1"/>
  <c r="N36" i="1" a="1"/>
  <c r="N36" i="1" s="1"/>
  <c r="N37" i="1" a="1"/>
  <c r="N37" i="1" s="1"/>
  <c r="N38" i="1" a="1"/>
  <c r="N38" i="1" s="1"/>
  <c r="N39" i="1" a="1"/>
  <c r="N39" i="1" s="1"/>
  <c r="N40" i="1" a="1"/>
  <c r="N40" i="1" s="1"/>
  <c r="N10" i="1" a="1"/>
  <c r="N10" i="1" s="1"/>
  <c r="F2" i="6" a="1"/>
  <c r="F2" i="6" s="1"/>
  <c r="D2" i="6" l="1" a="1"/>
  <c r="D2" i="6" s="1"/>
  <c r="A2" i="6" a="1"/>
  <c r="A2" i="6" s="1"/>
  <c r="E2" i="6" s="1" a="1"/>
  <c r="E2" i="6" s="1"/>
  <c r="AU40" i="1"/>
  <c r="AK40" i="1"/>
  <c r="AA40" i="1"/>
  <c r="AA39" i="1"/>
  <c r="AA38" i="1"/>
  <c r="L40" i="1"/>
  <c r="B40" i="1"/>
  <c r="B16" i="5" l="1"/>
  <c r="B26" i="3"/>
  <c r="B8" i="4"/>
  <c r="F11" i="2"/>
  <c r="F7" i="2"/>
  <c r="F6" i="2"/>
  <c r="F5" i="2"/>
  <c r="BF10" i="1" a="1"/>
  <c r="BA10" i="1" a="1"/>
  <c r="AV10" i="1" a="1"/>
  <c r="AQ10" i="1" a="1"/>
  <c r="AL10" i="1" a="1"/>
  <c r="AG10" i="1" a="1"/>
  <c r="AB10" i="1" a="1"/>
  <c r="W10" i="1" a="1"/>
  <c r="H10" i="1" a="1"/>
  <c r="R10" i="1" a="1"/>
  <c r="C10" i="1" a="1"/>
  <c r="M10" i="1" a="1"/>
  <c r="R10" i="1" l="1"/>
  <c r="Q37" i="1"/>
  <c r="Q25" i="1"/>
  <c r="Q13" i="1"/>
  <c r="Q23" i="1"/>
  <c r="Q11" i="1"/>
  <c r="Q36" i="1"/>
  <c r="Q24" i="1"/>
  <c r="Q12" i="1"/>
  <c r="Q35" i="1"/>
  <c r="Q32" i="1"/>
  <c r="Q20" i="1"/>
  <c r="Q31" i="1"/>
  <c r="Q19" i="1"/>
  <c r="Q30" i="1"/>
  <c r="Q18" i="1"/>
  <c r="Q21" i="1"/>
  <c r="Q14" i="1"/>
  <c r="Q17" i="1"/>
  <c r="Q38" i="1"/>
  <c r="Q34" i="1"/>
  <c r="Q29" i="1"/>
  <c r="Q28" i="1"/>
  <c r="Q33" i="1"/>
  <c r="Q27" i="1"/>
  <c r="Q26" i="1"/>
  <c r="Q22" i="1"/>
  <c r="Q40" i="1"/>
  <c r="Q16" i="1"/>
  <c r="Q39" i="1"/>
  <c r="Q15" i="1"/>
  <c r="AL10" i="1"/>
  <c r="AK10" i="1" s="1"/>
  <c r="AK33" i="1"/>
  <c r="AK21" i="1"/>
  <c r="AK19" i="1"/>
  <c r="AK32" i="1"/>
  <c r="AK20" i="1"/>
  <c r="AK31" i="1"/>
  <c r="AK28" i="1"/>
  <c r="AK16" i="1"/>
  <c r="AK39" i="1"/>
  <c r="AK27" i="1"/>
  <c r="AK15" i="1"/>
  <c r="AK38" i="1"/>
  <c r="AK14" i="1"/>
  <c r="AK26" i="1"/>
  <c r="AK25" i="1"/>
  <c r="AK37" i="1"/>
  <c r="AK17" i="1"/>
  <c r="AK13" i="1"/>
  <c r="AK35" i="1"/>
  <c r="AK11" i="1"/>
  <c r="AK34" i="1"/>
  <c r="AK29" i="1"/>
  <c r="AK30" i="1"/>
  <c r="AK24" i="1"/>
  <c r="AK23" i="1"/>
  <c r="AK22" i="1"/>
  <c r="AK18" i="1"/>
  <c r="AK12" i="1"/>
  <c r="AK36" i="1"/>
  <c r="AB10" i="1"/>
  <c r="AA10" i="1" s="1"/>
  <c r="AA35" i="1"/>
  <c r="AA23" i="1"/>
  <c r="AA11" i="1"/>
  <c r="AA33" i="1"/>
  <c r="AA34" i="1"/>
  <c r="AA22" i="1"/>
  <c r="AA21" i="1"/>
  <c r="AA30" i="1"/>
  <c r="AA18" i="1"/>
  <c r="AA29" i="1"/>
  <c r="AA17" i="1"/>
  <c r="AA28" i="1"/>
  <c r="AA16" i="1"/>
  <c r="AA31" i="1"/>
  <c r="AA27" i="1"/>
  <c r="AA24" i="1"/>
  <c r="AA36" i="1"/>
  <c r="AA20" i="1"/>
  <c r="AA15" i="1"/>
  <c r="AA19" i="1"/>
  <c r="AA14" i="1"/>
  <c r="AA37" i="1"/>
  <c r="AA12" i="1"/>
  <c r="AA13" i="1"/>
  <c r="AA32" i="1"/>
  <c r="AA26" i="1"/>
  <c r="AA25" i="1"/>
  <c r="AQ10" i="1"/>
  <c r="AP10" i="1" s="1"/>
  <c r="AP38" i="1"/>
  <c r="AP26" i="1"/>
  <c r="AP14" i="1"/>
  <c r="AP36" i="1"/>
  <c r="AP12" i="1"/>
  <c r="AP37" i="1"/>
  <c r="AP25" i="1"/>
  <c r="AP13" i="1"/>
  <c r="AP24" i="1"/>
  <c r="AP33" i="1"/>
  <c r="AP21" i="1"/>
  <c r="AP32" i="1"/>
  <c r="AP20" i="1"/>
  <c r="AP31" i="1"/>
  <c r="AP18" i="1"/>
  <c r="AP19" i="1"/>
  <c r="AP30" i="1"/>
  <c r="AP40" i="1"/>
  <c r="AP11" i="1"/>
  <c r="AP39" i="1"/>
  <c r="AP29" i="1"/>
  <c r="AP28" i="1"/>
  <c r="AP23" i="1"/>
  <c r="AP27" i="1"/>
  <c r="AP22" i="1"/>
  <c r="AP17" i="1"/>
  <c r="AP16" i="1"/>
  <c r="AP15" i="1"/>
  <c r="AP35" i="1"/>
  <c r="AP34" i="1"/>
  <c r="W10" i="1"/>
  <c r="V10" i="1" s="1"/>
  <c r="V30" i="1"/>
  <c r="V18" i="1"/>
  <c r="V40" i="1"/>
  <c r="V16" i="1"/>
  <c r="V29" i="1"/>
  <c r="V17" i="1"/>
  <c r="V28" i="1"/>
  <c r="V37" i="1"/>
  <c r="V25" i="1"/>
  <c r="V13" i="1"/>
  <c r="V36" i="1"/>
  <c r="V24" i="1"/>
  <c r="V12" i="1"/>
  <c r="V35" i="1"/>
  <c r="V23" i="1"/>
  <c r="V11" i="1"/>
  <c r="V38" i="1"/>
  <c r="V14" i="1"/>
  <c r="V34" i="1"/>
  <c r="V31" i="1"/>
  <c r="V19" i="1"/>
  <c r="V27" i="1"/>
  <c r="V22" i="1"/>
  <c r="V26" i="1"/>
  <c r="V20" i="1"/>
  <c r="V21" i="1"/>
  <c r="V39" i="1"/>
  <c r="V15" i="1"/>
  <c r="V33" i="1"/>
  <c r="V32" i="1"/>
  <c r="AV10" i="1"/>
  <c r="AU10" i="1" s="1"/>
  <c r="AU31" i="1"/>
  <c r="AU19" i="1"/>
  <c r="AU29" i="1"/>
  <c r="AU30" i="1"/>
  <c r="AU18" i="1"/>
  <c r="AU17" i="1"/>
  <c r="AU38" i="1"/>
  <c r="AU26" i="1"/>
  <c r="AU14" i="1"/>
  <c r="AU37" i="1"/>
  <c r="AU25" i="1"/>
  <c r="AU13" i="1"/>
  <c r="AU36" i="1"/>
  <c r="AU12" i="1"/>
  <c r="AU23" i="1"/>
  <c r="AU24" i="1"/>
  <c r="AU35" i="1"/>
  <c r="AU11" i="1"/>
  <c r="AU39" i="1"/>
  <c r="AU34" i="1"/>
  <c r="AU28" i="1"/>
  <c r="AU15" i="1"/>
  <c r="AU27" i="1"/>
  <c r="AU21" i="1"/>
  <c r="AU20" i="1"/>
  <c r="AU22" i="1"/>
  <c r="AU16" i="1"/>
  <c r="AU33" i="1"/>
  <c r="AU32" i="1"/>
  <c r="M10" i="1"/>
  <c r="L32" i="1"/>
  <c r="L20" i="1"/>
  <c r="L18" i="1"/>
  <c r="L31" i="1"/>
  <c r="L19" i="1"/>
  <c r="L30" i="1"/>
  <c r="L39" i="1"/>
  <c r="L27" i="1"/>
  <c r="L15" i="1"/>
  <c r="L38" i="1"/>
  <c r="L26" i="1"/>
  <c r="L14" i="1"/>
  <c r="L25" i="1"/>
  <c r="L13" i="1"/>
  <c r="L37" i="1"/>
  <c r="L28" i="1"/>
  <c r="L24" i="1"/>
  <c r="L21" i="1"/>
  <c r="L17" i="1"/>
  <c r="L36" i="1"/>
  <c r="L12" i="1"/>
  <c r="L11" i="1"/>
  <c r="L16" i="1"/>
  <c r="L35" i="1"/>
  <c r="L33" i="1"/>
  <c r="L34" i="1"/>
  <c r="L29" i="1"/>
  <c r="L23" i="1"/>
  <c r="L22" i="1"/>
  <c r="B17" i="1"/>
  <c r="B29" i="1"/>
  <c r="B18" i="1"/>
  <c r="B19" i="1"/>
  <c r="B30" i="1"/>
  <c r="B31" i="1"/>
  <c r="B22" i="1"/>
  <c r="B34" i="1"/>
  <c r="B11" i="1"/>
  <c r="B23" i="1"/>
  <c r="B35" i="1"/>
  <c r="B24" i="1"/>
  <c r="B36" i="1"/>
  <c r="B12" i="1"/>
  <c r="B33" i="1"/>
  <c r="B13" i="1"/>
  <c r="B37" i="1"/>
  <c r="B15" i="1"/>
  <c r="B16" i="1"/>
  <c r="B20" i="1"/>
  <c r="B21" i="1"/>
  <c r="B25" i="1"/>
  <c r="B26" i="1"/>
  <c r="B27" i="1"/>
  <c r="B28" i="1"/>
  <c r="B32" i="1"/>
  <c r="B14" i="1"/>
  <c r="B38" i="1"/>
  <c r="B39" i="1"/>
  <c r="BF10" i="1"/>
  <c r="BE29" i="1"/>
  <c r="BE17" i="1"/>
  <c r="BE39" i="1"/>
  <c r="BE15" i="1"/>
  <c r="BE40" i="1"/>
  <c r="BE28" i="1"/>
  <c r="BE16" i="1"/>
  <c r="BE27" i="1"/>
  <c r="BE36" i="1"/>
  <c r="BE24" i="1"/>
  <c r="BE12" i="1"/>
  <c r="BE35" i="1"/>
  <c r="BE23" i="1"/>
  <c r="BE11" i="1"/>
  <c r="BE34" i="1"/>
  <c r="BE22" i="1"/>
  <c r="BE33" i="1"/>
  <c r="BE21" i="1"/>
  <c r="BE32" i="1"/>
  <c r="BE31" i="1"/>
  <c r="BE25" i="1"/>
  <c r="BE38" i="1"/>
  <c r="BE20" i="1"/>
  <c r="BE18" i="1"/>
  <c r="BE19" i="1"/>
  <c r="BE14" i="1"/>
  <c r="BE13" i="1"/>
  <c r="BE37" i="1"/>
  <c r="BE30" i="1"/>
  <c r="BE26" i="1"/>
  <c r="BA10" i="1"/>
  <c r="AZ36" i="1"/>
  <c r="AZ24" i="1"/>
  <c r="AZ12" i="1"/>
  <c r="AZ34" i="1"/>
  <c r="AZ35" i="1"/>
  <c r="AZ23" i="1"/>
  <c r="AZ11" i="1"/>
  <c r="AZ22" i="1"/>
  <c r="AZ31" i="1"/>
  <c r="AZ19" i="1"/>
  <c r="AZ30" i="1"/>
  <c r="AZ18" i="1"/>
  <c r="AZ29" i="1"/>
  <c r="AZ40" i="1"/>
  <c r="AZ17" i="1"/>
  <c r="AZ28" i="1"/>
  <c r="AZ16" i="1"/>
  <c r="AZ37" i="1"/>
  <c r="AZ33" i="1"/>
  <c r="AZ26" i="1"/>
  <c r="AZ25" i="1"/>
  <c r="AZ20" i="1"/>
  <c r="AZ21" i="1"/>
  <c r="AZ15" i="1"/>
  <c r="AZ14" i="1"/>
  <c r="AZ13" i="1"/>
  <c r="AZ39" i="1"/>
  <c r="AZ38" i="1"/>
  <c r="AZ32" i="1"/>
  <c r="AZ27" i="1"/>
  <c r="H10" i="1"/>
  <c r="G39" i="1"/>
  <c r="G27" i="1"/>
  <c r="G15" i="1"/>
  <c r="G25" i="1"/>
  <c r="G38" i="1"/>
  <c r="G26" i="1"/>
  <c r="G14" i="1"/>
  <c r="G37" i="1"/>
  <c r="G13" i="1"/>
  <c r="G34" i="1"/>
  <c r="G22" i="1"/>
  <c r="G33" i="1"/>
  <c r="G21" i="1"/>
  <c r="G20" i="1"/>
  <c r="G32" i="1"/>
  <c r="G35" i="1"/>
  <c r="G11" i="1"/>
  <c r="G31" i="1"/>
  <c r="G28" i="1"/>
  <c r="G16" i="1"/>
  <c r="G17" i="1"/>
  <c r="G24" i="1"/>
  <c r="G19" i="1"/>
  <c r="G23" i="1"/>
  <c r="G40" i="1"/>
  <c r="G18" i="1"/>
  <c r="G36" i="1"/>
  <c r="G12" i="1"/>
  <c r="G30" i="1"/>
  <c r="G29" i="1"/>
  <c r="AG10" i="1"/>
  <c r="AF10" i="1" s="1"/>
  <c r="AF40" i="1"/>
  <c r="AF28" i="1"/>
  <c r="AF16" i="1"/>
  <c r="AF26" i="1"/>
  <c r="AF39" i="1"/>
  <c r="AF27" i="1"/>
  <c r="AF15" i="1"/>
  <c r="AF38" i="1"/>
  <c r="AF14" i="1"/>
  <c r="AF35" i="1"/>
  <c r="AF23" i="1"/>
  <c r="AF11" i="1"/>
  <c r="AF34" i="1"/>
  <c r="AF22" i="1"/>
  <c r="AF33" i="1"/>
  <c r="AF21" i="1"/>
  <c r="AF32" i="1"/>
  <c r="AF20" i="1"/>
  <c r="AF19" i="1"/>
  <c r="AF13" i="1"/>
  <c r="AF37" i="1"/>
  <c r="AF12" i="1"/>
  <c r="AF31" i="1"/>
  <c r="AF30" i="1"/>
  <c r="AF36" i="1"/>
  <c r="AF29" i="1"/>
  <c r="AF25" i="1"/>
  <c r="AF24" i="1"/>
  <c r="AF18" i="1"/>
  <c r="AF17" i="1"/>
  <c r="C10" i="1"/>
  <c r="F8" i="2"/>
  <c r="F14" i="2"/>
  <c r="F13" i="2"/>
  <c r="F12" i="2"/>
  <c r="F10" i="2"/>
  <c r="F4" i="2"/>
  <c r="B10" i="1" l="1"/>
  <c r="AZ10" i="1"/>
  <c r="L10" i="1"/>
  <c r="G10" i="1"/>
  <c r="BE10" i="1"/>
  <c r="Q10" i="1"/>
  <c r="F9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<sst xmlns="http://schemas.openxmlformats.org/spreadsheetml/2006/main" count="189" uniqueCount="113">
  <si>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</si>
  <si>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</si>
  <si>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</si>
  <si>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</si>
  <si>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</si>
  <si>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</si>
  <si>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</si>
  <si>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</si>
  <si>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</si>
  <si>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</si>
  <si>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</si>
  <si>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</si>
  <si>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Calendrier</t>
  </si>
  <si>
    <t>jours férié</t>
  </si>
  <si>
    <t>weekends</t>
  </si>
  <si>
    <t>vacances</t>
  </si>
  <si>
    <t>Année</t>
  </si>
  <si>
    <t>Date</t>
  </si>
  <si>
    <t>Événements</t>
  </si>
  <si>
    <t>Jour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</si>
  <si>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</si>
  <si>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</si>
  <si>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</si>
  <si>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</si>
  <si>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</si>
  <si>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</si>
  <si>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</si>
  <si>
    <t>Toussaint</t>
  </si>
  <si>
    <t>Armistice 1918</t>
  </si>
  <si>
    <t>Jour de Noël</t>
  </si>
  <si>
    <t>Vacances</t>
  </si>
  <si>
    <t>Fermeture</t>
  </si>
  <si>
    <t>Légendes</t>
  </si>
  <si>
    <t>Cinéma</t>
  </si>
  <si>
    <t>Résidence</t>
  </si>
  <si>
    <t>Hors les murs</t>
  </si>
  <si>
    <t>Partenariat</t>
  </si>
  <si>
    <t>PREMIER SEMESTRE:</t>
  </si>
  <si>
    <t>Mercredi Tous en Scène</t>
  </si>
  <si>
    <t>Séance Tout Public</t>
  </si>
  <si>
    <t>Séance Scolaire</t>
  </si>
  <si>
    <t>Location payante</t>
  </si>
  <si>
    <t>Location gratuite</t>
  </si>
  <si>
    <t>09h-13h</t>
  </si>
  <si>
    <t>14h-18h</t>
  </si>
  <si>
    <t>19h-00h</t>
  </si>
  <si>
    <t>Vacances été 2025</t>
  </si>
  <si>
    <t>Vacances toussaint 2025</t>
  </si>
  <si>
    <t>Vacances noël 2025</t>
  </si>
  <si>
    <t>Vacances hiver 2026</t>
  </si>
  <si>
    <t>Vacances printemps 2026</t>
  </si>
  <si>
    <t>Vacances été 2026</t>
  </si>
  <si>
    <t>Spectacle</t>
  </si>
  <si>
    <t>CIE / production</t>
  </si>
  <si>
    <t>Contact</t>
  </si>
  <si>
    <t>horaire</t>
  </si>
  <si>
    <t>Durée</t>
  </si>
  <si>
    <t>Activité</t>
  </si>
  <si>
    <t>Catégorie/thème</t>
  </si>
  <si>
    <t>Étiquette</t>
  </si>
  <si>
    <t>Discipline</t>
  </si>
  <si>
    <t xml:space="preserve">Age, à partir de </t>
  </si>
  <si>
    <t>Logo partenariat</t>
  </si>
  <si>
    <t xml:space="preserve">Jauge </t>
  </si>
  <si>
    <t>Numeroté</t>
  </si>
  <si>
    <t>Tarifs</t>
  </si>
  <si>
    <t>Pass culture</t>
  </si>
  <si>
    <t>PCE</t>
  </si>
  <si>
    <t>YEPS</t>
  </si>
  <si>
    <t>TVA billet</t>
  </si>
  <si>
    <t>Droits</t>
  </si>
  <si>
    <t>Taxe</t>
  </si>
  <si>
    <t>Horaire</t>
  </si>
  <si>
    <t>Jauge</t>
  </si>
  <si>
    <t>Cueillez, cueillez votre jeunesse</t>
  </si>
  <si>
    <t>Fuega</t>
  </si>
  <si>
    <t>Planete Corail</t>
  </si>
  <si>
    <t>Antichambre</t>
  </si>
  <si>
    <t>Try again</t>
  </si>
  <si>
    <t>Jasmin</t>
  </si>
  <si>
    <t>L'ane et la carotte</t>
  </si>
  <si>
    <t>Et Puis</t>
  </si>
  <si>
    <t>Scenocentre</t>
  </si>
  <si>
    <t>Coline Rio</t>
  </si>
  <si>
    <t>Odeur de la guerre</t>
  </si>
  <si>
    <t>Au non du père</t>
  </si>
  <si>
    <t xml:space="preserve">Simon Ghraichy et Marc André </t>
  </si>
  <si>
    <t>WET</t>
  </si>
  <si>
    <t>Comme il vous plaira</t>
  </si>
  <si>
    <t>Un Poyo Rojo</t>
  </si>
  <si>
    <t>Majorettes</t>
  </si>
  <si>
    <t>Grabuges et chaloupé</t>
  </si>
  <si>
    <t>Lalilo</t>
  </si>
  <si>
    <t>Rue Calme</t>
  </si>
  <si>
    <t>Manger un phoque</t>
  </si>
  <si>
    <t>19h le 15/11/2024</t>
  </si>
  <si>
    <t>19h le 26/09/2024</t>
  </si>
  <si>
    <t>19h le 17/12/2024</t>
  </si>
  <si>
    <t>19h le 24/02/2025</t>
  </si>
  <si>
    <t>19h le 28/03/2025</t>
  </si>
  <si>
    <t>23 au 27/09/2024</t>
  </si>
  <si>
    <t>11 au 16/11/2024</t>
  </si>
  <si>
    <t>11 au 18/12/2024</t>
  </si>
  <si>
    <t>20 au 25/02/2025</t>
  </si>
  <si>
    <t>25 au 29/03/2025</t>
  </si>
  <si>
    <t>Histoire d'escargot…</t>
  </si>
  <si>
    <t>X</t>
  </si>
  <si>
    <t>Heure</t>
  </si>
  <si>
    <t>L'école du risque</t>
  </si>
  <si>
    <t>Créneau</t>
  </si>
  <si>
    <t>Lancement de saison</t>
  </si>
  <si>
    <t>Type</t>
  </si>
  <si>
    <t>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</si>
</sst>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3" formatCode="_-* #,##0.00_-;\-* #,##0.00_-;_-* &quot;-&quot;??_-;_-@_-"/>
    <numFmt numFmtId="164" formatCode="d/m;@"/>
    <numFmt numFmtId="165" formatCode="d"/>
    <numFmt numFmtId="166" formatCode="[hh]:mm"/>
  </numFmts>
  <fonts count="20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26"/>
      <color rgb="FF0070C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u/>
      <sz val="24"/>
      <color rgb="FF0070C0"/>
      <name val="Aptos Narrow"/>
      <family val="2"/>
      <scheme val="minor"/>
    </font>
    <font>
      <sz val="11"/>
      <color rgb="FF0070C0"/>
      <name val="Aptos Narrow"/>
      <family val="2"/>
      <scheme val="minor"/>
    </font>
    <font>
      <b/>
      <sz val="11"/>
      <color theme="1" tint="0.499984740745262"/>
      <name val="Aptos Narrow"/>
      <family val="2"/>
      <scheme val="minor"/>
    </font>
    <font>
      <sz val="1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9"/>
      <color theme="10"/>
      <name val="Aptos Narrow"/>
      <family val="2"/>
      <scheme val="minor"/>
    </font>
    <font>
      <sz val="9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565"/>
        <bgColor theme="2" tint="-0.24994659260841701"/>
      </patternFill>
    </fill>
    <fill>
      <patternFill patternType="lightDown"/>
    </fill>
    <fill>
      <patternFill patternType="solid">
        <fgColor rgb="FF00642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7C1B"/>
        <bgColor indexed="64"/>
      </patternFill>
    </fill>
    <fill>
      <patternFill patternType="solid">
        <fgColor rgb="FFF8F2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DB5D17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4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2" tint="-0.249977111117893"/>
      </left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/>
      <right style="medium">
        <color theme="2" tint="-0.249977111117893"/>
      </right>
      <top/>
      <bottom/>
      <diagonal/>
    </border>
    <border>
      <left style="thin">
        <color theme="2" tint="-0.249977111117893"/>
      </left>
      <right style="medium">
        <color theme="2" tint="-0.249977111117893"/>
      </right>
      <top/>
      <bottom/>
      <diagonal/>
    </border>
    <border>
      <left/>
      <right/>
      <top/>
      <bottom style="double">
        <color theme="0"/>
      </bottom>
      <diagonal/>
    </border>
    <border>
      <left style="thin">
        <color theme="0"/>
      </left>
      <right/>
      <top style="double">
        <color theme="0"/>
      </top>
      <bottom/>
      <diagonal/>
    </border>
    <border>
      <left style="thin">
        <color theme="0"/>
      </left>
      <right/>
      <top/>
      <bottom style="double">
        <color theme="0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/>
      <diagonal/>
    </border>
    <border>
      <left style="medium">
        <color theme="2" tint="-9.9978637043366805E-2"/>
      </left>
      <right/>
      <top/>
      <bottom/>
      <diagonal/>
    </border>
    <border>
      <left/>
      <right style="medium">
        <color theme="2" tint="-9.9978637043366805E-2"/>
      </right>
      <top/>
      <bottom/>
      <diagonal/>
    </border>
    <border>
      <left/>
      <right style="thin">
        <color theme="2" tint="-0.249977111117893"/>
      </right>
      <top/>
      <bottom/>
      <diagonal/>
    </border>
    <border>
      <left style="medium">
        <color theme="2" tint="-0.249977111117893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double">
        <color theme="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2" tint="-0.249977111117893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/>
    <xf numFmtId="43" fontId="17" fillId="0" borderId="0" applyFont="0" applyFill="0" applyBorder="0" applyAlignment="0" applyProtection="0"/>
  </cellStyleXfs>
  <cellXfs count="160">
    <xf numFmtId="0" fontId="0" fillId="0" borderId="0" xfId="0"/>
    <xf numFmtId="0" fontId="1" fillId="2" borderId="0" xfId="0" applyFont="1" applyFill="1" applyAlignment="1">
      <alignment horizontal="centerContinuous" vertical="center"/>
    </xf>
    <xf numFmtId="0" fontId="0" fillId="0" borderId="0" xfId="0" applyAlignment="1">
      <alignment horizontal="center"/>
    </xf>
    <xf numFmtId="164" fontId="1" fillId="2" borderId="0" xfId="0" applyNumberFormat="1" applyFont="1" applyFill="1" applyAlignment="1">
      <alignment horizontal="centerContinuous" vertical="center"/>
    </xf>
    <xf numFmtId="165" fontId="1" fillId="2" borderId="0" xfId="0" applyNumberFormat="1" applyFont="1" applyFill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8" xfId="0" applyFill="1" applyBorder="1"/>
    <xf numFmtId="0" fontId="0" fillId="5" borderId="2" xfId="0" applyFill="1" applyBorder="1"/>
    <xf numFmtId="0" fontId="0" fillId="3" borderId="9" xfId="0" applyFill="1" applyBorder="1" applyAlignment="1">
      <alignment horizontal="center" vertical="center"/>
    </xf>
    <xf numFmtId="14" fontId="0" fillId="5" borderId="2" xfId="0" applyNumberFormat="1" applyFill="1" applyBorder="1"/>
    <xf numFmtId="0" fontId="0" fillId="5" borderId="0" xfId="0" applyFill="1"/>
    <xf numFmtId="0" fontId="0" fillId="5" borderId="0" xfId="0" applyFill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14" fontId="0" fillId="5" borderId="2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3" borderId="9" xfId="0" applyFill="1" applyBorder="1" applyAlignment="1">
      <alignment horizontal="right"/>
    </xf>
    <xf numFmtId="14" fontId="0" fillId="5" borderId="8" xfId="0" applyNumberFormat="1" applyFill="1" applyBorder="1" applyAlignment="1">
      <alignment horizontal="right"/>
    </xf>
    <xf numFmtId="0" fontId="1" fillId="2" borderId="17" xfId="0" applyFont="1" applyFill="1" applyBorder="1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9" fillId="18" borderId="25" xfId="0" applyFont="1" applyFill="1" applyBorder="1" applyAlignment="1">
      <alignment horizontal="center" vertical="center" wrapText="1"/>
    </xf>
    <xf numFmtId="0" fontId="15" fillId="18" borderId="25" xfId="1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9" fillId="18" borderId="28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18" borderId="28" xfId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 wrapText="1"/>
    </xf>
    <xf numFmtId="0" fontId="12" fillId="20" borderId="22" xfId="0" applyFont="1" applyFill="1" applyBorder="1" applyAlignment="1">
      <alignment horizontal="center" vertical="center" wrapText="1"/>
    </xf>
    <xf numFmtId="0" fontId="13" fillId="21" borderId="23" xfId="0" applyFont="1" applyFill="1" applyBorder="1" applyAlignment="1">
      <alignment horizontal="center" vertical="center" wrapText="1"/>
    </xf>
    <xf numFmtId="0" fontId="9" fillId="0" borderId="25" xfId="0" applyFont="1" applyBorder="1"/>
    <xf numFmtId="0" fontId="9" fillId="0" borderId="26" xfId="0" applyFont="1" applyBorder="1"/>
    <xf numFmtId="0" fontId="9" fillId="22" borderId="25" xfId="0" applyFont="1" applyFill="1" applyBorder="1"/>
    <xf numFmtId="0" fontId="9" fillId="0" borderId="25" xfId="0" applyFont="1" applyBorder="1" applyAlignment="1">
      <alignment horizontal="center"/>
    </xf>
    <xf numFmtId="0" fontId="15" fillId="0" borderId="25" xfId="1" applyFont="1" applyFill="1" applyBorder="1" applyAlignment="1">
      <alignment horizontal="center" vertical="center" wrapText="1"/>
    </xf>
    <xf numFmtId="0" fontId="9" fillId="22" borderId="25" xfId="0" applyFont="1" applyFill="1" applyBorder="1" applyAlignment="1">
      <alignment horizontal="center" vertical="center" wrapText="1"/>
    </xf>
    <xf numFmtId="0" fontId="13" fillId="0" borderId="0" xfId="0" applyFont="1"/>
    <xf numFmtId="0" fontId="12" fillId="4" borderId="21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14" fontId="9" fillId="0" borderId="26" xfId="0" applyNumberFormat="1" applyFont="1" applyBorder="1" applyAlignment="1">
      <alignment horizontal="center" vertical="center" wrapText="1"/>
    </xf>
    <xf numFmtId="14" fontId="9" fillId="0" borderId="29" xfId="0" applyNumberFormat="1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 wrapText="1"/>
    </xf>
    <xf numFmtId="0" fontId="13" fillId="23" borderId="23" xfId="0" applyFont="1" applyFill="1" applyBorder="1" applyAlignment="1">
      <alignment horizontal="center" vertical="center" wrapText="1"/>
    </xf>
    <xf numFmtId="0" fontId="13" fillId="23" borderId="27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3" fillId="23" borderId="35" xfId="0" applyFont="1" applyFill="1" applyBorder="1" applyAlignment="1">
      <alignment horizontal="center" vertical="center" wrapText="1"/>
    </xf>
    <xf numFmtId="0" fontId="9" fillId="18" borderId="36" xfId="0" applyFont="1" applyFill="1" applyBorder="1" applyAlignment="1">
      <alignment horizontal="center" vertical="center" wrapText="1"/>
    </xf>
    <xf numFmtId="14" fontId="9" fillId="0" borderId="37" xfId="0" applyNumberFormat="1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3" borderId="35" xfId="0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32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19" borderId="0" xfId="0" applyFont="1" applyFill="1" applyAlignment="1">
      <alignment vertical="center" wrapText="1"/>
    </xf>
    <xf numFmtId="166" fontId="9" fillId="0" borderId="27" xfId="0" applyNumberFormat="1" applyFont="1" applyBorder="1" applyAlignment="1">
      <alignment horizontal="center" vertical="center" wrapText="1"/>
    </xf>
    <xf numFmtId="166" fontId="9" fillId="0" borderId="30" xfId="0" applyNumberFormat="1" applyFont="1" applyBorder="1" applyAlignment="1">
      <alignment horizontal="center" vertical="center" wrapText="1"/>
    </xf>
    <xf numFmtId="166" fontId="9" fillId="0" borderId="38" xfId="0" applyNumberFormat="1" applyFont="1" applyBorder="1" applyAlignment="1">
      <alignment horizontal="center" vertical="center" wrapText="1"/>
    </xf>
    <xf numFmtId="43" fontId="6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66" fontId="9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14" fontId="18" fillId="0" borderId="0" xfId="0" applyNumberFormat="1" applyFont="1" applyAlignment="1">
      <alignment vertical="center"/>
    </xf>
    <xf numFmtId="166" fontId="18" fillId="0" borderId="0" xfId="0" applyNumberFormat="1" applyFont="1" applyAlignment="1">
      <alignment vertical="center"/>
    </xf>
    <xf numFmtId="14" fontId="18" fillId="0" borderId="31" xfId="0" applyNumberFormat="1" applyFont="1" applyBorder="1" applyAlignment="1">
      <alignment vertical="center"/>
    </xf>
    <xf numFmtId="166" fontId="18" fillId="0" borderId="31" xfId="0" applyNumberFormat="1" applyFont="1" applyBorder="1" applyAlignment="1">
      <alignment vertical="center"/>
    </xf>
    <xf numFmtId="0" fontId="18" fillId="0" borderId="31" xfId="0" applyFont="1" applyBorder="1" applyAlignment="1">
      <alignment vertical="center"/>
    </xf>
    <xf numFmtId="43" fontId="18" fillId="0" borderId="0" xfId="2" applyFont="1" applyAlignment="1">
      <alignment vertical="center"/>
    </xf>
    <xf numFmtId="43" fontId="6" fillId="0" borderId="18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6" fillId="4" borderId="4" xfId="0" applyNumberFormat="1" applyFont="1" applyFill="1" applyBorder="1" applyAlignment="1">
      <alignment horizontal="center" vertical="center"/>
    </xf>
    <xf numFmtId="165" fontId="6" fillId="10" borderId="10" xfId="0" applyNumberFormat="1" applyFont="1" applyFill="1" applyBorder="1" applyAlignment="1">
      <alignment horizontal="center" vertical="center"/>
    </xf>
    <xf numFmtId="165" fontId="6" fillId="11" borderId="0" xfId="0" applyNumberFormat="1" applyFont="1" applyFill="1" applyAlignment="1">
      <alignment horizontal="center" vertical="center"/>
    </xf>
    <xf numFmtId="165" fontId="6" fillId="6" borderId="0" xfId="0" applyNumberFormat="1" applyFont="1" applyFill="1" applyAlignment="1">
      <alignment horizontal="center" vertical="center"/>
    </xf>
    <xf numFmtId="165" fontId="6" fillId="7" borderId="0" xfId="0" applyNumberFormat="1" applyFont="1" applyFill="1" applyAlignment="1">
      <alignment horizontal="center" vertical="center"/>
    </xf>
    <xf numFmtId="165" fontId="6" fillId="14" borderId="0" xfId="0" applyNumberFormat="1" applyFont="1" applyFill="1" applyAlignment="1">
      <alignment horizontal="center" vertical="center"/>
    </xf>
    <xf numFmtId="165" fontId="6" fillId="16" borderId="0" xfId="0" applyNumberFormat="1" applyFont="1" applyFill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165" fontId="6" fillId="9" borderId="0" xfId="0" applyNumberFormat="1" applyFont="1" applyFill="1" applyAlignment="1">
      <alignment horizontal="center" vertical="center"/>
    </xf>
    <xf numFmtId="165" fontId="6" fillId="8" borderId="0" xfId="0" applyNumberFormat="1" applyFont="1" applyFill="1" applyAlignment="1">
      <alignment horizontal="center" vertical="center"/>
    </xf>
    <xf numFmtId="165" fontId="6" fillId="13" borderId="0" xfId="0" applyNumberFormat="1" applyFont="1" applyFill="1" applyAlignment="1">
      <alignment horizontal="center" vertical="center"/>
    </xf>
    <xf numFmtId="165" fontId="6" fillId="12" borderId="0" xfId="0" applyNumberFormat="1" applyFont="1" applyFill="1" applyAlignment="1">
      <alignment horizontal="center" vertical="center"/>
    </xf>
    <xf numFmtId="165" fontId="6" fillId="15" borderId="0" xfId="0" applyNumberFormat="1" applyFont="1" applyFill="1" applyAlignment="1">
      <alignment horizontal="center" vertical="center"/>
    </xf>
    <xf numFmtId="165" fontId="6" fillId="17" borderId="0" xfId="0" applyNumberFormat="1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6" fillId="0" borderId="3" xfId="0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65" fontId="6" fillId="0" borderId="19" xfId="0" applyNumberFormat="1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0" fillId="3" borderId="1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1" fillId="2" borderId="0" xfId="0" applyNumberFormat="1" applyFont="1" applyFill="1" applyAlignment="1">
      <alignment horizontal="centerContinuous" vertical="center" wrapText="1"/>
    </xf>
    <xf numFmtId="0" fontId="1" fillId="2" borderId="1" xfId="0" applyFont="1" applyFill="1" applyBorder="1" applyAlignment="1">
      <alignment horizontal="centerContinuous" vertical="center" wrapText="1"/>
    </xf>
    <xf numFmtId="165" fontId="1" fillId="2" borderId="0" xfId="0" applyNumberFormat="1" applyFont="1" applyFill="1" applyAlignment="1">
      <alignment horizontal="center" vertical="center" wrapText="1"/>
    </xf>
    <xf numFmtId="165" fontId="1" fillId="2" borderId="16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43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165" fontId="6" fillId="0" borderId="0" xfId="0" applyNumberFormat="1" applyFont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Continuous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164" fontId="1" fillId="2" borderId="0" xfId="0" applyNumberFormat="1" applyFont="1" applyFill="1" applyAlignment="1">
      <alignment horizontal="centerContinuous" vertical="center" wrapText="1"/>
    </xf>
    <xf numFmtId="165" fontId="8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2" borderId="0" xfId="0" applyFont="1" applyFill="1" applyAlignment="1">
      <alignment horizontal="centerContinuous" vertical="center" wrapText="1"/>
    </xf>
    <xf numFmtId="0" fontId="19" fillId="0" borderId="0" xfId="0" applyFont="1" applyAlignment="1">
      <alignment vertical="center"/>
    </xf>
    <xf numFmtId="1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0" fontId="19" fillId="0" borderId="0" xfId="0" quotePrefix="1" applyFont="1" applyAlignment="1">
      <alignment vertical="center"/>
    </xf>
  </cellXfs>
  <cellStyles count="3">
    <cellStyle name="Lien hypertexte" xfId="1" builtinId="8"/>
    <cellStyle name="Milliers" xfId="2" builtinId="3"/>
    <cellStyle name="Normal" xfId="0" builtinId="0"/>
  </cellStyles>
  <dxfs count="86"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FF5D5D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FF5D5D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indexed="64"/>
          <bgColor theme="2" tint="-0.249977111117893"/>
        </patternFill>
      </fill>
      <border diagonalUp="0" diagonalDown="0">
        <left style="thin">
          <color theme="0"/>
        </left>
        <right/>
        <top/>
        <bottom/>
        <vertical/>
        <horizontal/>
      </border>
    </dxf>
    <dxf>
      <fill>
        <patternFill patternType="solid">
          <fgColor indexed="64"/>
          <bgColor theme="2" tint="-0.249977111117893"/>
        </patternFill>
      </fill>
    </dxf>
    <dxf>
      <border outline="0">
        <left style="thin">
          <color theme="0"/>
        </left>
      </border>
    </dxf>
    <dxf>
      <border outline="0">
        <bottom style="double">
          <color theme="0"/>
        </bottom>
      </border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 tint="-0.249977111117893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ill>
        <patternFill patternType="solid">
          <fgColor indexed="64"/>
          <bgColor theme="2" tint="-0.249977111117893"/>
        </patternFill>
      </fill>
    </dxf>
    <dxf>
      <border outline="0">
        <left style="thin">
          <color theme="0"/>
        </left>
      </border>
    </dxf>
    <dxf>
      <border outline="0">
        <bottom style="double">
          <color theme="0"/>
        </bottom>
      </border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 tint="-0.249977111117893"/>
        </patternFill>
      </fill>
      <border diagonalUp="0" diagonalDown="0">
        <left style="thin">
          <color theme="0"/>
        </left>
        <right/>
        <top/>
        <bottom/>
        <vertical/>
        <horizontal/>
      </border>
    </dxf>
    <dxf>
      <fill>
        <patternFill patternType="solid">
          <fgColor indexed="64"/>
          <bgColor theme="2" tint="-0.249977111117893"/>
        </patternFill>
      </fill>
    </dxf>
    <dxf>
      <border outline="0">
        <left style="thin">
          <color theme="0"/>
        </left>
      </border>
    </dxf>
    <dxf>
      <border outline="0">
        <bottom style="double">
          <color theme="0"/>
        </bottom>
      </border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 tint="-0.249977111117893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ill>
        <patternFill patternType="solid">
          <fgColor indexed="64"/>
          <bgColor theme="2" tint="-0.249977111117893"/>
        </patternFill>
      </fill>
      <border diagonalUp="0" diagonalDown="0">
        <left style="thin">
          <color theme="0"/>
        </left>
        <right/>
        <top/>
        <bottom/>
        <vertical/>
        <horizontal/>
      </border>
    </dxf>
    <dxf>
      <border outline="0">
        <bottom style="double">
          <color theme="0"/>
        </bottom>
      </border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66" formatCode="[hh]:mm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66" formatCode="[hh]:m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 xr9:uid="{3A7DC70A-CDF1-4F29-AD78-EA3D437DEAAA}"/>
  </tableStyles>
  <colors>
    <mruColors>
      <color rgb="FF6C0000"/>
      <color rgb="FFFF6161"/>
      <color rgb="FF7E0018"/>
      <color rgb="FF25A2FF"/>
      <color rgb="FFFF4B4B"/>
      <color rgb="FFF5910B"/>
      <color rgb="FFFEB076"/>
      <color rgb="FFFF5D5D"/>
      <color rgb="FFF8F200"/>
      <color rgb="FFEBE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FCAC20E-F65E-4928-8499-F1B161003B24}" name="Spectacles" displayName="Spectacles" ref="B2:W26" totalsRowCount="1" headerRowDxfId="85" dataDxfId="83" headerRowBorderDxfId="84" tableBorderDxfId="82" totalsRowBorderDxfId="81">
  <autoFilter ref="B2:W25" xr:uid="{0FCAC20E-F65E-4928-8499-F1B161003B24}"/>
  <tableColumns count="22">
    <tableColumn id="1" xr3:uid="{26FBE282-BB9A-4854-AE39-7E8A560FAE82}" name="X" totalsRowFunction="sum" dataDxfId="80" totalsRowDxfId="79"/>
    <tableColumn id="2" xr3:uid="{C4CDF165-A3DA-4E02-8573-E9BC2391889D}" name="Spectacle" dataDxfId="78" totalsRowDxfId="77"/>
    <tableColumn id="3" xr3:uid="{7884758B-64D2-4A9E-9DB3-9FD64D347EEF}" name="CIE / production" dataDxfId="76" totalsRowDxfId="75"/>
    <tableColumn id="4" xr3:uid="{9B92FF85-622E-4753-8990-B750642B7F57}" name="Contact" dataDxfId="74" totalsRowDxfId="73"/>
    <tableColumn id="5" xr3:uid="{D7C49ED8-D8DC-4103-88BF-9372FDE6D82B}" name="Date" dataDxfId="72" totalsRowDxfId="71"/>
    <tableColumn id="6" xr3:uid="{8145FDAC-C894-476F-B66C-2E1B322BB6DA}" name="horaire" dataDxfId="70" totalsRowDxfId="69"/>
    <tableColumn id="7" xr3:uid="{73BA9B27-E0A2-4EA3-B178-E6678911F6B8}" name="Durée" dataDxfId="68" totalsRowDxfId="67"/>
    <tableColumn id="8" xr3:uid="{2571AC7D-FA96-484D-9D87-1EC6E5B108EA}" name="Activité" dataDxfId="66" totalsRowDxfId="65"/>
    <tableColumn id="9" xr3:uid="{A9226434-D7A1-455A-90AC-C7F63931C3CA}" name="Catégorie/thème" dataDxfId="64" totalsRowDxfId="63"/>
    <tableColumn id="10" xr3:uid="{CCB13EC7-0249-495F-8955-54C200C89C2E}" name="Étiquette" dataDxfId="62" totalsRowDxfId="61"/>
    <tableColumn id="11" xr3:uid="{9D7DB850-4761-4814-99F2-DE81EEF07DEF}" name="Discipline" dataDxfId="60" totalsRowDxfId="59"/>
    <tableColumn id="12" xr3:uid="{57454010-DE88-4B0E-ABB5-41883DFD2AF8}" name="Age, à partir de " dataDxfId="58" totalsRowDxfId="57"/>
    <tableColumn id="13" xr3:uid="{9FC69B6A-FF6F-4270-88F8-295EFCD565DA}" name="Logo partenariat" dataDxfId="56" totalsRowDxfId="55"/>
    <tableColumn id="14" xr3:uid="{CB4E6150-2543-4E55-BDE0-D0ECF95FBDD3}" name="Jauge " dataDxfId="54" totalsRowDxfId="53"/>
    <tableColumn id="15" xr3:uid="{D51BA19B-6991-417C-9B69-7C1551136F46}" name="Numeroté" dataDxfId="52" totalsRowDxfId="51"/>
    <tableColumn id="16" xr3:uid="{252307F6-8532-4055-AB95-B576FE6EA2ED}" name="Tarifs" dataDxfId="50" totalsRowDxfId="49"/>
    <tableColumn id="17" xr3:uid="{E2619D3B-7293-4755-A964-56D95D90FA75}" name="Pass culture" dataDxfId="48" totalsRowDxfId="47"/>
    <tableColumn id="18" xr3:uid="{F4C388E2-C2BF-45F5-90DB-5AF94A6AC44B}" name="PCE" dataDxfId="46" totalsRowDxfId="45"/>
    <tableColumn id="19" xr3:uid="{D48B6261-3248-4D46-BC1F-3436934B9B40}" name="YEPS" dataDxfId="44" totalsRowDxfId="43"/>
    <tableColumn id="20" xr3:uid="{C7D067D2-5C0E-4D6C-A68C-E444F556C68E}" name="TVA billet" dataDxfId="42" totalsRowDxfId="41"/>
    <tableColumn id="21" xr3:uid="{B1F84B77-295D-4155-A079-F6D6C0FA2CD4}" name="Droits" dataDxfId="40" totalsRowDxfId="39"/>
    <tableColumn id="22" xr3:uid="{4AF351AA-0624-450C-AAF5-2881C6F0927D}" name="Taxe" dataDxfId="38" totalsRowDxfId="37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76321F-FB36-4EAE-B1D4-0BA3A7E619DF}" name="Scolaires" displayName="Scolaires" ref="B3:E16" totalsRowCount="1" headerRowDxfId="36">
  <autoFilter ref="B3:E15" xr:uid="{0076321F-FB36-4EAE-B1D4-0BA3A7E619DF}"/>
  <tableColumns count="4">
    <tableColumn id="1" xr3:uid="{D68AC7C9-5A1F-4DA7-B426-C5F0B7A09D7C}" name="X" totalsRowFunction="sum" dataDxfId="35" totalsRowDxfId="34"/>
    <tableColumn id="2" xr3:uid="{535729FF-09C3-4C2D-ADC6-A569EB11AE64}" name="Spectacle" dataDxfId="33" totalsRowDxfId="32"/>
    <tableColumn id="3" xr3:uid="{459842DC-7344-4D53-BE5E-CA4FB17E8F0B}" name="Date" dataDxfId="31" totalsRowDxfId="30"/>
    <tableColumn id="4" xr3:uid="{46954E3B-1D80-407C-ADC1-098D67CF6A83}" name="horaire" dataDxfId="29" totalsRowDxfId="28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FE3C3A-1854-4BF6-9092-45ADEC8F3459}" name="Tableau_paques" displayName="Tableau_paques" ref="B3:C14" totalsRowShown="0" headerRowDxfId="27" headerRowBorderDxfId="26">
  <autoFilter ref="B3:C14" xr:uid="{31FE3C3A-1854-4BF6-9092-45ADEC8F3459}"/>
  <tableColumns count="2">
    <tableColumn id="1" xr3:uid="{3A80183D-F05B-4A10-ABA1-AC37C83211A3}" name="Année" dataDxfId="25"/>
    <tableColumn id="2" xr3:uid="{693E5C8B-6237-45FE-8D46-21691821E232}" name="Date" dataDxfId="2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E395EA-E8C4-462E-9ABF-68B6B51ED75A}" name="Tableau_ferie" displayName="Tableau_ferie" ref="E3:F14" totalsRowShown="0" headerRowDxfId="23" headerRowBorderDxfId="22" tableBorderDxfId="21">
  <autoFilter ref="E3:F14" xr:uid="{AAE395EA-E8C4-462E-9ABF-68B6B51ED75A}"/>
  <tableColumns count="2">
    <tableColumn id="1" xr3:uid="{1EBBE6D3-C8A4-43B3-9D75-6EA80BE8C93A}" name="Événements" dataDxfId="20"/>
    <tableColumn id="2" xr3:uid="{1EAD9986-FDE4-455B-AEB2-1FF48C559693}" name="Date" dataDxfId="19">
      <calculatedColumnFormula>DATE(ANNEE,1,1)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4671140-5292-424D-87E5-56E15A8EB38E}" name="Tableau_ferie10" displayName="Tableau_ferie10" ref="B17:C142" totalsRowShown="0" headerRowDxfId="18" headerRowBorderDxfId="17" tableBorderDxfId="16">
  <autoFilter ref="B17:C142" xr:uid="{14671140-5292-424D-87E5-56E15A8EB38E}"/>
  <tableColumns count="2">
    <tableColumn id="1" xr3:uid="{C7D0DDA5-0BEE-4209-A376-B68CAE9FD00D}" name="Vacances" dataDxfId="15"/>
    <tableColumn id="2" xr3:uid="{F1792AA7-D326-4299-8AB4-544C5014EEBB}" name="Date" dataDxfId="14">
      <calculatedColumnFormula>DATE(ANNEE,1,1)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918E689-394F-4C29-8ECF-583A15C266AD}" name="Tableau_ferie12" displayName="Tableau_ferie12" ref="E17:F29" totalsRowShown="0" headerRowDxfId="13" headerRowBorderDxfId="12" tableBorderDxfId="11">
  <autoFilter ref="E17:F29" xr:uid="{3918E689-394F-4C29-8ECF-583A15C266AD}"/>
  <tableColumns count="2">
    <tableColumn id="1" xr3:uid="{D26C6982-798A-4EB5-98A3-C5017041DC14}" name="Fermeture" dataDxfId="10"/>
    <tableColumn id="2" xr3:uid="{A2F0CA39-8093-42F5-8685-DB7E193C5ABD}" name="Date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4AAA-392F-447E-9C4B-F9CC9CB8D917}">
  <dimension ref="B1:CG46"/>
  <sheetViews>
    <sheetView showGridLines="0" tabSelected="1" zoomScale="70" zoomScaleNormal="70" workbookViewId="0">
      <pane ySplit="9" topLeftCell="A13" activePane="bottomLeft" state="frozen"/>
      <selection pane="bottomLeft" activeCell="X4" sqref="X4"/>
    </sheetView>
  </sheetViews>
  <sheetFormatPr baseColWidth="10" defaultRowHeight="15" x14ac:dyDescent="0.25"/>
  <cols>
    <col min="1" max="1" width="2.5703125" style="14" customWidth="1"/>
    <col min="2" max="2" width="3.7109375" style="97" customWidth="1"/>
    <col min="3" max="3" width="3.7109375" style="16" customWidth="1"/>
    <col min="4" max="5" width="25.5703125" style="128" customWidth="1"/>
    <col min="6" max="6" width="25.5703125" style="129" customWidth="1"/>
    <col min="7" max="7" width="3.7109375" style="97" customWidth="1"/>
    <col min="8" max="8" width="3.7109375" style="13" customWidth="1"/>
    <col min="9" max="10" width="25.5703125" style="137" customWidth="1"/>
    <col min="11" max="11" width="25.5703125" style="138" customWidth="1"/>
    <col min="12" max="12" width="3.7109375" style="97" customWidth="1"/>
    <col min="13" max="13" width="3.7109375" style="13" customWidth="1"/>
    <col min="14" max="15" width="25.5703125" style="137" customWidth="1"/>
    <col min="16" max="16" width="25.5703125" style="129" customWidth="1"/>
    <col min="17" max="17" width="3.7109375" style="97" customWidth="1"/>
    <col min="18" max="18" width="4.5703125" style="13" customWidth="1"/>
    <col min="19" max="20" width="25.5703125" style="137" customWidth="1"/>
    <col min="21" max="21" width="25.5703125" style="129" customWidth="1"/>
    <col min="22" max="22" width="3.7109375" style="97" customWidth="1"/>
    <col min="23" max="23" width="3.7109375" style="13" customWidth="1"/>
    <col min="24" max="25" width="25.5703125" style="137" customWidth="1"/>
    <col min="26" max="26" width="25.5703125" style="138" customWidth="1"/>
    <col min="27" max="27" width="3.7109375" style="97" customWidth="1"/>
    <col min="28" max="28" width="4.28515625" style="13" customWidth="1"/>
    <col min="29" max="30" width="25.5703125" style="137" customWidth="1"/>
    <col min="31" max="31" width="25.5703125" style="129" customWidth="1"/>
    <col min="32" max="32" width="3.7109375" style="97" customWidth="1"/>
    <col min="33" max="33" width="3.7109375" style="13" customWidth="1"/>
    <col min="34" max="35" width="25.5703125" style="137" customWidth="1"/>
    <col min="36" max="36" width="25.5703125" style="129" customWidth="1"/>
    <col min="37" max="37" width="3.7109375" style="97" customWidth="1"/>
    <col min="38" max="38" width="3.7109375" style="13" customWidth="1"/>
    <col min="39" max="40" width="25.5703125" style="137" customWidth="1"/>
    <col min="41" max="41" width="25.5703125" style="129" customWidth="1"/>
    <col min="42" max="42" width="3.7109375" style="97" customWidth="1"/>
    <col min="43" max="43" width="3.7109375" style="13" customWidth="1"/>
    <col min="44" max="45" width="25.5703125" style="137" customWidth="1"/>
    <col min="46" max="46" width="25.5703125" style="129" customWidth="1"/>
    <col min="47" max="47" width="3.7109375" style="97" customWidth="1"/>
    <col min="48" max="48" width="3.7109375" style="13" customWidth="1"/>
    <col min="49" max="50" width="25.5703125" style="137" customWidth="1"/>
    <col min="51" max="51" width="25.5703125" style="129" customWidth="1"/>
    <col min="52" max="52" width="3.7109375" style="97" customWidth="1"/>
    <col min="53" max="53" width="3.7109375" style="13" customWidth="1"/>
    <col min="54" max="55" width="25.5703125" style="137" customWidth="1"/>
    <col min="56" max="56" width="25.5703125" style="129" customWidth="1"/>
    <col min="57" max="57" width="3.7109375" style="97" customWidth="1"/>
    <col min="58" max="58" width="3.7109375" style="13" customWidth="1"/>
    <col min="59" max="60" width="25.5703125" style="137" customWidth="1"/>
    <col min="61" max="61" width="25.5703125" style="129" customWidth="1"/>
    <col min="62" max="62" width="11.42578125" style="14"/>
    <col min="63" max="63" width="2.7109375" style="14" customWidth="1"/>
    <col min="64" max="64" width="11.42578125" style="14"/>
    <col min="65" max="65" width="26.28515625" style="14" customWidth="1"/>
    <col min="66" max="66" width="11.42578125" style="14"/>
    <col min="67" max="67" width="12" style="14" customWidth="1"/>
    <col min="68" max="71" width="11.42578125" style="14"/>
    <col min="72" max="72" width="22.42578125" style="14" bestFit="1" customWidth="1"/>
    <col min="73" max="16384" width="11.42578125" style="14"/>
  </cols>
  <sheetData>
    <row r="1" spans="2:70" ht="9.9499999999999993" customHeight="1" x14ac:dyDescent="0.25">
      <c r="P1" s="140"/>
      <c r="T1" s="141"/>
      <c r="V1" s="98"/>
      <c r="Y1" s="138"/>
      <c r="AA1" s="13"/>
      <c r="AE1" s="138"/>
      <c r="AJ1" s="137"/>
      <c r="AK1" s="13"/>
    </row>
    <row r="2" spans="2:70" ht="12" customHeight="1" x14ac:dyDescent="0.25">
      <c r="P2" s="140"/>
      <c r="Q2" s="125" t="s">
        <v>12</v>
      </c>
      <c r="R2" s="126"/>
      <c r="S2" s="126"/>
      <c r="T2" s="126"/>
      <c r="U2" s="126"/>
      <c r="V2" s="126"/>
      <c r="W2" s="126"/>
      <c r="X2" s="126"/>
      <c r="Y2" s="138"/>
      <c r="AA2" s="127" t="s">
        <v>32</v>
      </c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52"/>
      <c r="AY2" s="152"/>
      <c r="BB2" s="152"/>
      <c r="BC2" s="152"/>
      <c r="BD2" s="152"/>
      <c r="BG2" s="152"/>
      <c r="BH2" s="152"/>
    </row>
    <row r="3" spans="2:70" ht="11.1" customHeight="1" x14ac:dyDescent="0.25">
      <c r="C3" s="122" t="s">
        <v>37</v>
      </c>
      <c r="D3" s="122"/>
      <c r="E3" s="122"/>
      <c r="F3" s="122"/>
      <c r="G3" s="122"/>
      <c r="H3" s="122"/>
      <c r="I3" s="122"/>
      <c r="J3" s="122"/>
      <c r="K3" s="122"/>
      <c r="L3" s="123">
        <v>2024</v>
      </c>
      <c r="M3" s="123"/>
      <c r="N3" s="123"/>
      <c r="O3" s="123"/>
      <c r="P3" s="124"/>
      <c r="S3" s="142"/>
      <c r="T3" s="142"/>
      <c r="V3" s="98"/>
      <c r="X3" s="138"/>
      <c r="Y3" s="138"/>
      <c r="AA3" s="13"/>
      <c r="AC3" s="138"/>
      <c r="AE3" s="138"/>
      <c r="AF3" s="13"/>
      <c r="AG3" s="5"/>
      <c r="AH3" s="136"/>
      <c r="AI3" s="136"/>
      <c r="AJ3" s="137"/>
      <c r="AK3" s="13"/>
      <c r="AL3" s="99"/>
      <c r="AM3" s="150"/>
      <c r="AN3" s="150"/>
      <c r="AO3" s="150"/>
      <c r="AP3" s="99"/>
      <c r="AW3" s="153"/>
      <c r="AX3" s="153"/>
      <c r="AY3" s="153"/>
      <c r="BA3" s="123">
        <v>2025</v>
      </c>
      <c r="BB3" s="123"/>
      <c r="BC3" s="123"/>
      <c r="BD3" s="123"/>
      <c r="BE3" s="123"/>
      <c r="BG3" s="153"/>
      <c r="BH3" s="153"/>
    </row>
    <row r="4" spans="2:70" ht="11.1" customHeight="1" x14ac:dyDescent="0.25">
      <c r="C4" s="122"/>
      <c r="D4" s="122"/>
      <c r="E4" s="122"/>
      <c r="F4" s="122"/>
      <c r="G4" s="122"/>
      <c r="H4" s="122"/>
      <c r="I4" s="122"/>
      <c r="J4" s="122"/>
      <c r="K4" s="122"/>
      <c r="L4" s="123"/>
      <c r="M4" s="123"/>
      <c r="N4" s="123"/>
      <c r="O4" s="123"/>
      <c r="P4" s="124"/>
      <c r="R4" s="100"/>
      <c r="S4" s="141" t="s">
        <v>13</v>
      </c>
      <c r="T4" s="141"/>
      <c r="V4" s="98"/>
      <c r="W4" s="101"/>
      <c r="X4" s="145" t="s">
        <v>31</v>
      </c>
      <c r="Y4" s="138"/>
      <c r="AA4" s="13"/>
      <c r="AB4" s="102"/>
      <c r="AC4" s="138" t="s">
        <v>39</v>
      </c>
      <c r="AE4" s="138"/>
      <c r="AF4" s="13"/>
      <c r="AG4" s="103"/>
      <c r="AH4" s="138" t="s">
        <v>33</v>
      </c>
      <c r="AL4" s="104"/>
      <c r="AM4" s="138" t="s">
        <v>36</v>
      </c>
      <c r="AN4" s="150"/>
      <c r="AO4" s="150"/>
      <c r="AP4" s="99"/>
      <c r="AQ4" s="105"/>
      <c r="AR4" s="138" t="s">
        <v>35</v>
      </c>
      <c r="AS4" s="136"/>
      <c r="AT4" s="137"/>
      <c r="AU4" s="106"/>
      <c r="AV4" s="15" t="s">
        <v>41</v>
      </c>
      <c r="AX4" s="152"/>
      <c r="AY4" s="152"/>
      <c r="BA4" s="123"/>
      <c r="BB4" s="123"/>
      <c r="BC4" s="123"/>
      <c r="BD4" s="123"/>
      <c r="BE4" s="123"/>
      <c r="BG4" s="154"/>
      <c r="BH4" s="154"/>
    </row>
    <row r="5" spans="2:70" ht="11.1" customHeight="1" x14ac:dyDescent="0.25">
      <c r="C5" s="122"/>
      <c r="D5" s="122"/>
      <c r="E5" s="122"/>
      <c r="F5" s="122"/>
      <c r="G5" s="122"/>
      <c r="H5" s="122"/>
      <c r="I5" s="122"/>
      <c r="J5" s="122"/>
      <c r="K5" s="122"/>
      <c r="L5" s="123"/>
      <c r="M5" s="123"/>
      <c r="N5" s="123"/>
      <c r="O5" s="123"/>
      <c r="P5" s="124"/>
      <c r="S5" s="141"/>
      <c r="T5" s="142"/>
      <c r="V5" s="98"/>
      <c r="X5" s="146"/>
      <c r="Y5" s="138"/>
      <c r="AA5" s="13"/>
      <c r="AC5" s="138"/>
      <c r="AE5" s="138"/>
      <c r="AF5" s="13"/>
      <c r="AH5" s="138"/>
      <c r="AM5" s="138"/>
      <c r="AN5" s="150"/>
      <c r="AO5" s="150"/>
      <c r="AP5" s="99"/>
      <c r="AR5" s="138"/>
      <c r="AS5" s="136"/>
      <c r="AT5" s="137"/>
      <c r="AU5" s="13"/>
      <c r="AX5" s="153"/>
      <c r="AY5" s="153"/>
      <c r="BA5" s="123"/>
      <c r="BB5" s="123"/>
      <c r="BC5" s="123"/>
      <c r="BD5" s="123"/>
      <c r="BE5" s="123"/>
      <c r="BG5" s="154"/>
      <c r="BH5" s="154"/>
    </row>
    <row r="6" spans="2:70" ht="11.1" customHeight="1" x14ac:dyDescent="0.25">
      <c r="C6" s="122"/>
      <c r="D6" s="122"/>
      <c r="E6" s="122"/>
      <c r="F6" s="122"/>
      <c r="G6" s="122"/>
      <c r="H6" s="122"/>
      <c r="I6" s="122"/>
      <c r="J6" s="122"/>
      <c r="K6" s="122"/>
      <c r="L6" s="123"/>
      <c r="M6" s="123"/>
      <c r="N6" s="123"/>
      <c r="O6" s="123"/>
      <c r="P6" s="124"/>
      <c r="Q6" s="107"/>
      <c r="R6" s="108"/>
      <c r="S6" s="143" t="s">
        <v>14</v>
      </c>
      <c r="T6" s="141"/>
      <c r="V6" s="98"/>
      <c r="W6" s="109"/>
      <c r="X6" s="147" t="s">
        <v>15</v>
      </c>
      <c r="Y6" s="138"/>
      <c r="AA6" s="13"/>
      <c r="AB6" s="110"/>
      <c r="AC6" s="138" t="s">
        <v>40</v>
      </c>
      <c r="AE6" s="138"/>
      <c r="AF6" s="13"/>
      <c r="AG6" s="111"/>
      <c r="AH6" s="138" t="s">
        <v>34</v>
      </c>
      <c r="AL6" s="112"/>
      <c r="AM6" s="138" t="s">
        <v>38</v>
      </c>
      <c r="AN6" s="150"/>
      <c r="AO6" s="150"/>
      <c r="AP6" s="99"/>
      <c r="AQ6" s="113"/>
      <c r="AR6" s="138" t="s">
        <v>42</v>
      </c>
      <c r="AS6" s="136"/>
      <c r="AT6" s="137"/>
      <c r="AU6" s="114"/>
      <c r="AV6" s="15" t="s">
        <v>31</v>
      </c>
      <c r="BA6" s="123"/>
      <c r="BB6" s="123"/>
      <c r="BC6" s="123"/>
      <c r="BD6" s="123"/>
      <c r="BE6" s="123"/>
    </row>
    <row r="8" spans="2:70" x14ac:dyDescent="0.25">
      <c r="B8" s="1" t="s">
        <v>8</v>
      </c>
      <c r="C8" s="4"/>
      <c r="D8" s="130"/>
      <c r="E8" s="130"/>
      <c r="F8" s="131"/>
      <c r="G8" s="1" t="s">
        <v>9</v>
      </c>
      <c r="H8" s="4"/>
      <c r="I8" s="130"/>
      <c r="J8" s="130"/>
      <c r="K8" s="131"/>
      <c r="L8" s="1" t="s">
        <v>10</v>
      </c>
      <c r="M8" s="4"/>
      <c r="N8" s="130"/>
      <c r="O8" s="130"/>
      <c r="P8" s="131"/>
      <c r="Q8" s="1" t="s">
        <v>11</v>
      </c>
      <c r="R8" s="4"/>
      <c r="S8" s="130"/>
      <c r="T8" s="130"/>
      <c r="U8" s="144"/>
      <c r="V8" s="1" t="s">
        <v>0</v>
      </c>
      <c r="W8" s="3"/>
      <c r="X8" s="148"/>
      <c r="Y8" s="148"/>
      <c r="Z8" s="131"/>
      <c r="AA8" s="1" t="s">
        <v>1</v>
      </c>
      <c r="AB8" s="4"/>
      <c r="AC8" s="130"/>
      <c r="AD8" s="130"/>
      <c r="AE8" s="131"/>
      <c r="AF8" s="1" t="s">
        <v>2</v>
      </c>
      <c r="AG8" s="4"/>
      <c r="AH8" s="130"/>
      <c r="AI8" s="130"/>
      <c r="AJ8" s="131"/>
      <c r="AK8" s="1" t="s">
        <v>3</v>
      </c>
      <c r="AL8" s="4"/>
      <c r="AM8" s="130"/>
      <c r="AN8" s="130"/>
      <c r="AO8" s="131"/>
      <c r="AP8" s="1" t="s">
        <v>4</v>
      </c>
      <c r="AQ8" s="4"/>
      <c r="AR8" s="130"/>
      <c r="AS8" s="130"/>
      <c r="AT8" s="131"/>
      <c r="AU8" s="1" t="s">
        <v>5</v>
      </c>
      <c r="AV8" s="4"/>
      <c r="AW8" s="130"/>
      <c r="AX8" s="130"/>
      <c r="AY8" s="131"/>
      <c r="AZ8" s="1" t="s">
        <v>6</v>
      </c>
      <c r="BA8" s="4"/>
      <c r="BB8" s="130"/>
      <c r="BC8" s="130"/>
      <c r="BD8" s="131"/>
      <c r="BE8" s="1" t="s">
        <v>7</v>
      </c>
      <c r="BF8" s="4"/>
      <c r="BG8" s="130"/>
      <c r="BH8" s="130"/>
      <c r="BI8" s="155"/>
      <c r="BK8" s="115"/>
      <c r="BM8" s="23"/>
      <c r="BN8" s="23"/>
      <c r="BO8" s="24"/>
      <c r="BP8" s="24"/>
      <c r="BQ8" s="24"/>
    </row>
    <row r="9" spans="2:70" x14ac:dyDescent="0.25">
      <c r="B9" s="1"/>
      <c r="C9" s="4"/>
      <c r="D9" s="132" t="s">
        <v>43</v>
      </c>
      <c r="E9" s="133" t="s">
        <v>44</v>
      </c>
      <c r="F9" s="134" t="s">
        <v>45</v>
      </c>
      <c r="G9" s="1"/>
      <c r="H9" s="4"/>
      <c r="I9" s="132" t="s">
        <v>43</v>
      </c>
      <c r="J9" s="133" t="s">
        <v>44</v>
      </c>
      <c r="K9" s="134" t="s">
        <v>45</v>
      </c>
      <c r="L9" s="1"/>
      <c r="M9" s="4"/>
      <c r="N9" s="132" t="s">
        <v>43</v>
      </c>
      <c r="O9" s="133" t="s">
        <v>44</v>
      </c>
      <c r="P9" s="134" t="s">
        <v>45</v>
      </c>
      <c r="Q9" s="1"/>
      <c r="R9" s="4"/>
      <c r="S9" s="132" t="s">
        <v>43</v>
      </c>
      <c r="T9" s="133" t="s">
        <v>44</v>
      </c>
      <c r="U9" s="134" t="s">
        <v>45</v>
      </c>
      <c r="V9" s="21"/>
      <c r="W9" s="3"/>
      <c r="X9" s="132" t="s">
        <v>43</v>
      </c>
      <c r="Y9" s="133" t="s">
        <v>44</v>
      </c>
      <c r="Z9" s="134" t="s">
        <v>45</v>
      </c>
      <c r="AA9" s="1"/>
      <c r="AB9" s="4"/>
      <c r="AC9" s="132" t="s">
        <v>43</v>
      </c>
      <c r="AD9" s="133" t="s">
        <v>44</v>
      </c>
      <c r="AE9" s="134" t="s">
        <v>45</v>
      </c>
      <c r="AF9" s="1"/>
      <c r="AG9" s="4"/>
      <c r="AH9" s="132" t="s">
        <v>43</v>
      </c>
      <c r="AI9" s="133" t="s">
        <v>44</v>
      </c>
      <c r="AJ9" s="134" t="s">
        <v>45</v>
      </c>
      <c r="AK9" s="1"/>
      <c r="AL9" s="4"/>
      <c r="AM9" s="132" t="s">
        <v>43</v>
      </c>
      <c r="AN9" s="133" t="s">
        <v>44</v>
      </c>
      <c r="AO9" s="134" t="s">
        <v>45</v>
      </c>
      <c r="AP9" s="1"/>
      <c r="AQ9" s="4"/>
      <c r="AR9" s="132" t="s">
        <v>43</v>
      </c>
      <c r="AS9" s="133" t="s">
        <v>44</v>
      </c>
      <c r="AT9" s="134" t="s">
        <v>45</v>
      </c>
      <c r="AU9" s="1"/>
      <c r="AV9" s="4"/>
      <c r="AW9" s="132" t="s">
        <v>43</v>
      </c>
      <c r="AX9" s="133" t="s">
        <v>44</v>
      </c>
      <c r="AY9" s="134" t="s">
        <v>45</v>
      </c>
      <c r="AZ9" s="1"/>
      <c r="BA9" s="4"/>
      <c r="BB9" s="132" t="s">
        <v>43</v>
      </c>
      <c r="BC9" s="133" t="s">
        <v>44</v>
      </c>
      <c r="BD9" s="134" t="s">
        <v>45</v>
      </c>
      <c r="BE9" s="1"/>
      <c r="BF9" s="4"/>
      <c r="BG9" s="132" t="s">
        <v>43</v>
      </c>
      <c r="BH9" s="133" t="s">
        <v>44</v>
      </c>
      <c r="BI9" s="134" t="s">
        <v>45</v>
      </c>
      <c r="BK9" s="115"/>
      <c r="BM9" s="22"/>
      <c r="BN9" s="22"/>
      <c r="BO9" s="22"/>
    </row>
    <row r="10" spans="2:70" ht="60" x14ac:dyDescent="0.25">
      <c r="B10" s="116" t="str">
        <f>IF(C10&lt;&gt;"",UPPER(LEFT(TEXT(C10,"jjj"),1)),"")</f>
        <v>D</v>
      </c>
      <c r="C10" s="117" cm="1">
        <f t="array" ref="C10:C39">_xlfn.LET(_xlpm.d,_xlfn.SEQUENCE(31,,DATEVALUE(B8&amp;ANNEE)),_xlfn._xlws.FILTER(_xlpm.d,MONTH(_xlpm.d)=MONTH(DATEVALUE(B8&amp;ANNEE))))</f>
        <v>45536</v>
      </c>
      <c r="D10" s="96" t="str" cm="1">
        <f t="array" aca="1" ref="D10" ca="1">_xlfn.TEXTJOIN(CHAR(10),,_xlfn._xlws.FILTER(_xlfn.ANCHORARRAY(Tout!$F$2),(D=J)*(H=D$9),""))</f>
        <v/>
      </c>
      <c r="E10" s="96" t="str" cm="1">
        <f t="array" aca="1" ref="E10" ca="1">_xlfn.TEXTJOIN(CHAR(10),,_xlfn._xlws.FILTER(_xlfn.ANCHORARRAY(Tout!$F$2),(D=J)*(H=E$9),""))</f>
        <v/>
      </c>
      <c r="F10" s="96" t="str" cm="1">
        <f t="array" aca="1" ref="F10" ca="1">_xlfn.TEXTJOIN(CHAR(10),,_xlfn._xlws.FILTER(_xlfn.ANCHORARRAY(Tout!$F$2),(D=J)*(H=F$9),""))</f>
        <v/>
      </c>
      <c r="G10" s="118" t="str">
        <f>IF(H10&lt;&gt;"",UPPER(LEFT(TEXT(H10,"jjj"),1)),"")</f>
        <v>M</v>
      </c>
      <c r="H10" s="119" cm="1">
        <f t="array" ref="H10:H40">_xlfn.LET(_xlpm.d,_xlfn.SEQUENCE(31,,DATEVALUE(G8&amp;ANNEE)),_xlfn._xlws.FILTER(_xlpm.d,MONTH(_xlpm.d)=MONTH(DATEVALUE(G8&amp;ANNEE))))</f>
        <v>45566</v>
      </c>
      <c r="I10" s="96" t="str" cm="1">
        <f t="array" aca="1" ref="I10" ca="1">_xlfn.TEXTJOIN(CHAR(10),,_xlfn._xlws.FILTER(_xlfn.ANCHORARRAY(Tout!$F$2),(D=J)*(H=I$9),""))</f>
        <v/>
      </c>
      <c r="J10" s="96" t="str" cm="1">
        <f t="array" aca="1" ref="J10" ca="1">_xlfn.TEXTJOIN(CHAR(10),,_xlfn._xlws.FILTER(_xlfn.ANCHORARRAY(Tout!$F$2),(D=J)*(H=J$9),""))</f>
        <v/>
      </c>
      <c r="K10" s="96" t="str" cm="1">
        <f t="array" aca="1" ref="K10" ca="1">_xlfn.TEXTJOIN(CHAR(10),,_xlfn._xlws.FILTER(_xlfn.ANCHORARRAY(Tout!$F$2),(D=J)*(H=K$9),""))</f>
        <v/>
      </c>
      <c r="L10" s="118" t="str">
        <f>IF(M10&lt;&gt;"",UPPER(LEFT(TEXT(M10,"jjj"),1)),"")</f>
        <v>V</v>
      </c>
      <c r="M10" s="119" cm="1">
        <f t="array" ref="M10:M39">_xlfn.LET(_xlpm.d,_xlfn.SEQUENCE(31,,DATEVALUE(L8&amp;ANNEE)),_xlfn._xlws.FILTER(_xlpm.d,MONTH(_xlpm.d)=MONTH(DATEVALUE(L8&amp;ANNEE))))</f>
        <v>45597</v>
      </c>
      <c r="N10" s="96" t="str" cm="1">
        <f t="array" aca="1" ref="N10" ca="1">_xlfn.TEXTJOIN(CHAR(10),,_xlfn._xlws.FILTER(_xlfn.ANCHORARRAY(Tout!$F$2),(D=J)*(H=N$9),""))</f>
        <v>Planete Corail
09:00
Planete Corail
10:30</v>
      </c>
      <c r="O10" s="96" t="str" cm="1">
        <f t="array" aca="1" ref="O10" ca="1">_xlfn.TEXTJOIN(CHAR(10),,_xlfn._xlws.FILTER(_xlfn.ANCHORARRAY(Tout!$F$2),(D=J)*(H=O$9),""))</f>
        <v/>
      </c>
      <c r="P10" s="96" t="str" cm="1">
        <f t="array" aca="1" ref="P10" ca="1">_xlfn.TEXTJOIN(CHAR(10),,_xlfn._xlws.FILTER(_xlfn.ANCHORARRAY(Tout!$F$2),(D=J)*(H=P$9),""))</f>
        <v/>
      </c>
      <c r="Q10" s="118" t="str">
        <f>IF(R10&lt;&gt;"",UPPER(LEFT(TEXT(R10,"jjj"),1)),"")</f>
        <v>D</v>
      </c>
      <c r="R10" s="119" cm="1">
        <f t="array" ref="R10:R40">_xlfn.LET(_xlpm.d,_xlfn.SEQUENCE(31,,DATEVALUE(Q8&amp;ANNEE)),_xlfn._xlws.FILTER(_xlpm.d,MONTH(_xlpm.d)=MONTH(DATEVALUE(Q8&amp;ANNEE))))</f>
        <v>45627</v>
      </c>
      <c r="S10" s="96" t="str" cm="1">
        <f t="array" aca="1" ref="S10" ca="1">_xlfn.TEXTJOIN(CHAR(10),,_xlfn._xlws.FILTER(_xlfn.ANCHORARRAY(Tout!$F$2),(D=J)*(H=S$9),""))</f>
        <v/>
      </c>
      <c r="T10" s="96" t="str" cm="1">
        <f t="array" aca="1" ref="T10" ca="1">_xlfn.TEXTJOIN(CHAR(10),,_xlfn._xlws.FILTER(_xlfn.ANCHORARRAY(Tout!$F$2),(D=J)*(H=T$9),""))</f>
        <v/>
      </c>
      <c r="U10" s="96" t="str" cm="1">
        <f t="array" aca="1" ref="U10" ca="1">_xlfn.TEXTJOIN(CHAR(10),,_xlfn._xlws.FILTER(_xlfn.ANCHORARRAY(Tout!$F$2),(D=J)*(H=U$9),""))</f>
        <v/>
      </c>
      <c r="V10" s="118" t="str">
        <f>IF(W10&lt;&gt;"",UPPER(LEFT(TEXT(W10,"jjj"),1)),"")</f>
        <v>M</v>
      </c>
      <c r="W10" s="119" cm="1">
        <f t="array" ref="W10:W40">_xlfn.LET(_xlpm.d,_xlfn.SEQUENCE(31,,DATEVALUE(V8&amp;ANNEES)),_xlfn._xlws.FILTER(_xlpm.d,MONTH(_xlpm.d)=MONTH(DATEVALUE(V8&amp;ANNEES))))</f>
        <v>45658</v>
      </c>
      <c r="X10" s="96" t="str" cm="1">
        <f t="array" aca="1" ref="X10" ca="1">_xlfn.TEXTJOIN(CHAR(10),,_xlfn._xlws.FILTER(_xlfn.ANCHORARRAY(Tout!$F$2),(D=J)*(H=X$9),""))</f>
        <v/>
      </c>
      <c r="Y10" s="96" t="str" cm="1">
        <f t="array" aca="1" ref="Y10" ca="1">_xlfn.TEXTJOIN(CHAR(10),,_xlfn._xlws.FILTER(_xlfn.ANCHORARRAY(Tout!$F$2),(D=J)*(H=Y$9),""))</f>
        <v/>
      </c>
      <c r="Z10" s="96" t="str" cm="1">
        <f t="array" aca="1" ref="Z10" ca="1">_xlfn.TEXTJOIN(CHAR(10),,_xlfn._xlws.FILTER(_xlfn.ANCHORARRAY(Tout!$F$2),(D=J)*(H=Z$9),""))</f>
        <v/>
      </c>
      <c r="AA10" s="118" t="str">
        <f>IF(AB10&lt;&gt;"",UPPER(LEFT(TEXT(AB10,"jjj"),1)),"")</f>
        <v>S</v>
      </c>
      <c r="AB10" s="119" cm="1">
        <f t="array" ref="AB10:AB37">_xlfn.LET(_xlpm.d,_xlfn.SEQUENCE(31,,DATEVALUE(AA8&amp;ANNEES)),_xlfn._xlws.FILTER(_xlpm.d,MONTH(_xlpm.d)=MONTH(DATEVALUE(AA8&amp;ANNEES))))</f>
        <v>45689</v>
      </c>
      <c r="AC10" s="96" t="str" cm="1">
        <f t="array" aca="1" ref="AC10" ca="1">_xlfn.TEXTJOIN(CHAR(10),,_xlfn._xlws.FILTER(_xlfn.ANCHORARRAY(Tout!$F$2),(D=J)*(H=AC$9),""))</f>
        <v/>
      </c>
      <c r="AD10" s="96" t="str" cm="1">
        <f t="array" aca="1" ref="AD10" ca="1">_xlfn.TEXTJOIN(CHAR(10),,_xlfn._xlws.FILTER(_xlfn.ANCHORARRAY(Tout!$F$2),(D=J)*(H=AD$9),""))</f>
        <v/>
      </c>
      <c r="AE10" s="96" t="str" cm="1">
        <f t="array" aca="1" ref="AE10" ca="1">_xlfn.TEXTJOIN(CHAR(10),,_xlfn._xlws.FILTER(_xlfn.ANCHORARRAY(Tout!$F$2),(D=J)*(H=AE$9),""))</f>
        <v/>
      </c>
      <c r="AF10" s="118" t="str">
        <f>IF(AG10&lt;&gt;"",UPPER(LEFT(TEXT(AG10,"jjj"),1)),"")</f>
        <v>S</v>
      </c>
      <c r="AG10" s="119" cm="1">
        <f t="array" ref="AG10:AG40">_xlfn.LET(_xlpm.d,_xlfn.SEQUENCE(31,,DATEVALUE(AF8&amp;ANNEES)),_xlfn._xlws.FILTER(_xlpm.d,MONTH(_xlpm.d)=MONTH(DATEVALUE(AF8&amp;ANNEES))))</f>
        <v>45717</v>
      </c>
      <c r="AH10" s="96" t="str" cm="1">
        <f t="array" aca="1" ref="AH10" ca="1">_xlfn.TEXTJOIN(CHAR(10),,_xlfn._xlws.FILTER(_xlfn.ANCHORARRAY(Tout!$F$2),(D=J)*(H=AH$9),""))</f>
        <v/>
      </c>
      <c r="AI10" s="96" t="str" cm="1">
        <f t="array" aca="1" ref="AI10" ca="1">_xlfn.TEXTJOIN(CHAR(10),,_xlfn._xlws.FILTER(_xlfn.ANCHORARRAY(Tout!$F$2),(D=J)*(H=AI$9),""))</f>
        <v/>
      </c>
      <c r="AJ10" s="96" t="str" cm="1">
        <f t="array" aca="1" ref="AJ10" ca="1">_xlfn.TEXTJOIN(CHAR(10),,_xlfn._xlws.FILTER(_xlfn.ANCHORARRAY(Tout!$F$2),(D=J)*(H=AJ$9),""))</f>
        <v/>
      </c>
      <c r="AK10" s="118" t="str">
        <f>IF(AL10&lt;&gt;"",UPPER(LEFT(TEXT(AL10,"jjj"),1)),"")</f>
        <v>M</v>
      </c>
      <c r="AL10" s="119" cm="1">
        <f t="array" ref="AL10:AL39">_xlfn.LET(_xlpm.d,_xlfn.SEQUENCE(31,,DATEVALUE(AK8&amp;ANNEES)),_xlfn._xlws.FILTER(_xlpm.d,MONTH(_xlpm.d)=MONTH(DATEVALUE(AK8&amp;ANNEES))))</f>
        <v>45748</v>
      </c>
      <c r="AM10" s="96" t="str" cm="1">
        <f t="array" aca="1" ref="AM10" ca="1">_xlfn.TEXTJOIN(CHAR(10),,_xlfn._xlws.FILTER(_xlfn.ANCHORARRAY(Tout!$F$2),(D=J)*(H=AM$9),""))</f>
        <v/>
      </c>
      <c r="AN10" s="96" t="str" cm="1">
        <f t="array" aca="1" ref="AN10" ca="1">_xlfn.TEXTJOIN(CHAR(10),,_xlfn._xlws.FILTER(_xlfn.ANCHORARRAY(Tout!$F$2),(D=J)*(H=AN$9),""))</f>
        <v/>
      </c>
      <c r="AO10" s="96" t="str" cm="1">
        <f t="array" aca="1" ref="AO10" ca="1">_xlfn.TEXTJOIN(CHAR(10),,_xlfn._xlws.FILTER(_xlfn.ANCHORARRAY(Tout!$F$2),(D=J)*(H=AO$9),""))</f>
        <v/>
      </c>
      <c r="AP10" s="118" t="str">
        <f>IF(AQ10&lt;&gt;"",UPPER(LEFT(TEXT(AQ10,"jjj"),1)),"")</f>
        <v>J</v>
      </c>
      <c r="AQ10" s="119" cm="1">
        <f t="array" ref="AQ10:AQ40">_xlfn.LET(_xlpm.d,_xlfn.SEQUENCE(31,,DATEVALUE(AP8&amp;ANNEES)),_xlfn._xlws.FILTER(_xlpm.d,MONTH(_xlpm.d)=MONTH(DATEVALUE(AP8&amp;ANNEES))))</f>
        <v>45778</v>
      </c>
      <c r="AR10" s="96" t="str" cm="1">
        <f t="array" aca="1" ref="AR10" ca="1">_xlfn.TEXTJOIN(CHAR(10),,_xlfn._xlws.FILTER(_xlfn.ANCHORARRAY(Tout!$F$2),(D=J)*(H=AR$9),""))</f>
        <v/>
      </c>
      <c r="AS10" s="96" t="str" cm="1">
        <f t="array" aca="1" ref="AS10" ca="1">_xlfn.TEXTJOIN(CHAR(10),,_xlfn._xlws.FILTER(_xlfn.ANCHORARRAY(Tout!$F$2),(D=J)*(H=AS$9),""))</f>
        <v/>
      </c>
      <c r="AT10" s="96" t="str" cm="1">
        <f t="array" aca="1" ref="AT10" ca="1">_xlfn.TEXTJOIN(CHAR(10),,_xlfn._xlws.FILTER(_xlfn.ANCHORARRAY(Tout!$F$2),(D=J)*(H=AT$9),""))</f>
        <v/>
      </c>
      <c r="AU10" s="118" t="str">
        <f>IF(AV10&lt;&gt;"",UPPER(LEFT(TEXT(AV10,"jjj"),1)),"")</f>
        <v>D</v>
      </c>
      <c r="AV10" s="119" cm="1">
        <f t="array" ref="AV10:AV39">_xlfn.LET(_xlpm.d,_xlfn.SEQUENCE(31,,DATEVALUE(AU8&amp;ANNEES)),_xlfn._xlws.FILTER(_xlpm.d,MONTH(_xlpm.d)=MONTH(DATEVALUE(AU8&amp;ANNEES))))</f>
        <v>45809</v>
      </c>
      <c r="AW10" s="96" t="str" cm="1">
        <f t="array" aca="1" ref="AW10" ca="1">_xlfn.TEXTJOIN(CHAR(10),,_xlfn._xlws.FILTER(_xlfn.ANCHORARRAY(Tout!$F$2),(D=J)*(H=AW$9),""))</f>
        <v/>
      </c>
      <c r="AX10" s="96" t="str" cm="1">
        <f t="array" aca="1" ref="AX10" ca="1">_xlfn.TEXTJOIN(CHAR(10),,_xlfn._xlws.FILTER(_xlfn.ANCHORARRAY(Tout!$F$2),(D=J)*(H=AX$9),""))</f>
        <v/>
      </c>
      <c r="AY10" s="96" t="str" cm="1">
        <f t="array" aca="1" ref="AY10" ca="1">_xlfn.TEXTJOIN(CHAR(10),,_xlfn._xlws.FILTER(_xlfn.ANCHORARRAY(Tout!$F$2),(D=J)*(H=AY$9),""))</f>
        <v/>
      </c>
      <c r="AZ10" s="118" t="str">
        <f>IF(BA10&lt;&gt;"",UPPER(LEFT(TEXT(BA10,"jjj"),1)),"")</f>
        <v>M</v>
      </c>
      <c r="BA10" s="119" cm="1">
        <f t="array" ref="BA10:BA40">_xlfn.LET(_xlpm.d,_xlfn.SEQUENCE(31,,DATEVALUE(AZ8&amp;ANNEES)),_xlfn._xlws.FILTER(_xlpm.d,MONTH(_xlpm.d)=MONTH(DATEVALUE(AZ8&amp;ANNEES))))</f>
        <v>45839</v>
      </c>
      <c r="BB10" s="96" t="str" cm="1">
        <f t="array" aca="1" ref="BB10" ca="1">_xlfn.TEXTJOIN(CHAR(10),,_xlfn._xlws.FILTER(_xlfn.ANCHORARRAY(Tout!$F$2),(D=J)*(H=BB$9),""))</f>
        <v/>
      </c>
      <c r="BC10" s="96" t="str" cm="1">
        <f t="array" aca="1" ref="BC10" ca="1">_xlfn.TEXTJOIN(CHAR(10),,_xlfn._xlws.FILTER(_xlfn.ANCHORARRAY(Tout!$F$2),(D=J)*(H=BC$9),""))</f>
        <v/>
      </c>
      <c r="BD10" s="96" t="str" cm="1">
        <f t="array" aca="1" ref="BD10" ca="1">_xlfn.TEXTJOIN(CHAR(10),,_xlfn._xlws.FILTER(_xlfn.ANCHORARRAY(Tout!$F$2),(D=J)*(H=BD$9),""))</f>
        <v/>
      </c>
      <c r="BE10" s="118" t="str">
        <f>IF(BF10&lt;&gt;"",UPPER(LEFT(TEXT(BF10,"jjj"),1)),"")</f>
        <v>V</v>
      </c>
      <c r="BF10" s="119" cm="1">
        <f t="array" ref="BF10:BF40">_xlfn.LET(_xlpm.d,_xlfn.SEQUENCE(31,,DATEVALUE(BE8&amp;ANNEES)),_xlfn._xlws.FILTER(_xlpm.d,MONTH(_xlpm.d)=MONTH(DATEVALUE(BE8&amp;ANNEES))))</f>
        <v>45870</v>
      </c>
      <c r="BG10" s="96" t="str" cm="1">
        <f t="array" aca="1" ref="BG10" ca="1">_xlfn.TEXTJOIN(CHAR(10),,_xlfn._xlws.FILTER(_xlfn.ANCHORARRAY(Tout!$F$2),(D=J)*(H=BG$9),""))</f>
        <v/>
      </c>
      <c r="BH10" s="96" t="str" cm="1">
        <f t="array" aca="1" ref="BH10" ca="1">_xlfn.TEXTJOIN(CHAR(10),,_xlfn._xlws.FILTER(_xlfn.ANCHORARRAY(Tout!$F$2),(D=J)*(H=BH$9),""))</f>
        <v/>
      </c>
      <c r="BI10" s="96" t="str" cm="1">
        <f t="array" aca="1" ref="BI10" ca="1">_xlfn.TEXTJOIN(CHAR(10),,_xlfn._xlws.FILTER(_xlfn.ANCHORARRAY(Tout!$F$2),(D=J)*(H=BI$9),""))</f>
        <v/>
      </c>
      <c r="BK10" s="115"/>
    </row>
    <row r="11" spans="2:70" ht="30" x14ac:dyDescent="0.25">
      <c r="B11" s="116" t="str">
        <f t="shared" ref="B11:B40" si="0">IF(C11&lt;&gt;"",UPPER(LEFT(TEXT(C11,"jjj"),1)),"")</f>
        <v>L</v>
      </c>
      <c r="C11" s="117">
        <v>45537</v>
      </c>
      <c r="D11" s="96" t="str" cm="1">
        <f t="array" aca="1" ref="D11" ca="1">_xlfn.TEXTJOIN(CHAR(10),,_xlfn._xlws.FILTER(_xlfn.ANCHORARRAY(Tout!$F$2),(D=J)*(H=D$9),""))</f>
        <v/>
      </c>
      <c r="E11" s="96" t="str" cm="1">
        <f t="array" aca="1" ref="E11" ca="1">_xlfn.TEXTJOIN(CHAR(10),,_xlfn._xlws.FILTER(_xlfn.ANCHORARRAY(Tout!$F$2),(D=J)*(H=E$9),""))</f>
        <v/>
      </c>
      <c r="F11" s="96" t="str" cm="1">
        <f t="array" aca="1" ref="F11" ca="1">_xlfn.TEXTJOIN(CHAR(10),,_xlfn._xlws.FILTER(_xlfn.ANCHORARRAY(Tout!$F$2),(D=J)*(H=F$9),""))</f>
        <v/>
      </c>
      <c r="G11" s="118" t="str">
        <f t="shared" ref="G11:G40" si="1">IF(H11&lt;&gt;"",UPPER(LEFT(TEXT(H11,"jjj"),1)),"")</f>
        <v>M</v>
      </c>
      <c r="H11" s="119">
        <v>45567</v>
      </c>
      <c r="I11" s="96" t="str" cm="1">
        <f t="array" aca="1" ref="I11" ca="1">_xlfn.TEXTJOIN(CHAR(10),,_xlfn._xlws.FILTER(_xlfn.ANCHORARRAY(Tout!$F$2),(D=J)*(H=I$9),""))</f>
        <v/>
      </c>
      <c r="J11" s="96" t="str" cm="1">
        <f t="array" aca="1" ref="J11" ca="1">_xlfn.TEXTJOIN(CHAR(10),,_xlfn._xlws.FILTER(_xlfn.ANCHORARRAY(Tout!$F$2),(D=J)*(H=J$9),""))</f>
        <v/>
      </c>
      <c r="K11" s="96" t="str" cm="1">
        <f t="array" aca="1" ref="K11" ca="1">_xlfn.TEXTJOIN(CHAR(10),,_xlfn._xlws.FILTER(_xlfn.ANCHORARRAY(Tout!$F$2),(D=J)*(H=K$9),""))</f>
        <v/>
      </c>
      <c r="L11" s="118" t="str">
        <f t="shared" ref="L11:L40" si="2">IF(M11&lt;&gt;"",UPPER(LEFT(TEXT(M11,"jjj"),1)),"")</f>
        <v>S</v>
      </c>
      <c r="M11" s="119">
        <v>45598</v>
      </c>
      <c r="N11" s="96" t="str" cm="1">
        <f t="array" aca="1" ref="N11" ca="1">_xlfn.TEXTJOIN(CHAR(10),,_xlfn._xlws.FILTER(_xlfn.ANCHORARRAY(Tout!$F$2),(D=J)*(H=N$9),""))</f>
        <v>Planete Corail
11:00</v>
      </c>
      <c r="O11" s="96" t="str" cm="1">
        <f t="array" aca="1" ref="O11" ca="1">_xlfn.TEXTJOIN(CHAR(10),,_xlfn._xlws.FILTER(_xlfn.ANCHORARRAY(Tout!$F$2),(D=J)*(H=O$9),""))</f>
        <v/>
      </c>
      <c r="P11" s="96" t="str" cm="1">
        <f t="array" aca="1" ref="P11" ca="1">_xlfn.TEXTJOIN(CHAR(10),,_xlfn._xlws.FILTER(_xlfn.ANCHORARRAY(Tout!$F$2),(D=J)*(H=P$9),""))</f>
        <v/>
      </c>
      <c r="Q11" s="118" t="str">
        <f t="shared" ref="Q11:Q40" si="3">IF(R11&lt;&gt;"",UPPER(LEFT(TEXT(R11,"jjj"),1)),"")</f>
        <v>L</v>
      </c>
      <c r="R11" s="119">
        <v>45628</v>
      </c>
      <c r="S11" s="96" t="str" cm="1">
        <f t="array" aca="1" ref="S11" ca="1">_xlfn.TEXTJOIN(CHAR(10),,_xlfn._xlws.FILTER(_xlfn.ANCHORARRAY(Tout!$F$2),(D=J)*(H=S$9),""))</f>
        <v/>
      </c>
      <c r="T11" s="96" t="str" cm="1">
        <f t="array" aca="1" ref="T11" ca="1">_xlfn.TEXTJOIN(CHAR(10),,_xlfn._xlws.FILTER(_xlfn.ANCHORARRAY(Tout!$F$2),(D=J)*(H=T$9),""))</f>
        <v/>
      </c>
      <c r="U11" s="96" t="str" cm="1">
        <f t="array" aca="1" ref="U11" ca="1">_xlfn.TEXTJOIN(CHAR(10),,_xlfn._xlws.FILTER(_xlfn.ANCHORARRAY(Tout!$F$2),(D=J)*(H=U$9),""))</f>
        <v/>
      </c>
      <c r="V11" s="118" t="str">
        <f t="shared" ref="V11:V40" si="4">IF(W11&lt;&gt;"",UPPER(LEFT(TEXT(W11,"jjj"),1)),"")</f>
        <v>J</v>
      </c>
      <c r="W11" s="119">
        <v>45659</v>
      </c>
      <c r="X11" s="96" t="str" cm="1">
        <f t="array" aca="1" ref="X11" ca="1">_xlfn.TEXTJOIN(CHAR(10),,_xlfn._xlws.FILTER(_xlfn.ANCHORARRAY(Tout!$F$2),(D=J)*(H=X$9),""))</f>
        <v/>
      </c>
      <c r="Y11" s="96" t="str" cm="1">
        <f t="array" aca="1" ref="Y11" ca="1">_xlfn.TEXTJOIN(CHAR(10),,_xlfn._xlws.FILTER(_xlfn.ANCHORARRAY(Tout!$F$2),(D=J)*(H=Y$9),""))</f>
        <v/>
      </c>
      <c r="Z11" s="96" t="str" cm="1">
        <f t="array" aca="1" ref="Z11" ca="1">_xlfn.TEXTJOIN(CHAR(10),,_xlfn._xlws.FILTER(_xlfn.ANCHORARRAY(Tout!$F$2),(D=J)*(H=Z$9),""))</f>
        <v/>
      </c>
      <c r="AA11" s="118" t="str">
        <f t="shared" ref="AA11:AA40" si="5">IF(AB11&lt;&gt;"",UPPER(LEFT(TEXT(AB11,"jjj"),1)),"")</f>
        <v>D</v>
      </c>
      <c r="AB11" s="119">
        <v>45690</v>
      </c>
      <c r="AC11" s="96" t="str" cm="1">
        <f t="array" aca="1" ref="AC11" ca="1">_xlfn.TEXTJOIN(CHAR(10),,_xlfn._xlws.FILTER(_xlfn.ANCHORARRAY(Tout!$F$2),(D=J)*(H=AC$9),""))</f>
        <v/>
      </c>
      <c r="AD11" s="96" t="str" cm="1">
        <f t="array" aca="1" ref="AD11" ca="1">_xlfn.TEXTJOIN(CHAR(10),,_xlfn._xlws.FILTER(_xlfn.ANCHORARRAY(Tout!$F$2),(D=J)*(H=AD$9),""))</f>
        <v/>
      </c>
      <c r="AE11" s="96" t="str" cm="1">
        <f t="array" aca="1" ref="AE11" ca="1">_xlfn.TEXTJOIN(CHAR(10),,_xlfn._xlws.FILTER(_xlfn.ANCHORARRAY(Tout!$F$2),(D=J)*(H=AE$9),""))</f>
        <v>L'école du risque
20:30</v>
      </c>
      <c r="AF11" s="118" t="str">
        <f t="shared" ref="AF11:AF40" si="6">IF(AG11&lt;&gt;"",UPPER(LEFT(TEXT(AG11,"jjj"),1)),"")</f>
        <v>D</v>
      </c>
      <c r="AG11" s="119">
        <v>45718</v>
      </c>
      <c r="AH11" s="96" t="str" cm="1">
        <f t="array" aca="1" ref="AH11" ca="1">_xlfn.TEXTJOIN(CHAR(10),,_xlfn._xlws.FILTER(_xlfn.ANCHORARRAY(Tout!$F$2),(D=J)*(H=AH$9),""))</f>
        <v/>
      </c>
      <c r="AI11" s="96" t="str" cm="1">
        <f t="array" aca="1" ref="AI11" ca="1">_xlfn.TEXTJOIN(CHAR(10),,_xlfn._xlws.FILTER(_xlfn.ANCHORARRAY(Tout!$F$2),(D=J)*(H=AI$9),""))</f>
        <v/>
      </c>
      <c r="AJ11" s="96" t="str" cm="1">
        <f t="array" aca="1" ref="AJ11" ca="1">_xlfn.TEXTJOIN(CHAR(10),,_xlfn._xlws.FILTER(_xlfn.ANCHORARRAY(Tout!$F$2),(D=J)*(H=AJ$9),""))</f>
        <v/>
      </c>
      <c r="AK11" s="118" t="str">
        <f t="shared" ref="AK11:AK40" si="7">IF(AL11&lt;&gt;"",UPPER(LEFT(TEXT(AL11,"jjj"),1)),"")</f>
        <v>M</v>
      </c>
      <c r="AL11" s="119">
        <v>45749</v>
      </c>
      <c r="AM11" s="96" t="str" cm="1">
        <f t="array" aca="1" ref="AM11" ca="1">_xlfn.TEXTJOIN(CHAR(10),,_xlfn._xlws.FILTER(_xlfn.ANCHORARRAY(Tout!$F$2),(D=J)*(H=AM$9),""))</f>
        <v/>
      </c>
      <c r="AN11" s="96" t="str" cm="1">
        <f t="array" aca="1" ref="AN11" ca="1">_xlfn.TEXTJOIN(CHAR(10),,_xlfn._xlws.FILTER(_xlfn.ANCHORARRAY(Tout!$F$2),(D=J)*(H=AN$9),""))</f>
        <v/>
      </c>
      <c r="AO11" s="96" t="str" cm="1">
        <f t="array" aca="1" ref="AO11" ca="1">_xlfn.TEXTJOIN(CHAR(10),,_xlfn._xlws.FILTER(_xlfn.ANCHORARRAY(Tout!$F$2),(D=J)*(H=AO$9),""))</f>
        <v/>
      </c>
      <c r="AP11" s="118" t="str">
        <f t="shared" ref="AP11:AP40" si="8">IF(AQ11&lt;&gt;"",UPPER(LEFT(TEXT(AQ11,"jjj"),1)),"")</f>
        <v>V</v>
      </c>
      <c r="AQ11" s="119">
        <v>45779</v>
      </c>
      <c r="AR11" s="96" t="str" cm="1">
        <f t="array" aca="1" ref="AR11" ca="1">_xlfn.TEXTJOIN(CHAR(10),,_xlfn._xlws.FILTER(_xlfn.ANCHORARRAY(Tout!$F$2),(D=J)*(H=AR$9),""))</f>
        <v/>
      </c>
      <c r="AS11" s="96" t="str" cm="1">
        <f t="array" aca="1" ref="AS11" ca="1">_xlfn.TEXTJOIN(CHAR(10),,_xlfn._xlws.FILTER(_xlfn.ANCHORARRAY(Tout!$F$2),(D=J)*(H=AS$9),""))</f>
        <v/>
      </c>
      <c r="AT11" s="96" t="str" cm="1">
        <f t="array" aca="1" ref="AT11" ca="1">_xlfn.TEXTJOIN(CHAR(10),,_xlfn._xlws.FILTER(_xlfn.ANCHORARRAY(Tout!$F$2),(D=J)*(H=AT$9),""))</f>
        <v>Comme il vous plaira
20:30</v>
      </c>
      <c r="AU11" s="118" t="str">
        <f t="shared" ref="AU11:AU40" si="9">IF(AV11&lt;&gt;"",UPPER(LEFT(TEXT(AV11,"jjj"),1)),"")</f>
        <v>L</v>
      </c>
      <c r="AV11" s="119">
        <v>45810</v>
      </c>
      <c r="AW11" s="96" t="str" cm="1">
        <f t="array" aca="1" ref="AW11" ca="1">_xlfn.TEXTJOIN(CHAR(10),,_xlfn._xlws.FILTER(_xlfn.ANCHORARRAY(Tout!$F$2),(D=J)*(H=AW$9),""))</f>
        <v/>
      </c>
      <c r="AX11" s="96" t="str" cm="1">
        <f t="array" aca="1" ref="AX11" ca="1">_xlfn.TEXTJOIN(CHAR(10),,_xlfn._xlws.FILTER(_xlfn.ANCHORARRAY(Tout!$F$2),(D=J)*(H=AX$9),""))</f>
        <v/>
      </c>
      <c r="AY11" s="96" t="str" cm="1">
        <f t="array" aca="1" ref="AY11" ca="1">_xlfn.TEXTJOIN(CHAR(10),,_xlfn._xlws.FILTER(_xlfn.ANCHORARRAY(Tout!$F$2),(D=J)*(H=AY$9),""))</f>
        <v/>
      </c>
      <c r="AZ11" s="118" t="str">
        <f t="shared" ref="AZ11:AZ40" si="10">IF(BA11&lt;&gt;"",UPPER(LEFT(TEXT(BA11,"jjj"),1)),"")</f>
        <v>M</v>
      </c>
      <c r="BA11" s="119">
        <v>45840</v>
      </c>
      <c r="BB11" s="96" t="str" cm="1">
        <f t="array" aca="1" ref="BB11" ca="1">_xlfn.TEXTJOIN(CHAR(10),,_xlfn._xlws.FILTER(_xlfn.ANCHORARRAY(Tout!$F$2),(D=J)*(H=BB$9),""))</f>
        <v/>
      </c>
      <c r="BC11" s="96" t="str" cm="1">
        <f t="array" aca="1" ref="BC11" ca="1">_xlfn.TEXTJOIN(CHAR(10),,_xlfn._xlws.FILTER(_xlfn.ANCHORARRAY(Tout!$F$2),(D=J)*(H=BC$9),""))</f>
        <v/>
      </c>
      <c r="BD11" s="96" t="str" cm="1">
        <f t="array" aca="1" ref="BD11" ca="1">_xlfn.TEXTJOIN(CHAR(10),,_xlfn._xlws.FILTER(_xlfn.ANCHORARRAY(Tout!$F$2),(D=J)*(H=BD$9),""))</f>
        <v/>
      </c>
      <c r="BE11" s="118" t="str">
        <f t="shared" ref="BE11:BE40" si="11">IF(BF11&lt;&gt;"",UPPER(LEFT(TEXT(BF11,"jjj"),1)),"")</f>
        <v>S</v>
      </c>
      <c r="BF11" s="119">
        <v>45871</v>
      </c>
      <c r="BG11" s="96" t="str" cm="1">
        <f t="array" aca="1" ref="BG11" ca="1">_xlfn.TEXTJOIN(CHAR(10),,_xlfn._xlws.FILTER(_xlfn.ANCHORARRAY(Tout!$F$2),(D=J)*(H=BG$9),""))</f>
        <v/>
      </c>
      <c r="BH11" s="96" t="str" cm="1">
        <f t="array" aca="1" ref="BH11" ca="1">_xlfn.TEXTJOIN(CHAR(10),,_xlfn._xlws.FILTER(_xlfn.ANCHORARRAY(Tout!$F$2),(D=J)*(H=BH$9),""))</f>
        <v/>
      </c>
      <c r="BI11" s="96" t="str" cm="1">
        <f t="array" aca="1" ref="BI11" ca="1">_xlfn.TEXTJOIN(CHAR(10),,_xlfn._xlws.FILTER(_xlfn.ANCHORARRAY(Tout!$F$2),(D=J)*(H=BI$9),""))</f>
        <v/>
      </c>
      <c r="BK11" s="115"/>
    </row>
    <row r="12" spans="2:70" ht="30" x14ac:dyDescent="0.25">
      <c r="B12" s="116" t="str">
        <f t="shared" si="0"/>
        <v>M</v>
      </c>
      <c r="C12" s="117">
        <v>45538</v>
      </c>
      <c r="D12" s="96" t="str" cm="1">
        <f t="array" aca="1" ref="D12" ca="1">_xlfn.TEXTJOIN(CHAR(10),,_xlfn._xlws.FILTER(_xlfn.ANCHORARRAY(Tout!$F$2),(D=J)*(H=D$9),""))</f>
        <v/>
      </c>
      <c r="E12" s="96" t="str" cm="1">
        <f t="array" aca="1" ref="E12" ca="1">_xlfn.TEXTJOIN(CHAR(10),,_xlfn._xlws.FILTER(_xlfn.ANCHORARRAY(Tout!$F$2),(D=J)*(H=E$9),""))</f>
        <v/>
      </c>
      <c r="F12" s="96" t="str" cm="1">
        <f t="array" aca="1" ref="F12" ca="1">_xlfn.TEXTJOIN(CHAR(10),,_xlfn._xlws.FILTER(_xlfn.ANCHORARRAY(Tout!$F$2),(D=J)*(H=F$9),""))</f>
        <v/>
      </c>
      <c r="G12" s="118" t="str">
        <f t="shared" si="1"/>
        <v>J</v>
      </c>
      <c r="H12" s="119">
        <v>45568</v>
      </c>
      <c r="I12" s="96" t="str" cm="1">
        <f t="array" aca="1" ref="I12" ca="1">_xlfn.TEXTJOIN(CHAR(10),,_xlfn._xlws.FILTER(_xlfn.ANCHORARRAY(Tout!$F$2),(D=J)*(H=I$9),""))</f>
        <v/>
      </c>
      <c r="J12" s="96" t="str" cm="1">
        <f t="array" aca="1" ref="J12" ca="1">_xlfn.TEXTJOIN(CHAR(10),,_xlfn._xlws.FILTER(_xlfn.ANCHORARRAY(Tout!$F$2),(D=J)*(H=J$9),""))</f>
        <v/>
      </c>
      <c r="K12" s="96" t="str" cm="1">
        <f t="array" aca="1" ref="K12" ca="1">_xlfn.TEXTJOIN(CHAR(10),,_xlfn._xlws.FILTER(_xlfn.ANCHORARRAY(Tout!$F$2),(D=J)*(H=K$9),""))</f>
        <v/>
      </c>
      <c r="L12" s="118" t="str">
        <f t="shared" si="2"/>
        <v>D</v>
      </c>
      <c r="M12" s="119">
        <v>45599</v>
      </c>
      <c r="N12" s="96" t="str" cm="1">
        <f t="array" aca="1" ref="N12" ca="1">_xlfn.TEXTJOIN(CHAR(10),,_xlfn._xlws.FILTER(_xlfn.ANCHORARRAY(Tout!$F$2),(D=J)*(H=N$9),""))</f>
        <v/>
      </c>
      <c r="O12" s="96" t="str" cm="1">
        <f t="array" aca="1" ref="O12" ca="1">_xlfn.TEXTJOIN(CHAR(10),,_xlfn._xlws.FILTER(_xlfn.ANCHORARRAY(Tout!$F$2),(D=J)*(H=O$9),""))</f>
        <v/>
      </c>
      <c r="P12" s="96" t="str" cm="1">
        <f t="array" aca="1" ref="P12" ca="1">_xlfn.TEXTJOIN(CHAR(10),,_xlfn._xlws.FILTER(_xlfn.ANCHORARRAY(Tout!$F$2),(D=J)*(H=P$9),""))</f>
        <v/>
      </c>
      <c r="Q12" s="118" t="str">
        <f t="shared" si="3"/>
        <v>M</v>
      </c>
      <c r="R12" s="119">
        <v>45629</v>
      </c>
      <c r="S12" s="96" t="str" cm="1">
        <f t="array" aca="1" ref="S12" ca="1">_xlfn.TEXTJOIN(CHAR(10),,_xlfn._xlws.FILTER(_xlfn.ANCHORARRAY(Tout!$F$2),(D=J)*(H=S$9),""))</f>
        <v/>
      </c>
      <c r="T12" s="96" t="str" cm="1">
        <f t="array" aca="1" ref="T12" ca="1">_xlfn.TEXTJOIN(CHAR(10),,_xlfn._xlws.FILTER(_xlfn.ANCHORARRAY(Tout!$F$2),(D=J)*(H=T$9),""))</f>
        <v/>
      </c>
      <c r="U12" s="96" t="str" cm="1">
        <f t="array" aca="1" ref="U12" ca="1">_xlfn.TEXTJOIN(CHAR(10),,_xlfn._xlws.FILTER(_xlfn.ANCHORARRAY(Tout!$F$2),(D=J)*(H=U$9),""))</f>
        <v/>
      </c>
      <c r="V12" s="118" t="str">
        <f t="shared" si="4"/>
        <v>V</v>
      </c>
      <c r="W12" s="119">
        <v>45660</v>
      </c>
      <c r="X12" s="96" t="str" cm="1">
        <f t="array" aca="1" ref="X12" ca="1">_xlfn.TEXTJOIN(CHAR(10),,_xlfn._xlws.FILTER(_xlfn.ANCHORARRAY(Tout!$F$2),(D=J)*(H=X$9),""))</f>
        <v/>
      </c>
      <c r="Y12" s="96" t="str" cm="1">
        <f t="array" aca="1" ref="Y12" ca="1">_xlfn.TEXTJOIN(CHAR(10),,_xlfn._xlws.FILTER(_xlfn.ANCHORARRAY(Tout!$F$2),(D=J)*(H=Y$9),""))</f>
        <v/>
      </c>
      <c r="Z12" s="96" t="str" cm="1">
        <f t="array" aca="1" ref="Z12" ca="1">_xlfn.TEXTJOIN(CHAR(10),,_xlfn._xlws.FILTER(_xlfn.ANCHORARRAY(Tout!$F$2),(D=J)*(H=Z$9),""))</f>
        <v/>
      </c>
      <c r="AA12" s="118" t="str">
        <f t="shared" si="5"/>
        <v>L</v>
      </c>
      <c r="AB12" s="119">
        <v>45691</v>
      </c>
      <c r="AC12" s="96" t="str" cm="1">
        <f t="array" aca="1" ref="AC12" ca="1">_xlfn.TEXTJOIN(CHAR(10),,_xlfn._xlws.FILTER(_xlfn.ANCHORARRAY(Tout!$F$2),(D=J)*(H=AC$9),""))</f>
        <v/>
      </c>
      <c r="AD12" s="96" t="str" cm="1">
        <f t="array" aca="1" ref="AD12" ca="1">_xlfn.TEXTJOIN(CHAR(10),,_xlfn._xlws.FILTER(_xlfn.ANCHORARRAY(Tout!$F$2),(D=J)*(H=AD$9),""))</f>
        <v/>
      </c>
      <c r="AE12" s="96" t="str" cm="1">
        <f t="array" aca="1" ref="AE12" ca="1">_xlfn.TEXTJOIN(CHAR(10),,_xlfn._xlws.FILTER(_xlfn.ANCHORARRAY(Tout!$F$2),(D=J)*(H=AE$9),""))</f>
        <v/>
      </c>
      <c r="AF12" s="118" t="str">
        <f t="shared" si="6"/>
        <v>L</v>
      </c>
      <c r="AG12" s="119">
        <v>45719</v>
      </c>
      <c r="AH12" s="96" t="str" cm="1">
        <f t="array" aca="1" ref="AH12" ca="1">_xlfn.TEXTJOIN(CHAR(10),,_xlfn._xlws.FILTER(_xlfn.ANCHORARRAY(Tout!$F$2),(D=J)*(H=AH$9),""))</f>
        <v/>
      </c>
      <c r="AI12" s="96" t="str" cm="1">
        <f t="array" aca="1" ref="AI12" ca="1">_xlfn.TEXTJOIN(CHAR(10),,_xlfn._xlws.FILTER(_xlfn.ANCHORARRAY(Tout!$F$2),(D=J)*(H=AI$9),""))</f>
        <v/>
      </c>
      <c r="AJ12" s="96" t="str" cm="1">
        <f t="array" aca="1" ref="AJ12" ca="1">_xlfn.TEXTJOIN(CHAR(10),,_xlfn._xlws.FILTER(_xlfn.ANCHORARRAY(Tout!$F$2),(D=J)*(H=AJ$9),""))</f>
        <v>Scenocentre
20:00</v>
      </c>
      <c r="AK12" s="118" t="str">
        <f t="shared" si="7"/>
        <v>J</v>
      </c>
      <c r="AL12" s="119">
        <v>45750</v>
      </c>
      <c r="AM12" s="96" t="str" cm="1">
        <f t="array" aca="1" ref="AM12" ca="1">_xlfn.TEXTJOIN(CHAR(10),,_xlfn._xlws.FILTER(_xlfn.ANCHORARRAY(Tout!$F$2),(D=J)*(H=AM$9),""))</f>
        <v/>
      </c>
      <c r="AN12" s="96" t="str" cm="1">
        <f t="array" aca="1" ref="AN12" ca="1">_xlfn.TEXTJOIN(CHAR(10),,_xlfn._xlws.FILTER(_xlfn.ANCHORARRAY(Tout!$F$2),(D=J)*(H=AN$9),""))</f>
        <v/>
      </c>
      <c r="AO12" s="96" t="str" cm="1">
        <f t="array" aca="1" ref="AO12" ca="1">_xlfn.TEXTJOIN(CHAR(10),,_xlfn._xlws.FILTER(_xlfn.ANCHORARRAY(Tout!$F$2),(D=J)*(H=AO$9),""))</f>
        <v/>
      </c>
      <c r="AP12" s="118" t="str">
        <f t="shared" si="8"/>
        <v>S</v>
      </c>
      <c r="AQ12" s="119">
        <v>45780</v>
      </c>
      <c r="AR12" s="96" t="str" cm="1">
        <f t="array" aca="1" ref="AR12" ca="1">_xlfn.TEXTJOIN(CHAR(10),,_xlfn._xlws.FILTER(_xlfn.ANCHORARRAY(Tout!$F$2),(D=J)*(H=AR$9),""))</f>
        <v/>
      </c>
      <c r="AS12" s="96" t="str" cm="1">
        <f t="array" aca="1" ref="AS12" ca="1">_xlfn.TEXTJOIN(CHAR(10),,_xlfn._xlws.FILTER(_xlfn.ANCHORARRAY(Tout!$F$2),(D=J)*(H=AS$9),""))</f>
        <v/>
      </c>
      <c r="AT12" s="96" t="str" cm="1">
        <f t="array" aca="1" ref="AT12" ca="1">_xlfn.TEXTJOIN(CHAR(10),,_xlfn._xlws.FILTER(_xlfn.ANCHORARRAY(Tout!$F$2),(D=J)*(H=AT$9),""))</f>
        <v/>
      </c>
      <c r="AU12" s="118" t="str">
        <f t="shared" si="9"/>
        <v>M</v>
      </c>
      <c r="AV12" s="119">
        <v>45811</v>
      </c>
      <c r="AW12" s="96" t="str" cm="1">
        <f t="array" aca="1" ref="AW12" ca="1">_xlfn.TEXTJOIN(CHAR(10),,_xlfn._xlws.FILTER(_xlfn.ANCHORARRAY(Tout!$F$2),(D=J)*(H=AW$9),""))</f>
        <v/>
      </c>
      <c r="AX12" s="96" t="str" cm="1">
        <f t="array" aca="1" ref="AX12" ca="1">_xlfn.TEXTJOIN(CHAR(10),,_xlfn._xlws.FILTER(_xlfn.ANCHORARRAY(Tout!$F$2),(D=J)*(H=AX$9),""))</f>
        <v/>
      </c>
      <c r="AY12" s="96" t="str" cm="1">
        <f t="array" aca="1" ref="AY12" ca="1">_xlfn.TEXTJOIN(CHAR(10),,_xlfn._xlws.FILTER(_xlfn.ANCHORARRAY(Tout!$F$2),(D=J)*(H=AY$9),""))</f>
        <v/>
      </c>
      <c r="AZ12" s="118" t="str">
        <f t="shared" si="10"/>
        <v>J</v>
      </c>
      <c r="BA12" s="119">
        <v>45841</v>
      </c>
      <c r="BB12" s="96" t="str" cm="1">
        <f t="array" aca="1" ref="BB12" ca="1">_xlfn.TEXTJOIN(CHAR(10),,_xlfn._xlws.FILTER(_xlfn.ANCHORARRAY(Tout!$F$2),(D=J)*(H=BB$9),""))</f>
        <v/>
      </c>
      <c r="BC12" s="96" t="str" cm="1">
        <f t="array" aca="1" ref="BC12" ca="1">_xlfn.TEXTJOIN(CHAR(10),,_xlfn._xlws.FILTER(_xlfn.ANCHORARRAY(Tout!$F$2),(D=J)*(H=BC$9),""))</f>
        <v/>
      </c>
      <c r="BD12" s="96" t="str" cm="1">
        <f t="array" aca="1" ref="BD12" ca="1">_xlfn.TEXTJOIN(CHAR(10),,_xlfn._xlws.FILTER(_xlfn.ANCHORARRAY(Tout!$F$2),(D=J)*(H=BD$9),""))</f>
        <v/>
      </c>
      <c r="BE12" s="118" t="str">
        <f t="shared" si="11"/>
        <v>D</v>
      </c>
      <c r="BF12" s="119">
        <v>45872</v>
      </c>
      <c r="BG12" s="96" t="str" cm="1">
        <f t="array" aca="1" ref="BG12" ca="1">_xlfn.TEXTJOIN(CHAR(10),,_xlfn._xlws.FILTER(_xlfn.ANCHORARRAY(Tout!$F$2),(D=J)*(H=BG$9),""))</f>
        <v/>
      </c>
      <c r="BH12" s="96" t="str" cm="1">
        <f t="array" aca="1" ref="BH12" ca="1">_xlfn.TEXTJOIN(CHAR(10),,_xlfn._xlws.FILTER(_xlfn.ANCHORARRAY(Tout!$F$2),(D=J)*(H=BH$9),""))</f>
        <v/>
      </c>
      <c r="BI12" s="96" t="str" cm="1">
        <f t="array" aca="1" ref="BI12" ca="1">_xlfn.TEXTJOIN(CHAR(10),,_xlfn._xlws.FILTER(_xlfn.ANCHORARRAY(Tout!$F$2),(D=J)*(H=BI$9),""))</f>
        <v/>
      </c>
      <c r="BK12" s="115"/>
      <c r="BN12" s="5"/>
      <c r="BP12" s="13"/>
      <c r="BQ12" s="13"/>
      <c r="BR12" s="13"/>
    </row>
    <row r="13" spans="2:70" ht="30" x14ac:dyDescent="0.25">
      <c r="B13" s="116" t="str">
        <f t="shared" si="0"/>
        <v>M</v>
      </c>
      <c r="C13" s="117">
        <v>45539</v>
      </c>
      <c r="D13" s="96" t="str" cm="1">
        <f t="array" aca="1" ref="D13" ca="1">_xlfn.TEXTJOIN(CHAR(10),,_xlfn._xlws.FILTER(_xlfn.ANCHORARRAY(Tout!$F$2),(D=J)*(H=D$9),""))</f>
        <v/>
      </c>
      <c r="E13" s="96" t="str" cm="1">
        <f t="array" aca="1" ref="E13" ca="1">_xlfn.TEXTJOIN(CHAR(10),,_xlfn._xlws.FILTER(_xlfn.ANCHORARRAY(Tout!$F$2),(D=J)*(H=E$9),""))</f>
        <v/>
      </c>
      <c r="F13" s="96" t="str" cm="1">
        <f t="array" aca="1" ref="F13" ca="1">_xlfn.TEXTJOIN(CHAR(10),,_xlfn._xlws.FILTER(_xlfn.ANCHORARRAY(Tout!$F$2),(D=J)*(H=F$9),""))</f>
        <v/>
      </c>
      <c r="G13" s="118" t="str">
        <f t="shared" si="1"/>
        <v>V</v>
      </c>
      <c r="H13" s="119">
        <v>45569</v>
      </c>
      <c r="I13" s="96" t="str" cm="1">
        <f t="array" aca="1" ref="I13" ca="1">_xlfn.TEXTJOIN(CHAR(10),,_xlfn._xlws.FILTER(_xlfn.ANCHORARRAY(Tout!$F$2),(D=J)*(H=I$9),""))</f>
        <v/>
      </c>
      <c r="J13" s="96" t="str" cm="1">
        <f t="array" aca="1" ref="J13" ca="1">_xlfn.TEXTJOIN(CHAR(10),,_xlfn._xlws.FILTER(_xlfn.ANCHORARRAY(Tout!$F$2),(D=J)*(H=J$9),""))</f>
        <v/>
      </c>
      <c r="K13" s="96" t="str" cm="1">
        <f t="array" aca="1" ref="K13" ca="1">_xlfn.TEXTJOIN(CHAR(10),,_xlfn._xlws.FILTER(_xlfn.ANCHORARRAY(Tout!$F$2),(D=J)*(H=K$9),""))</f>
        <v/>
      </c>
      <c r="L13" s="118" t="str">
        <f t="shared" si="2"/>
        <v>L</v>
      </c>
      <c r="M13" s="119">
        <v>45600</v>
      </c>
      <c r="N13" s="96" t="str" cm="1">
        <f t="array" aca="1" ref="N13" ca="1">_xlfn.TEXTJOIN(CHAR(10),,_xlfn._xlws.FILTER(_xlfn.ANCHORARRAY(Tout!$F$2),(D=J)*(H=N$9),""))</f>
        <v/>
      </c>
      <c r="O13" s="96" t="str" cm="1">
        <f t="array" aca="1" ref="O13" ca="1">_xlfn.TEXTJOIN(CHAR(10),,_xlfn._xlws.FILTER(_xlfn.ANCHORARRAY(Tout!$F$2),(D=J)*(H=O$9),""))</f>
        <v/>
      </c>
      <c r="P13" s="96" t="str" cm="1">
        <f t="array" aca="1" ref="P13" ca="1">_xlfn.TEXTJOIN(CHAR(10),,_xlfn._xlws.FILTER(_xlfn.ANCHORARRAY(Tout!$F$2),(D=J)*(H=P$9),""))</f>
        <v/>
      </c>
      <c r="Q13" s="118" t="str">
        <f t="shared" si="3"/>
        <v>M</v>
      </c>
      <c r="R13" s="119">
        <v>45630</v>
      </c>
      <c r="S13" s="96" t="str" cm="1">
        <f t="array" aca="1" ref="S13" ca="1">_xlfn.TEXTJOIN(CHAR(10),,_xlfn._xlws.FILTER(_xlfn.ANCHORARRAY(Tout!$F$2),(D=J)*(H=S$9),""))</f>
        <v/>
      </c>
      <c r="T13" s="96" t="str" cm="1">
        <f t="array" aca="1" ref="T13" ca="1">_xlfn.TEXTJOIN(CHAR(10),,_xlfn._xlws.FILTER(_xlfn.ANCHORARRAY(Tout!$F$2),(D=J)*(H=T$9),""))</f>
        <v/>
      </c>
      <c r="U13" s="96" t="str" cm="1">
        <f t="array" aca="1" ref="U13" ca="1">_xlfn.TEXTJOIN(CHAR(10),,_xlfn._xlws.FILTER(_xlfn.ANCHORARRAY(Tout!$F$2),(D=J)*(H=U$9),""))</f>
        <v/>
      </c>
      <c r="V13" s="118" t="str">
        <f t="shared" si="4"/>
        <v>S</v>
      </c>
      <c r="W13" s="119">
        <v>45661</v>
      </c>
      <c r="X13" s="96" t="str" cm="1">
        <f t="array" aca="1" ref="X13" ca="1">_xlfn.TEXTJOIN(CHAR(10),,_xlfn._xlws.FILTER(_xlfn.ANCHORARRAY(Tout!$F$2),(D=J)*(H=X$9),""))</f>
        <v/>
      </c>
      <c r="Y13" s="96" t="str" cm="1">
        <f t="array" aca="1" ref="Y13" ca="1">_xlfn.TEXTJOIN(CHAR(10),,_xlfn._xlws.FILTER(_xlfn.ANCHORARRAY(Tout!$F$2),(D=J)*(H=Y$9),""))</f>
        <v/>
      </c>
      <c r="Z13" s="96" t="str" cm="1">
        <f t="array" aca="1" ref="Z13" ca="1">_xlfn.TEXTJOIN(CHAR(10),,_xlfn._xlws.FILTER(_xlfn.ANCHORARRAY(Tout!$F$2),(D=J)*(H=Z$9),""))</f>
        <v/>
      </c>
      <c r="AA13" s="118" t="str">
        <f t="shared" si="5"/>
        <v>M</v>
      </c>
      <c r="AB13" s="119">
        <v>45692</v>
      </c>
      <c r="AC13" s="96" t="str" cm="1">
        <f t="array" aca="1" ref="AC13" ca="1">_xlfn.TEXTJOIN(CHAR(10),,_xlfn._xlws.FILTER(_xlfn.ANCHORARRAY(Tout!$F$2),(D=J)*(H=AC$9),""))</f>
        <v/>
      </c>
      <c r="AD13" s="96" t="str" cm="1">
        <f t="array" aca="1" ref="AD13" ca="1">_xlfn.TEXTJOIN(CHAR(10),,_xlfn._xlws.FILTER(_xlfn.ANCHORARRAY(Tout!$F$2),(D=J)*(H=AD$9),""))</f>
        <v/>
      </c>
      <c r="AE13" s="96" t="str" cm="1">
        <f t="array" aca="1" ref="AE13" ca="1">_xlfn.TEXTJOIN(CHAR(10),,_xlfn._xlws.FILTER(_xlfn.ANCHORARRAY(Tout!$F$2),(D=J)*(H=AE$9),""))</f>
        <v/>
      </c>
      <c r="AF13" s="118" t="str">
        <f t="shared" si="6"/>
        <v>M</v>
      </c>
      <c r="AG13" s="119">
        <v>45720</v>
      </c>
      <c r="AH13" s="96" t="str" cm="1">
        <f t="array" aca="1" ref="AH13" ca="1">_xlfn.TEXTJOIN(CHAR(10),,_xlfn._xlws.FILTER(_xlfn.ANCHORARRAY(Tout!$F$2),(D=J)*(H=AH$9),""))</f>
        <v/>
      </c>
      <c r="AI13" s="96" t="str" cm="1">
        <f t="array" aca="1" ref="AI13" ca="1">_xlfn.TEXTJOIN(CHAR(10),,_xlfn._xlws.FILTER(_xlfn.ANCHORARRAY(Tout!$F$2),(D=J)*(H=AI$9),""))</f>
        <v/>
      </c>
      <c r="AJ13" s="96" t="str" cm="1">
        <f t="array" aca="1" ref="AJ13" ca="1">_xlfn.TEXTJOIN(CHAR(10),,_xlfn._xlws.FILTER(_xlfn.ANCHORARRAY(Tout!$F$2),(D=J)*(H=AJ$9),""))</f>
        <v/>
      </c>
      <c r="AK13" s="118" t="str">
        <f t="shared" si="7"/>
        <v>V</v>
      </c>
      <c r="AL13" s="119">
        <v>45751</v>
      </c>
      <c r="AM13" s="96" t="str" cm="1">
        <f t="array" aca="1" ref="AM13" ca="1">_xlfn.TEXTJOIN(CHAR(10),,_xlfn._xlws.FILTER(_xlfn.ANCHORARRAY(Tout!$F$2),(D=J)*(H=AM$9),""))</f>
        <v/>
      </c>
      <c r="AN13" s="96" t="str" cm="1">
        <f t="array" aca="1" ref="AN13" ca="1">_xlfn.TEXTJOIN(CHAR(10),,_xlfn._xlws.FILTER(_xlfn.ANCHORARRAY(Tout!$F$2),(D=J)*(H=AN$9),""))</f>
        <v/>
      </c>
      <c r="AO13" s="96" t="str" cm="1">
        <f t="array" aca="1" ref="AO13" ca="1">_xlfn.TEXTJOIN(CHAR(10),,_xlfn._xlws.FILTER(_xlfn.ANCHORARRAY(Tout!$F$2),(D=J)*(H=AO$9),""))</f>
        <v>Au non du père
20:30</v>
      </c>
      <c r="AP13" s="118" t="str">
        <f t="shared" si="8"/>
        <v>D</v>
      </c>
      <c r="AQ13" s="119">
        <v>45781</v>
      </c>
      <c r="AR13" s="96" t="str" cm="1">
        <f t="array" aca="1" ref="AR13" ca="1">_xlfn.TEXTJOIN(CHAR(10),,_xlfn._xlws.FILTER(_xlfn.ANCHORARRAY(Tout!$F$2),(D=J)*(H=AR$9),""))</f>
        <v/>
      </c>
      <c r="AS13" s="96" t="str" cm="1">
        <f t="array" aca="1" ref="AS13" ca="1">_xlfn.TEXTJOIN(CHAR(10),,_xlfn._xlws.FILTER(_xlfn.ANCHORARRAY(Tout!$F$2),(D=J)*(H=AS$9),""))</f>
        <v/>
      </c>
      <c r="AT13" s="96" t="str" cm="1">
        <f t="array" aca="1" ref="AT13" ca="1">_xlfn.TEXTJOIN(CHAR(10),,_xlfn._xlws.FILTER(_xlfn.ANCHORARRAY(Tout!$F$2),(D=J)*(H=AT$9),""))</f>
        <v/>
      </c>
      <c r="AU13" s="118" t="str">
        <f t="shared" si="9"/>
        <v>M</v>
      </c>
      <c r="AV13" s="119">
        <v>45812</v>
      </c>
      <c r="AW13" s="96" t="str" cm="1">
        <f t="array" aca="1" ref="AW13" ca="1">_xlfn.TEXTJOIN(CHAR(10),,_xlfn._xlws.FILTER(_xlfn.ANCHORARRAY(Tout!$F$2),(D=J)*(H=AW$9),""))</f>
        <v/>
      </c>
      <c r="AX13" s="96" t="str" cm="1">
        <f t="array" aca="1" ref="AX13" ca="1">_xlfn.TEXTJOIN(CHAR(10),,_xlfn._xlws.FILTER(_xlfn.ANCHORARRAY(Tout!$F$2),(D=J)*(H=AX$9),""))</f>
        <v/>
      </c>
      <c r="AY13" s="96" t="str" cm="1">
        <f t="array" aca="1" ref="AY13" ca="1">_xlfn.TEXTJOIN(CHAR(10),,_xlfn._xlws.FILTER(_xlfn.ANCHORARRAY(Tout!$F$2),(D=J)*(H=AY$9),""))</f>
        <v/>
      </c>
      <c r="AZ13" s="118" t="str">
        <f t="shared" si="10"/>
        <v>V</v>
      </c>
      <c r="BA13" s="119">
        <v>45842</v>
      </c>
      <c r="BB13" s="96" t="str" cm="1">
        <f t="array" aca="1" ref="BB13" ca="1">_xlfn.TEXTJOIN(CHAR(10),,_xlfn._xlws.FILTER(_xlfn.ANCHORARRAY(Tout!$F$2),(D=J)*(H=BB$9),""))</f>
        <v/>
      </c>
      <c r="BC13" s="96" t="str" cm="1">
        <f t="array" aca="1" ref="BC13" ca="1">_xlfn.TEXTJOIN(CHAR(10),,_xlfn._xlws.FILTER(_xlfn.ANCHORARRAY(Tout!$F$2),(D=J)*(H=BC$9),""))</f>
        <v/>
      </c>
      <c r="BD13" s="96" t="str" cm="1">
        <f t="array" aca="1" ref="BD13" ca="1">_xlfn.TEXTJOIN(CHAR(10),,_xlfn._xlws.FILTER(_xlfn.ANCHORARRAY(Tout!$F$2),(D=J)*(H=BD$9),""))</f>
        <v/>
      </c>
      <c r="BE13" s="118" t="str">
        <f t="shared" si="11"/>
        <v>L</v>
      </c>
      <c r="BF13" s="119">
        <v>45873</v>
      </c>
      <c r="BG13" s="96" t="str" cm="1">
        <f t="array" aca="1" ref="BG13" ca="1">_xlfn.TEXTJOIN(CHAR(10),,_xlfn._xlws.FILTER(_xlfn.ANCHORARRAY(Tout!$F$2),(D=J)*(H=BG$9),""))</f>
        <v/>
      </c>
      <c r="BH13" s="96" t="str" cm="1">
        <f t="array" aca="1" ref="BH13" ca="1">_xlfn.TEXTJOIN(CHAR(10),,_xlfn._xlws.FILTER(_xlfn.ANCHORARRAY(Tout!$F$2),(D=J)*(H=BH$9),""))</f>
        <v/>
      </c>
      <c r="BI13" s="96" t="str" cm="1">
        <f t="array" aca="1" ref="BI13" ca="1">_xlfn.TEXTJOIN(CHAR(10),,_xlfn._xlws.FILTER(_xlfn.ANCHORARRAY(Tout!$F$2),(D=J)*(H=BI$9),""))</f>
        <v/>
      </c>
      <c r="BK13" s="115"/>
    </row>
    <row r="14" spans="2:70" ht="30" x14ac:dyDescent="0.25">
      <c r="B14" s="116" t="str">
        <f t="shared" si="0"/>
        <v>J</v>
      </c>
      <c r="C14" s="117">
        <v>45540</v>
      </c>
      <c r="D14" s="96" t="str" cm="1">
        <f t="array" aca="1" ref="D14" ca="1">_xlfn.TEXTJOIN(CHAR(10),,_xlfn._xlws.FILTER(_xlfn.ANCHORARRAY(Tout!$F$2),(D=J)*(H=D$9),""))</f>
        <v/>
      </c>
      <c r="E14" s="96" t="str" cm="1">
        <f t="array" aca="1" ref="E14" ca="1">_xlfn.TEXTJOIN(CHAR(10),,_xlfn._xlws.FILTER(_xlfn.ANCHORARRAY(Tout!$F$2),(D=J)*(H=E$9),""))</f>
        <v/>
      </c>
      <c r="F14" s="96" t="str" cm="1">
        <f t="array" aca="1" ref="F14" ca="1">_xlfn.TEXTJOIN(CHAR(10),,_xlfn._xlws.FILTER(_xlfn.ANCHORARRAY(Tout!$F$2),(D=J)*(H=F$9),""))</f>
        <v/>
      </c>
      <c r="G14" s="118" t="str">
        <f t="shared" si="1"/>
        <v>S</v>
      </c>
      <c r="H14" s="119">
        <v>45570</v>
      </c>
      <c r="I14" s="96" t="str" cm="1">
        <f t="array" aca="1" ref="I14" ca="1">_xlfn.TEXTJOIN(CHAR(10),,_xlfn._xlws.FILTER(_xlfn.ANCHORARRAY(Tout!$F$2),(D=J)*(H=I$9),""))</f>
        <v/>
      </c>
      <c r="J14" s="96" t="str" cm="1">
        <f t="array" aca="1" ref="J14" ca="1">_xlfn.TEXTJOIN(CHAR(10),,_xlfn._xlws.FILTER(_xlfn.ANCHORARRAY(Tout!$F$2),(D=J)*(H=J$9),""))</f>
        <v/>
      </c>
      <c r="K14" s="96" t="str" cm="1">
        <f t="array" aca="1" ref="K14" ca="1">_xlfn.TEXTJOIN(CHAR(10),,_xlfn._xlws.FILTER(_xlfn.ANCHORARRAY(Tout!$F$2),(D=J)*(H=K$9),""))</f>
        <v/>
      </c>
      <c r="L14" s="118" t="str">
        <f t="shared" si="2"/>
        <v>M</v>
      </c>
      <c r="M14" s="119">
        <v>45601</v>
      </c>
      <c r="N14" s="96" t="str" cm="1">
        <f t="array" aca="1" ref="N14" ca="1">_xlfn.TEXTJOIN(CHAR(10),,_xlfn._xlws.FILTER(_xlfn.ANCHORARRAY(Tout!$F$2),(D=J)*(H=N$9),""))</f>
        <v/>
      </c>
      <c r="O14" s="96" t="str" cm="1">
        <f t="array" aca="1" ref="O14" ca="1">_xlfn.TEXTJOIN(CHAR(10),,_xlfn._xlws.FILTER(_xlfn.ANCHORARRAY(Tout!$F$2),(D=J)*(H=O$9),""))</f>
        <v/>
      </c>
      <c r="P14" s="96" t="str" cm="1">
        <f t="array" aca="1" ref="P14" ca="1">_xlfn.TEXTJOIN(CHAR(10),,_xlfn._xlws.FILTER(_xlfn.ANCHORARRAY(Tout!$F$2),(D=J)*(H=P$9),""))</f>
        <v>Antichambre
20:30</v>
      </c>
      <c r="Q14" s="118" t="str">
        <f t="shared" si="3"/>
        <v>J</v>
      </c>
      <c r="R14" s="119">
        <v>45631</v>
      </c>
      <c r="S14" s="96" t="str" cm="1">
        <f t="array" aca="1" ref="S14" ca="1">_xlfn.TEXTJOIN(CHAR(10),,_xlfn._xlws.FILTER(_xlfn.ANCHORARRAY(Tout!$F$2),(D=J)*(H=S$9),""))</f>
        <v/>
      </c>
      <c r="T14" s="96" t="str" cm="1">
        <f t="array" aca="1" ref="T14" ca="1">_xlfn.TEXTJOIN(CHAR(10),,_xlfn._xlws.FILTER(_xlfn.ANCHORARRAY(Tout!$F$2),(D=J)*(H=T$9),""))</f>
        <v/>
      </c>
      <c r="U14" s="96" t="str" cm="1">
        <f t="array" aca="1" ref="U14" ca="1">_xlfn.TEXTJOIN(CHAR(10),,_xlfn._xlws.FILTER(_xlfn.ANCHORARRAY(Tout!$F$2),(D=J)*(H=U$9),""))</f>
        <v/>
      </c>
      <c r="V14" s="118" t="str">
        <f t="shared" si="4"/>
        <v>D</v>
      </c>
      <c r="W14" s="119">
        <v>45662</v>
      </c>
      <c r="X14" s="96" t="str" cm="1">
        <f t="array" aca="1" ref="X14" ca="1">_xlfn.TEXTJOIN(CHAR(10),,_xlfn._xlws.FILTER(_xlfn.ANCHORARRAY(Tout!$F$2),(D=J)*(H=X$9),""))</f>
        <v/>
      </c>
      <c r="Y14" s="96" t="str" cm="1">
        <f t="array" aca="1" ref="Y14" ca="1">_xlfn.TEXTJOIN(CHAR(10),,_xlfn._xlws.FILTER(_xlfn.ANCHORARRAY(Tout!$F$2),(D=J)*(H=Y$9),""))</f>
        <v/>
      </c>
      <c r="Z14" s="96" t="str" cm="1">
        <f t="array" aca="1" ref="Z14" ca="1">_xlfn.TEXTJOIN(CHAR(10),,_xlfn._xlws.FILTER(_xlfn.ANCHORARRAY(Tout!$F$2),(D=J)*(H=Z$9),""))</f>
        <v/>
      </c>
      <c r="AA14" s="118" t="str">
        <f t="shared" si="5"/>
        <v>M</v>
      </c>
      <c r="AB14" s="119">
        <v>45693</v>
      </c>
      <c r="AC14" s="96" t="str" cm="1">
        <f t="array" aca="1" ref="AC14" ca="1">_xlfn.TEXTJOIN(CHAR(10),,_xlfn._xlws.FILTER(_xlfn.ANCHORARRAY(Tout!$F$2),(D=J)*(H=AC$9),""))</f>
        <v/>
      </c>
      <c r="AD14" s="96" t="str" cm="1">
        <f t="array" aca="1" ref="AD14" ca="1">_xlfn.TEXTJOIN(CHAR(10),,_xlfn._xlws.FILTER(_xlfn.ANCHORARRAY(Tout!$F$2),(D=J)*(H=AD$9),""))</f>
        <v/>
      </c>
      <c r="AE14" s="96" t="str" cm="1">
        <f t="array" aca="1" ref="AE14" ca="1">_xlfn.TEXTJOIN(CHAR(10),,_xlfn._xlws.FILTER(_xlfn.ANCHORARRAY(Tout!$F$2),(D=J)*(H=AE$9),""))</f>
        <v/>
      </c>
      <c r="AF14" s="118" t="str">
        <f t="shared" si="6"/>
        <v>M</v>
      </c>
      <c r="AG14" s="119">
        <v>45721</v>
      </c>
      <c r="AH14" s="96" t="str" cm="1">
        <f t="array" aca="1" ref="AH14" ca="1">_xlfn.TEXTJOIN(CHAR(10),,_xlfn._xlws.FILTER(_xlfn.ANCHORARRAY(Tout!$F$2),(D=J)*(H=AH$9),""))</f>
        <v/>
      </c>
      <c r="AI14" s="96" t="str" cm="1">
        <f t="array" aca="1" ref="AI14" ca="1">_xlfn.TEXTJOIN(CHAR(10),,_xlfn._xlws.FILTER(_xlfn.ANCHORARRAY(Tout!$F$2),(D=J)*(H=AI$9),""))</f>
        <v/>
      </c>
      <c r="AJ14" s="96" t="str" cm="1">
        <f t="array" aca="1" ref="AJ14" ca="1">_xlfn.TEXTJOIN(CHAR(10),,_xlfn._xlws.FILTER(_xlfn.ANCHORARRAY(Tout!$F$2),(D=J)*(H=AJ$9),""))</f>
        <v/>
      </c>
      <c r="AK14" s="118" t="str">
        <f t="shared" si="7"/>
        <v>S</v>
      </c>
      <c r="AL14" s="119">
        <v>45752</v>
      </c>
      <c r="AM14" s="96" t="str" cm="1">
        <f t="array" aca="1" ref="AM14" ca="1">_xlfn.TEXTJOIN(CHAR(10),,_xlfn._xlws.FILTER(_xlfn.ANCHORARRAY(Tout!$F$2),(D=J)*(H=AM$9),""))</f>
        <v/>
      </c>
      <c r="AN14" s="96" t="str" cm="1">
        <f t="array" aca="1" ref="AN14" ca="1">_xlfn.TEXTJOIN(CHAR(10),,_xlfn._xlws.FILTER(_xlfn.ANCHORARRAY(Tout!$F$2),(D=J)*(H=AN$9),""))</f>
        <v/>
      </c>
      <c r="AO14" s="96" t="str" cm="1">
        <f t="array" aca="1" ref="AO14" ca="1">_xlfn.TEXTJOIN(CHAR(10),,_xlfn._xlws.FILTER(_xlfn.ANCHORARRAY(Tout!$F$2),(D=J)*(H=AO$9),""))</f>
        <v/>
      </c>
      <c r="AP14" s="118" t="str">
        <f t="shared" si="8"/>
        <v>L</v>
      </c>
      <c r="AQ14" s="119">
        <v>45782</v>
      </c>
      <c r="AR14" s="96" t="str" cm="1">
        <f t="array" aca="1" ref="AR14" ca="1">_xlfn.TEXTJOIN(CHAR(10),,_xlfn._xlws.FILTER(_xlfn.ANCHORARRAY(Tout!$F$2),(D=J)*(H=AR$9),""))</f>
        <v/>
      </c>
      <c r="AS14" s="96" t="str" cm="1">
        <f t="array" aca="1" ref="AS14" ca="1">_xlfn.TEXTJOIN(CHAR(10),,_xlfn._xlws.FILTER(_xlfn.ANCHORARRAY(Tout!$F$2),(D=J)*(H=AS$9),""))</f>
        <v/>
      </c>
      <c r="AT14" s="96" t="str" cm="1">
        <f t="array" aca="1" ref="AT14" ca="1">_xlfn.TEXTJOIN(CHAR(10),,_xlfn._xlws.FILTER(_xlfn.ANCHORARRAY(Tout!$F$2),(D=J)*(H=AT$9),""))</f>
        <v/>
      </c>
      <c r="AU14" s="118" t="str">
        <f t="shared" si="9"/>
        <v>J</v>
      </c>
      <c r="AV14" s="119">
        <v>45813</v>
      </c>
      <c r="AW14" s="96" t="str" cm="1">
        <f t="array" aca="1" ref="AW14" ca="1">_xlfn.TEXTJOIN(CHAR(10),,_xlfn._xlws.FILTER(_xlfn.ANCHORARRAY(Tout!$F$2),(D=J)*(H=AW$9),""))</f>
        <v/>
      </c>
      <c r="AX14" s="96" t="str" cm="1">
        <f t="array" aca="1" ref="AX14" ca="1">_xlfn.TEXTJOIN(CHAR(10),,_xlfn._xlws.FILTER(_xlfn.ANCHORARRAY(Tout!$F$2),(D=J)*(H=AX$9),""))</f>
        <v/>
      </c>
      <c r="AY14" s="96" t="str" cm="1">
        <f t="array" aca="1" ref="AY14" ca="1">_xlfn.TEXTJOIN(CHAR(10),,_xlfn._xlws.FILTER(_xlfn.ANCHORARRAY(Tout!$F$2),(D=J)*(H=AY$9),""))</f>
        <v/>
      </c>
      <c r="AZ14" s="118" t="str">
        <f t="shared" si="10"/>
        <v>S</v>
      </c>
      <c r="BA14" s="119">
        <v>45843</v>
      </c>
      <c r="BB14" s="96" t="str" cm="1">
        <f t="array" aca="1" ref="BB14" ca="1">_xlfn.TEXTJOIN(CHAR(10),,_xlfn._xlws.FILTER(_xlfn.ANCHORARRAY(Tout!$F$2),(D=J)*(H=BB$9),""))</f>
        <v/>
      </c>
      <c r="BC14" s="96" t="str" cm="1">
        <f t="array" aca="1" ref="BC14" ca="1">_xlfn.TEXTJOIN(CHAR(10),,_xlfn._xlws.FILTER(_xlfn.ANCHORARRAY(Tout!$F$2),(D=J)*(H=BC$9),""))</f>
        <v/>
      </c>
      <c r="BD14" s="96" t="str" cm="1">
        <f t="array" aca="1" ref="BD14" ca="1">_xlfn.TEXTJOIN(CHAR(10),,_xlfn._xlws.FILTER(_xlfn.ANCHORARRAY(Tout!$F$2),(D=J)*(H=BD$9),""))</f>
        <v/>
      </c>
      <c r="BE14" s="118" t="str">
        <f t="shared" si="11"/>
        <v>M</v>
      </c>
      <c r="BF14" s="119">
        <v>45874</v>
      </c>
      <c r="BG14" s="96" t="str" cm="1">
        <f t="array" aca="1" ref="BG14" ca="1">_xlfn.TEXTJOIN(CHAR(10),,_xlfn._xlws.FILTER(_xlfn.ANCHORARRAY(Tout!$F$2),(D=J)*(H=BG$9),""))</f>
        <v/>
      </c>
      <c r="BH14" s="96" t="str" cm="1">
        <f t="array" aca="1" ref="BH14" ca="1">_xlfn.TEXTJOIN(CHAR(10),,_xlfn._xlws.FILTER(_xlfn.ANCHORARRAY(Tout!$F$2),(D=J)*(H=BH$9),""))</f>
        <v/>
      </c>
      <c r="BI14" s="96" t="str" cm="1">
        <f t="array" aca="1" ref="BI14" ca="1">_xlfn.TEXTJOIN(CHAR(10),,_xlfn._xlws.FILTER(_xlfn.ANCHORARRAY(Tout!$F$2),(D=J)*(H=BI$9),""))</f>
        <v/>
      </c>
      <c r="BK14" s="115"/>
    </row>
    <row r="15" spans="2:70" x14ac:dyDescent="0.25">
      <c r="B15" s="116" t="str">
        <f t="shared" si="0"/>
        <v>V</v>
      </c>
      <c r="C15" s="117">
        <v>45541</v>
      </c>
      <c r="D15" s="96" t="str" cm="1">
        <f t="array" aca="1" ref="D15" ca="1">_xlfn.TEXTJOIN(CHAR(10),,_xlfn._xlws.FILTER(_xlfn.ANCHORARRAY(Tout!$F$2),(D=J)*(H=D$9),""))</f>
        <v/>
      </c>
      <c r="E15" s="96" t="str" cm="1">
        <f t="array" aca="1" ref="E15" ca="1">_xlfn.TEXTJOIN(CHAR(10),,_xlfn._xlws.FILTER(_xlfn.ANCHORARRAY(Tout!$F$2),(D=J)*(H=E$9),""))</f>
        <v/>
      </c>
      <c r="F15" s="96" t="str" cm="1">
        <f t="array" aca="1" ref="F15" ca="1">_xlfn.TEXTJOIN(CHAR(10),,_xlfn._xlws.FILTER(_xlfn.ANCHORARRAY(Tout!$F$2),(D=J)*(H=F$9),""))</f>
        <v/>
      </c>
      <c r="G15" s="118" t="str">
        <f t="shared" si="1"/>
        <v>D</v>
      </c>
      <c r="H15" s="119">
        <v>45571</v>
      </c>
      <c r="I15" s="96" t="str" cm="1">
        <f t="array" aca="1" ref="I15" ca="1">_xlfn.TEXTJOIN(CHAR(10),,_xlfn._xlws.FILTER(_xlfn.ANCHORARRAY(Tout!$F$2),(D=J)*(H=I$9),""))</f>
        <v/>
      </c>
      <c r="J15" s="96" t="str" cm="1">
        <f t="array" aca="1" ref="J15" ca="1">_xlfn.TEXTJOIN(CHAR(10),,_xlfn._xlws.FILTER(_xlfn.ANCHORARRAY(Tout!$F$2),(D=J)*(H=J$9),""))</f>
        <v/>
      </c>
      <c r="K15" s="96" t="str" cm="1">
        <f t="array" aca="1" ref="K15" ca="1">_xlfn.TEXTJOIN(CHAR(10),,_xlfn._xlws.FILTER(_xlfn.ANCHORARRAY(Tout!$F$2),(D=J)*(H=K$9),""))</f>
        <v/>
      </c>
      <c r="L15" s="118" t="str">
        <f t="shared" si="2"/>
        <v>M</v>
      </c>
      <c r="M15" s="119">
        <v>45602</v>
      </c>
      <c r="N15" s="96" t="str" cm="1">
        <f t="array" aca="1" ref="N15" ca="1">_xlfn.TEXTJOIN(CHAR(10),,_xlfn._xlws.FILTER(_xlfn.ANCHORARRAY(Tout!$F$2),(D=J)*(H=N$9),""))</f>
        <v/>
      </c>
      <c r="O15" s="96" t="str" cm="1">
        <f t="array" aca="1" ref="O15" ca="1">_xlfn.TEXTJOIN(CHAR(10),,_xlfn._xlws.FILTER(_xlfn.ANCHORARRAY(Tout!$F$2),(D=J)*(H=O$9),""))</f>
        <v/>
      </c>
      <c r="P15" s="96" t="str" cm="1">
        <f t="array" aca="1" ref="P15" ca="1">_xlfn.TEXTJOIN(CHAR(10),,_xlfn._xlws.FILTER(_xlfn.ANCHORARRAY(Tout!$F$2),(D=J)*(H=P$9),""))</f>
        <v/>
      </c>
      <c r="Q15" s="118" t="str">
        <f t="shared" si="3"/>
        <v>V</v>
      </c>
      <c r="R15" s="119">
        <v>45632</v>
      </c>
      <c r="S15" s="96" t="str" cm="1">
        <f t="array" aca="1" ref="S15" ca="1">_xlfn.TEXTJOIN(CHAR(10),,_xlfn._xlws.FILTER(_xlfn.ANCHORARRAY(Tout!$F$2),(D=J)*(H=S$9),""))</f>
        <v/>
      </c>
      <c r="T15" s="96" t="str" cm="1">
        <f t="array" aca="1" ref="T15" ca="1">_xlfn.TEXTJOIN(CHAR(10),,_xlfn._xlws.FILTER(_xlfn.ANCHORARRAY(Tout!$F$2),(D=J)*(H=T$9),""))</f>
        <v/>
      </c>
      <c r="U15" s="96" t="str" cm="1">
        <f t="array" aca="1" ref="U15" ca="1">_xlfn.TEXTJOIN(CHAR(10),,_xlfn._xlws.FILTER(_xlfn.ANCHORARRAY(Tout!$F$2),(D=J)*(H=U$9),""))</f>
        <v/>
      </c>
      <c r="V15" s="118" t="str">
        <f t="shared" si="4"/>
        <v>L</v>
      </c>
      <c r="W15" s="119">
        <v>45663</v>
      </c>
      <c r="X15" s="96" t="str" cm="1">
        <f t="array" aca="1" ref="X15" ca="1">_xlfn.TEXTJOIN(CHAR(10),,_xlfn._xlws.FILTER(_xlfn.ANCHORARRAY(Tout!$F$2),(D=J)*(H=X$9),""))</f>
        <v/>
      </c>
      <c r="Y15" s="96" t="str" cm="1">
        <f t="array" aca="1" ref="Y15" ca="1">_xlfn.TEXTJOIN(CHAR(10),,_xlfn._xlws.FILTER(_xlfn.ANCHORARRAY(Tout!$F$2),(D=J)*(H=Y$9),""))</f>
        <v/>
      </c>
      <c r="Z15" s="96" t="str" cm="1">
        <f t="array" aca="1" ref="Z15" ca="1">_xlfn.TEXTJOIN(CHAR(10),,_xlfn._xlws.FILTER(_xlfn.ANCHORARRAY(Tout!$F$2),(D=J)*(H=Z$9),""))</f>
        <v/>
      </c>
      <c r="AA15" s="118" t="str">
        <f t="shared" si="5"/>
        <v>J</v>
      </c>
      <c r="AB15" s="119">
        <v>45694</v>
      </c>
      <c r="AC15" s="96" t="str" cm="1">
        <f t="array" aca="1" ref="AC15" ca="1">_xlfn.TEXTJOIN(CHAR(10),,_xlfn._xlws.FILTER(_xlfn.ANCHORARRAY(Tout!$F$2),(D=J)*(H=AC$9),""))</f>
        <v/>
      </c>
      <c r="AD15" s="96" t="str" cm="1">
        <f t="array" aca="1" ref="AD15" ca="1">_xlfn.TEXTJOIN(CHAR(10),,_xlfn._xlws.FILTER(_xlfn.ANCHORARRAY(Tout!$F$2),(D=J)*(H=AD$9),""))</f>
        <v/>
      </c>
      <c r="AE15" s="96" t="str" cm="1">
        <f t="array" aca="1" ref="AE15" ca="1">_xlfn.TEXTJOIN(CHAR(10),,_xlfn._xlws.FILTER(_xlfn.ANCHORARRAY(Tout!$F$2),(D=J)*(H=AE$9),""))</f>
        <v/>
      </c>
      <c r="AF15" s="118" t="str">
        <f t="shared" si="6"/>
        <v>J</v>
      </c>
      <c r="AG15" s="119">
        <v>45722</v>
      </c>
      <c r="AH15" s="96" t="str" cm="1">
        <f t="array" aca="1" ref="AH15" ca="1">_xlfn.TEXTJOIN(CHAR(10),,_xlfn._xlws.FILTER(_xlfn.ANCHORARRAY(Tout!$F$2),(D=J)*(H=AH$9),""))</f>
        <v/>
      </c>
      <c r="AI15" s="96" t="str" cm="1">
        <f t="array" aca="1" ref="AI15" ca="1">_xlfn.TEXTJOIN(CHAR(10),,_xlfn._xlws.FILTER(_xlfn.ANCHORARRAY(Tout!$F$2),(D=J)*(H=AI$9),""))</f>
        <v/>
      </c>
      <c r="AJ15" s="96" t="str" cm="1">
        <f t="array" aca="1" ref="AJ15" ca="1">_xlfn.TEXTJOIN(CHAR(10),,_xlfn._xlws.FILTER(_xlfn.ANCHORARRAY(Tout!$F$2),(D=J)*(H=AJ$9),""))</f>
        <v/>
      </c>
      <c r="AK15" s="118" t="str">
        <f t="shared" si="7"/>
        <v>D</v>
      </c>
      <c r="AL15" s="119">
        <v>45753</v>
      </c>
      <c r="AM15" s="96" t="str" cm="1">
        <f t="array" aca="1" ref="AM15" ca="1">_xlfn.TEXTJOIN(CHAR(10),,_xlfn._xlws.FILTER(_xlfn.ANCHORARRAY(Tout!$F$2),(D=J)*(H=AM$9),""))</f>
        <v/>
      </c>
      <c r="AN15" s="96" t="str" cm="1">
        <f t="array" aca="1" ref="AN15" ca="1">_xlfn.TEXTJOIN(CHAR(10),,_xlfn._xlws.FILTER(_xlfn.ANCHORARRAY(Tout!$F$2),(D=J)*(H=AN$9),""))</f>
        <v/>
      </c>
      <c r="AO15" s="96" t="str" cm="1">
        <f t="array" aca="1" ref="AO15" ca="1">_xlfn.TEXTJOIN(CHAR(10),,_xlfn._xlws.FILTER(_xlfn.ANCHORARRAY(Tout!$F$2),(D=J)*(H=AO$9),""))</f>
        <v/>
      </c>
      <c r="AP15" s="118" t="str">
        <f t="shared" si="8"/>
        <v>M</v>
      </c>
      <c r="AQ15" s="119">
        <v>45783</v>
      </c>
      <c r="AR15" s="96" t="str" cm="1">
        <f t="array" aca="1" ref="AR15" ca="1">_xlfn.TEXTJOIN(CHAR(10),,_xlfn._xlws.FILTER(_xlfn.ANCHORARRAY(Tout!$F$2),(D=J)*(H=AR$9),""))</f>
        <v/>
      </c>
      <c r="AS15" s="96" t="str" cm="1">
        <f t="array" aca="1" ref="AS15" ca="1">_xlfn.TEXTJOIN(CHAR(10),,_xlfn._xlws.FILTER(_xlfn.ANCHORARRAY(Tout!$F$2),(D=J)*(H=AS$9),""))</f>
        <v/>
      </c>
      <c r="AT15" s="96" t="str" cm="1">
        <f t="array" aca="1" ref="AT15" ca="1">_xlfn.TEXTJOIN(CHAR(10),,_xlfn._xlws.FILTER(_xlfn.ANCHORARRAY(Tout!$F$2),(D=J)*(H=AT$9),""))</f>
        <v/>
      </c>
      <c r="AU15" s="118" t="str">
        <f t="shared" si="9"/>
        <v>V</v>
      </c>
      <c r="AV15" s="119">
        <v>45814</v>
      </c>
      <c r="AW15" s="96" t="str" cm="1">
        <f t="array" aca="1" ref="AW15" ca="1">_xlfn.TEXTJOIN(CHAR(10),,_xlfn._xlws.FILTER(_xlfn.ANCHORARRAY(Tout!$F$2),(D=J)*(H=AW$9),""))</f>
        <v/>
      </c>
      <c r="AX15" s="96" t="str" cm="1">
        <f t="array" aca="1" ref="AX15" ca="1">_xlfn.TEXTJOIN(CHAR(10),,_xlfn._xlws.FILTER(_xlfn.ANCHORARRAY(Tout!$F$2),(D=J)*(H=AX$9),""))</f>
        <v/>
      </c>
      <c r="AY15" s="96" t="str" cm="1">
        <f t="array" aca="1" ref="AY15" ca="1">_xlfn.TEXTJOIN(CHAR(10),,_xlfn._xlws.FILTER(_xlfn.ANCHORARRAY(Tout!$F$2),(D=J)*(H=AY$9),""))</f>
        <v/>
      </c>
      <c r="AZ15" s="118" t="str">
        <f t="shared" si="10"/>
        <v>D</v>
      </c>
      <c r="BA15" s="119">
        <v>45844</v>
      </c>
      <c r="BB15" s="96" t="str" cm="1">
        <f t="array" aca="1" ref="BB15" ca="1">_xlfn.TEXTJOIN(CHAR(10),,_xlfn._xlws.FILTER(_xlfn.ANCHORARRAY(Tout!$F$2),(D=J)*(H=BB$9),""))</f>
        <v/>
      </c>
      <c r="BC15" s="96" t="str" cm="1">
        <f t="array" aca="1" ref="BC15" ca="1">_xlfn.TEXTJOIN(CHAR(10),,_xlfn._xlws.FILTER(_xlfn.ANCHORARRAY(Tout!$F$2),(D=J)*(H=BC$9),""))</f>
        <v/>
      </c>
      <c r="BD15" s="96" t="str" cm="1">
        <f t="array" aca="1" ref="BD15" ca="1">_xlfn.TEXTJOIN(CHAR(10),,_xlfn._xlws.FILTER(_xlfn.ANCHORARRAY(Tout!$F$2),(D=J)*(H=BD$9),""))</f>
        <v/>
      </c>
      <c r="BE15" s="118" t="str">
        <f t="shared" si="11"/>
        <v>M</v>
      </c>
      <c r="BF15" s="119">
        <v>45875</v>
      </c>
      <c r="BG15" s="96" t="str" cm="1">
        <f t="array" aca="1" ref="BG15" ca="1">_xlfn.TEXTJOIN(CHAR(10),,_xlfn._xlws.FILTER(_xlfn.ANCHORARRAY(Tout!$F$2),(D=J)*(H=BG$9),""))</f>
        <v/>
      </c>
      <c r="BH15" s="96" t="str" cm="1">
        <f t="array" aca="1" ref="BH15" ca="1">_xlfn.TEXTJOIN(CHAR(10),,_xlfn._xlws.FILTER(_xlfn.ANCHORARRAY(Tout!$F$2),(D=J)*(H=BH$9),""))</f>
        <v/>
      </c>
      <c r="BI15" s="96" t="str" cm="1">
        <f t="array" aca="1" ref="BI15" ca="1">_xlfn.TEXTJOIN(CHAR(10),,_xlfn._xlws.FILTER(_xlfn.ANCHORARRAY(Tout!$F$2),(D=J)*(H=BI$9),""))</f>
        <v/>
      </c>
      <c r="BK15" s="115"/>
    </row>
    <row r="16" spans="2:70" x14ac:dyDescent="0.25">
      <c r="B16" s="116" t="str">
        <f t="shared" si="0"/>
        <v>S</v>
      </c>
      <c r="C16" s="117">
        <v>45542</v>
      </c>
      <c r="D16" s="96" t="str" cm="1">
        <f t="array" aca="1" ref="D16" ca="1">_xlfn.TEXTJOIN(CHAR(10),,_xlfn._xlws.FILTER(_xlfn.ANCHORARRAY(Tout!$F$2),(D=J)*(H=D$9),""))</f>
        <v/>
      </c>
      <c r="E16" s="96" t="str" cm="1">
        <f t="array" aca="1" ref="E16" ca="1">_xlfn.TEXTJOIN(CHAR(10),,_xlfn._xlws.FILTER(_xlfn.ANCHORARRAY(Tout!$F$2),(D=J)*(H=E$9),""))</f>
        <v/>
      </c>
      <c r="F16" s="96" t="str" cm="1">
        <f t="array" aca="1" ref="F16" ca="1">_xlfn.TEXTJOIN(CHAR(10),,_xlfn._xlws.FILTER(_xlfn.ANCHORARRAY(Tout!$F$2),(D=J)*(H=F$9),""))</f>
        <v/>
      </c>
      <c r="G16" s="118" t="str">
        <f t="shared" si="1"/>
        <v>L</v>
      </c>
      <c r="H16" s="119">
        <v>45572</v>
      </c>
      <c r="I16" s="96" t="str" cm="1">
        <f t="array" aca="1" ref="I16" ca="1">_xlfn.TEXTJOIN(CHAR(10),,_xlfn._xlws.FILTER(_xlfn.ANCHORARRAY(Tout!$F$2),(D=J)*(H=I$9),""))</f>
        <v/>
      </c>
      <c r="J16" s="96" t="str" cm="1">
        <f t="array" aca="1" ref="J16" ca="1">_xlfn.TEXTJOIN(CHAR(10),,_xlfn._xlws.FILTER(_xlfn.ANCHORARRAY(Tout!$F$2),(D=J)*(H=J$9),""))</f>
        <v/>
      </c>
      <c r="K16" s="96" t="str" cm="1">
        <f t="array" aca="1" ref="K16" ca="1">_xlfn.TEXTJOIN(CHAR(10),,_xlfn._xlws.FILTER(_xlfn.ANCHORARRAY(Tout!$F$2),(D=J)*(H=K$9),""))</f>
        <v/>
      </c>
      <c r="L16" s="118" t="str">
        <f t="shared" si="2"/>
        <v>J</v>
      </c>
      <c r="M16" s="119">
        <v>45603</v>
      </c>
      <c r="N16" s="96" t="str" cm="1">
        <f t="array" aca="1" ref="N16" ca="1">_xlfn.TEXTJOIN(CHAR(10),,_xlfn._xlws.FILTER(_xlfn.ANCHORARRAY(Tout!$F$2),(D=J)*(H=N$9),""))</f>
        <v/>
      </c>
      <c r="O16" s="96" t="str" cm="1">
        <f t="array" aca="1" ref="O16" ca="1">_xlfn.TEXTJOIN(CHAR(10),,_xlfn._xlws.FILTER(_xlfn.ANCHORARRAY(Tout!$F$2),(D=J)*(H=O$9),""))</f>
        <v/>
      </c>
      <c r="P16" s="96" t="str" cm="1">
        <f t="array" aca="1" ref="P16" ca="1">_xlfn.TEXTJOIN(CHAR(10),,_xlfn._xlws.FILTER(_xlfn.ANCHORARRAY(Tout!$F$2),(D=J)*(H=P$9),""))</f>
        <v/>
      </c>
      <c r="Q16" s="118" t="str">
        <f t="shared" si="3"/>
        <v>S</v>
      </c>
      <c r="R16" s="119">
        <v>45633</v>
      </c>
      <c r="S16" s="96" t="str" cm="1">
        <f t="array" aca="1" ref="S16" ca="1">_xlfn.TEXTJOIN(CHAR(10),,_xlfn._xlws.FILTER(_xlfn.ANCHORARRAY(Tout!$F$2),(D=J)*(H=S$9),""))</f>
        <v/>
      </c>
      <c r="T16" s="96" t="str" cm="1">
        <f t="array" aca="1" ref="T16" ca="1">_xlfn.TEXTJOIN(CHAR(10),,_xlfn._xlws.FILTER(_xlfn.ANCHORARRAY(Tout!$F$2),(D=J)*(H=T$9),""))</f>
        <v/>
      </c>
      <c r="U16" s="96" t="str" cm="1">
        <f t="array" aca="1" ref="U16" ca="1">_xlfn.TEXTJOIN(CHAR(10),,_xlfn._xlws.FILTER(_xlfn.ANCHORARRAY(Tout!$F$2),(D=J)*(H=U$9),""))</f>
        <v/>
      </c>
      <c r="V16" s="118" t="str">
        <f t="shared" si="4"/>
        <v>M</v>
      </c>
      <c r="W16" s="119">
        <v>45664</v>
      </c>
      <c r="X16" s="96" t="str" cm="1">
        <f t="array" aca="1" ref="X16" ca="1">_xlfn.TEXTJOIN(CHAR(10),,_xlfn._xlws.FILTER(_xlfn.ANCHORARRAY(Tout!$F$2),(D=J)*(H=X$9),""))</f>
        <v/>
      </c>
      <c r="Y16" s="96" t="str" cm="1">
        <f t="array" aca="1" ref="Y16" ca="1">_xlfn.TEXTJOIN(CHAR(10),,_xlfn._xlws.FILTER(_xlfn.ANCHORARRAY(Tout!$F$2),(D=J)*(H=Y$9),""))</f>
        <v/>
      </c>
      <c r="Z16" s="96" t="str" cm="1">
        <f t="array" aca="1" ref="Z16" ca="1">_xlfn.TEXTJOIN(CHAR(10),,_xlfn._xlws.FILTER(_xlfn.ANCHORARRAY(Tout!$F$2),(D=J)*(H=Z$9),""))</f>
        <v/>
      </c>
      <c r="AA16" s="118" t="str">
        <f t="shared" si="5"/>
        <v>V</v>
      </c>
      <c r="AB16" s="119">
        <v>45695</v>
      </c>
      <c r="AC16" s="96" t="str" cm="1">
        <f t="array" aca="1" ref="AC16" ca="1">_xlfn.TEXTJOIN(CHAR(10),,_xlfn._xlws.FILTER(_xlfn.ANCHORARRAY(Tout!$F$2),(D=J)*(H=AC$9),""))</f>
        <v/>
      </c>
      <c r="AD16" s="96" t="str" cm="1">
        <f t="array" aca="1" ref="AD16" ca="1">_xlfn.TEXTJOIN(CHAR(10),,_xlfn._xlws.FILTER(_xlfn.ANCHORARRAY(Tout!$F$2),(D=J)*(H=AD$9),""))</f>
        <v/>
      </c>
      <c r="AE16" s="96" t="str" cm="1">
        <f t="array" aca="1" ref="AE16" ca="1">_xlfn.TEXTJOIN(CHAR(10),,_xlfn._xlws.FILTER(_xlfn.ANCHORARRAY(Tout!$F$2),(D=J)*(H=AE$9),""))</f>
        <v/>
      </c>
      <c r="AF16" s="118" t="str">
        <f t="shared" si="6"/>
        <v>V</v>
      </c>
      <c r="AG16" s="119">
        <v>45723</v>
      </c>
      <c r="AH16" s="96" t="str" cm="1">
        <f t="array" aca="1" ref="AH16" ca="1">_xlfn.TEXTJOIN(CHAR(10),,_xlfn._xlws.FILTER(_xlfn.ANCHORARRAY(Tout!$F$2),(D=J)*(H=AH$9),""))</f>
        <v/>
      </c>
      <c r="AI16" s="96" t="str" cm="1">
        <f t="array" aca="1" ref="AI16" ca="1">_xlfn.TEXTJOIN(CHAR(10),,_xlfn._xlws.FILTER(_xlfn.ANCHORARRAY(Tout!$F$2),(D=J)*(H=AI$9),""))</f>
        <v/>
      </c>
      <c r="AJ16" s="96" t="str" cm="1">
        <f t="array" aca="1" ref="AJ16" ca="1">_xlfn.TEXTJOIN(CHAR(10),,_xlfn._xlws.FILTER(_xlfn.ANCHORARRAY(Tout!$F$2),(D=J)*(H=AJ$9),""))</f>
        <v/>
      </c>
      <c r="AK16" s="118" t="str">
        <f t="shared" si="7"/>
        <v>L</v>
      </c>
      <c r="AL16" s="119">
        <v>45754</v>
      </c>
      <c r="AM16" s="96" t="str" cm="1">
        <f t="array" aca="1" ref="AM16" ca="1">_xlfn.TEXTJOIN(CHAR(10),,_xlfn._xlws.FILTER(_xlfn.ANCHORARRAY(Tout!$F$2),(D=J)*(H=AM$9),""))</f>
        <v/>
      </c>
      <c r="AN16" s="96" t="str" cm="1">
        <f t="array" aca="1" ref="AN16" ca="1">_xlfn.TEXTJOIN(CHAR(10),,_xlfn._xlws.FILTER(_xlfn.ANCHORARRAY(Tout!$F$2),(D=J)*(H=AN$9),""))</f>
        <v/>
      </c>
      <c r="AO16" s="96" t="str" cm="1">
        <f t="array" aca="1" ref="AO16" ca="1">_xlfn.TEXTJOIN(CHAR(10),,_xlfn._xlws.FILTER(_xlfn.ANCHORARRAY(Tout!$F$2),(D=J)*(H=AO$9),""))</f>
        <v/>
      </c>
      <c r="AP16" s="118" t="str">
        <f t="shared" si="8"/>
        <v>M</v>
      </c>
      <c r="AQ16" s="119">
        <v>45784</v>
      </c>
      <c r="AR16" s="96" t="str" cm="1">
        <f t="array" aca="1" ref="AR16" ca="1">_xlfn.TEXTJOIN(CHAR(10),,_xlfn._xlws.FILTER(_xlfn.ANCHORARRAY(Tout!$F$2),(D=J)*(H=AR$9),""))</f>
        <v/>
      </c>
      <c r="AS16" s="96" t="str" cm="1">
        <f t="array" aca="1" ref="AS16" ca="1">_xlfn.TEXTJOIN(CHAR(10),,_xlfn._xlws.FILTER(_xlfn.ANCHORARRAY(Tout!$F$2),(D=J)*(H=AS$9),""))</f>
        <v/>
      </c>
      <c r="AT16" s="96" t="str" cm="1">
        <f t="array" aca="1" ref="AT16" ca="1">_xlfn.TEXTJOIN(CHAR(10),,_xlfn._xlws.FILTER(_xlfn.ANCHORARRAY(Tout!$F$2),(D=J)*(H=AT$9),""))</f>
        <v/>
      </c>
      <c r="AU16" s="118" t="str">
        <f t="shared" si="9"/>
        <v>S</v>
      </c>
      <c r="AV16" s="119">
        <v>45815</v>
      </c>
      <c r="AW16" s="96" t="str" cm="1">
        <f t="array" aca="1" ref="AW16" ca="1">_xlfn.TEXTJOIN(CHAR(10),,_xlfn._xlws.FILTER(_xlfn.ANCHORARRAY(Tout!$F$2),(D=J)*(H=AW$9),""))</f>
        <v/>
      </c>
      <c r="AX16" s="96" t="str" cm="1">
        <f t="array" aca="1" ref="AX16" ca="1">_xlfn.TEXTJOIN(CHAR(10),,_xlfn._xlws.FILTER(_xlfn.ANCHORARRAY(Tout!$F$2),(D=J)*(H=AX$9),""))</f>
        <v/>
      </c>
      <c r="AY16" s="96" t="str" cm="1">
        <f t="array" aca="1" ref="AY16" ca="1">_xlfn.TEXTJOIN(CHAR(10),,_xlfn._xlws.FILTER(_xlfn.ANCHORARRAY(Tout!$F$2),(D=J)*(H=AY$9),""))</f>
        <v/>
      </c>
      <c r="AZ16" s="118" t="str">
        <f t="shared" si="10"/>
        <v>L</v>
      </c>
      <c r="BA16" s="119">
        <v>45845</v>
      </c>
      <c r="BB16" s="96" t="str" cm="1">
        <f t="array" aca="1" ref="BB16" ca="1">_xlfn.TEXTJOIN(CHAR(10),,_xlfn._xlws.FILTER(_xlfn.ANCHORARRAY(Tout!$F$2),(D=J)*(H=BB$9),""))</f>
        <v/>
      </c>
      <c r="BC16" s="96" t="str" cm="1">
        <f t="array" aca="1" ref="BC16" ca="1">_xlfn.TEXTJOIN(CHAR(10),,_xlfn._xlws.FILTER(_xlfn.ANCHORARRAY(Tout!$F$2),(D=J)*(H=BC$9),""))</f>
        <v/>
      </c>
      <c r="BD16" s="96" t="str" cm="1">
        <f t="array" aca="1" ref="BD16" ca="1">_xlfn.TEXTJOIN(CHAR(10),,_xlfn._xlws.FILTER(_xlfn.ANCHORARRAY(Tout!$F$2),(D=J)*(H=BD$9),""))</f>
        <v/>
      </c>
      <c r="BE16" s="118" t="str">
        <f t="shared" si="11"/>
        <v>J</v>
      </c>
      <c r="BF16" s="119">
        <v>45876</v>
      </c>
      <c r="BG16" s="96" t="str" cm="1">
        <f t="array" aca="1" ref="BG16" ca="1">_xlfn.TEXTJOIN(CHAR(10),,_xlfn._xlws.FILTER(_xlfn.ANCHORARRAY(Tout!$F$2),(D=J)*(H=BG$9),""))</f>
        <v/>
      </c>
      <c r="BH16" s="96" t="str" cm="1">
        <f t="array" aca="1" ref="BH16" ca="1">_xlfn.TEXTJOIN(CHAR(10),,_xlfn._xlws.FILTER(_xlfn.ANCHORARRAY(Tout!$F$2),(D=J)*(H=BH$9),""))</f>
        <v/>
      </c>
      <c r="BI16" s="96" t="str" cm="1">
        <f t="array" aca="1" ref="BI16" ca="1">_xlfn.TEXTJOIN(CHAR(10),,_xlfn._xlws.FILTER(_xlfn.ANCHORARRAY(Tout!$F$2),(D=J)*(H=BI$9),""))</f>
        <v/>
      </c>
      <c r="BK16" s="115"/>
    </row>
    <row r="17" spans="2:63" ht="30" x14ac:dyDescent="0.25">
      <c r="B17" s="116" t="str">
        <f t="shared" si="0"/>
        <v>D</v>
      </c>
      <c r="C17" s="117">
        <v>45543</v>
      </c>
      <c r="D17" s="96" t="str" cm="1">
        <f t="array" aca="1" ref="D17" ca="1">_xlfn.TEXTJOIN(CHAR(10),,_xlfn._xlws.FILTER(_xlfn.ANCHORARRAY(Tout!$F$2),(D=J)*(H=D$9),""))</f>
        <v/>
      </c>
      <c r="E17" s="96" t="str" cm="1">
        <f t="array" aca="1" ref="E17" ca="1">_xlfn.TEXTJOIN(CHAR(10),,_xlfn._xlws.FILTER(_xlfn.ANCHORARRAY(Tout!$F$2),(D=J)*(H=E$9),""))</f>
        <v/>
      </c>
      <c r="F17" s="96" t="str" cm="1">
        <f t="array" aca="1" ref="F17" ca="1">_xlfn.TEXTJOIN(CHAR(10),,_xlfn._xlws.FILTER(_xlfn.ANCHORARRAY(Tout!$F$2),(D=J)*(H=F$9),""))</f>
        <v/>
      </c>
      <c r="G17" s="118" t="str">
        <f t="shared" si="1"/>
        <v>M</v>
      </c>
      <c r="H17" s="119">
        <v>45573</v>
      </c>
      <c r="I17" s="96" t="str" cm="1">
        <f t="array" aca="1" ref="I17" ca="1">_xlfn.TEXTJOIN(CHAR(10),,_xlfn._xlws.FILTER(_xlfn.ANCHORARRAY(Tout!$F$2),(D=J)*(H=I$9),""))</f>
        <v/>
      </c>
      <c r="J17" s="96" t="str" cm="1">
        <f t="array" aca="1" ref="J17" ca="1">_xlfn.TEXTJOIN(CHAR(10),,_xlfn._xlws.FILTER(_xlfn.ANCHORARRAY(Tout!$F$2),(D=J)*(H=J$9),""))</f>
        <v/>
      </c>
      <c r="K17" s="96" t="str" cm="1">
        <f t="array" aca="1" ref="K17" ca="1">_xlfn.TEXTJOIN(CHAR(10),,_xlfn._xlws.FILTER(_xlfn.ANCHORARRAY(Tout!$F$2),(D=J)*(H=K$9),""))</f>
        <v/>
      </c>
      <c r="L17" s="118" t="str">
        <f t="shared" si="2"/>
        <v>V</v>
      </c>
      <c r="M17" s="119">
        <v>45604</v>
      </c>
      <c r="N17" s="96" t="str" cm="1">
        <f t="array" aca="1" ref="N17" ca="1">_xlfn.TEXTJOIN(CHAR(10),,_xlfn._xlws.FILTER(_xlfn.ANCHORARRAY(Tout!$F$2),(D=J)*(H=N$9),""))</f>
        <v/>
      </c>
      <c r="O17" s="96" t="str" cm="1">
        <f t="array" aca="1" ref="O17" ca="1">_xlfn.TEXTJOIN(CHAR(10),,_xlfn._xlws.FILTER(_xlfn.ANCHORARRAY(Tout!$F$2),(D=J)*(H=O$9),""))</f>
        <v/>
      </c>
      <c r="P17" s="96" t="str" cm="1">
        <f t="array" aca="1" ref="P17" ca="1">_xlfn.TEXTJOIN(CHAR(10),,_xlfn._xlws.FILTER(_xlfn.ANCHORARRAY(Tout!$F$2),(D=J)*(H=P$9),""))</f>
        <v/>
      </c>
      <c r="Q17" s="118" t="str">
        <f t="shared" si="3"/>
        <v>D</v>
      </c>
      <c r="R17" s="119">
        <v>45634</v>
      </c>
      <c r="S17" s="96" t="str" cm="1">
        <f t="array" aca="1" ref="S17" ca="1">_xlfn.TEXTJOIN(CHAR(10),,_xlfn._xlws.FILTER(_xlfn.ANCHORARRAY(Tout!$F$2),(D=J)*(H=S$9),""))</f>
        <v/>
      </c>
      <c r="T17" s="96" t="str" cm="1">
        <f t="array" aca="1" ref="T17" ca="1">_xlfn.TEXTJOIN(CHAR(10),,_xlfn._xlws.FILTER(_xlfn.ANCHORARRAY(Tout!$F$2),(D=J)*(H=T$9),""))</f>
        <v/>
      </c>
      <c r="U17" s="96" t="str" cm="1">
        <f t="array" aca="1" ref="U17" ca="1">_xlfn.TEXTJOIN(CHAR(10),,_xlfn._xlws.FILTER(_xlfn.ANCHORARRAY(Tout!$F$2),(D=J)*(H=U$9),""))</f>
        <v/>
      </c>
      <c r="V17" s="118" t="str">
        <f t="shared" si="4"/>
        <v>M</v>
      </c>
      <c r="W17" s="119">
        <v>45665</v>
      </c>
      <c r="X17" s="96" t="str" cm="1">
        <f t="array" aca="1" ref="X17" ca="1">_xlfn.TEXTJOIN(CHAR(10),,_xlfn._xlws.FILTER(_xlfn.ANCHORARRAY(Tout!$F$2),(D=J)*(H=X$9),""))</f>
        <v/>
      </c>
      <c r="Y17" s="96" t="str" cm="1">
        <f t="array" aca="1" ref="Y17" ca="1">_xlfn.TEXTJOIN(CHAR(10),,_xlfn._xlws.FILTER(_xlfn.ANCHORARRAY(Tout!$F$2),(D=J)*(H=Y$9),""))</f>
        <v/>
      </c>
      <c r="Z17" s="96" t="str" cm="1">
        <f t="array" aca="1" ref="Z17" ca="1">_xlfn.TEXTJOIN(CHAR(10),,_xlfn._xlws.FILTER(_xlfn.ANCHORARRAY(Tout!$F$2),(D=J)*(H=Z$9),""))</f>
        <v>L'ane et la carotte
20:30</v>
      </c>
      <c r="AA17" s="118" t="str">
        <f t="shared" si="5"/>
        <v>S</v>
      </c>
      <c r="AB17" s="119">
        <v>45696</v>
      </c>
      <c r="AC17" s="96" t="str" cm="1">
        <f t="array" aca="1" ref="AC17" ca="1">_xlfn.TEXTJOIN(CHAR(10),,_xlfn._xlws.FILTER(_xlfn.ANCHORARRAY(Tout!$F$2),(D=J)*(H=AC$9),""))</f>
        <v/>
      </c>
      <c r="AD17" s="96" t="str" cm="1">
        <f t="array" aca="1" ref="AD17" ca="1">_xlfn.TEXTJOIN(CHAR(10),,_xlfn._xlws.FILTER(_xlfn.ANCHORARRAY(Tout!$F$2),(D=J)*(H=AD$9),""))</f>
        <v/>
      </c>
      <c r="AE17" s="96" t="str" cm="1">
        <f t="array" aca="1" ref="AE17" ca="1">_xlfn.TEXTJOIN(CHAR(10),,_xlfn._xlws.FILTER(_xlfn.ANCHORARRAY(Tout!$F$2),(D=J)*(H=AE$9),""))</f>
        <v/>
      </c>
      <c r="AF17" s="118" t="str">
        <f t="shared" si="6"/>
        <v>S</v>
      </c>
      <c r="AG17" s="119">
        <v>45724</v>
      </c>
      <c r="AH17" s="96" t="str" cm="1">
        <f t="array" aca="1" ref="AH17" ca="1">_xlfn.TEXTJOIN(CHAR(10),,_xlfn._xlws.FILTER(_xlfn.ANCHORARRAY(Tout!$F$2),(D=J)*(H=AH$9),""))</f>
        <v/>
      </c>
      <c r="AI17" s="96" t="str" cm="1">
        <f t="array" aca="1" ref="AI17" ca="1">_xlfn.TEXTJOIN(CHAR(10),,_xlfn._xlws.FILTER(_xlfn.ANCHORARRAY(Tout!$F$2),(D=J)*(H=AI$9),""))</f>
        <v/>
      </c>
      <c r="AJ17" s="96" t="str" cm="1">
        <f t="array" aca="1" ref="AJ17" ca="1">_xlfn.TEXTJOIN(CHAR(10),,_xlfn._xlws.FILTER(_xlfn.ANCHORARRAY(Tout!$F$2),(D=J)*(H=AJ$9),""))</f>
        <v/>
      </c>
      <c r="AK17" s="118" t="str">
        <f t="shared" si="7"/>
        <v>M</v>
      </c>
      <c r="AL17" s="119">
        <v>45755</v>
      </c>
      <c r="AM17" s="96" t="str" cm="1">
        <f t="array" aca="1" ref="AM17" ca="1">_xlfn.TEXTJOIN(CHAR(10),,_xlfn._xlws.FILTER(_xlfn.ANCHORARRAY(Tout!$F$2),(D=J)*(H=AM$9),""))</f>
        <v/>
      </c>
      <c r="AN17" s="96" t="str" cm="1">
        <f t="array" aca="1" ref="AN17" ca="1">_xlfn.TEXTJOIN(CHAR(10),,_xlfn._xlws.FILTER(_xlfn.ANCHORARRAY(Tout!$F$2),(D=J)*(H=AN$9),""))</f>
        <v/>
      </c>
      <c r="AO17" s="96" t="str" cm="1">
        <f t="array" aca="1" ref="AO17" ca="1">_xlfn.TEXTJOIN(CHAR(10),,_xlfn._xlws.FILTER(_xlfn.ANCHORARRAY(Tout!$F$2),(D=J)*(H=AO$9),""))</f>
        <v/>
      </c>
      <c r="AP17" s="118" t="str">
        <f t="shared" si="8"/>
        <v>J</v>
      </c>
      <c r="AQ17" s="119">
        <v>45785</v>
      </c>
      <c r="AR17" s="96" t="str" cm="1">
        <f t="array" aca="1" ref="AR17" ca="1">_xlfn.TEXTJOIN(CHAR(10),,_xlfn._xlws.FILTER(_xlfn.ANCHORARRAY(Tout!$F$2),(D=J)*(H=AR$9),""))</f>
        <v/>
      </c>
      <c r="AS17" s="96" t="str" cm="1">
        <f t="array" aca="1" ref="AS17" ca="1">_xlfn.TEXTJOIN(CHAR(10),,_xlfn._xlws.FILTER(_xlfn.ANCHORARRAY(Tout!$F$2),(D=J)*(H=AS$9),""))</f>
        <v/>
      </c>
      <c r="AT17" s="96" t="str" cm="1">
        <f t="array" aca="1" ref="AT17" ca="1">_xlfn.TEXTJOIN(CHAR(10),,_xlfn._xlws.FILTER(_xlfn.ANCHORARRAY(Tout!$F$2),(D=J)*(H=AT$9),""))</f>
        <v/>
      </c>
      <c r="AU17" s="118" t="str">
        <f t="shared" si="9"/>
        <v>D</v>
      </c>
      <c r="AV17" s="119">
        <v>45816</v>
      </c>
      <c r="AW17" s="96" t="str" cm="1">
        <f t="array" aca="1" ref="AW17" ca="1">_xlfn.TEXTJOIN(CHAR(10),,_xlfn._xlws.FILTER(_xlfn.ANCHORARRAY(Tout!$F$2),(D=J)*(H=AW$9),""))</f>
        <v/>
      </c>
      <c r="AX17" s="96" t="str" cm="1">
        <f t="array" aca="1" ref="AX17" ca="1">_xlfn.TEXTJOIN(CHAR(10),,_xlfn._xlws.FILTER(_xlfn.ANCHORARRAY(Tout!$F$2),(D=J)*(H=AX$9),""))</f>
        <v/>
      </c>
      <c r="AY17" s="96" t="str" cm="1">
        <f t="array" aca="1" ref="AY17" ca="1">_xlfn.TEXTJOIN(CHAR(10),,_xlfn._xlws.FILTER(_xlfn.ANCHORARRAY(Tout!$F$2),(D=J)*(H=AY$9),""))</f>
        <v/>
      </c>
      <c r="AZ17" s="118" t="str">
        <f t="shared" si="10"/>
        <v>M</v>
      </c>
      <c r="BA17" s="119">
        <v>45846</v>
      </c>
      <c r="BB17" s="96" t="str" cm="1">
        <f t="array" aca="1" ref="BB17" ca="1">_xlfn.TEXTJOIN(CHAR(10),,_xlfn._xlws.FILTER(_xlfn.ANCHORARRAY(Tout!$F$2),(D=J)*(H=BB$9),""))</f>
        <v/>
      </c>
      <c r="BC17" s="96" t="str" cm="1">
        <f t="array" aca="1" ref="BC17" ca="1">_xlfn.TEXTJOIN(CHAR(10),,_xlfn._xlws.FILTER(_xlfn.ANCHORARRAY(Tout!$F$2),(D=J)*(H=BC$9),""))</f>
        <v/>
      </c>
      <c r="BD17" s="96" t="str" cm="1">
        <f t="array" aca="1" ref="BD17" ca="1">_xlfn.TEXTJOIN(CHAR(10),,_xlfn._xlws.FILTER(_xlfn.ANCHORARRAY(Tout!$F$2),(D=J)*(H=BD$9),""))</f>
        <v/>
      </c>
      <c r="BE17" s="118" t="str">
        <f t="shared" si="11"/>
        <v>V</v>
      </c>
      <c r="BF17" s="119">
        <v>45877</v>
      </c>
      <c r="BG17" s="96" t="str" cm="1">
        <f t="array" aca="1" ref="BG17" ca="1">_xlfn.TEXTJOIN(CHAR(10),,_xlfn._xlws.FILTER(_xlfn.ANCHORARRAY(Tout!$F$2),(D=J)*(H=BG$9),""))</f>
        <v/>
      </c>
      <c r="BH17" s="96" t="str" cm="1">
        <f t="array" aca="1" ref="BH17" ca="1">_xlfn.TEXTJOIN(CHAR(10),,_xlfn._xlws.FILTER(_xlfn.ANCHORARRAY(Tout!$F$2),(D=J)*(H=BH$9),""))</f>
        <v/>
      </c>
      <c r="BI17" s="96" t="str" cm="1">
        <f t="array" aca="1" ref="BI17" ca="1">_xlfn.TEXTJOIN(CHAR(10),,_xlfn._xlws.FILTER(_xlfn.ANCHORARRAY(Tout!$F$2),(D=J)*(H=BI$9),""))</f>
        <v/>
      </c>
      <c r="BK17" s="115"/>
    </row>
    <row r="18" spans="2:63" ht="30" x14ac:dyDescent="0.25">
      <c r="B18" s="116" t="str">
        <f t="shared" si="0"/>
        <v>L</v>
      </c>
      <c r="C18" s="117">
        <v>45544</v>
      </c>
      <c r="D18" s="96" t="str" cm="1">
        <f t="array" aca="1" ref="D18" ca="1">_xlfn.TEXTJOIN(CHAR(10),,_xlfn._xlws.FILTER(_xlfn.ANCHORARRAY(Tout!$F$2),(D=J)*(H=D$9),""))</f>
        <v/>
      </c>
      <c r="E18" s="96" t="str" cm="1">
        <f t="array" aca="1" ref="E18" ca="1">_xlfn.TEXTJOIN(CHAR(10),,_xlfn._xlws.FILTER(_xlfn.ANCHORARRAY(Tout!$F$2),(D=J)*(H=E$9),""))</f>
        <v/>
      </c>
      <c r="F18" s="96" t="str" cm="1">
        <f t="array" aca="1" ref="F18" ca="1">_xlfn.TEXTJOIN(CHAR(10),,_xlfn._xlws.FILTER(_xlfn.ANCHORARRAY(Tout!$F$2),(D=J)*(H=F$9),""))</f>
        <v/>
      </c>
      <c r="G18" s="118" t="str">
        <f t="shared" si="1"/>
        <v>M</v>
      </c>
      <c r="H18" s="119">
        <v>45574</v>
      </c>
      <c r="I18" s="96" t="str" cm="1">
        <f t="array" aca="1" ref="I18" ca="1">_xlfn.TEXTJOIN(CHAR(10),,_xlfn._xlws.FILTER(_xlfn.ANCHORARRAY(Tout!$F$2),(D=J)*(H=I$9),""))</f>
        <v/>
      </c>
      <c r="J18" s="96" t="str" cm="1">
        <f t="array" aca="1" ref="J18" ca="1">_xlfn.TEXTJOIN(CHAR(10),,_xlfn._xlws.FILTER(_xlfn.ANCHORARRAY(Tout!$F$2),(D=J)*(H=J$9),""))</f>
        <v/>
      </c>
      <c r="K18" s="96" t="str" cm="1">
        <f t="array" aca="1" ref="K18" ca="1">_xlfn.TEXTJOIN(CHAR(10),,_xlfn._xlws.FILTER(_xlfn.ANCHORARRAY(Tout!$F$2),(D=J)*(H=K$9),""))</f>
        <v/>
      </c>
      <c r="L18" s="118" t="str">
        <f t="shared" si="2"/>
        <v>S</v>
      </c>
      <c r="M18" s="119">
        <v>45605</v>
      </c>
      <c r="N18" s="96" t="str" cm="1">
        <f t="array" aca="1" ref="N18" ca="1">_xlfn.TEXTJOIN(CHAR(10),,_xlfn._xlws.FILTER(_xlfn.ANCHORARRAY(Tout!$F$2),(D=J)*(H=N$9),""))</f>
        <v/>
      </c>
      <c r="O18" s="96" t="str" cm="1">
        <f t="array" aca="1" ref="O18" ca="1">_xlfn.TEXTJOIN(CHAR(10),,_xlfn._xlws.FILTER(_xlfn.ANCHORARRAY(Tout!$F$2),(D=J)*(H=O$9),""))</f>
        <v/>
      </c>
      <c r="P18" s="96" t="str" cm="1">
        <f t="array" aca="1" ref="P18" ca="1">_xlfn.TEXTJOIN(CHAR(10),,_xlfn._xlws.FILTER(_xlfn.ANCHORARRAY(Tout!$F$2),(D=J)*(H=P$9),""))</f>
        <v/>
      </c>
      <c r="Q18" s="118" t="str">
        <f t="shared" si="3"/>
        <v>L</v>
      </c>
      <c r="R18" s="119">
        <v>45635</v>
      </c>
      <c r="S18" s="96" t="str" cm="1">
        <f t="array" aca="1" ref="S18" ca="1">_xlfn.TEXTJOIN(CHAR(10),,_xlfn._xlws.FILTER(_xlfn.ANCHORARRAY(Tout!$F$2),(D=J)*(H=S$9),""))</f>
        <v/>
      </c>
      <c r="T18" s="96" t="str" cm="1">
        <f t="array" aca="1" ref="T18" ca="1">_xlfn.TEXTJOIN(CHAR(10),,_xlfn._xlws.FILTER(_xlfn.ANCHORARRAY(Tout!$F$2),(D=J)*(H=T$9),""))</f>
        <v/>
      </c>
      <c r="U18" s="96" t="str" cm="1">
        <f t="array" aca="1" ref="U18" ca="1">_xlfn.TEXTJOIN(CHAR(10),,_xlfn._xlws.FILTER(_xlfn.ANCHORARRAY(Tout!$F$2),(D=J)*(H=U$9),""))</f>
        <v/>
      </c>
      <c r="V18" s="118" t="str">
        <f t="shared" si="4"/>
        <v>J</v>
      </c>
      <c r="W18" s="119">
        <v>45666</v>
      </c>
      <c r="X18" s="96" t="str" cm="1">
        <f t="array" aca="1" ref="X18" ca="1">_xlfn.TEXTJOIN(CHAR(10),,_xlfn._xlws.FILTER(_xlfn.ANCHORARRAY(Tout!$F$2),(D=J)*(H=X$9),""))</f>
        <v/>
      </c>
      <c r="Y18" s="96" t="str" cm="1">
        <f t="array" aca="1" ref="Y18" ca="1">_xlfn.TEXTJOIN(CHAR(10),,_xlfn._xlws.FILTER(_xlfn.ANCHORARRAY(Tout!$F$2),(D=J)*(H=Y$9),""))</f>
        <v/>
      </c>
      <c r="Z18" s="96" t="str" cm="1">
        <f t="array" aca="1" ref="Z18" ca="1">_xlfn.TEXTJOIN(CHAR(10),,_xlfn._xlws.FILTER(_xlfn.ANCHORARRAY(Tout!$F$2),(D=J)*(H=Z$9),""))</f>
        <v/>
      </c>
      <c r="AA18" s="118" t="str">
        <f t="shared" si="5"/>
        <v>D</v>
      </c>
      <c r="AB18" s="119">
        <v>45697</v>
      </c>
      <c r="AC18" s="96" t="str" cm="1">
        <f t="array" aca="1" ref="AC18" ca="1">_xlfn.TEXTJOIN(CHAR(10),,_xlfn._xlws.FILTER(_xlfn.ANCHORARRAY(Tout!$F$2),(D=J)*(H=AC$9),""))</f>
        <v/>
      </c>
      <c r="AD18" s="96" t="str" cm="1">
        <f t="array" aca="1" ref="AD18" ca="1">_xlfn.TEXTJOIN(CHAR(10),,_xlfn._xlws.FILTER(_xlfn.ANCHORARRAY(Tout!$F$2),(D=J)*(H=AD$9),""))</f>
        <v/>
      </c>
      <c r="AE18" s="96" t="str" cm="1">
        <f t="array" aca="1" ref="AE18" ca="1">_xlfn.TEXTJOIN(CHAR(10),,_xlfn._xlws.FILTER(_xlfn.ANCHORARRAY(Tout!$F$2),(D=J)*(H=AE$9),""))</f>
        <v/>
      </c>
      <c r="AF18" s="118" t="str">
        <f t="shared" si="6"/>
        <v>D</v>
      </c>
      <c r="AG18" s="119">
        <v>45725</v>
      </c>
      <c r="AH18" s="96" t="str" cm="1">
        <f t="array" aca="1" ref="AH18" ca="1">_xlfn.TEXTJOIN(CHAR(10),,_xlfn._xlws.FILTER(_xlfn.ANCHORARRAY(Tout!$F$2),(D=J)*(H=AH$9),""))</f>
        <v/>
      </c>
      <c r="AI18" s="96" t="str" cm="1">
        <f t="array" aca="1" ref="AI18" ca="1">_xlfn.TEXTJOIN(CHAR(10),,_xlfn._xlws.FILTER(_xlfn.ANCHORARRAY(Tout!$F$2),(D=J)*(H=AI$9),""))</f>
        <v/>
      </c>
      <c r="AJ18" s="96" t="str" cm="1">
        <f t="array" aca="1" ref="AJ18" ca="1">_xlfn.TEXTJOIN(CHAR(10),,_xlfn._xlws.FILTER(_xlfn.ANCHORARRAY(Tout!$F$2),(D=J)*(H=AJ$9),""))</f>
        <v/>
      </c>
      <c r="AK18" s="118" t="str">
        <f t="shared" si="7"/>
        <v>M</v>
      </c>
      <c r="AL18" s="119">
        <v>45756</v>
      </c>
      <c r="AM18" s="96" t="str" cm="1">
        <f t="array" aca="1" ref="AM18" ca="1">_xlfn.TEXTJOIN(CHAR(10),,_xlfn._xlws.FILTER(_xlfn.ANCHORARRAY(Tout!$F$2),(D=J)*(H=AM$9),""))</f>
        <v/>
      </c>
      <c r="AN18" s="96" t="str" cm="1">
        <f t="array" aca="1" ref="AN18" ca="1">_xlfn.TEXTJOIN(CHAR(10),,_xlfn._xlws.FILTER(_xlfn.ANCHORARRAY(Tout!$F$2),(D=J)*(H=AN$9),""))</f>
        <v/>
      </c>
      <c r="AO18" s="96" t="str" cm="1">
        <f t="array" aca="1" ref="AO18" ca="1">_xlfn.TEXTJOIN(CHAR(10),,_xlfn._xlws.FILTER(_xlfn.ANCHORARRAY(Tout!$F$2),(D=J)*(H=AO$9),""))</f>
        <v/>
      </c>
      <c r="AP18" s="118" t="str">
        <f t="shared" si="8"/>
        <v>V</v>
      </c>
      <c r="AQ18" s="119">
        <v>45786</v>
      </c>
      <c r="AR18" s="96" t="str" cm="1">
        <f t="array" aca="1" ref="AR18" ca="1">_xlfn.TEXTJOIN(CHAR(10),,_xlfn._xlws.FILTER(_xlfn.ANCHORARRAY(Tout!$F$2),(D=J)*(H=AR$9),""))</f>
        <v/>
      </c>
      <c r="AS18" s="96" t="str" cm="1">
        <f t="array" aca="1" ref="AS18" ca="1">_xlfn.TEXTJOIN(CHAR(10),,_xlfn._xlws.FILTER(_xlfn.ANCHORARRAY(Tout!$F$2),(D=J)*(H=AS$9),""))</f>
        <v/>
      </c>
      <c r="AT18" s="96" t="str" cm="1">
        <f t="array" aca="1" ref="AT18" ca="1">_xlfn.TEXTJOIN(CHAR(10),,_xlfn._xlws.FILTER(_xlfn.ANCHORARRAY(Tout!$F$2),(D=J)*(H=AT$9),""))</f>
        <v/>
      </c>
      <c r="AU18" s="118" t="str">
        <f t="shared" si="9"/>
        <v>L</v>
      </c>
      <c r="AV18" s="119">
        <v>45817</v>
      </c>
      <c r="AW18" s="96" t="str" cm="1">
        <f t="array" aca="1" ref="AW18" ca="1">_xlfn.TEXTJOIN(CHAR(10),,_xlfn._xlws.FILTER(_xlfn.ANCHORARRAY(Tout!$F$2),(D=J)*(H=AW$9),""))</f>
        <v/>
      </c>
      <c r="AX18" s="96" t="str" cm="1">
        <f t="array" aca="1" ref="AX18" ca="1">_xlfn.TEXTJOIN(CHAR(10),,_xlfn._xlws.FILTER(_xlfn.ANCHORARRAY(Tout!$F$2),(D=J)*(H=AX$9),""))</f>
        <v/>
      </c>
      <c r="AY18" s="96" t="str" cm="1">
        <f t="array" aca="1" ref="AY18" ca="1">_xlfn.TEXTJOIN(CHAR(10),,_xlfn._xlws.FILTER(_xlfn.ANCHORARRAY(Tout!$F$2),(D=J)*(H=AY$9),""))</f>
        <v>Majorettes
20:30</v>
      </c>
      <c r="AZ18" s="118" t="str">
        <f t="shared" si="10"/>
        <v>M</v>
      </c>
      <c r="BA18" s="119">
        <v>45847</v>
      </c>
      <c r="BB18" s="96" t="str" cm="1">
        <f t="array" aca="1" ref="BB18" ca="1">_xlfn.TEXTJOIN(CHAR(10),,_xlfn._xlws.FILTER(_xlfn.ANCHORARRAY(Tout!$F$2),(D=J)*(H=BB$9),""))</f>
        <v/>
      </c>
      <c r="BC18" s="96" t="str" cm="1">
        <f t="array" aca="1" ref="BC18" ca="1">_xlfn.TEXTJOIN(CHAR(10),,_xlfn._xlws.FILTER(_xlfn.ANCHORARRAY(Tout!$F$2),(D=J)*(H=BC$9),""))</f>
        <v/>
      </c>
      <c r="BD18" s="96" t="str" cm="1">
        <f t="array" aca="1" ref="BD18" ca="1">_xlfn.TEXTJOIN(CHAR(10),,_xlfn._xlws.FILTER(_xlfn.ANCHORARRAY(Tout!$F$2),(D=J)*(H=BD$9),""))</f>
        <v/>
      </c>
      <c r="BE18" s="118" t="str">
        <f t="shared" si="11"/>
        <v>S</v>
      </c>
      <c r="BF18" s="119">
        <v>45878</v>
      </c>
      <c r="BG18" s="96" t="str" cm="1">
        <f t="array" aca="1" ref="BG18" ca="1">_xlfn.TEXTJOIN(CHAR(10),,_xlfn._xlws.FILTER(_xlfn.ANCHORARRAY(Tout!$F$2),(D=J)*(H=BG$9),""))</f>
        <v/>
      </c>
      <c r="BH18" s="96" t="str" cm="1">
        <f t="array" aca="1" ref="BH18" ca="1">_xlfn.TEXTJOIN(CHAR(10),,_xlfn._xlws.FILTER(_xlfn.ANCHORARRAY(Tout!$F$2),(D=J)*(H=BH$9),""))</f>
        <v/>
      </c>
      <c r="BI18" s="96" t="str" cm="1">
        <f t="array" aca="1" ref="BI18" ca="1">_xlfn.TEXTJOIN(CHAR(10),,_xlfn._xlws.FILTER(_xlfn.ANCHORARRAY(Tout!$F$2),(D=J)*(H=BI$9),""))</f>
        <v/>
      </c>
      <c r="BK18" s="115"/>
    </row>
    <row r="19" spans="2:63" x14ac:dyDescent="0.25">
      <c r="B19" s="116" t="str">
        <f t="shared" si="0"/>
        <v>M</v>
      </c>
      <c r="C19" s="117">
        <v>45545</v>
      </c>
      <c r="D19" s="96" t="str" cm="1">
        <f t="array" aca="1" ref="D19" ca="1">_xlfn.TEXTJOIN(CHAR(10),,_xlfn._xlws.FILTER(_xlfn.ANCHORARRAY(Tout!$F$2),(D=J)*(H=D$9),""))</f>
        <v/>
      </c>
      <c r="E19" s="96" t="str" cm="1">
        <f t="array" aca="1" ref="E19" ca="1">_xlfn.TEXTJOIN(CHAR(10),,_xlfn._xlws.FILTER(_xlfn.ANCHORARRAY(Tout!$F$2),(D=J)*(H=E$9),""))</f>
        <v/>
      </c>
      <c r="F19" s="96" t="str" cm="1">
        <f t="array" aca="1" ref="F19" ca="1">_xlfn.TEXTJOIN(CHAR(10),,_xlfn._xlws.FILTER(_xlfn.ANCHORARRAY(Tout!$F$2),(D=J)*(H=F$9),""))</f>
        <v/>
      </c>
      <c r="G19" s="118" t="str">
        <f t="shared" si="1"/>
        <v>J</v>
      </c>
      <c r="H19" s="119">
        <v>45575</v>
      </c>
      <c r="I19" s="96" t="str" cm="1">
        <f t="array" aca="1" ref="I19" ca="1">_xlfn.TEXTJOIN(CHAR(10),,_xlfn._xlws.FILTER(_xlfn.ANCHORARRAY(Tout!$F$2),(D=J)*(H=I$9),""))</f>
        <v/>
      </c>
      <c r="J19" s="96" t="str" cm="1">
        <f t="array" aca="1" ref="J19" ca="1">_xlfn.TEXTJOIN(CHAR(10),,_xlfn._xlws.FILTER(_xlfn.ANCHORARRAY(Tout!$F$2),(D=J)*(H=J$9),""))</f>
        <v/>
      </c>
      <c r="K19" s="96" t="str" cm="1">
        <f t="array" aca="1" ref="K19" ca="1">_xlfn.TEXTJOIN(CHAR(10),,_xlfn._xlws.FILTER(_xlfn.ANCHORARRAY(Tout!$F$2),(D=J)*(H=K$9),""))</f>
        <v/>
      </c>
      <c r="L19" s="118" t="str">
        <f t="shared" si="2"/>
        <v>D</v>
      </c>
      <c r="M19" s="119">
        <v>45606</v>
      </c>
      <c r="N19" s="96" t="str" cm="1">
        <f t="array" aca="1" ref="N19" ca="1">_xlfn.TEXTJOIN(CHAR(10),,_xlfn._xlws.FILTER(_xlfn.ANCHORARRAY(Tout!$F$2),(D=J)*(H=N$9),""))</f>
        <v/>
      </c>
      <c r="O19" s="96" t="str" cm="1">
        <f t="array" aca="1" ref="O19" ca="1">_xlfn.TEXTJOIN(CHAR(10),,_xlfn._xlws.FILTER(_xlfn.ANCHORARRAY(Tout!$F$2),(D=J)*(H=O$9),""))</f>
        <v/>
      </c>
      <c r="P19" s="96" t="str" cm="1">
        <f t="array" aca="1" ref="P19" ca="1">_xlfn.TEXTJOIN(CHAR(10),,_xlfn._xlws.FILTER(_xlfn.ANCHORARRAY(Tout!$F$2),(D=J)*(H=P$9),""))</f>
        <v/>
      </c>
      <c r="Q19" s="118" t="str">
        <f t="shared" si="3"/>
        <v>M</v>
      </c>
      <c r="R19" s="119">
        <v>45636</v>
      </c>
      <c r="S19" s="96" t="str" cm="1">
        <f t="array" aca="1" ref="S19" ca="1">_xlfn.TEXTJOIN(CHAR(10),,_xlfn._xlws.FILTER(_xlfn.ANCHORARRAY(Tout!$F$2),(D=J)*(H=S$9),""))</f>
        <v/>
      </c>
      <c r="T19" s="96" t="str" cm="1">
        <f t="array" aca="1" ref="T19" ca="1">_xlfn.TEXTJOIN(CHAR(10),,_xlfn._xlws.FILTER(_xlfn.ANCHORARRAY(Tout!$F$2),(D=J)*(H=T$9),""))</f>
        <v/>
      </c>
      <c r="U19" s="96" t="str" cm="1">
        <f t="array" aca="1" ref="U19" ca="1">_xlfn.TEXTJOIN(CHAR(10),,_xlfn._xlws.FILTER(_xlfn.ANCHORARRAY(Tout!$F$2),(D=J)*(H=U$9),""))</f>
        <v/>
      </c>
      <c r="V19" s="118" t="str">
        <f t="shared" si="4"/>
        <v>V</v>
      </c>
      <c r="W19" s="119">
        <v>45667</v>
      </c>
      <c r="X19" s="96" t="str" cm="1">
        <f t="array" aca="1" ref="X19" ca="1">_xlfn.TEXTJOIN(CHAR(10),,_xlfn._xlws.FILTER(_xlfn.ANCHORARRAY(Tout!$F$2),(D=J)*(H=X$9),""))</f>
        <v/>
      </c>
      <c r="Y19" s="96" t="str" cm="1">
        <f t="array" aca="1" ref="Y19" ca="1">_xlfn.TEXTJOIN(CHAR(10),,_xlfn._xlws.FILTER(_xlfn.ANCHORARRAY(Tout!$F$2),(D=J)*(H=Y$9),""))</f>
        <v/>
      </c>
      <c r="Z19" s="96" t="str" cm="1">
        <f t="array" aca="1" ref="Z19" ca="1">_xlfn.TEXTJOIN(CHAR(10),,_xlfn._xlws.FILTER(_xlfn.ANCHORARRAY(Tout!$F$2),(D=J)*(H=Z$9),""))</f>
        <v/>
      </c>
      <c r="AA19" s="118" t="str">
        <f t="shared" si="5"/>
        <v>L</v>
      </c>
      <c r="AB19" s="119">
        <v>45698</v>
      </c>
      <c r="AC19" s="96" t="str" cm="1">
        <f t="array" aca="1" ref="AC19" ca="1">_xlfn.TEXTJOIN(CHAR(10),,_xlfn._xlws.FILTER(_xlfn.ANCHORARRAY(Tout!$F$2),(D=J)*(H=AC$9),""))</f>
        <v/>
      </c>
      <c r="AD19" s="96" t="str" cm="1">
        <f t="array" aca="1" ref="AD19" ca="1">_xlfn.TEXTJOIN(CHAR(10),,_xlfn._xlws.FILTER(_xlfn.ANCHORARRAY(Tout!$F$2),(D=J)*(H=AD$9),""))</f>
        <v/>
      </c>
      <c r="AE19" s="96" t="str" cm="1">
        <f t="array" aca="1" ref="AE19" ca="1">_xlfn.TEXTJOIN(CHAR(10),,_xlfn._xlws.FILTER(_xlfn.ANCHORARRAY(Tout!$F$2),(D=J)*(H=AE$9),""))</f>
        <v/>
      </c>
      <c r="AF19" s="118" t="str">
        <f t="shared" si="6"/>
        <v>L</v>
      </c>
      <c r="AG19" s="119">
        <v>45726</v>
      </c>
      <c r="AH19" s="96" t="str" cm="1">
        <f t="array" aca="1" ref="AH19" ca="1">_xlfn.TEXTJOIN(CHAR(10),,_xlfn._xlws.FILTER(_xlfn.ANCHORARRAY(Tout!$F$2),(D=J)*(H=AH$9),""))</f>
        <v/>
      </c>
      <c r="AI19" s="96" t="str" cm="1">
        <f t="array" aca="1" ref="AI19" ca="1">_xlfn.TEXTJOIN(CHAR(10),,_xlfn._xlws.FILTER(_xlfn.ANCHORARRAY(Tout!$F$2),(D=J)*(H=AI$9),""))</f>
        <v/>
      </c>
      <c r="AJ19" s="96" t="str" cm="1">
        <f t="array" aca="1" ref="AJ19" ca="1">_xlfn.TEXTJOIN(CHAR(10),,_xlfn._xlws.FILTER(_xlfn.ANCHORARRAY(Tout!$F$2),(D=J)*(H=AJ$9),""))</f>
        <v/>
      </c>
      <c r="AK19" s="118" t="str">
        <f t="shared" si="7"/>
        <v>J</v>
      </c>
      <c r="AL19" s="119">
        <v>45757</v>
      </c>
      <c r="AM19" s="96" t="str" cm="1">
        <f t="array" aca="1" ref="AM19" ca="1">_xlfn.TEXTJOIN(CHAR(10),,_xlfn._xlws.FILTER(_xlfn.ANCHORARRAY(Tout!$F$2),(D=J)*(H=AM$9),""))</f>
        <v/>
      </c>
      <c r="AN19" s="96" t="str" cm="1">
        <f t="array" aca="1" ref="AN19" ca="1">_xlfn.TEXTJOIN(CHAR(10),,_xlfn._xlws.FILTER(_xlfn.ANCHORARRAY(Tout!$F$2),(D=J)*(H=AN$9),""))</f>
        <v/>
      </c>
      <c r="AO19" s="96" t="str" cm="1">
        <f t="array" aca="1" ref="AO19" ca="1">_xlfn.TEXTJOIN(CHAR(10),,_xlfn._xlws.FILTER(_xlfn.ANCHORARRAY(Tout!$F$2),(D=J)*(H=AO$9),""))</f>
        <v/>
      </c>
      <c r="AP19" s="118" t="str">
        <f t="shared" si="8"/>
        <v>S</v>
      </c>
      <c r="AQ19" s="119">
        <v>45787</v>
      </c>
      <c r="AR19" s="96" t="str" cm="1">
        <f t="array" aca="1" ref="AR19" ca="1">_xlfn.TEXTJOIN(CHAR(10),,_xlfn._xlws.FILTER(_xlfn.ANCHORARRAY(Tout!$F$2),(D=J)*(H=AR$9),""))</f>
        <v/>
      </c>
      <c r="AS19" s="96" t="str" cm="1">
        <f t="array" aca="1" ref="AS19" ca="1">_xlfn.TEXTJOIN(CHAR(10),,_xlfn._xlws.FILTER(_xlfn.ANCHORARRAY(Tout!$F$2),(D=J)*(H=AS$9),""))</f>
        <v/>
      </c>
      <c r="AT19" s="96" t="str" cm="1">
        <f t="array" aca="1" ref="AT19" ca="1">_xlfn.TEXTJOIN(CHAR(10),,_xlfn._xlws.FILTER(_xlfn.ANCHORARRAY(Tout!$F$2),(D=J)*(H=AT$9),""))</f>
        <v/>
      </c>
      <c r="AU19" s="118" t="str">
        <f t="shared" si="9"/>
        <v>M</v>
      </c>
      <c r="AV19" s="119">
        <v>45818</v>
      </c>
      <c r="AW19" s="96" t="str" cm="1">
        <f t="array" aca="1" ref="AW19" ca="1">_xlfn.TEXTJOIN(CHAR(10),,_xlfn._xlws.FILTER(_xlfn.ANCHORARRAY(Tout!$F$2),(D=J)*(H=AW$9),""))</f>
        <v/>
      </c>
      <c r="AX19" s="96" t="str" cm="1">
        <f t="array" aca="1" ref="AX19" ca="1">_xlfn.TEXTJOIN(CHAR(10),,_xlfn._xlws.FILTER(_xlfn.ANCHORARRAY(Tout!$F$2),(D=J)*(H=AX$9),""))</f>
        <v/>
      </c>
      <c r="AY19" s="96" t="str" cm="1">
        <f t="array" aca="1" ref="AY19" ca="1">_xlfn.TEXTJOIN(CHAR(10),,_xlfn._xlws.FILTER(_xlfn.ANCHORARRAY(Tout!$F$2),(D=J)*(H=AY$9),""))</f>
        <v/>
      </c>
      <c r="AZ19" s="118" t="str">
        <f t="shared" si="10"/>
        <v>J</v>
      </c>
      <c r="BA19" s="119">
        <v>45848</v>
      </c>
      <c r="BB19" s="96" t="str" cm="1">
        <f t="array" aca="1" ref="BB19" ca="1">_xlfn.TEXTJOIN(CHAR(10),,_xlfn._xlws.FILTER(_xlfn.ANCHORARRAY(Tout!$F$2),(D=J)*(H=BB$9),""))</f>
        <v/>
      </c>
      <c r="BC19" s="96" t="str" cm="1">
        <f t="array" aca="1" ref="BC19" ca="1">_xlfn.TEXTJOIN(CHAR(10),,_xlfn._xlws.FILTER(_xlfn.ANCHORARRAY(Tout!$F$2),(D=J)*(H=BC$9),""))</f>
        <v/>
      </c>
      <c r="BD19" s="96" t="str" cm="1">
        <f t="array" aca="1" ref="BD19" ca="1">_xlfn.TEXTJOIN(CHAR(10),,_xlfn._xlws.FILTER(_xlfn.ANCHORARRAY(Tout!$F$2),(D=J)*(H=BD$9),""))</f>
        <v/>
      </c>
      <c r="BE19" s="118" t="str">
        <f t="shared" si="11"/>
        <v>D</v>
      </c>
      <c r="BF19" s="119">
        <v>45879</v>
      </c>
      <c r="BG19" s="96" t="str" cm="1">
        <f t="array" aca="1" ref="BG19" ca="1">_xlfn.TEXTJOIN(CHAR(10),,_xlfn._xlws.FILTER(_xlfn.ANCHORARRAY(Tout!$F$2),(D=J)*(H=BG$9),""))</f>
        <v/>
      </c>
      <c r="BH19" s="96" t="str" cm="1">
        <f t="array" aca="1" ref="BH19" ca="1">_xlfn.TEXTJOIN(CHAR(10),,_xlfn._xlws.FILTER(_xlfn.ANCHORARRAY(Tout!$F$2),(D=J)*(H=BH$9),""))</f>
        <v/>
      </c>
      <c r="BI19" s="96" t="str" cm="1">
        <f t="array" aca="1" ref="BI19" ca="1">_xlfn.TEXTJOIN(CHAR(10),,_xlfn._xlws.FILTER(_xlfn.ANCHORARRAY(Tout!$F$2),(D=J)*(H=BI$9),""))</f>
        <v/>
      </c>
      <c r="BK19" s="115"/>
    </row>
    <row r="20" spans="2:63" x14ac:dyDescent="0.25">
      <c r="B20" s="116" t="str">
        <f t="shared" si="0"/>
        <v>M</v>
      </c>
      <c r="C20" s="117">
        <v>45546</v>
      </c>
      <c r="D20" s="96" t="str" cm="1">
        <f t="array" aca="1" ref="D20" ca="1">_xlfn.TEXTJOIN(CHAR(10),,_xlfn._xlws.FILTER(_xlfn.ANCHORARRAY(Tout!$F$2),(D=J)*(H=D$9),""))</f>
        <v/>
      </c>
      <c r="E20" s="96" t="str" cm="1">
        <f t="array" aca="1" ref="E20" ca="1">_xlfn.TEXTJOIN(CHAR(10),,_xlfn._xlws.FILTER(_xlfn.ANCHORARRAY(Tout!$F$2),(D=J)*(H=E$9),""))</f>
        <v/>
      </c>
      <c r="F20" s="96" t="str" cm="1">
        <f t="array" aca="1" ref="F20" ca="1">_xlfn.TEXTJOIN(CHAR(10),,_xlfn._xlws.FILTER(_xlfn.ANCHORARRAY(Tout!$F$2),(D=J)*(H=F$9),""))</f>
        <v/>
      </c>
      <c r="G20" s="118" t="str">
        <f t="shared" si="1"/>
        <v>V</v>
      </c>
      <c r="H20" s="119">
        <v>45576</v>
      </c>
      <c r="I20" s="96" t="str" cm="1">
        <f t="array" aca="1" ref="I20" ca="1">_xlfn.TEXTJOIN(CHAR(10),,_xlfn._xlws.FILTER(_xlfn.ANCHORARRAY(Tout!$F$2),(D=J)*(H=I$9),""))</f>
        <v/>
      </c>
      <c r="J20" s="96" t="str" cm="1">
        <f t="array" aca="1" ref="J20" ca="1">_xlfn.TEXTJOIN(CHAR(10),,_xlfn._xlws.FILTER(_xlfn.ANCHORARRAY(Tout!$F$2),(D=J)*(H=J$9),""))</f>
        <v/>
      </c>
      <c r="K20" s="96" t="str" cm="1">
        <f t="array" aca="1" ref="K20" ca="1">_xlfn.TEXTJOIN(CHAR(10),,_xlfn._xlws.FILTER(_xlfn.ANCHORARRAY(Tout!$F$2),(D=J)*(H=K$9),""))</f>
        <v/>
      </c>
      <c r="L20" s="118" t="str">
        <f t="shared" si="2"/>
        <v>L</v>
      </c>
      <c r="M20" s="119">
        <v>45607</v>
      </c>
      <c r="N20" s="96" t="str" cm="1">
        <f t="array" aca="1" ref="N20" ca="1">_xlfn.TEXTJOIN(CHAR(10),,_xlfn._xlws.FILTER(_xlfn.ANCHORARRAY(Tout!$F$2),(D=J)*(H=N$9),""))</f>
        <v/>
      </c>
      <c r="O20" s="96" t="str" cm="1">
        <f t="array" aca="1" ref="O20" ca="1">_xlfn.TEXTJOIN(CHAR(10),,_xlfn._xlws.FILTER(_xlfn.ANCHORARRAY(Tout!$F$2),(D=J)*(H=O$9),""))</f>
        <v/>
      </c>
      <c r="P20" s="96" t="str" cm="1">
        <f t="array" aca="1" ref="P20" ca="1">_xlfn.TEXTJOIN(CHAR(10),,_xlfn._xlws.FILTER(_xlfn.ANCHORARRAY(Tout!$F$2),(D=J)*(H=P$9),""))</f>
        <v/>
      </c>
      <c r="Q20" s="118" t="str">
        <f t="shared" si="3"/>
        <v>M</v>
      </c>
      <c r="R20" s="119">
        <v>45637</v>
      </c>
      <c r="S20" s="96" t="str" cm="1">
        <f t="array" aca="1" ref="S20" ca="1">_xlfn.TEXTJOIN(CHAR(10),,_xlfn._xlws.FILTER(_xlfn.ANCHORARRAY(Tout!$F$2),(D=J)*(H=S$9),""))</f>
        <v/>
      </c>
      <c r="T20" s="96" t="str" cm="1">
        <f t="array" aca="1" ref="T20" ca="1">_xlfn.TEXTJOIN(CHAR(10),,_xlfn._xlws.FILTER(_xlfn.ANCHORARRAY(Tout!$F$2),(D=J)*(H=T$9),""))</f>
        <v/>
      </c>
      <c r="U20" s="96" t="str" cm="1">
        <f t="array" aca="1" ref="U20" ca="1">_xlfn.TEXTJOIN(CHAR(10),,_xlfn._xlws.FILTER(_xlfn.ANCHORARRAY(Tout!$F$2),(D=J)*(H=U$9),""))</f>
        <v/>
      </c>
      <c r="V20" s="118" t="str">
        <f t="shared" si="4"/>
        <v>S</v>
      </c>
      <c r="W20" s="119">
        <v>45668</v>
      </c>
      <c r="X20" s="96" t="str" cm="1">
        <f t="array" aca="1" ref="X20" ca="1">_xlfn.TEXTJOIN(CHAR(10),,_xlfn._xlws.FILTER(_xlfn.ANCHORARRAY(Tout!$F$2),(D=J)*(H=X$9),""))</f>
        <v/>
      </c>
      <c r="Y20" s="96" t="str" cm="1">
        <f t="array" aca="1" ref="Y20" ca="1">_xlfn.TEXTJOIN(CHAR(10),,_xlfn._xlws.FILTER(_xlfn.ANCHORARRAY(Tout!$F$2),(D=J)*(H=Y$9),""))</f>
        <v/>
      </c>
      <c r="Z20" s="96" t="str" cm="1">
        <f t="array" aca="1" ref="Z20" ca="1">_xlfn.TEXTJOIN(CHAR(10),,_xlfn._xlws.FILTER(_xlfn.ANCHORARRAY(Tout!$F$2),(D=J)*(H=Z$9),""))</f>
        <v/>
      </c>
      <c r="AA20" s="118" t="str">
        <f t="shared" si="5"/>
        <v>M</v>
      </c>
      <c r="AB20" s="119">
        <v>45699</v>
      </c>
      <c r="AC20" s="96" t="str" cm="1">
        <f t="array" aca="1" ref="AC20" ca="1">_xlfn.TEXTJOIN(CHAR(10),,_xlfn._xlws.FILTER(_xlfn.ANCHORARRAY(Tout!$F$2),(D=J)*(H=AC$9),""))</f>
        <v/>
      </c>
      <c r="AD20" s="96" t="str" cm="1">
        <f t="array" aca="1" ref="AD20" ca="1">_xlfn.TEXTJOIN(CHAR(10),,_xlfn._xlws.FILTER(_xlfn.ANCHORARRAY(Tout!$F$2),(D=J)*(H=AD$9),""))</f>
        <v/>
      </c>
      <c r="AE20" s="96" t="str" cm="1">
        <f t="array" aca="1" ref="AE20" ca="1">_xlfn.TEXTJOIN(CHAR(10),,_xlfn._xlws.FILTER(_xlfn.ANCHORARRAY(Tout!$F$2),(D=J)*(H=AE$9),""))</f>
        <v/>
      </c>
      <c r="AF20" s="118" t="str">
        <f t="shared" si="6"/>
        <v>M</v>
      </c>
      <c r="AG20" s="119">
        <v>45727</v>
      </c>
      <c r="AH20" s="96" t="str" cm="1">
        <f t="array" aca="1" ref="AH20" ca="1">_xlfn.TEXTJOIN(CHAR(10),,_xlfn._xlws.FILTER(_xlfn.ANCHORARRAY(Tout!$F$2),(D=J)*(H=AH$9),""))</f>
        <v/>
      </c>
      <c r="AI20" s="96" t="str" cm="1">
        <f t="array" aca="1" ref="AI20" ca="1">_xlfn.TEXTJOIN(CHAR(10),,_xlfn._xlws.FILTER(_xlfn.ANCHORARRAY(Tout!$F$2),(D=J)*(H=AI$9),""))</f>
        <v/>
      </c>
      <c r="AJ20" s="96" t="str" cm="1">
        <f t="array" aca="1" ref="AJ20" ca="1">_xlfn.TEXTJOIN(CHAR(10),,_xlfn._xlws.FILTER(_xlfn.ANCHORARRAY(Tout!$F$2),(D=J)*(H=AJ$9),""))</f>
        <v/>
      </c>
      <c r="AK20" s="118" t="str">
        <f t="shared" si="7"/>
        <v>V</v>
      </c>
      <c r="AL20" s="119">
        <v>45758</v>
      </c>
      <c r="AM20" s="96" t="str" cm="1">
        <f t="array" aca="1" ref="AM20" ca="1">_xlfn.TEXTJOIN(CHAR(10),,_xlfn._xlws.FILTER(_xlfn.ANCHORARRAY(Tout!$F$2),(D=J)*(H=AM$9),""))</f>
        <v/>
      </c>
      <c r="AN20" s="96" t="str" cm="1">
        <f t="array" aca="1" ref="AN20" ca="1">_xlfn.TEXTJOIN(CHAR(10),,_xlfn._xlws.FILTER(_xlfn.ANCHORARRAY(Tout!$F$2),(D=J)*(H=AN$9),""))</f>
        <v/>
      </c>
      <c r="AO20" s="96" t="str" cm="1">
        <f t="array" aca="1" ref="AO20" ca="1">_xlfn.TEXTJOIN(CHAR(10),,_xlfn._xlws.FILTER(_xlfn.ANCHORARRAY(Tout!$F$2),(D=J)*(H=AO$9),""))</f>
        <v/>
      </c>
      <c r="AP20" s="118" t="str">
        <f t="shared" si="8"/>
        <v>D</v>
      </c>
      <c r="AQ20" s="119">
        <v>45788</v>
      </c>
      <c r="AR20" s="96" t="str" cm="1">
        <f t="array" aca="1" ref="AR20" ca="1">_xlfn.TEXTJOIN(CHAR(10),,_xlfn._xlws.FILTER(_xlfn.ANCHORARRAY(Tout!$F$2),(D=J)*(H=AR$9),""))</f>
        <v/>
      </c>
      <c r="AS20" s="96" t="str" cm="1">
        <f t="array" aca="1" ref="AS20" ca="1">_xlfn.TEXTJOIN(CHAR(10),,_xlfn._xlws.FILTER(_xlfn.ANCHORARRAY(Tout!$F$2),(D=J)*(H=AS$9),""))</f>
        <v/>
      </c>
      <c r="AT20" s="96" t="str" cm="1">
        <f t="array" aca="1" ref="AT20" ca="1">_xlfn.TEXTJOIN(CHAR(10),,_xlfn._xlws.FILTER(_xlfn.ANCHORARRAY(Tout!$F$2),(D=J)*(H=AT$9),""))</f>
        <v/>
      </c>
      <c r="AU20" s="118" t="str">
        <f t="shared" si="9"/>
        <v>M</v>
      </c>
      <c r="AV20" s="119">
        <v>45819</v>
      </c>
      <c r="AW20" s="96" t="str" cm="1">
        <f t="array" aca="1" ref="AW20" ca="1">_xlfn.TEXTJOIN(CHAR(10),,_xlfn._xlws.FILTER(_xlfn.ANCHORARRAY(Tout!$F$2),(D=J)*(H=AW$9),""))</f>
        <v/>
      </c>
      <c r="AX20" s="96" t="str" cm="1">
        <f t="array" aca="1" ref="AX20" ca="1">_xlfn.TEXTJOIN(CHAR(10),,_xlfn._xlws.FILTER(_xlfn.ANCHORARRAY(Tout!$F$2),(D=J)*(H=AX$9),""))</f>
        <v/>
      </c>
      <c r="AY20" s="96" t="str" cm="1">
        <f t="array" aca="1" ref="AY20" ca="1">_xlfn.TEXTJOIN(CHAR(10),,_xlfn._xlws.FILTER(_xlfn.ANCHORARRAY(Tout!$F$2),(D=J)*(H=AY$9),""))</f>
        <v/>
      </c>
      <c r="AZ20" s="118" t="str">
        <f t="shared" si="10"/>
        <v>V</v>
      </c>
      <c r="BA20" s="119">
        <v>45849</v>
      </c>
      <c r="BB20" s="96" t="str" cm="1">
        <f t="array" aca="1" ref="BB20" ca="1">_xlfn.TEXTJOIN(CHAR(10),,_xlfn._xlws.FILTER(_xlfn.ANCHORARRAY(Tout!$F$2),(D=J)*(H=BB$9),""))</f>
        <v/>
      </c>
      <c r="BC20" s="96" t="str" cm="1">
        <f t="array" aca="1" ref="BC20" ca="1">_xlfn.TEXTJOIN(CHAR(10),,_xlfn._xlws.FILTER(_xlfn.ANCHORARRAY(Tout!$F$2),(D=J)*(H=BC$9),""))</f>
        <v/>
      </c>
      <c r="BD20" s="96" t="str" cm="1">
        <f t="array" aca="1" ref="BD20" ca="1">_xlfn.TEXTJOIN(CHAR(10),,_xlfn._xlws.FILTER(_xlfn.ANCHORARRAY(Tout!$F$2),(D=J)*(H=BD$9),""))</f>
        <v/>
      </c>
      <c r="BE20" s="118" t="str">
        <f t="shared" si="11"/>
        <v>L</v>
      </c>
      <c r="BF20" s="119">
        <v>45880</v>
      </c>
      <c r="BG20" s="96" t="str" cm="1">
        <f t="array" aca="1" ref="BG20" ca="1">_xlfn.TEXTJOIN(CHAR(10),,_xlfn._xlws.FILTER(_xlfn.ANCHORARRAY(Tout!$F$2),(D=J)*(H=BG$9),""))</f>
        <v/>
      </c>
      <c r="BH20" s="96" t="str" cm="1">
        <f t="array" aca="1" ref="BH20" ca="1">_xlfn.TEXTJOIN(CHAR(10),,_xlfn._xlws.FILTER(_xlfn.ANCHORARRAY(Tout!$F$2),(D=J)*(H=BH$9),""))</f>
        <v/>
      </c>
      <c r="BI20" s="96" t="str" cm="1">
        <f t="array" aca="1" ref="BI20" ca="1">_xlfn.TEXTJOIN(CHAR(10),,_xlfn._xlws.FILTER(_xlfn.ANCHORARRAY(Tout!$F$2),(D=J)*(H=BI$9),""))</f>
        <v/>
      </c>
      <c r="BK20" s="115"/>
    </row>
    <row r="21" spans="2:63" ht="30" x14ac:dyDescent="0.25">
      <c r="B21" s="116" t="str">
        <f t="shared" si="0"/>
        <v>J</v>
      </c>
      <c r="C21" s="117">
        <v>45547</v>
      </c>
      <c r="D21" s="96" t="str" cm="1">
        <f t="array" aca="1" ref="D21" ca="1">_xlfn.TEXTJOIN(CHAR(10),,_xlfn._xlws.FILTER(_xlfn.ANCHORARRAY(Tout!$F$2),(D=J)*(H=D$9),""))</f>
        <v/>
      </c>
      <c r="E21" s="96" t="str" cm="1">
        <f t="array" aca="1" ref="E21" ca="1">_xlfn.TEXTJOIN(CHAR(10),,_xlfn._xlws.FILTER(_xlfn.ANCHORARRAY(Tout!$F$2),(D=J)*(H=E$9),""))</f>
        <v/>
      </c>
      <c r="F21" s="96" t="str" cm="1">
        <f t="array" aca="1" ref="F21" ca="1">_xlfn.TEXTJOIN(CHAR(10),,_xlfn._xlws.FILTER(_xlfn.ANCHORARRAY(Tout!$F$2),(D=J)*(H=F$9),""))</f>
        <v/>
      </c>
      <c r="G21" s="118" t="str">
        <f t="shared" si="1"/>
        <v>S</v>
      </c>
      <c r="H21" s="119">
        <v>45577</v>
      </c>
      <c r="I21" s="96" t="str" cm="1">
        <f t="array" aca="1" ref="I21" ca="1">_xlfn.TEXTJOIN(CHAR(10),,_xlfn._xlws.FILTER(_xlfn.ANCHORARRAY(Tout!$F$2),(D=J)*(H=I$9),""))</f>
        <v/>
      </c>
      <c r="J21" s="96" t="str" cm="1">
        <f t="array" aca="1" ref="J21" ca="1">_xlfn.TEXTJOIN(CHAR(10),,_xlfn._xlws.FILTER(_xlfn.ANCHORARRAY(Tout!$F$2),(D=J)*(H=J$9),""))</f>
        <v/>
      </c>
      <c r="K21" s="96" t="str" cm="1">
        <f t="array" aca="1" ref="K21" ca="1">_xlfn.TEXTJOIN(CHAR(10),,_xlfn._xlws.FILTER(_xlfn.ANCHORARRAY(Tout!$F$2),(D=J)*(H=K$9),""))</f>
        <v/>
      </c>
      <c r="L21" s="118" t="str">
        <f t="shared" si="2"/>
        <v>M</v>
      </c>
      <c r="M21" s="119">
        <v>45608</v>
      </c>
      <c r="N21" s="96" t="str" cm="1">
        <f t="array" aca="1" ref="N21" ca="1">_xlfn.TEXTJOIN(CHAR(10),,_xlfn._xlws.FILTER(_xlfn.ANCHORARRAY(Tout!$F$2),(D=J)*(H=N$9),""))</f>
        <v/>
      </c>
      <c r="O21" s="96" t="str" cm="1">
        <f t="array" aca="1" ref="O21" ca="1">_xlfn.TEXTJOIN(CHAR(10),,_xlfn._xlws.FILTER(_xlfn.ANCHORARRAY(Tout!$F$2),(D=J)*(H=O$9),""))</f>
        <v/>
      </c>
      <c r="P21" s="96" t="str" cm="1">
        <f t="array" aca="1" ref="P21" ca="1">_xlfn.TEXTJOIN(CHAR(10),,_xlfn._xlws.FILTER(_xlfn.ANCHORARRAY(Tout!$F$2),(D=J)*(H=P$9),""))</f>
        <v/>
      </c>
      <c r="Q21" s="118" t="str">
        <f t="shared" si="3"/>
        <v>J</v>
      </c>
      <c r="R21" s="119">
        <v>45638</v>
      </c>
      <c r="S21" s="96" t="str" cm="1">
        <f t="array" aca="1" ref="S21" ca="1">_xlfn.TEXTJOIN(CHAR(10),,_xlfn._xlws.FILTER(_xlfn.ANCHORARRAY(Tout!$F$2),(D=J)*(H=S$9),""))</f>
        <v/>
      </c>
      <c r="T21" s="96" t="str" cm="1">
        <f t="array" aca="1" ref="T21" ca="1">_xlfn.TEXTJOIN(CHAR(10),,_xlfn._xlws.FILTER(_xlfn.ANCHORARRAY(Tout!$F$2),(D=J)*(H=T$9),""))</f>
        <v/>
      </c>
      <c r="U21" s="96" t="str" cm="1">
        <f t="array" aca="1" ref="U21" ca="1">_xlfn.TEXTJOIN(CHAR(10),,_xlfn._xlws.FILTER(_xlfn.ANCHORARRAY(Tout!$F$2),(D=J)*(H=U$9),""))</f>
        <v/>
      </c>
      <c r="V21" s="118" t="str">
        <f t="shared" si="4"/>
        <v>D</v>
      </c>
      <c r="W21" s="119">
        <v>45669</v>
      </c>
      <c r="X21" s="96" t="str" cm="1">
        <f t="array" aca="1" ref="X21" ca="1">_xlfn.TEXTJOIN(CHAR(10),,_xlfn._xlws.FILTER(_xlfn.ANCHORARRAY(Tout!$F$2),(D=J)*(H=X$9),""))</f>
        <v>Et Puis
09:00</v>
      </c>
      <c r="Y21" s="96" t="str" cm="1">
        <f t="array" aca="1" ref="Y21" ca="1">_xlfn.TEXTJOIN(CHAR(10),,_xlfn._xlws.FILTER(_xlfn.ANCHORARRAY(Tout!$F$2),(D=J)*(H=Y$9),""))</f>
        <v/>
      </c>
      <c r="Z21" s="96" t="str" cm="1">
        <f t="array" aca="1" ref="Z21" ca="1">_xlfn.TEXTJOIN(CHAR(10),,_xlfn._xlws.FILTER(_xlfn.ANCHORARRAY(Tout!$F$2),(D=J)*(H=Z$9),""))</f>
        <v/>
      </c>
      <c r="AA21" s="118" t="str">
        <f t="shared" si="5"/>
        <v>M</v>
      </c>
      <c r="AB21" s="119">
        <v>45700</v>
      </c>
      <c r="AC21" s="96" t="str" cm="1">
        <f t="array" aca="1" ref="AC21" ca="1">_xlfn.TEXTJOIN(CHAR(10),,_xlfn._xlws.FILTER(_xlfn.ANCHORARRAY(Tout!$F$2),(D=J)*(H=AC$9),""))</f>
        <v/>
      </c>
      <c r="AD21" s="96" t="str" cm="1">
        <f t="array" aca="1" ref="AD21" ca="1">_xlfn.TEXTJOIN(CHAR(10),,_xlfn._xlws.FILTER(_xlfn.ANCHORARRAY(Tout!$F$2),(D=J)*(H=AD$9),""))</f>
        <v/>
      </c>
      <c r="AE21" s="96" t="str" cm="1">
        <f t="array" aca="1" ref="AE21" ca="1">_xlfn.TEXTJOIN(CHAR(10),,_xlfn._xlws.FILTER(_xlfn.ANCHORARRAY(Tout!$F$2),(D=J)*(H=AE$9),""))</f>
        <v/>
      </c>
      <c r="AF21" s="118" t="str">
        <f t="shared" si="6"/>
        <v>M</v>
      </c>
      <c r="AG21" s="119">
        <v>45728</v>
      </c>
      <c r="AH21" s="96" t="str" cm="1">
        <f t="array" aca="1" ref="AH21" ca="1">_xlfn.TEXTJOIN(CHAR(10),,_xlfn._xlws.FILTER(_xlfn.ANCHORARRAY(Tout!$F$2),(D=J)*(H=AH$9),""))</f>
        <v/>
      </c>
      <c r="AI21" s="96" t="str" cm="1">
        <f t="array" aca="1" ref="AI21" ca="1">_xlfn.TEXTJOIN(CHAR(10),,_xlfn._xlws.FILTER(_xlfn.ANCHORARRAY(Tout!$F$2),(D=J)*(H=AI$9),""))</f>
        <v/>
      </c>
      <c r="AJ21" s="96" t="str" cm="1">
        <f t="array" aca="1" ref="AJ21" ca="1">_xlfn.TEXTJOIN(CHAR(10),,_xlfn._xlws.FILTER(_xlfn.ANCHORARRAY(Tout!$F$2),(D=J)*(H=AJ$9),""))</f>
        <v/>
      </c>
      <c r="AK21" s="118" t="str">
        <f t="shared" si="7"/>
        <v>S</v>
      </c>
      <c r="AL21" s="119">
        <v>45759</v>
      </c>
      <c r="AM21" s="96" t="str" cm="1">
        <f t="array" aca="1" ref="AM21" ca="1">_xlfn.TEXTJOIN(CHAR(10),,_xlfn._xlws.FILTER(_xlfn.ANCHORARRAY(Tout!$F$2),(D=J)*(H=AM$9),""))</f>
        <v/>
      </c>
      <c r="AN21" s="96" t="str" cm="1">
        <f t="array" aca="1" ref="AN21" ca="1">_xlfn.TEXTJOIN(CHAR(10),,_xlfn._xlws.FILTER(_xlfn.ANCHORARRAY(Tout!$F$2),(D=J)*(H=AN$9),""))</f>
        <v/>
      </c>
      <c r="AO21" s="96" t="str" cm="1">
        <f t="array" aca="1" ref="AO21" ca="1">_xlfn.TEXTJOIN(CHAR(10),,_xlfn._xlws.FILTER(_xlfn.ANCHORARRAY(Tout!$F$2),(D=J)*(H=AO$9),""))</f>
        <v/>
      </c>
      <c r="AP21" s="118" t="str">
        <f t="shared" si="8"/>
        <v>L</v>
      </c>
      <c r="AQ21" s="119">
        <v>45789</v>
      </c>
      <c r="AR21" s="96" t="str" cm="1">
        <f t="array" aca="1" ref="AR21" ca="1">_xlfn.TEXTJOIN(CHAR(10),,_xlfn._xlws.FILTER(_xlfn.ANCHORARRAY(Tout!$F$2),(D=J)*(H=AR$9),""))</f>
        <v/>
      </c>
      <c r="AS21" s="96" t="str" cm="1">
        <f t="array" aca="1" ref="AS21" ca="1">_xlfn.TEXTJOIN(CHAR(10),,_xlfn._xlws.FILTER(_xlfn.ANCHORARRAY(Tout!$F$2),(D=J)*(H=AS$9),""))</f>
        <v/>
      </c>
      <c r="AT21" s="96" t="str" cm="1">
        <f t="array" aca="1" ref="AT21" ca="1">_xlfn.TEXTJOIN(CHAR(10),,_xlfn._xlws.FILTER(_xlfn.ANCHORARRAY(Tout!$F$2),(D=J)*(H=AT$9),""))</f>
        <v/>
      </c>
      <c r="AU21" s="118" t="str">
        <f t="shared" si="9"/>
        <v>J</v>
      </c>
      <c r="AV21" s="119">
        <v>45820</v>
      </c>
      <c r="AW21" s="96" t="str" cm="1">
        <f t="array" aca="1" ref="AW21" ca="1">_xlfn.TEXTJOIN(CHAR(10),,_xlfn._xlws.FILTER(_xlfn.ANCHORARRAY(Tout!$F$2),(D=J)*(H=AW$9),""))</f>
        <v/>
      </c>
      <c r="AX21" s="96" t="str" cm="1">
        <f t="array" aca="1" ref="AX21" ca="1">_xlfn.TEXTJOIN(CHAR(10),,_xlfn._xlws.FILTER(_xlfn.ANCHORARRAY(Tout!$F$2),(D=J)*(H=AX$9),""))</f>
        <v/>
      </c>
      <c r="AY21" s="96" t="str" cm="1">
        <f t="array" aca="1" ref="AY21" ca="1">_xlfn.TEXTJOIN(CHAR(10),,_xlfn._xlws.FILTER(_xlfn.ANCHORARRAY(Tout!$F$2),(D=J)*(H=AY$9),""))</f>
        <v/>
      </c>
      <c r="AZ21" s="118" t="str">
        <f t="shared" si="10"/>
        <v>S</v>
      </c>
      <c r="BA21" s="119">
        <v>45850</v>
      </c>
      <c r="BB21" s="96" t="str" cm="1">
        <f t="array" aca="1" ref="BB21" ca="1">_xlfn.TEXTJOIN(CHAR(10),,_xlfn._xlws.FILTER(_xlfn.ANCHORARRAY(Tout!$F$2),(D=J)*(H=BB$9),""))</f>
        <v/>
      </c>
      <c r="BC21" s="96" t="str" cm="1">
        <f t="array" aca="1" ref="BC21" ca="1">_xlfn.TEXTJOIN(CHAR(10),,_xlfn._xlws.FILTER(_xlfn.ANCHORARRAY(Tout!$F$2),(D=J)*(H=BC$9),""))</f>
        <v/>
      </c>
      <c r="BD21" s="96" t="str" cm="1">
        <f t="array" aca="1" ref="BD21" ca="1">_xlfn.TEXTJOIN(CHAR(10),,_xlfn._xlws.FILTER(_xlfn.ANCHORARRAY(Tout!$F$2),(D=J)*(H=BD$9),""))</f>
        <v/>
      </c>
      <c r="BE21" s="118" t="str">
        <f t="shared" si="11"/>
        <v>M</v>
      </c>
      <c r="BF21" s="119">
        <v>45881</v>
      </c>
      <c r="BG21" s="96" t="str" cm="1">
        <f t="array" aca="1" ref="BG21" ca="1">_xlfn.TEXTJOIN(CHAR(10),,_xlfn._xlws.FILTER(_xlfn.ANCHORARRAY(Tout!$F$2),(D=J)*(H=BG$9),""))</f>
        <v/>
      </c>
      <c r="BH21" s="96" t="str" cm="1">
        <f t="array" aca="1" ref="BH21" ca="1">_xlfn.TEXTJOIN(CHAR(10),,_xlfn._xlws.FILTER(_xlfn.ANCHORARRAY(Tout!$F$2),(D=J)*(H=BH$9),""))</f>
        <v/>
      </c>
      <c r="BI21" s="96" t="str" cm="1">
        <f t="array" aca="1" ref="BI21" ca="1">_xlfn.TEXTJOIN(CHAR(10),,_xlfn._xlws.FILTER(_xlfn.ANCHORARRAY(Tout!$F$2),(D=J)*(H=BI$9),""))</f>
        <v/>
      </c>
      <c r="BK21" s="115"/>
    </row>
    <row r="22" spans="2:63" ht="30" x14ac:dyDescent="0.25">
      <c r="B22" s="116" t="str">
        <f t="shared" si="0"/>
        <v>V</v>
      </c>
      <c r="C22" s="117">
        <v>45548</v>
      </c>
      <c r="D22" s="96" t="str" cm="1">
        <f t="array" aca="1" ref="D22" ca="1">_xlfn.TEXTJOIN(CHAR(10),,_xlfn._xlws.FILTER(_xlfn.ANCHORARRAY(Tout!$F$2),(D=J)*(H=D$9),""))</f>
        <v/>
      </c>
      <c r="E22" s="96" t="str" cm="1">
        <f t="array" aca="1" ref="E22" ca="1">_xlfn.TEXTJOIN(CHAR(10),,_xlfn._xlws.FILTER(_xlfn.ANCHORARRAY(Tout!$F$2),(D=J)*(H=E$9),""))</f>
        <v/>
      </c>
      <c r="F22" s="96" t="str" cm="1">
        <f t="array" aca="1" ref="F22" ca="1">_xlfn.TEXTJOIN(CHAR(10),,_xlfn._xlws.FILTER(_xlfn.ANCHORARRAY(Tout!$F$2),(D=J)*(H=F$9),""))</f>
        <v/>
      </c>
      <c r="G22" s="118" t="str">
        <f t="shared" si="1"/>
        <v>D</v>
      </c>
      <c r="H22" s="119">
        <v>45578</v>
      </c>
      <c r="I22" s="96" t="str" cm="1">
        <f t="array" aca="1" ref="I22" ca="1">_xlfn.TEXTJOIN(CHAR(10),,_xlfn._xlws.FILTER(_xlfn.ANCHORARRAY(Tout!$F$2),(D=J)*(H=I$9),""))</f>
        <v/>
      </c>
      <c r="J22" s="96" t="str" cm="1">
        <f t="array" aca="1" ref="J22" ca="1">_xlfn.TEXTJOIN(CHAR(10),,_xlfn._xlws.FILTER(_xlfn.ANCHORARRAY(Tout!$F$2),(D=J)*(H=J$9),""))</f>
        <v/>
      </c>
      <c r="K22" s="96" t="str" cm="1">
        <f t="array" aca="1" ref="K22" ca="1">_xlfn.TEXTJOIN(CHAR(10),,_xlfn._xlws.FILTER(_xlfn.ANCHORARRAY(Tout!$F$2),(D=J)*(H=K$9),""))</f>
        <v/>
      </c>
      <c r="L22" s="118" t="str">
        <f t="shared" si="2"/>
        <v>M</v>
      </c>
      <c r="M22" s="119">
        <v>45609</v>
      </c>
      <c r="N22" s="96" t="str" cm="1">
        <f t="array" aca="1" ref="N22" ca="1">_xlfn.TEXTJOIN(CHAR(10),,_xlfn._xlws.FILTER(_xlfn.ANCHORARRAY(Tout!$F$2),(D=J)*(H=N$9),""))</f>
        <v/>
      </c>
      <c r="O22" s="96" t="str" cm="1">
        <f t="array" aca="1" ref="O22" ca="1">_xlfn.TEXTJOIN(CHAR(10),,_xlfn._xlws.FILTER(_xlfn.ANCHORARRAY(Tout!$F$2),(D=J)*(H=O$9),""))</f>
        <v/>
      </c>
      <c r="P22" s="96" t="str" cm="1">
        <f t="array" aca="1" ref="P22" ca="1">_xlfn.TEXTJOIN(CHAR(10),,_xlfn._xlws.FILTER(_xlfn.ANCHORARRAY(Tout!$F$2),(D=J)*(H=P$9),""))</f>
        <v/>
      </c>
      <c r="Q22" s="118" t="str">
        <f t="shared" si="3"/>
        <v>V</v>
      </c>
      <c r="R22" s="119">
        <v>45639</v>
      </c>
      <c r="S22" s="96" t="str" cm="1">
        <f t="array" aca="1" ref="S22" ca="1">_xlfn.TEXTJOIN(CHAR(10),,_xlfn._xlws.FILTER(_xlfn.ANCHORARRAY(Tout!$F$2),(D=J)*(H=S$9),""))</f>
        <v/>
      </c>
      <c r="T22" s="96" t="str" cm="1">
        <f t="array" aca="1" ref="T22" ca="1">_xlfn.TEXTJOIN(CHAR(10),,_xlfn._xlws.FILTER(_xlfn.ANCHORARRAY(Tout!$F$2),(D=J)*(H=T$9),""))</f>
        <v/>
      </c>
      <c r="U22" s="96" t="str" cm="1">
        <f t="array" aca="1" ref="U22" ca="1">_xlfn.TEXTJOIN(CHAR(10),,_xlfn._xlws.FILTER(_xlfn.ANCHORARRAY(Tout!$F$2),(D=J)*(H=U$9),""))</f>
        <v/>
      </c>
      <c r="V22" s="118" t="str">
        <f t="shared" si="4"/>
        <v>L</v>
      </c>
      <c r="W22" s="119">
        <v>45670</v>
      </c>
      <c r="X22" s="96" t="str" cm="1">
        <f t="array" aca="1" ref="X22" ca="1">_xlfn.TEXTJOIN(CHAR(10),,_xlfn._xlws.FILTER(_xlfn.ANCHORARRAY(Tout!$F$2),(D=J)*(H=X$9),""))</f>
        <v/>
      </c>
      <c r="Y22" s="96" t="str" cm="1">
        <f t="array" aca="1" ref="Y22" ca="1">_xlfn.TEXTJOIN(CHAR(10),,_xlfn._xlws.FILTER(_xlfn.ANCHORARRAY(Tout!$F$2),(D=J)*(H=Y$9),""))</f>
        <v>Et Puis
15:00</v>
      </c>
      <c r="Z22" s="96" t="str" cm="1">
        <f t="array" aca="1" ref="Z22" ca="1">_xlfn.TEXTJOIN(CHAR(10),,_xlfn._xlws.FILTER(_xlfn.ANCHORARRAY(Tout!$F$2),(D=J)*(H=Z$9),""))</f>
        <v/>
      </c>
      <c r="AA22" s="118" t="str">
        <f t="shared" si="5"/>
        <v>J</v>
      </c>
      <c r="AB22" s="119">
        <v>45701</v>
      </c>
      <c r="AC22" s="96" t="str" cm="1">
        <f t="array" aca="1" ref="AC22" ca="1">_xlfn.TEXTJOIN(CHAR(10),,_xlfn._xlws.FILTER(_xlfn.ANCHORARRAY(Tout!$F$2),(D=J)*(H=AC$9),""))</f>
        <v>Histoire d'escargot…
09:00</v>
      </c>
      <c r="AD22" s="96" t="str" cm="1">
        <f t="array" aca="1" ref="AD22" ca="1">_xlfn.TEXTJOIN(CHAR(10),,_xlfn._xlws.FILTER(_xlfn.ANCHORARRAY(Tout!$F$2),(D=J)*(H=AD$9),""))</f>
        <v>Histoire d'escargot…
15:00</v>
      </c>
      <c r="AE22" s="96" t="str" cm="1">
        <f t="array" aca="1" ref="AE22" ca="1">_xlfn.TEXTJOIN(CHAR(10),,_xlfn._xlws.FILTER(_xlfn.ANCHORARRAY(Tout!$F$2),(D=J)*(H=AE$9),""))</f>
        <v/>
      </c>
      <c r="AF22" s="118" t="str">
        <f t="shared" si="6"/>
        <v>J</v>
      </c>
      <c r="AG22" s="119">
        <v>45729</v>
      </c>
      <c r="AH22" s="96" t="str" cm="1">
        <f t="array" aca="1" ref="AH22" ca="1">_xlfn.TEXTJOIN(CHAR(10),,_xlfn._xlws.FILTER(_xlfn.ANCHORARRAY(Tout!$F$2),(D=J)*(H=AH$9),""))</f>
        <v/>
      </c>
      <c r="AI22" s="96" t="str" cm="1">
        <f t="array" aca="1" ref="AI22" ca="1">_xlfn.TEXTJOIN(CHAR(10),,_xlfn._xlws.FILTER(_xlfn.ANCHORARRAY(Tout!$F$2),(D=J)*(H=AI$9),""))</f>
        <v/>
      </c>
      <c r="AJ22" s="96" t="str" cm="1">
        <f t="array" aca="1" ref="AJ22" ca="1">_xlfn.TEXTJOIN(CHAR(10),,_xlfn._xlws.FILTER(_xlfn.ANCHORARRAY(Tout!$F$2),(D=J)*(H=AJ$9),""))</f>
        <v/>
      </c>
      <c r="AK22" s="118" t="str">
        <f t="shared" si="7"/>
        <v>D</v>
      </c>
      <c r="AL22" s="119">
        <v>45760</v>
      </c>
      <c r="AM22" s="96" t="str" cm="1">
        <f t="array" aca="1" ref="AM22" ca="1">_xlfn.TEXTJOIN(CHAR(10),,_xlfn._xlws.FILTER(_xlfn.ANCHORARRAY(Tout!$F$2),(D=J)*(H=AM$9),""))</f>
        <v/>
      </c>
      <c r="AN22" s="96" t="str" cm="1">
        <f t="array" aca="1" ref="AN22" ca="1">_xlfn.TEXTJOIN(CHAR(10),,_xlfn._xlws.FILTER(_xlfn.ANCHORARRAY(Tout!$F$2),(D=J)*(H=AN$9),""))</f>
        <v/>
      </c>
      <c r="AO22" s="96" t="str" cm="1">
        <f t="array" aca="1" ref="AO22" ca="1">_xlfn.TEXTJOIN(CHAR(10),,_xlfn._xlws.FILTER(_xlfn.ANCHORARRAY(Tout!$F$2),(D=J)*(H=AO$9),""))</f>
        <v/>
      </c>
      <c r="AP22" s="118" t="str">
        <f t="shared" si="8"/>
        <v>M</v>
      </c>
      <c r="AQ22" s="119">
        <v>45790</v>
      </c>
      <c r="AR22" s="96" t="str" cm="1">
        <f t="array" aca="1" ref="AR22" ca="1">_xlfn.TEXTJOIN(CHAR(10),,_xlfn._xlws.FILTER(_xlfn.ANCHORARRAY(Tout!$F$2),(D=J)*(H=AR$9),""))</f>
        <v/>
      </c>
      <c r="AS22" s="96" t="str" cm="1">
        <f t="array" aca="1" ref="AS22" ca="1">_xlfn.TEXTJOIN(CHAR(10),,_xlfn._xlws.FILTER(_xlfn.ANCHORARRAY(Tout!$F$2),(D=J)*(H=AS$9),""))</f>
        <v/>
      </c>
      <c r="AT22" s="96" t="str" cm="1">
        <f t="array" aca="1" ref="AT22" ca="1">_xlfn.TEXTJOIN(CHAR(10),,_xlfn._xlws.FILTER(_xlfn.ANCHORARRAY(Tout!$F$2),(D=J)*(H=AT$9),""))</f>
        <v/>
      </c>
      <c r="AU22" s="118" t="str">
        <f t="shared" si="9"/>
        <v>V</v>
      </c>
      <c r="AV22" s="119">
        <v>45821</v>
      </c>
      <c r="AW22" s="96" t="str" cm="1">
        <f t="array" aca="1" ref="AW22" ca="1">_xlfn.TEXTJOIN(CHAR(10),,_xlfn._xlws.FILTER(_xlfn.ANCHORARRAY(Tout!$F$2),(D=J)*(H=AW$9),""))</f>
        <v/>
      </c>
      <c r="AX22" s="96" t="str" cm="1">
        <f t="array" aca="1" ref="AX22" ca="1">_xlfn.TEXTJOIN(CHAR(10),,_xlfn._xlws.FILTER(_xlfn.ANCHORARRAY(Tout!$F$2),(D=J)*(H=AX$9),""))</f>
        <v/>
      </c>
      <c r="AY22" s="96" t="str" cm="1">
        <f t="array" aca="1" ref="AY22" ca="1">_xlfn.TEXTJOIN(CHAR(10),,_xlfn._xlws.FILTER(_xlfn.ANCHORARRAY(Tout!$F$2),(D=J)*(H=AY$9),""))</f>
        <v/>
      </c>
      <c r="AZ22" s="118" t="str">
        <f t="shared" si="10"/>
        <v>D</v>
      </c>
      <c r="BA22" s="119">
        <v>45851</v>
      </c>
      <c r="BB22" s="96" t="str" cm="1">
        <f t="array" aca="1" ref="BB22" ca="1">_xlfn.TEXTJOIN(CHAR(10),,_xlfn._xlws.FILTER(_xlfn.ANCHORARRAY(Tout!$F$2),(D=J)*(H=BB$9),""))</f>
        <v/>
      </c>
      <c r="BC22" s="96" t="str" cm="1">
        <f t="array" aca="1" ref="BC22" ca="1">_xlfn.TEXTJOIN(CHAR(10),,_xlfn._xlws.FILTER(_xlfn.ANCHORARRAY(Tout!$F$2),(D=J)*(H=BC$9),""))</f>
        <v/>
      </c>
      <c r="BD22" s="96" t="str" cm="1">
        <f t="array" aca="1" ref="BD22" ca="1">_xlfn.TEXTJOIN(CHAR(10),,_xlfn._xlws.FILTER(_xlfn.ANCHORARRAY(Tout!$F$2),(D=J)*(H=BD$9),""))</f>
        <v/>
      </c>
      <c r="BE22" s="118" t="str">
        <f t="shared" si="11"/>
        <v>M</v>
      </c>
      <c r="BF22" s="119">
        <v>45882</v>
      </c>
      <c r="BG22" s="96" t="str" cm="1">
        <f t="array" aca="1" ref="BG22" ca="1">_xlfn.TEXTJOIN(CHAR(10),,_xlfn._xlws.FILTER(_xlfn.ANCHORARRAY(Tout!$F$2),(D=J)*(H=BG$9),""))</f>
        <v/>
      </c>
      <c r="BH22" s="96" t="str" cm="1">
        <f t="array" aca="1" ref="BH22" ca="1">_xlfn.TEXTJOIN(CHAR(10),,_xlfn._xlws.FILTER(_xlfn.ANCHORARRAY(Tout!$F$2),(D=J)*(H=BH$9),""))</f>
        <v/>
      </c>
      <c r="BI22" s="96" t="str" cm="1">
        <f t="array" aca="1" ref="BI22" ca="1">_xlfn.TEXTJOIN(CHAR(10),,_xlfn._xlws.FILTER(_xlfn.ANCHORARRAY(Tout!$F$2),(D=J)*(H=BI$9),""))</f>
        <v/>
      </c>
      <c r="BK22" s="115"/>
    </row>
    <row r="23" spans="2:63" ht="30" x14ac:dyDescent="0.25">
      <c r="B23" s="116" t="str">
        <f t="shared" si="0"/>
        <v>S</v>
      </c>
      <c r="C23" s="117">
        <v>45549</v>
      </c>
      <c r="D23" s="96" t="str" cm="1">
        <f t="array" aca="1" ref="D23" ca="1">_xlfn.TEXTJOIN(CHAR(10),,_xlfn._xlws.FILTER(_xlfn.ANCHORARRAY(Tout!$F$2),(D=J)*(H=D$9),""))</f>
        <v/>
      </c>
      <c r="E23" s="96" t="str" cm="1">
        <f t="array" aca="1" ref="E23" ca="1">_xlfn.TEXTJOIN(CHAR(10),,_xlfn._xlws.FILTER(_xlfn.ANCHORARRAY(Tout!$F$2),(D=J)*(H=E$9),""))</f>
        <v/>
      </c>
      <c r="F23" s="96" t="str" cm="1">
        <f t="array" aca="1" ref="F23" ca="1">_xlfn.TEXTJOIN(CHAR(10),,_xlfn._xlws.FILTER(_xlfn.ANCHORARRAY(Tout!$F$2),(D=J)*(H=F$9),""))</f>
        <v/>
      </c>
      <c r="G23" s="118" t="str">
        <f t="shared" si="1"/>
        <v>L</v>
      </c>
      <c r="H23" s="119">
        <v>45579</v>
      </c>
      <c r="I23" s="96" t="str" cm="1">
        <f t="array" aca="1" ref="I23" ca="1">_xlfn.TEXTJOIN(CHAR(10),,_xlfn._xlws.FILTER(_xlfn.ANCHORARRAY(Tout!$F$2),(D=J)*(H=I$9),""))</f>
        <v/>
      </c>
      <c r="J23" s="96" t="str" cm="1">
        <f t="array" aca="1" ref="J23" ca="1">_xlfn.TEXTJOIN(CHAR(10),,_xlfn._xlws.FILTER(_xlfn.ANCHORARRAY(Tout!$F$2),(D=J)*(H=J$9),""))</f>
        <v/>
      </c>
      <c r="K23" s="96" t="str" cm="1">
        <f t="array" aca="1" ref="K23" ca="1">_xlfn.TEXTJOIN(CHAR(10),,_xlfn._xlws.FILTER(_xlfn.ANCHORARRAY(Tout!$F$2),(D=J)*(H=K$9),""))</f>
        <v/>
      </c>
      <c r="L23" s="118" t="str">
        <f t="shared" si="2"/>
        <v>J</v>
      </c>
      <c r="M23" s="119">
        <v>45610</v>
      </c>
      <c r="N23" s="96" t="str" cm="1">
        <f t="array" aca="1" ref="N23" ca="1">_xlfn.TEXTJOIN(CHAR(10),,_xlfn._xlws.FILTER(_xlfn.ANCHORARRAY(Tout!$F$2),(D=J)*(H=N$9),""))</f>
        <v/>
      </c>
      <c r="O23" s="96" t="str" cm="1">
        <f t="array" aca="1" ref="O23" ca="1">_xlfn.TEXTJOIN(CHAR(10),,_xlfn._xlws.FILTER(_xlfn.ANCHORARRAY(Tout!$F$2),(D=J)*(H=O$9),""))</f>
        <v/>
      </c>
      <c r="P23" s="96" t="str" cm="1">
        <f t="array" aca="1" ref="P23" ca="1">_xlfn.TEXTJOIN(CHAR(10),,_xlfn._xlws.FILTER(_xlfn.ANCHORARRAY(Tout!$F$2),(D=J)*(H=P$9),""))</f>
        <v/>
      </c>
      <c r="Q23" s="118" t="str">
        <f t="shared" si="3"/>
        <v>S</v>
      </c>
      <c r="R23" s="119">
        <v>45640</v>
      </c>
      <c r="S23" s="96" t="str" cm="1">
        <f t="array" aca="1" ref="S23" ca="1">_xlfn.TEXTJOIN(CHAR(10),,_xlfn._xlws.FILTER(_xlfn.ANCHORARRAY(Tout!$F$2),(D=J)*(H=S$9),""))</f>
        <v/>
      </c>
      <c r="T23" s="96" t="str" cm="1">
        <f t="array" aca="1" ref="T23" ca="1">_xlfn.TEXTJOIN(CHAR(10),,_xlfn._xlws.FILTER(_xlfn.ANCHORARRAY(Tout!$F$2),(D=J)*(H=T$9),""))</f>
        <v/>
      </c>
      <c r="U23" s="96" t="str" cm="1">
        <f t="array" aca="1" ref="U23" ca="1">_xlfn.TEXTJOIN(CHAR(10),,_xlfn._xlws.FILTER(_xlfn.ANCHORARRAY(Tout!$F$2),(D=J)*(H=U$9),""))</f>
        <v/>
      </c>
      <c r="V23" s="118" t="str">
        <f t="shared" si="4"/>
        <v>M</v>
      </c>
      <c r="W23" s="119">
        <v>45671</v>
      </c>
      <c r="X23" s="96" t="str" cm="1">
        <f t="array" aca="1" ref="X23" ca="1">_xlfn.TEXTJOIN(CHAR(10),,_xlfn._xlws.FILTER(_xlfn.ANCHORARRAY(Tout!$F$2),(D=J)*(H=X$9),""))</f>
        <v>Et Puis
10:00</v>
      </c>
      <c r="Y23" s="96" t="str" cm="1">
        <f t="array" aca="1" ref="Y23" ca="1">_xlfn.TEXTJOIN(CHAR(10),,_xlfn._xlws.FILTER(_xlfn.ANCHORARRAY(Tout!$F$2),(D=J)*(H=Y$9),""))</f>
        <v>Et Puis
16:00</v>
      </c>
      <c r="Z23" s="96" t="str" cm="1">
        <f t="array" aca="1" ref="Z23" ca="1">_xlfn.TEXTJOIN(CHAR(10),,_xlfn._xlws.FILTER(_xlfn.ANCHORARRAY(Tout!$F$2),(D=J)*(H=Z$9),""))</f>
        <v/>
      </c>
      <c r="AA23" s="118" t="str">
        <f t="shared" si="5"/>
        <v>V</v>
      </c>
      <c r="AB23" s="119">
        <v>45702</v>
      </c>
      <c r="AC23" s="96" t="str" cm="1">
        <f t="array" aca="1" ref="AC23" ca="1">_xlfn.TEXTJOIN(CHAR(10),,_xlfn._xlws.FILTER(_xlfn.ANCHORARRAY(Tout!$F$2),(D=J)*(H=AC$9),""))</f>
        <v/>
      </c>
      <c r="AD23" s="96" t="str" cm="1">
        <f t="array" aca="1" ref="AD23" ca="1">_xlfn.TEXTJOIN(CHAR(10),,_xlfn._xlws.FILTER(_xlfn.ANCHORARRAY(Tout!$F$2),(D=J)*(H=AD$9),""))</f>
        <v>Histoire d'escargot…
15:00</v>
      </c>
      <c r="AE23" s="96" t="str" cm="1">
        <f t="array" aca="1" ref="AE23" ca="1">_xlfn.TEXTJOIN(CHAR(10),,_xlfn._xlws.FILTER(_xlfn.ANCHORARRAY(Tout!$F$2),(D=J)*(H=AE$9),""))</f>
        <v/>
      </c>
      <c r="AF23" s="118" t="str">
        <f t="shared" si="6"/>
        <v>V</v>
      </c>
      <c r="AG23" s="119">
        <v>45730</v>
      </c>
      <c r="AH23" s="96" t="str" cm="1">
        <f t="array" aca="1" ref="AH23" ca="1">_xlfn.TEXTJOIN(CHAR(10),,_xlfn._xlws.FILTER(_xlfn.ANCHORARRAY(Tout!$F$2),(D=J)*(H=AH$9),""))</f>
        <v/>
      </c>
      <c r="AI23" s="96" t="str" cm="1">
        <f t="array" aca="1" ref="AI23" ca="1">_xlfn.TEXTJOIN(CHAR(10),,_xlfn._xlws.FILTER(_xlfn.ANCHORARRAY(Tout!$F$2),(D=J)*(H=AI$9),""))</f>
        <v/>
      </c>
      <c r="AJ23" s="96" t="str" cm="1">
        <f t="array" aca="1" ref="AJ23" ca="1">_xlfn.TEXTJOIN(CHAR(10),,_xlfn._xlws.FILTER(_xlfn.ANCHORARRAY(Tout!$F$2),(D=J)*(H=AJ$9),""))</f>
        <v/>
      </c>
      <c r="AK23" s="118" t="str">
        <f t="shared" si="7"/>
        <v>L</v>
      </c>
      <c r="AL23" s="119">
        <v>45761</v>
      </c>
      <c r="AM23" s="96" t="str" cm="1">
        <f t="array" aca="1" ref="AM23" ca="1">_xlfn.TEXTJOIN(CHAR(10),,_xlfn._xlws.FILTER(_xlfn.ANCHORARRAY(Tout!$F$2),(D=J)*(H=AM$9),""))</f>
        <v/>
      </c>
      <c r="AN23" s="96" t="str" cm="1">
        <f t="array" aca="1" ref="AN23" ca="1">_xlfn.TEXTJOIN(CHAR(10),,_xlfn._xlws.FILTER(_xlfn.ANCHORARRAY(Tout!$F$2),(D=J)*(H=AN$9),""))</f>
        <v/>
      </c>
      <c r="AO23" s="96" t="str" cm="1">
        <f t="array" aca="1" ref="AO23" ca="1">_xlfn.TEXTJOIN(CHAR(10),,_xlfn._xlws.FILTER(_xlfn.ANCHORARRAY(Tout!$F$2),(D=J)*(H=AO$9),""))</f>
        <v/>
      </c>
      <c r="AP23" s="118" t="str">
        <f t="shared" si="8"/>
        <v>M</v>
      </c>
      <c r="AQ23" s="119">
        <v>45791</v>
      </c>
      <c r="AR23" s="96" t="str" cm="1">
        <f t="array" aca="1" ref="AR23" ca="1">_xlfn.TEXTJOIN(CHAR(10),,_xlfn._xlws.FILTER(_xlfn.ANCHORARRAY(Tout!$F$2),(D=J)*(H=AR$9),""))</f>
        <v/>
      </c>
      <c r="AS23" s="96" t="str" cm="1">
        <f t="array" aca="1" ref="AS23" ca="1">_xlfn.TEXTJOIN(CHAR(10),,_xlfn._xlws.FILTER(_xlfn.ANCHORARRAY(Tout!$F$2),(D=J)*(H=AS$9),""))</f>
        <v/>
      </c>
      <c r="AT23" s="96" t="str" cm="1">
        <f t="array" aca="1" ref="AT23" ca="1">_xlfn.TEXTJOIN(CHAR(10),,_xlfn._xlws.FILTER(_xlfn.ANCHORARRAY(Tout!$F$2),(D=J)*(H=AT$9),""))</f>
        <v/>
      </c>
      <c r="AU23" s="118" t="str">
        <f t="shared" si="9"/>
        <v>S</v>
      </c>
      <c r="AV23" s="119">
        <v>45822</v>
      </c>
      <c r="AW23" s="96" t="str" cm="1">
        <f t="array" aca="1" ref="AW23" ca="1">_xlfn.TEXTJOIN(CHAR(10),,_xlfn._xlws.FILTER(_xlfn.ANCHORARRAY(Tout!$F$2),(D=J)*(H=AW$9),""))</f>
        <v/>
      </c>
      <c r="AX23" s="96" t="str" cm="1">
        <f t="array" aca="1" ref="AX23" ca="1">_xlfn.TEXTJOIN(CHAR(10),,_xlfn._xlws.FILTER(_xlfn.ANCHORARRAY(Tout!$F$2),(D=J)*(H=AX$9),""))</f>
        <v/>
      </c>
      <c r="AY23" s="96" t="str" cm="1">
        <f t="array" aca="1" ref="AY23" ca="1">_xlfn.TEXTJOIN(CHAR(10),,_xlfn._xlws.FILTER(_xlfn.ANCHORARRAY(Tout!$F$2),(D=J)*(H=AY$9),""))</f>
        <v/>
      </c>
      <c r="AZ23" s="118" t="str">
        <f t="shared" si="10"/>
        <v>L</v>
      </c>
      <c r="BA23" s="119">
        <v>45852</v>
      </c>
      <c r="BB23" s="96" t="str" cm="1">
        <f t="array" aca="1" ref="BB23" ca="1">_xlfn.TEXTJOIN(CHAR(10),,_xlfn._xlws.FILTER(_xlfn.ANCHORARRAY(Tout!$F$2),(D=J)*(H=BB$9),""))</f>
        <v/>
      </c>
      <c r="BC23" s="96" t="str" cm="1">
        <f t="array" aca="1" ref="BC23" ca="1">_xlfn.TEXTJOIN(CHAR(10),,_xlfn._xlws.FILTER(_xlfn.ANCHORARRAY(Tout!$F$2),(D=J)*(H=BC$9),""))</f>
        <v/>
      </c>
      <c r="BD23" s="96" t="str" cm="1">
        <f t="array" aca="1" ref="BD23" ca="1">_xlfn.TEXTJOIN(CHAR(10),,_xlfn._xlws.FILTER(_xlfn.ANCHORARRAY(Tout!$F$2),(D=J)*(H=BD$9),""))</f>
        <v/>
      </c>
      <c r="BE23" s="118" t="str">
        <f t="shared" si="11"/>
        <v>J</v>
      </c>
      <c r="BF23" s="119">
        <v>45883</v>
      </c>
      <c r="BG23" s="96" t="str" cm="1">
        <f t="array" aca="1" ref="BG23" ca="1">_xlfn.TEXTJOIN(CHAR(10),,_xlfn._xlws.FILTER(_xlfn.ANCHORARRAY(Tout!$F$2),(D=J)*(H=BG$9),""))</f>
        <v/>
      </c>
      <c r="BH23" s="96" t="str" cm="1">
        <f t="array" aca="1" ref="BH23" ca="1">_xlfn.TEXTJOIN(CHAR(10),,_xlfn._xlws.FILTER(_xlfn.ANCHORARRAY(Tout!$F$2),(D=J)*(H=BH$9),""))</f>
        <v/>
      </c>
      <c r="BI23" s="96" t="str" cm="1">
        <f t="array" aca="1" ref="BI23" ca="1">_xlfn.TEXTJOIN(CHAR(10),,_xlfn._xlws.FILTER(_xlfn.ANCHORARRAY(Tout!$F$2),(D=J)*(H=BI$9),""))</f>
        <v/>
      </c>
      <c r="BK23" s="115"/>
    </row>
    <row r="24" spans="2:63" ht="30" x14ac:dyDescent="0.25">
      <c r="B24" s="116" t="str">
        <f t="shared" si="0"/>
        <v>D</v>
      </c>
      <c r="C24" s="117">
        <v>45550</v>
      </c>
      <c r="D24" s="96" t="str" cm="1">
        <f t="array" aca="1" ref="D24" ca="1">_xlfn.TEXTJOIN(CHAR(10),,_xlfn._xlws.FILTER(_xlfn.ANCHORARRAY(Tout!$F$2),(D=J)*(H=D$9),""))</f>
        <v/>
      </c>
      <c r="E24" s="96" t="str" cm="1">
        <f t="array" aca="1" ref="E24" ca="1">_xlfn.TEXTJOIN(CHAR(10),,_xlfn._xlws.FILTER(_xlfn.ANCHORARRAY(Tout!$F$2),(D=J)*(H=E$9),""))</f>
        <v/>
      </c>
      <c r="F24" s="96" t="str" cm="1">
        <f t="array" aca="1" ref="F24" ca="1">_xlfn.TEXTJOIN(CHAR(10),,_xlfn._xlws.FILTER(_xlfn.ANCHORARRAY(Tout!$F$2),(D=J)*(H=F$9),""))</f>
        <v/>
      </c>
      <c r="G24" s="118" t="str">
        <f t="shared" si="1"/>
        <v>M</v>
      </c>
      <c r="H24" s="119">
        <v>45580</v>
      </c>
      <c r="I24" s="96" t="str" cm="1">
        <f t="array" aca="1" ref="I24" ca="1">_xlfn.TEXTJOIN(CHAR(10),,_xlfn._xlws.FILTER(_xlfn.ANCHORARRAY(Tout!$F$2),(D=J)*(H=I$9),""))</f>
        <v/>
      </c>
      <c r="J24" s="96" t="str" cm="1">
        <f t="array" aca="1" ref="J24" ca="1">_xlfn.TEXTJOIN(CHAR(10),,_xlfn._xlws.FILTER(_xlfn.ANCHORARRAY(Tout!$F$2),(D=J)*(H=J$9),""))</f>
        <v/>
      </c>
      <c r="K24" s="96" t="str" cm="1">
        <f t="array" aca="1" ref="K24" ca="1">_xlfn.TEXTJOIN(CHAR(10),,_xlfn._xlws.FILTER(_xlfn.ANCHORARRAY(Tout!$F$2),(D=J)*(H=K$9),""))</f>
        <v/>
      </c>
      <c r="L24" s="118" t="str">
        <f t="shared" si="2"/>
        <v>V</v>
      </c>
      <c r="M24" s="119">
        <v>45611</v>
      </c>
      <c r="N24" s="96" t="str" cm="1">
        <f t="array" aca="1" ref="N24" ca="1">_xlfn.TEXTJOIN(CHAR(10),,_xlfn._xlws.FILTER(_xlfn.ANCHORARRAY(Tout!$F$2),(D=J)*(H=N$9),""))</f>
        <v/>
      </c>
      <c r="O24" s="96" t="str" cm="1">
        <f t="array" aca="1" ref="O24" ca="1">_xlfn.TEXTJOIN(CHAR(10),,_xlfn._xlws.FILTER(_xlfn.ANCHORARRAY(Tout!$F$2),(D=J)*(H=O$9),""))</f>
        <v/>
      </c>
      <c r="P24" s="96" t="str" cm="1">
        <f t="array" aca="1" ref="P24" ca="1">_xlfn.TEXTJOIN(CHAR(10),,_xlfn._xlws.FILTER(_xlfn.ANCHORARRAY(Tout!$F$2),(D=J)*(H=P$9),""))</f>
        <v/>
      </c>
      <c r="Q24" s="118" t="str">
        <f t="shared" si="3"/>
        <v>D</v>
      </c>
      <c r="R24" s="119">
        <v>45641</v>
      </c>
      <c r="S24" s="96" t="str" cm="1">
        <f t="array" aca="1" ref="S24" ca="1">_xlfn.TEXTJOIN(CHAR(10),,_xlfn._xlws.FILTER(_xlfn.ANCHORARRAY(Tout!$F$2),(D=J)*(H=S$9),""))</f>
        <v/>
      </c>
      <c r="T24" s="96" t="str" cm="1">
        <f t="array" aca="1" ref="T24" ca="1">_xlfn.TEXTJOIN(CHAR(10),,_xlfn._xlws.FILTER(_xlfn.ANCHORARRAY(Tout!$F$2),(D=J)*(H=T$9),""))</f>
        <v/>
      </c>
      <c r="U24" s="96" t="str" cm="1">
        <f t="array" aca="1" ref="U24" ca="1">_xlfn.TEXTJOIN(CHAR(10),,_xlfn._xlws.FILTER(_xlfn.ANCHORARRAY(Tout!$F$2),(D=J)*(H=U$9),""))</f>
        <v/>
      </c>
      <c r="V24" s="118" t="str">
        <f t="shared" si="4"/>
        <v>M</v>
      </c>
      <c r="W24" s="119">
        <v>45672</v>
      </c>
      <c r="X24" s="96" t="str" cm="1">
        <f t="array" aca="1" ref="X24" ca="1">_xlfn.TEXTJOIN(CHAR(10),,_xlfn._xlws.FILTER(_xlfn.ANCHORARRAY(Tout!$F$2),(D=J)*(H=X$9),""))</f>
        <v/>
      </c>
      <c r="Y24" s="96" t="str" cm="1">
        <f t="array" aca="1" ref="Y24" ca="1">_xlfn.TEXTJOIN(CHAR(10),,_xlfn._xlws.FILTER(_xlfn.ANCHORARRAY(Tout!$F$2),(D=J)*(H=Y$9),""))</f>
        <v/>
      </c>
      <c r="Z24" s="96" t="str" cm="1">
        <f t="array" aca="1" ref="Z24" ca="1">_xlfn.TEXTJOIN(CHAR(10),,_xlfn._xlws.FILTER(_xlfn.ANCHORARRAY(Tout!$F$2),(D=J)*(H=Z$9),""))</f>
        <v>Et Puis
20:30</v>
      </c>
      <c r="AA24" s="118" t="str">
        <f t="shared" si="5"/>
        <v>S</v>
      </c>
      <c r="AB24" s="119">
        <v>45703</v>
      </c>
      <c r="AC24" s="96" t="str" cm="1">
        <f t="array" aca="1" ref="AC24" ca="1">_xlfn.TEXTJOIN(CHAR(10),,_xlfn._xlws.FILTER(_xlfn.ANCHORARRAY(Tout!$F$2),(D=J)*(H=AC$9),""))</f>
        <v>Histoire d'escargot…
11:00</v>
      </c>
      <c r="AD24" s="96" t="str" cm="1">
        <f t="array" aca="1" ref="AD24" ca="1">_xlfn.TEXTJOIN(CHAR(10),,_xlfn._xlws.FILTER(_xlfn.ANCHORARRAY(Tout!$F$2),(D=J)*(H=AD$9),""))</f>
        <v/>
      </c>
      <c r="AE24" s="96" t="str" cm="1">
        <f t="array" aca="1" ref="AE24" ca="1">_xlfn.TEXTJOIN(CHAR(10),,_xlfn._xlws.FILTER(_xlfn.ANCHORARRAY(Tout!$F$2),(D=J)*(H=AE$9),""))</f>
        <v/>
      </c>
      <c r="AF24" s="118" t="str">
        <f t="shared" si="6"/>
        <v>S</v>
      </c>
      <c r="AG24" s="119">
        <v>45731</v>
      </c>
      <c r="AH24" s="96" t="str" cm="1">
        <f t="array" aca="1" ref="AH24" ca="1">_xlfn.TEXTJOIN(CHAR(10),,_xlfn._xlws.FILTER(_xlfn.ANCHORARRAY(Tout!$F$2),(D=J)*(H=AH$9),""))</f>
        <v/>
      </c>
      <c r="AI24" s="96" t="str" cm="1">
        <f t="array" aca="1" ref="AI24" ca="1">_xlfn.TEXTJOIN(CHAR(10),,_xlfn._xlws.FILTER(_xlfn.ANCHORARRAY(Tout!$F$2),(D=J)*(H=AI$9),""))</f>
        <v>Coline Rio
15:00</v>
      </c>
      <c r="AJ24" s="96" t="str" cm="1">
        <f t="array" aca="1" ref="AJ24" ca="1">_xlfn.TEXTJOIN(CHAR(10),,_xlfn._xlws.FILTER(_xlfn.ANCHORARRAY(Tout!$F$2),(D=J)*(H=AJ$9),""))</f>
        <v/>
      </c>
      <c r="AK24" s="118" t="str">
        <f t="shared" si="7"/>
        <v>M</v>
      </c>
      <c r="AL24" s="119">
        <v>45762</v>
      </c>
      <c r="AM24" s="96" t="str" cm="1">
        <f t="array" aca="1" ref="AM24" ca="1">_xlfn.TEXTJOIN(CHAR(10),,_xlfn._xlws.FILTER(_xlfn.ANCHORARRAY(Tout!$F$2),(D=J)*(H=AM$9),""))</f>
        <v/>
      </c>
      <c r="AN24" s="96" t="str" cm="1">
        <f t="array" aca="1" ref="AN24" ca="1">_xlfn.TEXTJOIN(CHAR(10),,_xlfn._xlws.FILTER(_xlfn.ANCHORARRAY(Tout!$F$2),(D=J)*(H=AN$9),""))</f>
        <v/>
      </c>
      <c r="AO24" s="96" t="str" cm="1">
        <f t="array" aca="1" ref="AO24" ca="1">_xlfn.TEXTJOIN(CHAR(10),,_xlfn._xlws.FILTER(_xlfn.ANCHORARRAY(Tout!$F$2),(D=J)*(H=AO$9),""))</f>
        <v/>
      </c>
      <c r="AP24" s="118" t="str">
        <f t="shared" si="8"/>
        <v>J</v>
      </c>
      <c r="AQ24" s="119">
        <v>45792</v>
      </c>
      <c r="AR24" s="96" t="str" cm="1">
        <f t="array" aca="1" ref="AR24" ca="1">_xlfn.TEXTJOIN(CHAR(10),,_xlfn._xlws.FILTER(_xlfn.ANCHORARRAY(Tout!$F$2),(D=J)*(H=AR$9),""))</f>
        <v/>
      </c>
      <c r="AS24" s="96" t="str" cm="1">
        <f t="array" aca="1" ref="AS24" ca="1">_xlfn.TEXTJOIN(CHAR(10),,_xlfn._xlws.FILTER(_xlfn.ANCHORARRAY(Tout!$F$2),(D=J)*(H=AS$9),""))</f>
        <v/>
      </c>
      <c r="AT24" s="96" t="str" cm="1">
        <f t="array" aca="1" ref="AT24" ca="1">_xlfn.TEXTJOIN(CHAR(10),,_xlfn._xlws.FILTER(_xlfn.ANCHORARRAY(Tout!$F$2),(D=J)*(H=AT$9),""))</f>
        <v/>
      </c>
      <c r="AU24" s="118" t="str">
        <f t="shared" si="9"/>
        <v>D</v>
      </c>
      <c r="AV24" s="119">
        <v>45823</v>
      </c>
      <c r="AW24" s="96" t="str" cm="1">
        <f t="array" aca="1" ref="AW24" ca="1">_xlfn.TEXTJOIN(CHAR(10),,_xlfn._xlws.FILTER(_xlfn.ANCHORARRAY(Tout!$F$2),(D=J)*(H=AW$9),""))</f>
        <v/>
      </c>
      <c r="AX24" s="96" t="str" cm="1">
        <f t="array" aca="1" ref="AX24" ca="1">_xlfn.TEXTJOIN(CHAR(10),,_xlfn._xlws.FILTER(_xlfn.ANCHORARRAY(Tout!$F$2),(D=J)*(H=AX$9),""))</f>
        <v/>
      </c>
      <c r="AY24" s="96" t="str" cm="1">
        <f t="array" aca="1" ref="AY24" ca="1">_xlfn.TEXTJOIN(CHAR(10),,_xlfn._xlws.FILTER(_xlfn.ANCHORARRAY(Tout!$F$2),(D=J)*(H=AY$9),""))</f>
        <v/>
      </c>
      <c r="AZ24" s="118" t="str">
        <f t="shared" si="10"/>
        <v>M</v>
      </c>
      <c r="BA24" s="119">
        <v>45853</v>
      </c>
      <c r="BB24" s="96" t="str" cm="1">
        <f t="array" aca="1" ref="BB24" ca="1">_xlfn.TEXTJOIN(CHAR(10),,_xlfn._xlws.FILTER(_xlfn.ANCHORARRAY(Tout!$F$2),(D=J)*(H=BB$9),""))</f>
        <v/>
      </c>
      <c r="BC24" s="96" t="str" cm="1">
        <f t="array" aca="1" ref="BC24" ca="1">_xlfn.TEXTJOIN(CHAR(10),,_xlfn._xlws.FILTER(_xlfn.ANCHORARRAY(Tout!$F$2),(D=J)*(H=BC$9),""))</f>
        <v/>
      </c>
      <c r="BD24" s="96" t="str" cm="1">
        <f t="array" aca="1" ref="BD24" ca="1">_xlfn.TEXTJOIN(CHAR(10),,_xlfn._xlws.FILTER(_xlfn.ANCHORARRAY(Tout!$F$2),(D=J)*(H=BD$9),""))</f>
        <v/>
      </c>
      <c r="BE24" s="118" t="str">
        <f t="shared" si="11"/>
        <v>V</v>
      </c>
      <c r="BF24" s="119">
        <v>45884</v>
      </c>
      <c r="BG24" s="96" t="str" cm="1">
        <f t="array" aca="1" ref="BG24" ca="1">_xlfn.TEXTJOIN(CHAR(10),,_xlfn._xlws.FILTER(_xlfn.ANCHORARRAY(Tout!$F$2),(D=J)*(H=BG$9),""))</f>
        <v/>
      </c>
      <c r="BH24" s="96" t="str" cm="1">
        <f t="array" aca="1" ref="BH24" ca="1">_xlfn.TEXTJOIN(CHAR(10),,_xlfn._xlws.FILTER(_xlfn.ANCHORARRAY(Tout!$F$2),(D=J)*(H=BH$9),""))</f>
        <v/>
      </c>
      <c r="BI24" s="96" t="str" cm="1">
        <f t="array" aca="1" ref="BI24" ca="1">_xlfn.TEXTJOIN(CHAR(10),,_xlfn._xlws.FILTER(_xlfn.ANCHORARRAY(Tout!$F$2),(D=J)*(H=BI$9),""))</f>
        <v/>
      </c>
      <c r="BK24" s="115"/>
    </row>
    <row r="25" spans="2:63" ht="45" x14ac:dyDescent="0.25">
      <c r="B25" s="116" t="str">
        <f t="shared" si="0"/>
        <v>L</v>
      </c>
      <c r="C25" s="117">
        <v>45551</v>
      </c>
      <c r="D25" s="96" t="str" cm="1">
        <f t="array" aca="1" ref="D25" ca="1">_xlfn.TEXTJOIN(CHAR(10),,_xlfn._xlws.FILTER(_xlfn.ANCHORARRAY(Tout!$F$2),(D=J)*(H=D$9),""))</f>
        <v/>
      </c>
      <c r="E25" s="96" t="str" cm="1">
        <f t="array" aca="1" ref="E25" ca="1">_xlfn.TEXTJOIN(CHAR(10),,_xlfn._xlws.FILTER(_xlfn.ANCHORARRAY(Tout!$F$2),(D=J)*(H=E$9),""))</f>
        <v/>
      </c>
      <c r="F25" s="96" t="str" cm="1">
        <f t="array" aca="1" ref="F25" ca="1">_xlfn.TEXTJOIN(CHAR(10),,_xlfn._xlws.FILTER(_xlfn.ANCHORARRAY(Tout!$F$2),(D=J)*(H=F$9),""))</f>
        <v/>
      </c>
      <c r="G25" s="118" t="str">
        <f t="shared" si="1"/>
        <v>M</v>
      </c>
      <c r="H25" s="119">
        <v>45581</v>
      </c>
      <c r="I25" s="96" t="str" cm="1">
        <f t="array" aca="1" ref="I25" ca="1">_xlfn.TEXTJOIN(CHAR(10),,_xlfn._xlws.FILTER(_xlfn.ANCHORARRAY(Tout!$F$2),(D=J)*(H=I$9),""))</f>
        <v/>
      </c>
      <c r="J25" s="96" t="str" cm="1">
        <f t="array" aca="1" ref="J25" ca="1">_xlfn.TEXTJOIN(CHAR(10),,_xlfn._xlws.FILTER(_xlfn.ANCHORARRAY(Tout!$F$2),(D=J)*(H=J$9),""))</f>
        <v>Cueillez, cueillez votre jeunesse
16:00</v>
      </c>
      <c r="K25" s="96" t="str" cm="1">
        <f t="array" aca="1" ref="K25" ca="1">_xlfn.TEXTJOIN(CHAR(10),,_xlfn._xlws.FILTER(_xlfn.ANCHORARRAY(Tout!$F$2),(D=J)*(H=K$9),""))</f>
        <v/>
      </c>
      <c r="L25" s="118" t="str">
        <f t="shared" si="2"/>
        <v>S</v>
      </c>
      <c r="M25" s="119">
        <v>45612</v>
      </c>
      <c r="N25" s="96" t="str" cm="1">
        <f t="array" aca="1" ref="N25" ca="1">_xlfn.TEXTJOIN(CHAR(10),,_xlfn._xlws.FILTER(_xlfn.ANCHORARRAY(Tout!$F$2),(D=J)*(H=N$9),""))</f>
        <v/>
      </c>
      <c r="O25" s="96" t="str" cm="1">
        <f t="array" aca="1" ref="O25" ca="1">_xlfn.TEXTJOIN(CHAR(10),,_xlfn._xlws.FILTER(_xlfn.ANCHORARRAY(Tout!$F$2),(D=J)*(H=O$9),""))</f>
        <v/>
      </c>
      <c r="P25" s="96" t="str" cm="1">
        <f t="array" aca="1" ref="P25" ca="1">_xlfn.TEXTJOIN(CHAR(10),,_xlfn._xlws.FILTER(_xlfn.ANCHORARRAY(Tout!$F$2),(D=J)*(H=P$9),""))</f>
        <v/>
      </c>
      <c r="Q25" s="118" t="str">
        <f t="shared" si="3"/>
        <v>L</v>
      </c>
      <c r="R25" s="119">
        <v>45642</v>
      </c>
      <c r="S25" s="96" t="str" cm="1">
        <f t="array" aca="1" ref="S25" ca="1">_xlfn.TEXTJOIN(CHAR(10),,_xlfn._xlws.FILTER(_xlfn.ANCHORARRAY(Tout!$F$2),(D=J)*(H=S$9),""))</f>
        <v/>
      </c>
      <c r="T25" s="96" t="str" cm="1">
        <f t="array" aca="1" ref="T25" ca="1">_xlfn.TEXTJOIN(CHAR(10),,_xlfn._xlws.FILTER(_xlfn.ANCHORARRAY(Tout!$F$2),(D=J)*(H=T$9),""))</f>
        <v/>
      </c>
      <c r="U25" s="96" t="str" cm="1">
        <f t="array" aca="1" ref="U25" ca="1">_xlfn.TEXTJOIN(CHAR(10),,_xlfn._xlws.FILTER(_xlfn.ANCHORARRAY(Tout!$F$2),(D=J)*(H=U$9),""))</f>
        <v/>
      </c>
      <c r="V25" s="118" t="str">
        <f t="shared" si="4"/>
        <v>J</v>
      </c>
      <c r="W25" s="119">
        <v>45673</v>
      </c>
      <c r="X25" s="96" t="str" cm="1">
        <f t="array" aca="1" ref="X25" ca="1">_xlfn.TEXTJOIN(CHAR(10),,_xlfn._xlws.FILTER(_xlfn.ANCHORARRAY(Tout!$F$2),(D=J)*(H=X$9),""))</f>
        <v/>
      </c>
      <c r="Y25" s="96" t="str" cm="1">
        <f t="array" aca="1" ref="Y25" ca="1">_xlfn.TEXTJOIN(CHAR(10),,_xlfn._xlws.FILTER(_xlfn.ANCHORARRAY(Tout!$F$2),(D=J)*(H=Y$9),""))</f>
        <v/>
      </c>
      <c r="Z25" s="96" t="str" cm="1">
        <f t="array" aca="1" ref="Z25" ca="1">_xlfn.TEXTJOIN(CHAR(10),,_xlfn._xlws.FILTER(_xlfn.ANCHORARRAY(Tout!$F$2),(D=J)*(H=Z$9),""))</f>
        <v/>
      </c>
      <c r="AA25" s="118" t="str">
        <f t="shared" si="5"/>
        <v>D</v>
      </c>
      <c r="AB25" s="119">
        <v>45704</v>
      </c>
      <c r="AC25" s="96" t="str" cm="1">
        <f t="array" aca="1" ref="AC25" ca="1">_xlfn.TEXTJOIN(CHAR(10),,_xlfn._xlws.FILTER(_xlfn.ANCHORARRAY(Tout!$F$2),(D=J)*(H=AC$9),""))</f>
        <v/>
      </c>
      <c r="AD25" s="96" t="str" cm="1">
        <f t="array" aca="1" ref="AD25" ca="1">_xlfn.TEXTJOIN(CHAR(10),,_xlfn._xlws.FILTER(_xlfn.ANCHORARRAY(Tout!$F$2),(D=J)*(H=AD$9),""))</f>
        <v/>
      </c>
      <c r="AE25" s="96" t="str" cm="1">
        <f t="array" aca="1" ref="AE25" ca="1">_xlfn.TEXTJOIN(CHAR(10),,_xlfn._xlws.FILTER(_xlfn.ANCHORARRAY(Tout!$F$2),(D=J)*(H=AE$9),""))</f>
        <v/>
      </c>
      <c r="AF25" s="118" t="str">
        <f t="shared" si="6"/>
        <v>D</v>
      </c>
      <c r="AG25" s="119">
        <v>45732</v>
      </c>
      <c r="AH25" s="96" t="str" cm="1">
        <f t="array" aca="1" ref="AH25" ca="1">_xlfn.TEXTJOIN(CHAR(10),,_xlfn._xlws.FILTER(_xlfn.ANCHORARRAY(Tout!$F$2),(D=J)*(H=AH$9),""))</f>
        <v/>
      </c>
      <c r="AI25" s="96" t="str" cm="1">
        <f t="array" aca="1" ref="AI25" ca="1">_xlfn.TEXTJOIN(CHAR(10),,_xlfn._xlws.FILTER(_xlfn.ANCHORARRAY(Tout!$F$2),(D=J)*(H=AI$9),""))</f>
        <v/>
      </c>
      <c r="AJ25" s="96" t="str" cm="1">
        <f t="array" aca="1" ref="AJ25" ca="1">_xlfn.TEXTJOIN(CHAR(10),,_xlfn._xlws.FILTER(_xlfn.ANCHORARRAY(Tout!$F$2),(D=J)*(H=AJ$9),""))</f>
        <v/>
      </c>
      <c r="AK25" s="118" t="str">
        <f t="shared" si="7"/>
        <v>M</v>
      </c>
      <c r="AL25" s="119">
        <v>45763</v>
      </c>
      <c r="AM25" s="96" t="str" cm="1">
        <f t="array" aca="1" ref="AM25" ca="1">_xlfn.TEXTJOIN(CHAR(10),,_xlfn._xlws.FILTER(_xlfn.ANCHORARRAY(Tout!$F$2),(D=J)*(H=AM$9),""))</f>
        <v/>
      </c>
      <c r="AN25" s="96" t="str" cm="1">
        <f t="array" aca="1" ref="AN25" ca="1">_xlfn.TEXTJOIN(CHAR(10),,_xlfn._xlws.FILTER(_xlfn.ANCHORARRAY(Tout!$F$2),(D=J)*(H=AN$9),""))</f>
        <v/>
      </c>
      <c r="AO25" s="96" t="str" cm="1">
        <f t="array" aca="1" ref="AO25" ca="1">_xlfn.TEXTJOIN(CHAR(10),,_xlfn._xlws.FILTER(_xlfn.ANCHORARRAY(Tout!$F$2),(D=J)*(H=AO$9),""))</f>
        <v/>
      </c>
      <c r="AP25" s="118" t="str">
        <f t="shared" si="8"/>
        <v>V</v>
      </c>
      <c r="AQ25" s="119">
        <v>45793</v>
      </c>
      <c r="AR25" s="96" t="str" cm="1">
        <f t="array" aca="1" ref="AR25" ca="1">_xlfn.TEXTJOIN(CHAR(10),,_xlfn._xlws.FILTER(_xlfn.ANCHORARRAY(Tout!$F$2),(D=J)*(H=AR$9),""))</f>
        <v/>
      </c>
      <c r="AS25" s="96" t="str" cm="1">
        <f t="array" aca="1" ref="AS25" ca="1">_xlfn.TEXTJOIN(CHAR(10),,_xlfn._xlws.FILTER(_xlfn.ANCHORARRAY(Tout!$F$2),(D=J)*(H=AS$9),""))</f>
        <v/>
      </c>
      <c r="AT25" s="96" t="str" cm="1">
        <f t="array" aca="1" ref="AT25" ca="1">_xlfn.TEXTJOIN(CHAR(10),,_xlfn._xlws.FILTER(_xlfn.ANCHORARRAY(Tout!$F$2),(D=J)*(H=AT$9),""))</f>
        <v/>
      </c>
      <c r="AU25" s="118" t="str">
        <f t="shared" si="9"/>
        <v>L</v>
      </c>
      <c r="AV25" s="119">
        <v>45824</v>
      </c>
      <c r="AW25" s="96" t="str" cm="1">
        <f t="array" aca="1" ref="AW25" ca="1">_xlfn.TEXTJOIN(CHAR(10),,_xlfn._xlws.FILTER(_xlfn.ANCHORARRAY(Tout!$F$2),(D=J)*(H=AW$9),""))</f>
        <v/>
      </c>
      <c r="AX25" s="96" t="str" cm="1">
        <f t="array" aca="1" ref="AX25" ca="1">_xlfn.TEXTJOIN(CHAR(10),,_xlfn._xlws.FILTER(_xlfn.ANCHORARRAY(Tout!$F$2),(D=J)*(H=AX$9),""))</f>
        <v/>
      </c>
      <c r="AY25" s="96" t="str" cm="1">
        <f t="array" aca="1" ref="AY25" ca="1">_xlfn.TEXTJOIN(CHAR(10),,_xlfn._xlws.FILTER(_xlfn.ANCHORARRAY(Tout!$F$2),(D=J)*(H=AY$9),""))</f>
        <v/>
      </c>
      <c r="AZ25" s="118" t="str">
        <f t="shared" si="10"/>
        <v>M</v>
      </c>
      <c r="BA25" s="119">
        <v>45854</v>
      </c>
      <c r="BB25" s="96" t="str" cm="1">
        <f t="array" aca="1" ref="BB25" ca="1">_xlfn.TEXTJOIN(CHAR(10),,_xlfn._xlws.FILTER(_xlfn.ANCHORARRAY(Tout!$F$2),(D=J)*(H=BB$9),""))</f>
        <v/>
      </c>
      <c r="BC25" s="96" t="str" cm="1">
        <f t="array" aca="1" ref="BC25" ca="1">_xlfn.TEXTJOIN(CHAR(10),,_xlfn._xlws.FILTER(_xlfn.ANCHORARRAY(Tout!$F$2),(D=J)*(H=BC$9),""))</f>
        <v/>
      </c>
      <c r="BD25" s="96" t="str" cm="1">
        <f t="array" aca="1" ref="BD25" ca="1">_xlfn.TEXTJOIN(CHAR(10),,_xlfn._xlws.FILTER(_xlfn.ANCHORARRAY(Tout!$F$2),(D=J)*(H=BD$9),""))</f>
        <v/>
      </c>
      <c r="BE25" s="118" t="str">
        <f t="shared" si="11"/>
        <v>S</v>
      </c>
      <c r="BF25" s="119">
        <v>45885</v>
      </c>
      <c r="BG25" s="96" t="str" cm="1">
        <f t="array" aca="1" ref="BG25" ca="1">_xlfn.TEXTJOIN(CHAR(10),,_xlfn._xlws.FILTER(_xlfn.ANCHORARRAY(Tout!$F$2),(D=J)*(H=BG$9),""))</f>
        <v/>
      </c>
      <c r="BH25" s="96" t="str" cm="1">
        <f t="array" aca="1" ref="BH25" ca="1">_xlfn.TEXTJOIN(CHAR(10),,_xlfn._xlws.FILTER(_xlfn.ANCHORARRAY(Tout!$F$2),(D=J)*(H=BH$9),""))</f>
        <v/>
      </c>
      <c r="BI25" s="96" t="str" cm="1">
        <f t="array" aca="1" ref="BI25" ca="1">_xlfn.TEXTJOIN(CHAR(10),,_xlfn._xlws.FILTER(_xlfn.ANCHORARRAY(Tout!$F$2),(D=J)*(H=BI$9),""))</f>
        <v/>
      </c>
      <c r="BK25" s="115"/>
    </row>
    <row r="26" spans="2:63" x14ac:dyDescent="0.25">
      <c r="B26" s="116" t="str">
        <f t="shared" si="0"/>
        <v>M</v>
      </c>
      <c r="C26" s="117">
        <v>45552</v>
      </c>
      <c r="D26" s="96" t="str" cm="1">
        <f t="array" aca="1" ref="D26" ca="1">_xlfn.TEXTJOIN(CHAR(10),,_xlfn._xlws.FILTER(_xlfn.ANCHORARRAY(Tout!$F$2),(D=J)*(H=D$9),""))</f>
        <v/>
      </c>
      <c r="E26" s="96" t="str" cm="1">
        <f t="array" aca="1" ref="E26" ca="1">_xlfn.TEXTJOIN(CHAR(10),,_xlfn._xlws.FILTER(_xlfn.ANCHORARRAY(Tout!$F$2),(D=J)*(H=E$9),""))</f>
        <v/>
      </c>
      <c r="F26" s="96" t="str" cm="1">
        <f t="array" aca="1" ref="F26" ca="1">_xlfn.TEXTJOIN(CHAR(10),,_xlfn._xlws.FILTER(_xlfn.ANCHORARRAY(Tout!$F$2),(D=J)*(H=F$9),""))</f>
        <v/>
      </c>
      <c r="G26" s="118" t="str">
        <f t="shared" si="1"/>
        <v>J</v>
      </c>
      <c r="H26" s="119">
        <v>45582</v>
      </c>
      <c r="I26" s="96" t="str" cm="1">
        <f t="array" aca="1" ref="I26" ca="1">_xlfn.TEXTJOIN(CHAR(10),,_xlfn._xlws.FILTER(_xlfn.ANCHORARRAY(Tout!$F$2),(D=J)*(H=I$9),""))</f>
        <v/>
      </c>
      <c r="J26" s="96" t="str" cm="1">
        <f t="array" aca="1" ref="J26" ca="1">_xlfn.TEXTJOIN(CHAR(10),,_xlfn._xlws.FILTER(_xlfn.ANCHORARRAY(Tout!$F$2),(D=J)*(H=J$9),""))</f>
        <v/>
      </c>
      <c r="K26" s="96" t="str" cm="1">
        <f t="array" aca="1" ref="K26" ca="1">_xlfn.TEXTJOIN(CHAR(10),,_xlfn._xlws.FILTER(_xlfn.ANCHORARRAY(Tout!$F$2),(D=J)*(H=K$9),""))</f>
        <v/>
      </c>
      <c r="L26" s="118" t="str">
        <f t="shared" si="2"/>
        <v>D</v>
      </c>
      <c r="M26" s="119">
        <v>45613</v>
      </c>
      <c r="N26" s="96" t="str" cm="1">
        <f t="array" aca="1" ref="N26" ca="1">_xlfn.TEXTJOIN(CHAR(10),,_xlfn._xlws.FILTER(_xlfn.ANCHORARRAY(Tout!$F$2),(D=J)*(H=N$9),""))</f>
        <v/>
      </c>
      <c r="O26" s="96" t="str" cm="1">
        <f t="array" aca="1" ref="O26" ca="1">_xlfn.TEXTJOIN(CHAR(10),,_xlfn._xlws.FILTER(_xlfn.ANCHORARRAY(Tout!$F$2),(D=J)*(H=O$9),""))</f>
        <v/>
      </c>
      <c r="P26" s="96" t="str" cm="1">
        <f t="array" aca="1" ref="P26" ca="1">_xlfn.TEXTJOIN(CHAR(10),,_xlfn._xlws.FILTER(_xlfn.ANCHORARRAY(Tout!$F$2),(D=J)*(H=P$9),""))</f>
        <v/>
      </c>
      <c r="Q26" s="118" t="str">
        <f t="shared" si="3"/>
        <v>M</v>
      </c>
      <c r="R26" s="119">
        <v>45643</v>
      </c>
      <c r="S26" s="96" t="str" cm="1">
        <f t="array" aca="1" ref="S26" ca="1">_xlfn.TEXTJOIN(CHAR(10),,_xlfn._xlws.FILTER(_xlfn.ANCHORARRAY(Tout!$F$2),(D=J)*(H=S$9),""))</f>
        <v/>
      </c>
      <c r="T26" s="96" t="str" cm="1">
        <f t="array" aca="1" ref="T26" ca="1">_xlfn.TEXTJOIN(CHAR(10),,_xlfn._xlws.FILTER(_xlfn.ANCHORARRAY(Tout!$F$2),(D=J)*(H=T$9),""))</f>
        <v/>
      </c>
      <c r="U26" s="96" t="str" cm="1">
        <f t="array" aca="1" ref="U26" ca="1">_xlfn.TEXTJOIN(CHAR(10),,_xlfn._xlws.FILTER(_xlfn.ANCHORARRAY(Tout!$F$2),(D=J)*(H=U$9),""))</f>
        <v/>
      </c>
      <c r="V26" s="118" t="str">
        <f t="shared" si="4"/>
        <v>V</v>
      </c>
      <c r="W26" s="119">
        <v>45674</v>
      </c>
      <c r="X26" s="96" t="str" cm="1">
        <f t="array" aca="1" ref="X26" ca="1">_xlfn.TEXTJOIN(CHAR(10),,_xlfn._xlws.FILTER(_xlfn.ANCHORARRAY(Tout!$F$2),(D=J)*(H=X$9),""))</f>
        <v/>
      </c>
      <c r="Y26" s="96" t="str" cm="1">
        <f t="array" aca="1" ref="Y26" ca="1">_xlfn.TEXTJOIN(CHAR(10),,_xlfn._xlws.FILTER(_xlfn.ANCHORARRAY(Tout!$F$2),(D=J)*(H=Y$9),""))</f>
        <v/>
      </c>
      <c r="Z26" s="96" t="str" cm="1">
        <f t="array" aca="1" ref="Z26" ca="1">_xlfn.TEXTJOIN(CHAR(10),,_xlfn._xlws.FILTER(_xlfn.ANCHORARRAY(Tout!$F$2),(D=J)*(H=Z$9),""))</f>
        <v/>
      </c>
      <c r="AA26" s="118" t="str">
        <f t="shared" si="5"/>
        <v>L</v>
      </c>
      <c r="AB26" s="119">
        <v>45705</v>
      </c>
      <c r="AC26" s="96" t="str" cm="1">
        <f t="array" aca="1" ref="AC26" ca="1">_xlfn.TEXTJOIN(CHAR(10),,_xlfn._xlws.FILTER(_xlfn.ANCHORARRAY(Tout!$F$2),(D=J)*(H=AC$9),""))</f>
        <v/>
      </c>
      <c r="AD26" s="96" t="str" cm="1">
        <f t="array" aca="1" ref="AD26" ca="1">_xlfn.TEXTJOIN(CHAR(10),,_xlfn._xlws.FILTER(_xlfn.ANCHORARRAY(Tout!$F$2),(D=J)*(H=AD$9),""))</f>
        <v/>
      </c>
      <c r="AE26" s="96" t="str" cm="1">
        <f t="array" aca="1" ref="AE26" ca="1">_xlfn.TEXTJOIN(CHAR(10),,_xlfn._xlws.FILTER(_xlfn.ANCHORARRAY(Tout!$F$2),(D=J)*(H=AE$9),""))</f>
        <v/>
      </c>
      <c r="AF26" s="118" t="str">
        <f t="shared" si="6"/>
        <v>L</v>
      </c>
      <c r="AG26" s="119">
        <v>45733</v>
      </c>
      <c r="AH26" s="96" t="str" cm="1">
        <f t="array" aca="1" ref="AH26" ca="1">_xlfn.TEXTJOIN(CHAR(10),,_xlfn._xlws.FILTER(_xlfn.ANCHORARRAY(Tout!$F$2),(D=J)*(H=AH$9),""))</f>
        <v/>
      </c>
      <c r="AI26" s="96" t="str" cm="1">
        <f t="array" aca="1" ref="AI26" ca="1">_xlfn.TEXTJOIN(CHAR(10),,_xlfn._xlws.FILTER(_xlfn.ANCHORARRAY(Tout!$F$2),(D=J)*(H=AI$9),""))</f>
        <v/>
      </c>
      <c r="AJ26" s="96" t="str" cm="1">
        <f t="array" aca="1" ref="AJ26" ca="1">_xlfn.TEXTJOIN(CHAR(10),,_xlfn._xlws.FILTER(_xlfn.ANCHORARRAY(Tout!$F$2),(D=J)*(H=AJ$9),""))</f>
        <v/>
      </c>
      <c r="AK26" s="118" t="str">
        <f t="shared" si="7"/>
        <v>J</v>
      </c>
      <c r="AL26" s="119">
        <v>45764</v>
      </c>
      <c r="AM26" s="96" t="str" cm="1">
        <f t="array" aca="1" ref="AM26" ca="1">_xlfn.TEXTJOIN(CHAR(10),,_xlfn._xlws.FILTER(_xlfn.ANCHORARRAY(Tout!$F$2),(D=J)*(H=AM$9),""))</f>
        <v/>
      </c>
      <c r="AN26" s="96" t="str" cm="1">
        <f t="array" aca="1" ref="AN26" ca="1">_xlfn.TEXTJOIN(CHAR(10),,_xlfn._xlws.FILTER(_xlfn.ANCHORARRAY(Tout!$F$2),(D=J)*(H=AN$9),""))</f>
        <v/>
      </c>
      <c r="AO26" s="96" t="str" cm="1">
        <f t="array" aca="1" ref="AO26" ca="1">_xlfn.TEXTJOIN(CHAR(10),,_xlfn._xlws.FILTER(_xlfn.ANCHORARRAY(Tout!$F$2),(D=J)*(H=AO$9),""))</f>
        <v/>
      </c>
      <c r="AP26" s="118" t="str">
        <f t="shared" si="8"/>
        <v>S</v>
      </c>
      <c r="AQ26" s="119">
        <v>45794</v>
      </c>
      <c r="AR26" s="96" t="str" cm="1">
        <f t="array" aca="1" ref="AR26" ca="1">_xlfn.TEXTJOIN(CHAR(10),,_xlfn._xlws.FILTER(_xlfn.ANCHORARRAY(Tout!$F$2),(D=J)*(H=AR$9),""))</f>
        <v/>
      </c>
      <c r="AS26" s="96" t="str" cm="1">
        <f t="array" aca="1" ref="AS26" ca="1">_xlfn.TEXTJOIN(CHAR(10),,_xlfn._xlws.FILTER(_xlfn.ANCHORARRAY(Tout!$F$2),(D=J)*(H=AS$9),""))</f>
        <v/>
      </c>
      <c r="AT26" s="96" t="str" cm="1">
        <f t="array" aca="1" ref="AT26" ca="1">_xlfn.TEXTJOIN(CHAR(10),,_xlfn._xlws.FILTER(_xlfn.ANCHORARRAY(Tout!$F$2),(D=J)*(H=AT$9),""))</f>
        <v/>
      </c>
      <c r="AU26" s="118" t="str">
        <f t="shared" si="9"/>
        <v>M</v>
      </c>
      <c r="AV26" s="119">
        <v>45825</v>
      </c>
      <c r="AW26" s="96" t="str" cm="1">
        <f t="array" aca="1" ref="AW26" ca="1">_xlfn.TEXTJOIN(CHAR(10),,_xlfn._xlws.FILTER(_xlfn.ANCHORARRAY(Tout!$F$2),(D=J)*(H=AW$9),""))</f>
        <v/>
      </c>
      <c r="AX26" s="96" t="str" cm="1">
        <f t="array" aca="1" ref="AX26" ca="1">_xlfn.TEXTJOIN(CHAR(10),,_xlfn._xlws.FILTER(_xlfn.ANCHORARRAY(Tout!$F$2),(D=J)*(H=AX$9),""))</f>
        <v/>
      </c>
      <c r="AY26" s="96" t="str" cm="1">
        <f t="array" aca="1" ref="AY26" ca="1">_xlfn.TEXTJOIN(CHAR(10),,_xlfn._xlws.FILTER(_xlfn.ANCHORARRAY(Tout!$F$2),(D=J)*(H=AY$9),""))</f>
        <v/>
      </c>
      <c r="AZ26" s="118" t="str">
        <f t="shared" si="10"/>
        <v>J</v>
      </c>
      <c r="BA26" s="119">
        <v>45855</v>
      </c>
      <c r="BB26" s="96" t="str" cm="1">
        <f t="array" aca="1" ref="BB26" ca="1">_xlfn.TEXTJOIN(CHAR(10),,_xlfn._xlws.FILTER(_xlfn.ANCHORARRAY(Tout!$F$2),(D=J)*(H=BB$9),""))</f>
        <v/>
      </c>
      <c r="BC26" s="96" t="str" cm="1">
        <f t="array" aca="1" ref="BC26" ca="1">_xlfn.TEXTJOIN(CHAR(10),,_xlfn._xlws.FILTER(_xlfn.ANCHORARRAY(Tout!$F$2),(D=J)*(H=BC$9),""))</f>
        <v/>
      </c>
      <c r="BD26" s="96" t="str" cm="1">
        <f t="array" aca="1" ref="BD26" ca="1">_xlfn.TEXTJOIN(CHAR(10),,_xlfn._xlws.FILTER(_xlfn.ANCHORARRAY(Tout!$F$2),(D=J)*(H=BD$9),""))</f>
        <v/>
      </c>
      <c r="BE26" s="118" t="str">
        <f t="shared" si="11"/>
        <v>D</v>
      </c>
      <c r="BF26" s="119">
        <v>45886</v>
      </c>
      <c r="BG26" s="96" t="str" cm="1">
        <f t="array" aca="1" ref="BG26" ca="1">_xlfn.TEXTJOIN(CHAR(10),,_xlfn._xlws.FILTER(_xlfn.ANCHORARRAY(Tout!$F$2),(D=J)*(H=BG$9),""))</f>
        <v/>
      </c>
      <c r="BH26" s="96" t="str" cm="1">
        <f t="array" aca="1" ref="BH26" ca="1">_xlfn.TEXTJOIN(CHAR(10),,_xlfn._xlws.FILTER(_xlfn.ANCHORARRAY(Tout!$F$2),(D=J)*(H=BH$9),""))</f>
        <v/>
      </c>
      <c r="BI26" s="96" t="str" cm="1">
        <f t="array" aca="1" ref="BI26" ca="1">_xlfn.TEXTJOIN(CHAR(10),,_xlfn._xlws.FILTER(_xlfn.ANCHORARRAY(Tout!$F$2),(D=J)*(H=BI$9),""))</f>
        <v/>
      </c>
      <c r="BK26" s="115"/>
    </row>
    <row r="27" spans="2:63" x14ac:dyDescent="0.25">
      <c r="B27" s="116" t="str">
        <f t="shared" si="0"/>
        <v>M</v>
      </c>
      <c r="C27" s="117">
        <v>45553</v>
      </c>
      <c r="D27" s="96" t="str" cm="1">
        <f t="array" aca="1" ref="D27" ca="1">_xlfn.TEXTJOIN(CHAR(10),,_xlfn._xlws.FILTER(_xlfn.ANCHORARRAY(Tout!$F$2),(D=J)*(H=D$9),""))</f>
        <v/>
      </c>
      <c r="E27" s="96" t="str" cm="1">
        <f t="array" aca="1" ref="E27" ca="1">_xlfn.TEXTJOIN(CHAR(10),,_xlfn._xlws.FILTER(_xlfn.ANCHORARRAY(Tout!$F$2),(D=J)*(H=E$9),""))</f>
        <v/>
      </c>
      <c r="F27" s="96" t="str" cm="1">
        <f t="array" aca="1" ref="F27" ca="1">_xlfn.TEXTJOIN(CHAR(10),,_xlfn._xlws.FILTER(_xlfn.ANCHORARRAY(Tout!$F$2),(D=J)*(H=F$9),""))</f>
        <v/>
      </c>
      <c r="G27" s="118" t="str">
        <f t="shared" si="1"/>
        <v>V</v>
      </c>
      <c r="H27" s="119">
        <v>45583</v>
      </c>
      <c r="I27" s="96" t="str" cm="1">
        <f t="array" aca="1" ref="I27" ca="1">_xlfn.TEXTJOIN(CHAR(10),,_xlfn._xlws.FILTER(_xlfn.ANCHORARRAY(Tout!$F$2),(D=J)*(H=I$9),""))</f>
        <v/>
      </c>
      <c r="J27" s="96" t="str" cm="1">
        <f t="array" aca="1" ref="J27" ca="1">_xlfn.TEXTJOIN(CHAR(10),,_xlfn._xlws.FILTER(_xlfn.ANCHORARRAY(Tout!$F$2),(D=J)*(H=J$9),""))</f>
        <v/>
      </c>
      <c r="K27" s="96" t="str" cm="1">
        <f t="array" aca="1" ref="K27" ca="1">_xlfn.TEXTJOIN(CHAR(10),,_xlfn._xlws.FILTER(_xlfn.ANCHORARRAY(Tout!$F$2),(D=J)*(H=K$9),""))</f>
        <v/>
      </c>
      <c r="L27" s="118" t="str">
        <f t="shared" si="2"/>
        <v>L</v>
      </c>
      <c r="M27" s="119">
        <v>45614</v>
      </c>
      <c r="N27" s="96" t="str" cm="1">
        <f t="array" aca="1" ref="N27" ca="1">_xlfn.TEXTJOIN(CHAR(10),,_xlfn._xlws.FILTER(_xlfn.ANCHORARRAY(Tout!$F$2),(D=J)*(H=N$9),""))</f>
        <v/>
      </c>
      <c r="O27" s="96" t="str" cm="1">
        <f t="array" aca="1" ref="O27" ca="1">_xlfn.TEXTJOIN(CHAR(10),,_xlfn._xlws.FILTER(_xlfn.ANCHORARRAY(Tout!$F$2),(D=J)*(H=O$9),""))</f>
        <v/>
      </c>
      <c r="P27" s="96" t="str" cm="1">
        <f t="array" aca="1" ref="P27" ca="1">_xlfn.TEXTJOIN(CHAR(10),,_xlfn._xlws.FILTER(_xlfn.ANCHORARRAY(Tout!$F$2),(D=J)*(H=P$9),""))</f>
        <v/>
      </c>
      <c r="Q27" s="118" t="str">
        <f t="shared" si="3"/>
        <v>M</v>
      </c>
      <c r="R27" s="119">
        <v>45644</v>
      </c>
      <c r="S27" s="96" t="str" cm="1">
        <f t="array" aca="1" ref="S27" ca="1">_xlfn.TEXTJOIN(CHAR(10),,_xlfn._xlws.FILTER(_xlfn.ANCHORARRAY(Tout!$F$2),(D=J)*(H=S$9),""))</f>
        <v/>
      </c>
      <c r="T27" s="96" t="str" cm="1">
        <f t="array" aca="1" ref="T27" ca="1">_xlfn.TEXTJOIN(CHAR(10),,_xlfn._xlws.FILTER(_xlfn.ANCHORARRAY(Tout!$F$2),(D=J)*(H=T$9),""))</f>
        <v/>
      </c>
      <c r="U27" s="96" t="str" cm="1">
        <f t="array" aca="1" ref="U27" ca="1">_xlfn.TEXTJOIN(CHAR(10),,_xlfn._xlws.FILTER(_xlfn.ANCHORARRAY(Tout!$F$2),(D=J)*(H=U$9),""))</f>
        <v/>
      </c>
      <c r="V27" s="118" t="str">
        <f t="shared" si="4"/>
        <v>S</v>
      </c>
      <c r="W27" s="119">
        <v>45675</v>
      </c>
      <c r="X27" s="96" t="str" cm="1">
        <f t="array" aca="1" ref="X27" ca="1">_xlfn.TEXTJOIN(CHAR(10),,_xlfn._xlws.FILTER(_xlfn.ANCHORARRAY(Tout!$F$2),(D=J)*(H=X$9),""))</f>
        <v/>
      </c>
      <c r="Y27" s="96" t="str" cm="1">
        <f t="array" aca="1" ref="Y27" ca="1">_xlfn.TEXTJOIN(CHAR(10),,_xlfn._xlws.FILTER(_xlfn.ANCHORARRAY(Tout!$F$2),(D=J)*(H=Y$9),""))</f>
        <v/>
      </c>
      <c r="Z27" s="96" t="str" cm="1">
        <f t="array" aca="1" ref="Z27" ca="1">_xlfn.TEXTJOIN(CHAR(10),,_xlfn._xlws.FILTER(_xlfn.ANCHORARRAY(Tout!$F$2),(D=J)*(H=Z$9),""))</f>
        <v/>
      </c>
      <c r="AA27" s="118" t="str">
        <f t="shared" si="5"/>
        <v>M</v>
      </c>
      <c r="AB27" s="119">
        <v>45706</v>
      </c>
      <c r="AC27" s="96" t="str" cm="1">
        <f t="array" aca="1" ref="AC27" ca="1">_xlfn.TEXTJOIN(CHAR(10),,_xlfn._xlws.FILTER(_xlfn.ANCHORARRAY(Tout!$F$2),(D=J)*(H=AC$9),""))</f>
        <v/>
      </c>
      <c r="AD27" s="96" t="str" cm="1">
        <f t="array" aca="1" ref="AD27" ca="1">_xlfn.TEXTJOIN(CHAR(10),,_xlfn._xlws.FILTER(_xlfn.ANCHORARRAY(Tout!$F$2),(D=J)*(H=AD$9),""))</f>
        <v/>
      </c>
      <c r="AE27" s="96" t="str" cm="1">
        <f t="array" aca="1" ref="AE27" ca="1">_xlfn.TEXTJOIN(CHAR(10),,_xlfn._xlws.FILTER(_xlfn.ANCHORARRAY(Tout!$F$2),(D=J)*(H=AE$9),""))</f>
        <v/>
      </c>
      <c r="AF27" s="118" t="str">
        <f t="shared" si="6"/>
        <v>M</v>
      </c>
      <c r="AG27" s="119">
        <v>45734</v>
      </c>
      <c r="AH27" s="96" t="str" cm="1">
        <f t="array" aca="1" ref="AH27" ca="1">_xlfn.TEXTJOIN(CHAR(10),,_xlfn._xlws.FILTER(_xlfn.ANCHORARRAY(Tout!$F$2),(D=J)*(H=AH$9),""))</f>
        <v/>
      </c>
      <c r="AI27" s="96" t="str" cm="1">
        <f t="array" aca="1" ref="AI27" ca="1">_xlfn.TEXTJOIN(CHAR(10),,_xlfn._xlws.FILTER(_xlfn.ANCHORARRAY(Tout!$F$2),(D=J)*(H=AI$9),""))</f>
        <v/>
      </c>
      <c r="AJ27" s="96" t="str" cm="1">
        <f t="array" aca="1" ref="AJ27" ca="1">_xlfn.TEXTJOIN(CHAR(10),,_xlfn._xlws.FILTER(_xlfn.ANCHORARRAY(Tout!$F$2),(D=J)*(H=AJ$9),""))</f>
        <v/>
      </c>
      <c r="AK27" s="118" t="str">
        <f t="shared" si="7"/>
        <v>V</v>
      </c>
      <c r="AL27" s="119">
        <v>45765</v>
      </c>
      <c r="AM27" s="96" t="str" cm="1">
        <f t="array" aca="1" ref="AM27" ca="1">_xlfn.TEXTJOIN(CHAR(10),,_xlfn._xlws.FILTER(_xlfn.ANCHORARRAY(Tout!$F$2),(D=J)*(H=AM$9),""))</f>
        <v/>
      </c>
      <c r="AN27" s="96" t="str" cm="1">
        <f t="array" aca="1" ref="AN27" ca="1">_xlfn.TEXTJOIN(CHAR(10),,_xlfn._xlws.FILTER(_xlfn.ANCHORARRAY(Tout!$F$2),(D=J)*(H=AN$9),""))</f>
        <v/>
      </c>
      <c r="AO27" s="96" t="str" cm="1">
        <f t="array" aca="1" ref="AO27" ca="1">_xlfn.TEXTJOIN(CHAR(10),,_xlfn._xlws.FILTER(_xlfn.ANCHORARRAY(Tout!$F$2),(D=J)*(H=AO$9),""))</f>
        <v/>
      </c>
      <c r="AP27" s="118" t="str">
        <f t="shared" si="8"/>
        <v>D</v>
      </c>
      <c r="AQ27" s="119">
        <v>45795</v>
      </c>
      <c r="AR27" s="96" t="str" cm="1">
        <f t="array" aca="1" ref="AR27" ca="1">_xlfn.TEXTJOIN(CHAR(10),,_xlfn._xlws.FILTER(_xlfn.ANCHORARRAY(Tout!$F$2),(D=J)*(H=AR$9),""))</f>
        <v/>
      </c>
      <c r="AS27" s="96" t="str" cm="1">
        <f t="array" aca="1" ref="AS27" ca="1">_xlfn.TEXTJOIN(CHAR(10),,_xlfn._xlws.FILTER(_xlfn.ANCHORARRAY(Tout!$F$2),(D=J)*(H=AS$9),""))</f>
        <v/>
      </c>
      <c r="AT27" s="96" t="str" cm="1">
        <f t="array" aca="1" ref="AT27" ca="1">_xlfn.TEXTJOIN(CHAR(10),,_xlfn._xlws.FILTER(_xlfn.ANCHORARRAY(Tout!$F$2),(D=J)*(H=AT$9),""))</f>
        <v/>
      </c>
      <c r="AU27" s="118" t="str">
        <f t="shared" si="9"/>
        <v>M</v>
      </c>
      <c r="AV27" s="119">
        <v>45826</v>
      </c>
      <c r="AW27" s="96" t="str" cm="1">
        <f t="array" aca="1" ref="AW27" ca="1">_xlfn.TEXTJOIN(CHAR(10),,_xlfn._xlws.FILTER(_xlfn.ANCHORARRAY(Tout!$F$2),(D=J)*(H=AW$9),""))</f>
        <v/>
      </c>
      <c r="AX27" s="96" t="str" cm="1">
        <f t="array" aca="1" ref="AX27" ca="1">_xlfn.TEXTJOIN(CHAR(10),,_xlfn._xlws.FILTER(_xlfn.ANCHORARRAY(Tout!$F$2),(D=J)*(H=AX$9),""))</f>
        <v/>
      </c>
      <c r="AY27" s="96" t="str" cm="1">
        <f t="array" aca="1" ref="AY27" ca="1">_xlfn.TEXTJOIN(CHAR(10),,_xlfn._xlws.FILTER(_xlfn.ANCHORARRAY(Tout!$F$2),(D=J)*(H=AY$9),""))</f>
        <v/>
      </c>
      <c r="AZ27" s="118" t="str">
        <f t="shared" si="10"/>
        <v>V</v>
      </c>
      <c r="BA27" s="119">
        <v>45856</v>
      </c>
      <c r="BB27" s="96" t="str" cm="1">
        <f t="array" aca="1" ref="BB27" ca="1">_xlfn.TEXTJOIN(CHAR(10),,_xlfn._xlws.FILTER(_xlfn.ANCHORARRAY(Tout!$F$2),(D=J)*(H=BB$9),""))</f>
        <v/>
      </c>
      <c r="BC27" s="96" t="str" cm="1">
        <f t="array" aca="1" ref="BC27" ca="1">_xlfn.TEXTJOIN(CHAR(10),,_xlfn._xlws.FILTER(_xlfn.ANCHORARRAY(Tout!$F$2),(D=J)*(H=BC$9),""))</f>
        <v/>
      </c>
      <c r="BD27" s="96" t="str" cm="1">
        <f t="array" aca="1" ref="BD27" ca="1">_xlfn.TEXTJOIN(CHAR(10),,_xlfn._xlws.FILTER(_xlfn.ANCHORARRAY(Tout!$F$2),(D=J)*(H=BD$9),""))</f>
        <v/>
      </c>
      <c r="BE27" s="118" t="str">
        <f t="shared" si="11"/>
        <v>L</v>
      </c>
      <c r="BF27" s="119">
        <v>45887</v>
      </c>
      <c r="BG27" s="96" t="str" cm="1">
        <f t="array" aca="1" ref="BG27" ca="1">_xlfn.TEXTJOIN(CHAR(10),,_xlfn._xlws.FILTER(_xlfn.ANCHORARRAY(Tout!$F$2),(D=J)*(H=BG$9),""))</f>
        <v/>
      </c>
      <c r="BH27" s="96" t="str" cm="1">
        <f t="array" aca="1" ref="BH27" ca="1">_xlfn.TEXTJOIN(CHAR(10),,_xlfn._xlws.FILTER(_xlfn.ANCHORARRAY(Tout!$F$2),(D=J)*(H=BH$9),""))</f>
        <v/>
      </c>
      <c r="BI27" s="96" t="str" cm="1">
        <f t="array" aca="1" ref="BI27" ca="1">_xlfn.TEXTJOIN(CHAR(10),,_xlfn._xlws.FILTER(_xlfn.ANCHORARRAY(Tout!$F$2),(D=J)*(H=BI$9),""))</f>
        <v/>
      </c>
      <c r="BK27" s="115"/>
    </row>
    <row r="28" spans="2:63" ht="45" x14ac:dyDescent="0.25">
      <c r="B28" s="116" t="str">
        <f t="shared" si="0"/>
        <v>J</v>
      </c>
      <c r="C28" s="117">
        <v>45554</v>
      </c>
      <c r="D28" s="96" t="str" cm="1">
        <f t="array" aca="1" ref="D28" ca="1">_xlfn.TEXTJOIN(CHAR(10),,_xlfn._xlws.FILTER(_xlfn.ANCHORARRAY(Tout!$F$2),(D=J)*(H=D$9),""))</f>
        <v/>
      </c>
      <c r="E28" s="96" t="str" cm="1">
        <f t="array" aca="1" ref="E28" ca="1">_xlfn.TEXTJOIN(CHAR(10),,_xlfn._xlws.FILTER(_xlfn.ANCHORARRAY(Tout!$F$2),(D=J)*(H=E$9),""))</f>
        <v/>
      </c>
      <c r="F28" s="96" t="str" cm="1">
        <f t="array" aca="1" ref="F28" ca="1">_xlfn.TEXTJOIN(CHAR(10),,_xlfn._xlws.FILTER(_xlfn.ANCHORARRAY(Tout!$F$2),(D=J)*(H=F$9),""))</f>
        <v>Lancement de saison
20:00</v>
      </c>
      <c r="G28" s="118" t="str">
        <f t="shared" si="1"/>
        <v>S</v>
      </c>
      <c r="H28" s="119">
        <v>45584</v>
      </c>
      <c r="I28" s="96" t="str" cm="1">
        <f t="array" aca="1" ref="I28" ca="1">_xlfn.TEXTJOIN(CHAR(10),,_xlfn._xlws.FILTER(_xlfn.ANCHORARRAY(Tout!$F$2),(D=J)*(H=I$9),""))</f>
        <v/>
      </c>
      <c r="J28" s="96" t="str" cm="1">
        <f t="array" aca="1" ref="J28" ca="1">_xlfn.TEXTJOIN(CHAR(10),,_xlfn._xlws.FILTER(_xlfn.ANCHORARRAY(Tout!$F$2),(D=J)*(H=J$9),""))</f>
        <v/>
      </c>
      <c r="K28" s="96" t="str" cm="1">
        <f t="array" aca="1" ref="K28" ca="1">_xlfn.TEXTJOIN(CHAR(10),,_xlfn._xlws.FILTER(_xlfn.ANCHORARRAY(Tout!$F$2),(D=J)*(H=K$9),""))</f>
        <v/>
      </c>
      <c r="L28" s="118" t="str">
        <f t="shared" si="2"/>
        <v>M</v>
      </c>
      <c r="M28" s="119">
        <v>45615</v>
      </c>
      <c r="N28" s="96" t="str" cm="1">
        <f t="array" aca="1" ref="N28" ca="1">_xlfn.TEXTJOIN(CHAR(10),,_xlfn._xlws.FILTER(_xlfn.ANCHORARRAY(Tout!$F$2),(D=J)*(H=N$9),""))</f>
        <v/>
      </c>
      <c r="O28" s="96" t="str" cm="1">
        <f t="array" aca="1" ref="O28" ca="1">_xlfn.TEXTJOIN(CHAR(10),,_xlfn._xlws.FILTER(_xlfn.ANCHORARRAY(Tout!$F$2),(D=J)*(H=O$9),""))</f>
        <v/>
      </c>
      <c r="P28" s="96" t="str" cm="1">
        <f t="array" aca="1" ref="P28" ca="1">_xlfn.TEXTJOIN(CHAR(10),,_xlfn._xlws.FILTER(_xlfn.ANCHORARRAY(Tout!$F$2),(D=J)*(H=P$9),""))</f>
        <v/>
      </c>
      <c r="Q28" s="118" t="str">
        <f t="shared" si="3"/>
        <v>J</v>
      </c>
      <c r="R28" s="119">
        <v>45645</v>
      </c>
      <c r="S28" s="96" t="str" cm="1">
        <f t="array" aca="1" ref="S28" ca="1">_xlfn.TEXTJOIN(CHAR(10),,_xlfn._xlws.FILTER(_xlfn.ANCHORARRAY(Tout!$F$2),(D=J)*(H=S$9),""))</f>
        <v/>
      </c>
      <c r="T28" s="96" t="str" cm="1">
        <f t="array" aca="1" ref="T28" ca="1">_xlfn.TEXTJOIN(CHAR(10),,_xlfn._xlws.FILTER(_xlfn.ANCHORARRAY(Tout!$F$2),(D=J)*(H=T$9),""))</f>
        <v/>
      </c>
      <c r="U28" s="96" t="str" cm="1">
        <f t="array" aca="1" ref="U28" ca="1">_xlfn.TEXTJOIN(CHAR(10),,_xlfn._xlws.FILTER(_xlfn.ANCHORARRAY(Tout!$F$2),(D=J)*(H=U$9),""))</f>
        <v/>
      </c>
      <c r="V28" s="118" t="str">
        <f t="shared" si="4"/>
        <v>D</v>
      </c>
      <c r="W28" s="119">
        <v>45676</v>
      </c>
      <c r="X28" s="96" t="str" cm="1">
        <f t="array" aca="1" ref="X28" ca="1">_xlfn.TEXTJOIN(CHAR(10),,_xlfn._xlws.FILTER(_xlfn.ANCHORARRAY(Tout!$F$2),(D=J)*(H=X$9),""))</f>
        <v/>
      </c>
      <c r="Y28" s="96" t="str" cm="1">
        <f t="array" aca="1" ref="Y28" ca="1">_xlfn.TEXTJOIN(CHAR(10),,_xlfn._xlws.FILTER(_xlfn.ANCHORARRAY(Tout!$F$2),(D=J)*(H=Y$9),""))</f>
        <v/>
      </c>
      <c r="Z28" s="96" t="str" cm="1">
        <f t="array" aca="1" ref="Z28" ca="1">_xlfn.TEXTJOIN(CHAR(10),,_xlfn._xlws.FILTER(_xlfn.ANCHORARRAY(Tout!$F$2),(D=J)*(H=Z$9),""))</f>
        <v/>
      </c>
      <c r="AA28" s="118" t="str">
        <f t="shared" si="5"/>
        <v>M</v>
      </c>
      <c r="AB28" s="119">
        <v>45707</v>
      </c>
      <c r="AC28" s="96" t="str" cm="1">
        <f t="array" aca="1" ref="AC28" ca="1">_xlfn.TEXTJOIN(CHAR(10),,_xlfn._xlws.FILTER(_xlfn.ANCHORARRAY(Tout!$F$2),(D=J)*(H=AC$9),""))</f>
        <v/>
      </c>
      <c r="AD28" s="96" t="str" cm="1">
        <f t="array" aca="1" ref="AD28" ca="1">_xlfn.TEXTJOIN(CHAR(10),,_xlfn._xlws.FILTER(_xlfn.ANCHORARRAY(Tout!$F$2),(D=J)*(H=AD$9),""))</f>
        <v/>
      </c>
      <c r="AE28" s="96" t="str" cm="1">
        <f t="array" aca="1" ref="AE28" ca="1">_xlfn.TEXTJOIN(CHAR(10),,_xlfn._xlws.FILTER(_xlfn.ANCHORARRAY(Tout!$F$2),(D=J)*(H=AE$9),""))</f>
        <v/>
      </c>
      <c r="AF28" s="118" t="str">
        <f t="shared" si="6"/>
        <v>M</v>
      </c>
      <c r="AG28" s="119">
        <v>45735</v>
      </c>
      <c r="AH28" s="96" t="str" cm="1">
        <f t="array" aca="1" ref="AH28" ca="1">_xlfn.TEXTJOIN(CHAR(10),,_xlfn._xlws.FILTER(_xlfn.ANCHORARRAY(Tout!$F$2),(D=J)*(H=AH$9),""))</f>
        <v/>
      </c>
      <c r="AI28" s="96" t="str" cm="1">
        <f t="array" aca="1" ref="AI28" ca="1">_xlfn.TEXTJOIN(CHAR(10),,_xlfn._xlws.FILTER(_xlfn.ANCHORARRAY(Tout!$F$2),(D=J)*(H=AI$9),""))</f>
        <v/>
      </c>
      <c r="AJ28" s="96" t="str" cm="1">
        <f t="array" aca="1" ref="AJ28" ca="1">_xlfn.TEXTJOIN(CHAR(10),,_xlfn._xlws.FILTER(_xlfn.ANCHORARRAY(Tout!$F$2),(D=J)*(H=AJ$9),""))</f>
        <v/>
      </c>
      <c r="AK28" s="118" t="str">
        <f t="shared" si="7"/>
        <v>S</v>
      </c>
      <c r="AL28" s="119">
        <v>45766</v>
      </c>
      <c r="AM28" s="96" t="str" cm="1">
        <f t="array" aca="1" ref="AM28" ca="1">_xlfn.TEXTJOIN(CHAR(10),,_xlfn._xlws.FILTER(_xlfn.ANCHORARRAY(Tout!$F$2),(D=J)*(H=AM$9),""))</f>
        <v/>
      </c>
      <c r="AN28" s="96" t="str" cm="1">
        <f t="array" aca="1" ref="AN28" ca="1">_xlfn.TEXTJOIN(CHAR(10),,_xlfn._xlws.FILTER(_xlfn.ANCHORARRAY(Tout!$F$2),(D=J)*(H=AN$9),""))</f>
        <v/>
      </c>
      <c r="AO28" s="96" t="str" cm="1">
        <f t="array" aca="1" ref="AO28" ca="1">_xlfn.TEXTJOIN(CHAR(10),,_xlfn._xlws.FILTER(_xlfn.ANCHORARRAY(Tout!$F$2),(D=J)*(H=AO$9),""))</f>
        <v>Simon Ghraichy et Marc André 
20:30</v>
      </c>
      <c r="AP28" s="118" t="str">
        <f t="shared" si="8"/>
        <v>L</v>
      </c>
      <c r="AQ28" s="119">
        <v>45796</v>
      </c>
      <c r="AR28" s="96" t="str" cm="1">
        <f t="array" aca="1" ref="AR28" ca="1">_xlfn.TEXTJOIN(CHAR(10),,_xlfn._xlws.FILTER(_xlfn.ANCHORARRAY(Tout!$F$2),(D=J)*(H=AR$9),""))</f>
        <v/>
      </c>
      <c r="AS28" s="96" t="str" cm="1">
        <f t="array" aca="1" ref="AS28" ca="1">_xlfn.TEXTJOIN(CHAR(10),,_xlfn._xlws.FILTER(_xlfn.ANCHORARRAY(Tout!$F$2),(D=J)*(H=AS$9),""))</f>
        <v/>
      </c>
      <c r="AT28" s="96" t="str" cm="1">
        <f t="array" aca="1" ref="AT28" ca="1">_xlfn.TEXTJOIN(CHAR(10),,_xlfn._xlws.FILTER(_xlfn.ANCHORARRAY(Tout!$F$2),(D=J)*(H=AT$9),""))</f>
        <v/>
      </c>
      <c r="AU28" s="118" t="str">
        <f t="shared" si="9"/>
        <v>J</v>
      </c>
      <c r="AV28" s="119">
        <v>45827</v>
      </c>
      <c r="AW28" s="96" t="str" cm="1">
        <f t="array" aca="1" ref="AW28" ca="1">_xlfn.TEXTJOIN(CHAR(10),,_xlfn._xlws.FILTER(_xlfn.ANCHORARRAY(Tout!$F$2),(D=J)*(H=AW$9),""))</f>
        <v/>
      </c>
      <c r="AX28" s="96" t="str" cm="1">
        <f t="array" aca="1" ref="AX28" ca="1">_xlfn.TEXTJOIN(CHAR(10),,_xlfn._xlws.FILTER(_xlfn.ANCHORARRAY(Tout!$F$2),(D=J)*(H=AX$9),""))</f>
        <v/>
      </c>
      <c r="AY28" s="96" t="str" cm="1">
        <f t="array" aca="1" ref="AY28" ca="1">_xlfn.TEXTJOIN(CHAR(10),,_xlfn._xlws.FILTER(_xlfn.ANCHORARRAY(Tout!$F$2),(D=J)*(H=AY$9),""))</f>
        <v/>
      </c>
      <c r="AZ28" s="118" t="str">
        <f t="shared" si="10"/>
        <v>S</v>
      </c>
      <c r="BA28" s="119">
        <v>45857</v>
      </c>
      <c r="BB28" s="96" t="str" cm="1">
        <f t="array" aca="1" ref="BB28" ca="1">_xlfn.TEXTJOIN(CHAR(10),,_xlfn._xlws.FILTER(_xlfn.ANCHORARRAY(Tout!$F$2),(D=J)*(H=BB$9),""))</f>
        <v/>
      </c>
      <c r="BC28" s="96" t="str" cm="1">
        <f t="array" aca="1" ref="BC28" ca="1">_xlfn.TEXTJOIN(CHAR(10),,_xlfn._xlws.FILTER(_xlfn.ANCHORARRAY(Tout!$F$2),(D=J)*(H=BC$9),""))</f>
        <v/>
      </c>
      <c r="BD28" s="96" t="str" cm="1">
        <f t="array" aca="1" ref="BD28" ca="1">_xlfn.TEXTJOIN(CHAR(10),,_xlfn._xlws.FILTER(_xlfn.ANCHORARRAY(Tout!$F$2),(D=J)*(H=BD$9),""))</f>
        <v/>
      </c>
      <c r="BE28" s="118" t="str">
        <f t="shared" si="11"/>
        <v>M</v>
      </c>
      <c r="BF28" s="119">
        <v>45888</v>
      </c>
      <c r="BG28" s="96" t="str" cm="1">
        <f t="array" aca="1" ref="BG28" ca="1">_xlfn.TEXTJOIN(CHAR(10),,_xlfn._xlws.FILTER(_xlfn.ANCHORARRAY(Tout!$F$2),(D=J)*(H=BG$9),""))</f>
        <v/>
      </c>
      <c r="BH28" s="96" t="str" cm="1">
        <f t="array" aca="1" ref="BH28" ca="1">_xlfn.TEXTJOIN(CHAR(10),,_xlfn._xlws.FILTER(_xlfn.ANCHORARRAY(Tout!$F$2),(D=J)*(H=BH$9),""))</f>
        <v/>
      </c>
      <c r="BI28" s="96" t="str" cm="1">
        <f t="array" aca="1" ref="BI28" ca="1">_xlfn.TEXTJOIN(CHAR(10),,_xlfn._xlws.FILTER(_xlfn.ANCHORARRAY(Tout!$F$2),(D=J)*(H=BI$9),""))</f>
        <v/>
      </c>
      <c r="BK28" s="115"/>
    </row>
    <row r="29" spans="2:63" ht="30" x14ac:dyDescent="0.25">
      <c r="B29" s="116" t="str">
        <f t="shared" si="0"/>
        <v>V</v>
      </c>
      <c r="C29" s="117">
        <v>45555</v>
      </c>
      <c r="D29" s="96" t="str" cm="1">
        <f t="array" aca="1" ref="D29" ca="1">_xlfn.TEXTJOIN(CHAR(10),,_xlfn._xlws.FILTER(_xlfn.ANCHORARRAY(Tout!$F$2),(D=J)*(H=D$9),""))</f>
        <v/>
      </c>
      <c r="E29" s="96" t="str" cm="1">
        <f t="array" aca="1" ref="E29" ca="1">_xlfn.TEXTJOIN(CHAR(10),,_xlfn._xlws.FILTER(_xlfn.ANCHORARRAY(Tout!$F$2),(D=J)*(H=E$9),""))</f>
        <v/>
      </c>
      <c r="F29" s="96" t="str" cm="1">
        <f t="array" aca="1" ref="F29" ca="1">_xlfn.TEXTJOIN(CHAR(10),,_xlfn._xlws.FILTER(_xlfn.ANCHORARRAY(Tout!$F$2),(D=J)*(H=F$9),""))</f>
        <v/>
      </c>
      <c r="G29" s="118" t="str">
        <f t="shared" si="1"/>
        <v>D</v>
      </c>
      <c r="H29" s="119">
        <v>45585</v>
      </c>
      <c r="I29" s="96" t="str" cm="1">
        <f t="array" aca="1" ref="I29" ca="1">_xlfn.TEXTJOIN(CHAR(10),,_xlfn._xlws.FILTER(_xlfn.ANCHORARRAY(Tout!$F$2),(D=J)*(H=I$9),""))</f>
        <v>Fuega
09:00</v>
      </c>
      <c r="J29" s="96" t="str" cm="1">
        <f t="array" aca="1" ref="J29" ca="1">_xlfn.TEXTJOIN(CHAR(10),,_xlfn._xlws.FILTER(_xlfn.ANCHORARRAY(Tout!$F$2),(D=J)*(H=J$9),""))</f>
        <v>Fuega
15:00</v>
      </c>
      <c r="K29" s="96" t="str" cm="1">
        <f t="array" aca="1" ref="K29" ca="1">_xlfn.TEXTJOIN(CHAR(10),,_xlfn._xlws.FILTER(_xlfn.ANCHORARRAY(Tout!$F$2),(D=J)*(H=K$9),""))</f>
        <v/>
      </c>
      <c r="L29" s="118" t="str">
        <f t="shared" si="2"/>
        <v>M</v>
      </c>
      <c r="M29" s="119">
        <v>45616</v>
      </c>
      <c r="N29" s="96" t="str" cm="1">
        <f t="array" aca="1" ref="N29" ca="1">_xlfn.TEXTJOIN(CHAR(10),,_xlfn._xlws.FILTER(_xlfn.ANCHORARRAY(Tout!$F$2),(D=J)*(H=N$9),""))</f>
        <v/>
      </c>
      <c r="O29" s="96" t="str" cm="1">
        <f t="array" aca="1" ref="O29" ca="1">_xlfn.TEXTJOIN(CHAR(10),,_xlfn._xlws.FILTER(_xlfn.ANCHORARRAY(Tout!$F$2),(D=J)*(H=O$9),""))</f>
        <v/>
      </c>
      <c r="P29" s="96" t="str" cm="1">
        <f t="array" aca="1" ref="P29" ca="1">_xlfn.TEXTJOIN(CHAR(10),,_xlfn._xlws.FILTER(_xlfn.ANCHORARRAY(Tout!$F$2),(D=J)*(H=P$9),""))</f>
        <v/>
      </c>
      <c r="Q29" s="118" t="str">
        <f t="shared" si="3"/>
        <v>V</v>
      </c>
      <c r="R29" s="119">
        <v>45646</v>
      </c>
      <c r="S29" s="96" t="str" cm="1">
        <f t="array" aca="1" ref="S29" ca="1">_xlfn.TEXTJOIN(CHAR(10),,_xlfn._xlws.FILTER(_xlfn.ANCHORARRAY(Tout!$F$2),(D=J)*(H=S$9),""))</f>
        <v/>
      </c>
      <c r="T29" s="96" t="str" cm="1">
        <f t="array" aca="1" ref="T29" ca="1">_xlfn.TEXTJOIN(CHAR(10),,_xlfn._xlws.FILTER(_xlfn.ANCHORARRAY(Tout!$F$2),(D=J)*(H=T$9),""))</f>
        <v/>
      </c>
      <c r="U29" s="96" t="str" cm="1">
        <f t="array" aca="1" ref="U29" ca="1">_xlfn.TEXTJOIN(CHAR(10),,_xlfn._xlws.FILTER(_xlfn.ANCHORARRAY(Tout!$F$2),(D=J)*(H=U$9),""))</f>
        <v/>
      </c>
      <c r="V29" s="118" t="str">
        <f t="shared" si="4"/>
        <v>L</v>
      </c>
      <c r="W29" s="119">
        <v>45677</v>
      </c>
      <c r="X29" s="96" t="str" cm="1">
        <f t="array" aca="1" ref="X29" ca="1">_xlfn.TEXTJOIN(CHAR(10),,_xlfn._xlws.FILTER(_xlfn.ANCHORARRAY(Tout!$F$2),(D=J)*(H=X$9),""))</f>
        <v/>
      </c>
      <c r="Y29" s="96" t="str" cm="1">
        <f t="array" aca="1" ref="Y29" ca="1">_xlfn.TEXTJOIN(CHAR(10),,_xlfn._xlws.FILTER(_xlfn.ANCHORARRAY(Tout!$F$2),(D=J)*(H=Y$9),""))</f>
        <v/>
      </c>
      <c r="Z29" s="96" t="str" cm="1">
        <f t="array" aca="1" ref="Z29" ca="1">_xlfn.TEXTJOIN(CHAR(10),,_xlfn._xlws.FILTER(_xlfn.ANCHORARRAY(Tout!$F$2),(D=J)*(H=Z$9),""))</f>
        <v/>
      </c>
      <c r="AA29" s="118" t="str">
        <f t="shared" si="5"/>
        <v>J</v>
      </c>
      <c r="AB29" s="119">
        <v>45708</v>
      </c>
      <c r="AC29" s="96" t="str" cm="1">
        <f t="array" aca="1" ref="AC29" ca="1">_xlfn.TEXTJOIN(CHAR(10),,_xlfn._xlws.FILTER(_xlfn.ANCHORARRAY(Tout!$F$2),(D=J)*(H=AC$9),""))</f>
        <v/>
      </c>
      <c r="AD29" s="96" t="str" cm="1">
        <f t="array" aca="1" ref="AD29" ca="1">_xlfn.TEXTJOIN(CHAR(10),,_xlfn._xlws.FILTER(_xlfn.ANCHORARRAY(Tout!$F$2),(D=J)*(H=AD$9),""))</f>
        <v/>
      </c>
      <c r="AE29" s="96" t="str" cm="1">
        <f t="array" aca="1" ref="AE29" ca="1">_xlfn.TEXTJOIN(CHAR(10),,_xlfn._xlws.FILTER(_xlfn.ANCHORARRAY(Tout!$F$2),(D=J)*(H=AE$9),""))</f>
        <v/>
      </c>
      <c r="AF29" s="118" t="str">
        <f t="shared" si="6"/>
        <v>J</v>
      </c>
      <c r="AG29" s="119">
        <v>45736</v>
      </c>
      <c r="AH29" s="96" t="str" cm="1">
        <f t="array" aca="1" ref="AH29" ca="1">_xlfn.TEXTJOIN(CHAR(10),,_xlfn._xlws.FILTER(_xlfn.ANCHORARRAY(Tout!$F$2),(D=J)*(H=AH$9),""))</f>
        <v/>
      </c>
      <c r="AI29" s="96" t="str" cm="1">
        <f t="array" aca="1" ref="AI29" ca="1">_xlfn.TEXTJOIN(CHAR(10),,_xlfn._xlws.FILTER(_xlfn.ANCHORARRAY(Tout!$F$2),(D=J)*(H=AI$9),""))</f>
        <v/>
      </c>
      <c r="AJ29" s="96" t="str" cm="1">
        <f t="array" aca="1" ref="AJ29" ca="1">_xlfn.TEXTJOIN(CHAR(10),,_xlfn._xlws.FILTER(_xlfn.ANCHORARRAY(Tout!$F$2),(D=J)*(H=AJ$9),""))</f>
        <v/>
      </c>
      <c r="AK29" s="118" t="str">
        <f t="shared" si="7"/>
        <v>D</v>
      </c>
      <c r="AL29" s="119">
        <v>45767</v>
      </c>
      <c r="AM29" s="96" t="str" cm="1">
        <f t="array" aca="1" ref="AM29" ca="1">_xlfn.TEXTJOIN(CHAR(10),,_xlfn._xlws.FILTER(_xlfn.ANCHORARRAY(Tout!$F$2),(D=J)*(H=AM$9),""))</f>
        <v/>
      </c>
      <c r="AN29" s="96" t="str" cm="1">
        <f t="array" aca="1" ref="AN29" ca="1">_xlfn.TEXTJOIN(CHAR(10),,_xlfn._xlws.FILTER(_xlfn.ANCHORARRAY(Tout!$F$2),(D=J)*(H=AN$9),""))</f>
        <v/>
      </c>
      <c r="AO29" s="96" t="str" cm="1">
        <f t="array" aca="1" ref="AO29" ca="1">_xlfn.TEXTJOIN(CHAR(10),,_xlfn._xlws.FILTER(_xlfn.ANCHORARRAY(Tout!$F$2),(D=J)*(H=AO$9),""))</f>
        <v/>
      </c>
      <c r="AP29" s="118" t="str">
        <f t="shared" si="8"/>
        <v>M</v>
      </c>
      <c r="AQ29" s="119">
        <v>45797</v>
      </c>
      <c r="AR29" s="96" t="str" cm="1">
        <f t="array" aca="1" ref="AR29" ca="1">_xlfn.TEXTJOIN(CHAR(10),,_xlfn._xlws.FILTER(_xlfn.ANCHORARRAY(Tout!$F$2),(D=J)*(H=AR$9),""))</f>
        <v/>
      </c>
      <c r="AS29" s="96" t="str" cm="1">
        <f t="array" aca="1" ref="AS29" ca="1">_xlfn.TEXTJOIN(CHAR(10),,_xlfn._xlws.FILTER(_xlfn.ANCHORARRAY(Tout!$F$2),(D=J)*(H=AS$9),""))</f>
        <v/>
      </c>
      <c r="AT29" s="96" t="str" cm="1">
        <f t="array" aca="1" ref="AT29" ca="1">_xlfn.TEXTJOIN(CHAR(10),,_xlfn._xlws.FILTER(_xlfn.ANCHORARRAY(Tout!$F$2),(D=J)*(H=AT$9),""))</f>
        <v/>
      </c>
      <c r="AU29" s="118" t="str">
        <f t="shared" si="9"/>
        <v>V</v>
      </c>
      <c r="AV29" s="119">
        <v>45828</v>
      </c>
      <c r="AW29" s="96" t="str" cm="1">
        <f t="array" aca="1" ref="AW29" ca="1">_xlfn.TEXTJOIN(CHAR(10),,_xlfn._xlws.FILTER(_xlfn.ANCHORARRAY(Tout!$F$2),(D=J)*(H=AW$9),""))</f>
        <v/>
      </c>
      <c r="AX29" s="96" t="str" cm="1">
        <f t="array" aca="1" ref="AX29" ca="1">_xlfn.TEXTJOIN(CHAR(10),,_xlfn._xlws.FILTER(_xlfn.ANCHORARRAY(Tout!$F$2),(D=J)*(H=AX$9),""))</f>
        <v/>
      </c>
      <c r="AY29" s="96" t="str" cm="1">
        <f t="array" aca="1" ref="AY29" ca="1">_xlfn.TEXTJOIN(CHAR(10),,_xlfn._xlws.FILTER(_xlfn.ANCHORARRAY(Tout!$F$2),(D=J)*(H=AY$9),""))</f>
        <v/>
      </c>
      <c r="AZ29" s="118" t="str">
        <f t="shared" si="10"/>
        <v>D</v>
      </c>
      <c r="BA29" s="119">
        <v>45858</v>
      </c>
      <c r="BB29" s="96" t="str" cm="1">
        <f t="array" aca="1" ref="BB29" ca="1">_xlfn.TEXTJOIN(CHAR(10),,_xlfn._xlws.FILTER(_xlfn.ANCHORARRAY(Tout!$F$2),(D=J)*(H=BB$9),""))</f>
        <v/>
      </c>
      <c r="BC29" s="96" t="str" cm="1">
        <f t="array" aca="1" ref="BC29" ca="1">_xlfn.TEXTJOIN(CHAR(10),,_xlfn._xlws.FILTER(_xlfn.ANCHORARRAY(Tout!$F$2),(D=J)*(H=BC$9),""))</f>
        <v/>
      </c>
      <c r="BD29" s="96" t="str" cm="1">
        <f t="array" aca="1" ref="BD29" ca="1">_xlfn.TEXTJOIN(CHAR(10),,_xlfn._xlws.FILTER(_xlfn.ANCHORARRAY(Tout!$F$2),(D=J)*(H=BD$9),""))</f>
        <v/>
      </c>
      <c r="BE29" s="118" t="str">
        <f t="shared" si="11"/>
        <v>M</v>
      </c>
      <c r="BF29" s="119">
        <v>45889</v>
      </c>
      <c r="BG29" s="96" t="str" cm="1">
        <f t="array" aca="1" ref="BG29" ca="1">_xlfn.TEXTJOIN(CHAR(10),,_xlfn._xlws.FILTER(_xlfn.ANCHORARRAY(Tout!$F$2),(D=J)*(H=BG$9),""))</f>
        <v/>
      </c>
      <c r="BH29" s="96" t="str" cm="1">
        <f t="array" aca="1" ref="BH29" ca="1">_xlfn.TEXTJOIN(CHAR(10),,_xlfn._xlws.FILTER(_xlfn.ANCHORARRAY(Tout!$F$2),(D=J)*(H=BH$9),""))</f>
        <v/>
      </c>
      <c r="BI29" s="96" t="str" cm="1">
        <f t="array" aca="1" ref="BI29" ca="1">_xlfn.TEXTJOIN(CHAR(10),,_xlfn._xlws.FILTER(_xlfn.ANCHORARRAY(Tout!$F$2),(D=J)*(H=BI$9),""))</f>
        <v/>
      </c>
      <c r="BK29" s="115"/>
    </row>
    <row r="30" spans="2:63" ht="30" x14ac:dyDescent="0.25">
      <c r="B30" s="116" t="str">
        <f t="shared" si="0"/>
        <v>S</v>
      </c>
      <c r="C30" s="117">
        <v>45556</v>
      </c>
      <c r="D30" s="96" t="str" cm="1">
        <f t="array" aca="1" ref="D30" ca="1">_xlfn.TEXTJOIN(CHAR(10),,_xlfn._xlws.FILTER(_xlfn.ANCHORARRAY(Tout!$F$2),(D=J)*(H=D$9),""))</f>
        <v/>
      </c>
      <c r="E30" s="96" t="str" cm="1">
        <f t="array" aca="1" ref="E30" ca="1">_xlfn.TEXTJOIN(CHAR(10),,_xlfn._xlws.FILTER(_xlfn.ANCHORARRAY(Tout!$F$2),(D=J)*(H=E$9),""))</f>
        <v/>
      </c>
      <c r="F30" s="96" t="str" cm="1">
        <f t="array" aca="1" ref="F30" ca="1">_xlfn.TEXTJOIN(CHAR(10),,_xlfn._xlws.FILTER(_xlfn.ANCHORARRAY(Tout!$F$2),(D=J)*(H=F$9),""))</f>
        <v/>
      </c>
      <c r="G30" s="118" t="str">
        <f t="shared" si="1"/>
        <v>L</v>
      </c>
      <c r="H30" s="119">
        <v>45586</v>
      </c>
      <c r="I30" s="96" t="str" cm="1">
        <f t="array" aca="1" ref="I30" ca="1">_xlfn.TEXTJOIN(CHAR(10),,_xlfn._xlws.FILTER(_xlfn.ANCHORARRAY(Tout!$F$2),(D=J)*(H=I$9),""))</f>
        <v>Fuega
10:00</v>
      </c>
      <c r="J30" s="96" t="str" cm="1">
        <f t="array" aca="1" ref="J30" ca="1">_xlfn.TEXTJOIN(CHAR(10),,_xlfn._xlws.FILTER(_xlfn.ANCHORARRAY(Tout!$F$2),(D=J)*(H=J$9),""))</f>
        <v/>
      </c>
      <c r="K30" s="96" t="str" cm="1">
        <f t="array" aca="1" ref="K30" ca="1">_xlfn.TEXTJOIN(CHAR(10),,_xlfn._xlws.FILTER(_xlfn.ANCHORARRAY(Tout!$F$2),(D=J)*(H=K$9),""))</f>
        <v/>
      </c>
      <c r="L30" s="118" t="str">
        <f t="shared" si="2"/>
        <v>J</v>
      </c>
      <c r="M30" s="119">
        <v>45617</v>
      </c>
      <c r="N30" s="96" t="str" cm="1">
        <f t="array" aca="1" ref="N30" ca="1">_xlfn.TEXTJOIN(CHAR(10),,_xlfn._xlws.FILTER(_xlfn.ANCHORARRAY(Tout!$F$2),(D=J)*(H=N$9),""))</f>
        <v/>
      </c>
      <c r="O30" s="96" t="str" cm="1">
        <f t="array" aca="1" ref="O30" ca="1">_xlfn.TEXTJOIN(CHAR(10),,_xlfn._xlws.FILTER(_xlfn.ANCHORARRAY(Tout!$F$2),(D=J)*(H=O$9),""))</f>
        <v/>
      </c>
      <c r="P30" s="96" t="str" cm="1">
        <f t="array" aca="1" ref="P30" ca="1">_xlfn.TEXTJOIN(CHAR(10),,_xlfn._xlws.FILTER(_xlfn.ANCHORARRAY(Tout!$F$2),(D=J)*(H=P$9),""))</f>
        <v/>
      </c>
      <c r="Q30" s="118" t="str">
        <f t="shared" si="3"/>
        <v>S</v>
      </c>
      <c r="R30" s="119">
        <v>45647</v>
      </c>
      <c r="S30" s="96" t="str" cm="1">
        <f t="array" aca="1" ref="S30" ca="1">_xlfn.TEXTJOIN(CHAR(10),,_xlfn._xlws.FILTER(_xlfn.ANCHORARRAY(Tout!$F$2),(D=J)*(H=S$9),""))</f>
        <v/>
      </c>
      <c r="T30" s="96" t="str" cm="1">
        <f t="array" aca="1" ref="T30" ca="1">_xlfn.TEXTJOIN(CHAR(10),,_xlfn._xlws.FILTER(_xlfn.ANCHORARRAY(Tout!$F$2),(D=J)*(H=T$9),""))</f>
        <v/>
      </c>
      <c r="U30" s="96" t="str" cm="1">
        <f t="array" aca="1" ref="U30" ca="1">_xlfn.TEXTJOIN(CHAR(10),,_xlfn._xlws.FILTER(_xlfn.ANCHORARRAY(Tout!$F$2),(D=J)*(H=U$9),""))</f>
        <v/>
      </c>
      <c r="V30" s="118" t="str">
        <f t="shared" si="4"/>
        <v>M</v>
      </c>
      <c r="W30" s="119">
        <v>45678</v>
      </c>
      <c r="X30" s="96" t="str" cm="1">
        <f t="array" aca="1" ref="X30" ca="1">_xlfn.TEXTJOIN(CHAR(10),,_xlfn._xlws.FILTER(_xlfn.ANCHORARRAY(Tout!$F$2),(D=J)*(H=X$9),""))</f>
        <v/>
      </c>
      <c r="Y30" s="96" t="str" cm="1">
        <f t="array" aca="1" ref="Y30" ca="1">_xlfn.TEXTJOIN(CHAR(10),,_xlfn._xlws.FILTER(_xlfn.ANCHORARRAY(Tout!$F$2),(D=J)*(H=Y$9),""))</f>
        <v/>
      </c>
      <c r="Z30" s="96" t="str" cm="1">
        <f t="array" aca="1" ref="Z30" ca="1">_xlfn.TEXTJOIN(CHAR(10),,_xlfn._xlws.FILTER(_xlfn.ANCHORARRAY(Tout!$F$2),(D=J)*(H=Z$9),""))</f>
        <v/>
      </c>
      <c r="AA30" s="118" t="str">
        <f t="shared" si="5"/>
        <v>V</v>
      </c>
      <c r="AB30" s="119">
        <v>45709</v>
      </c>
      <c r="AC30" s="96" t="str" cm="1">
        <f t="array" aca="1" ref="AC30" ca="1">_xlfn.TEXTJOIN(CHAR(10),,_xlfn._xlws.FILTER(_xlfn.ANCHORARRAY(Tout!$F$2),(D=J)*(H=AC$9),""))</f>
        <v/>
      </c>
      <c r="AD30" s="96" t="str" cm="1">
        <f t="array" aca="1" ref="AD30" ca="1">_xlfn.TEXTJOIN(CHAR(10),,_xlfn._xlws.FILTER(_xlfn.ANCHORARRAY(Tout!$F$2),(D=J)*(H=AD$9),""))</f>
        <v/>
      </c>
      <c r="AE30" s="96" t="str" cm="1">
        <f t="array" aca="1" ref="AE30" ca="1">_xlfn.TEXTJOIN(CHAR(10),,_xlfn._xlws.FILTER(_xlfn.ANCHORARRAY(Tout!$F$2),(D=J)*(H=AE$9),""))</f>
        <v/>
      </c>
      <c r="AF30" s="118" t="str">
        <f t="shared" si="6"/>
        <v>V</v>
      </c>
      <c r="AG30" s="119">
        <v>45737</v>
      </c>
      <c r="AH30" s="96" t="str" cm="1">
        <f t="array" aca="1" ref="AH30" ca="1">_xlfn.TEXTJOIN(CHAR(10),,_xlfn._xlws.FILTER(_xlfn.ANCHORARRAY(Tout!$F$2),(D=J)*(H=AH$9),""))</f>
        <v/>
      </c>
      <c r="AI30" s="96" t="str" cm="1">
        <f t="array" aca="1" ref="AI30" ca="1">_xlfn.TEXTJOIN(CHAR(10),,_xlfn._xlws.FILTER(_xlfn.ANCHORARRAY(Tout!$F$2),(D=J)*(H=AI$9),""))</f>
        <v/>
      </c>
      <c r="AJ30" s="96" t="str" cm="1">
        <f t="array" aca="1" ref="AJ30" ca="1">_xlfn.TEXTJOIN(CHAR(10),,_xlfn._xlws.FILTER(_xlfn.ANCHORARRAY(Tout!$F$2),(D=J)*(H=AJ$9),""))</f>
        <v/>
      </c>
      <c r="AK30" s="118" t="str">
        <f t="shared" si="7"/>
        <v>L</v>
      </c>
      <c r="AL30" s="119">
        <v>45768</v>
      </c>
      <c r="AM30" s="96" t="str" cm="1">
        <f t="array" aca="1" ref="AM30" ca="1">_xlfn.TEXTJOIN(CHAR(10),,_xlfn._xlws.FILTER(_xlfn.ANCHORARRAY(Tout!$F$2),(D=J)*(H=AM$9),""))</f>
        <v/>
      </c>
      <c r="AN30" s="96" t="str" cm="1">
        <f t="array" aca="1" ref="AN30" ca="1">_xlfn.TEXTJOIN(CHAR(10),,_xlfn._xlws.FILTER(_xlfn.ANCHORARRAY(Tout!$F$2),(D=J)*(H=AN$9),""))</f>
        <v/>
      </c>
      <c r="AO30" s="96" t="str" cm="1">
        <f t="array" aca="1" ref="AO30" ca="1">_xlfn.TEXTJOIN(CHAR(10),,_xlfn._xlws.FILTER(_xlfn.ANCHORARRAY(Tout!$F$2),(D=J)*(H=AO$9),""))</f>
        <v/>
      </c>
      <c r="AP30" s="118" t="str">
        <f t="shared" si="8"/>
        <v>M</v>
      </c>
      <c r="AQ30" s="119">
        <v>45798</v>
      </c>
      <c r="AR30" s="96" t="str" cm="1">
        <f t="array" aca="1" ref="AR30" ca="1">_xlfn.TEXTJOIN(CHAR(10),,_xlfn._xlws.FILTER(_xlfn.ANCHORARRAY(Tout!$F$2),(D=J)*(H=AR$9),""))</f>
        <v/>
      </c>
      <c r="AS30" s="96" t="str" cm="1">
        <f t="array" aca="1" ref="AS30" ca="1">_xlfn.TEXTJOIN(CHAR(10),,_xlfn._xlws.FILTER(_xlfn.ANCHORARRAY(Tout!$F$2),(D=J)*(H=AS$9),""))</f>
        <v/>
      </c>
      <c r="AT30" s="96" t="str" cm="1">
        <f t="array" aca="1" ref="AT30" ca="1">_xlfn.TEXTJOIN(CHAR(10),,_xlfn._xlws.FILTER(_xlfn.ANCHORARRAY(Tout!$F$2),(D=J)*(H=AT$9),""))</f>
        <v/>
      </c>
      <c r="AU30" s="118" t="str">
        <f t="shared" si="9"/>
        <v>S</v>
      </c>
      <c r="AV30" s="119">
        <v>45829</v>
      </c>
      <c r="AW30" s="96" t="str" cm="1">
        <f t="array" aca="1" ref="AW30" ca="1">_xlfn.TEXTJOIN(CHAR(10),,_xlfn._xlws.FILTER(_xlfn.ANCHORARRAY(Tout!$F$2),(D=J)*(H=AW$9),""))</f>
        <v/>
      </c>
      <c r="AX30" s="96" t="str" cm="1">
        <f t="array" aca="1" ref="AX30" ca="1">_xlfn.TEXTJOIN(CHAR(10),,_xlfn._xlws.FILTER(_xlfn.ANCHORARRAY(Tout!$F$2),(D=J)*(H=AX$9),""))</f>
        <v/>
      </c>
      <c r="AY30" s="96" t="str" cm="1">
        <f t="array" aca="1" ref="AY30" ca="1">_xlfn.TEXTJOIN(CHAR(10),,_xlfn._xlws.FILTER(_xlfn.ANCHORARRAY(Tout!$F$2),(D=J)*(H=AY$9),""))</f>
        <v/>
      </c>
      <c r="AZ30" s="118" t="str">
        <f t="shared" si="10"/>
        <v>L</v>
      </c>
      <c r="BA30" s="119">
        <v>45859</v>
      </c>
      <c r="BB30" s="96" t="str" cm="1">
        <f t="array" aca="1" ref="BB30" ca="1">_xlfn.TEXTJOIN(CHAR(10),,_xlfn._xlws.FILTER(_xlfn.ANCHORARRAY(Tout!$F$2),(D=J)*(H=BB$9),""))</f>
        <v/>
      </c>
      <c r="BC30" s="96" t="str" cm="1">
        <f t="array" aca="1" ref="BC30" ca="1">_xlfn.TEXTJOIN(CHAR(10),,_xlfn._xlws.FILTER(_xlfn.ANCHORARRAY(Tout!$F$2),(D=J)*(H=BC$9),""))</f>
        <v/>
      </c>
      <c r="BD30" s="96" t="str" cm="1">
        <f t="array" aca="1" ref="BD30" ca="1">_xlfn.TEXTJOIN(CHAR(10),,_xlfn._xlws.FILTER(_xlfn.ANCHORARRAY(Tout!$F$2),(D=J)*(H=BD$9),""))</f>
        <v/>
      </c>
      <c r="BE30" s="118" t="str">
        <f t="shared" si="11"/>
        <v>J</v>
      </c>
      <c r="BF30" s="119">
        <v>45890</v>
      </c>
      <c r="BG30" s="96" t="str" cm="1">
        <f t="array" aca="1" ref="BG30" ca="1">_xlfn.TEXTJOIN(CHAR(10),,_xlfn._xlws.FILTER(_xlfn.ANCHORARRAY(Tout!$F$2),(D=J)*(H=BG$9),""))</f>
        <v/>
      </c>
      <c r="BH30" s="96" t="str" cm="1">
        <f t="array" aca="1" ref="BH30" ca="1">_xlfn.TEXTJOIN(CHAR(10),,_xlfn._xlws.FILTER(_xlfn.ANCHORARRAY(Tout!$F$2),(D=J)*(H=BH$9),""))</f>
        <v/>
      </c>
      <c r="BI30" s="96" t="str" cm="1">
        <f t="array" aca="1" ref="BI30" ca="1">_xlfn.TEXTJOIN(CHAR(10),,_xlfn._xlws.FILTER(_xlfn.ANCHORARRAY(Tout!$F$2),(D=J)*(H=BI$9),""))</f>
        <v/>
      </c>
      <c r="BK30" s="115"/>
    </row>
    <row r="31" spans="2:63" ht="30" x14ac:dyDescent="0.25">
      <c r="B31" s="116" t="str">
        <f t="shared" si="0"/>
        <v>D</v>
      </c>
      <c r="C31" s="117">
        <v>45557</v>
      </c>
      <c r="D31" s="96" t="str" cm="1">
        <f t="array" aca="1" ref="D31" ca="1">_xlfn.TEXTJOIN(CHAR(10),,_xlfn._xlws.FILTER(_xlfn.ANCHORARRAY(Tout!$F$2),(D=J)*(H=D$9),""))</f>
        <v/>
      </c>
      <c r="E31" s="96" t="str" cm="1">
        <f t="array" aca="1" ref="E31" ca="1">_xlfn.TEXTJOIN(CHAR(10),,_xlfn._xlws.FILTER(_xlfn.ANCHORARRAY(Tout!$F$2),(D=J)*(H=E$9),""))</f>
        <v/>
      </c>
      <c r="F31" s="96" t="str" cm="1">
        <f t="array" aca="1" ref="F31" ca="1">_xlfn.TEXTJOIN(CHAR(10),,_xlfn._xlws.FILTER(_xlfn.ANCHORARRAY(Tout!$F$2),(D=J)*(H=F$9),""))</f>
        <v/>
      </c>
      <c r="G31" s="118" t="str">
        <f t="shared" si="1"/>
        <v>M</v>
      </c>
      <c r="H31" s="119">
        <v>45587</v>
      </c>
      <c r="I31" s="96" t="str" cm="1">
        <f t="array" aca="1" ref="I31" ca="1">_xlfn.TEXTJOIN(CHAR(10),,_xlfn._xlws.FILTER(_xlfn.ANCHORARRAY(Tout!$F$2),(D=J)*(H=I$9),""))</f>
        <v>Fuega
11:00</v>
      </c>
      <c r="J31" s="96" t="str" cm="1">
        <f t="array" aca="1" ref="J31" ca="1">_xlfn.TEXTJOIN(CHAR(10),,_xlfn._xlws.FILTER(_xlfn.ANCHORARRAY(Tout!$F$2),(D=J)*(H=J$9),""))</f>
        <v/>
      </c>
      <c r="K31" s="96" t="str" cm="1">
        <f t="array" aca="1" ref="K31" ca="1">_xlfn.TEXTJOIN(CHAR(10),,_xlfn._xlws.FILTER(_xlfn.ANCHORARRAY(Tout!$F$2),(D=J)*(H=K$9),""))</f>
        <v/>
      </c>
      <c r="L31" s="118" t="str">
        <f t="shared" si="2"/>
        <v>V</v>
      </c>
      <c r="M31" s="119">
        <v>45618</v>
      </c>
      <c r="N31" s="96" t="str" cm="1">
        <f t="array" aca="1" ref="N31" ca="1">_xlfn.TEXTJOIN(CHAR(10),,_xlfn._xlws.FILTER(_xlfn.ANCHORARRAY(Tout!$F$2),(D=J)*(H=N$9),""))</f>
        <v/>
      </c>
      <c r="O31" s="96" t="str" cm="1">
        <f t="array" aca="1" ref="O31" ca="1">_xlfn.TEXTJOIN(CHAR(10),,_xlfn._xlws.FILTER(_xlfn.ANCHORARRAY(Tout!$F$2),(D=J)*(H=O$9),""))</f>
        <v/>
      </c>
      <c r="P31" s="96" t="str" cm="1">
        <f t="array" aca="1" ref="P31" ca="1">_xlfn.TEXTJOIN(CHAR(10),,_xlfn._xlws.FILTER(_xlfn.ANCHORARRAY(Tout!$F$2),(D=J)*(H=P$9),""))</f>
        <v/>
      </c>
      <c r="Q31" s="118" t="str">
        <f t="shared" si="3"/>
        <v>D</v>
      </c>
      <c r="R31" s="119">
        <v>45648</v>
      </c>
      <c r="S31" s="96" t="str" cm="1">
        <f t="array" aca="1" ref="S31" ca="1">_xlfn.TEXTJOIN(CHAR(10),,_xlfn._xlws.FILTER(_xlfn.ANCHORARRAY(Tout!$F$2),(D=J)*(H=S$9),""))</f>
        <v/>
      </c>
      <c r="T31" s="96" t="str" cm="1">
        <f t="array" aca="1" ref="T31" ca="1">_xlfn.TEXTJOIN(CHAR(10),,_xlfn._xlws.FILTER(_xlfn.ANCHORARRAY(Tout!$F$2),(D=J)*(H=T$9),""))</f>
        <v/>
      </c>
      <c r="U31" s="96" t="str" cm="1">
        <f t="array" aca="1" ref="U31" ca="1">_xlfn.TEXTJOIN(CHAR(10),,_xlfn._xlws.FILTER(_xlfn.ANCHORARRAY(Tout!$F$2),(D=J)*(H=U$9),""))</f>
        <v/>
      </c>
      <c r="V31" s="118" t="str">
        <f t="shared" si="4"/>
        <v>M</v>
      </c>
      <c r="W31" s="119">
        <v>45679</v>
      </c>
      <c r="X31" s="96" t="str" cm="1">
        <f t="array" aca="1" ref="X31" ca="1">_xlfn.TEXTJOIN(CHAR(10),,_xlfn._xlws.FILTER(_xlfn.ANCHORARRAY(Tout!$F$2),(D=J)*(H=X$9),""))</f>
        <v/>
      </c>
      <c r="Y31" s="96" t="str" cm="1">
        <f t="array" aca="1" ref="Y31" ca="1">_xlfn.TEXTJOIN(CHAR(10),,_xlfn._xlws.FILTER(_xlfn.ANCHORARRAY(Tout!$F$2),(D=J)*(H=Y$9),""))</f>
        <v/>
      </c>
      <c r="Z31" s="96" t="str" cm="1">
        <f t="array" aca="1" ref="Z31" ca="1">_xlfn.TEXTJOIN(CHAR(10),,_xlfn._xlws.FILTER(_xlfn.ANCHORARRAY(Tout!$F$2),(D=J)*(H=Z$9),""))</f>
        <v/>
      </c>
      <c r="AA31" s="118" t="str">
        <f t="shared" si="5"/>
        <v>S</v>
      </c>
      <c r="AB31" s="119">
        <v>45710</v>
      </c>
      <c r="AC31" s="96" t="str" cm="1">
        <f t="array" aca="1" ref="AC31" ca="1">_xlfn.TEXTJOIN(CHAR(10),,_xlfn._xlws.FILTER(_xlfn.ANCHORARRAY(Tout!$F$2),(D=J)*(H=AC$9),""))</f>
        <v/>
      </c>
      <c r="AD31" s="96" t="str" cm="1">
        <f t="array" aca="1" ref="AD31" ca="1">_xlfn.TEXTJOIN(CHAR(10),,_xlfn._xlws.FILTER(_xlfn.ANCHORARRAY(Tout!$F$2),(D=J)*(H=AD$9),""))</f>
        <v/>
      </c>
      <c r="AE31" s="96" t="str" cm="1">
        <f t="array" aca="1" ref="AE31" ca="1">_xlfn.TEXTJOIN(CHAR(10),,_xlfn._xlws.FILTER(_xlfn.ANCHORARRAY(Tout!$F$2),(D=J)*(H=AE$9),""))</f>
        <v/>
      </c>
      <c r="AF31" s="118" t="str">
        <f t="shared" si="6"/>
        <v>S</v>
      </c>
      <c r="AG31" s="119">
        <v>45738</v>
      </c>
      <c r="AH31" s="96" t="str" cm="1">
        <f t="array" aca="1" ref="AH31" ca="1">_xlfn.TEXTJOIN(CHAR(10),,_xlfn._xlws.FILTER(_xlfn.ANCHORARRAY(Tout!$F$2),(D=J)*(H=AH$9),""))</f>
        <v/>
      </c>
      <c r="AI31" s="96" t="str" cm="1">
        <f t="array" aca="1" ref="AI31" ca="1">_xlfn.TEXTJOIN(CHAR(10),,_xlfn._xlws.FILTER(_xlfn.ANCHORARRAY(Tout!$F$2),(D=J)*(H=AI$9),""))</f>
        <v/>
      </c>
      <c r="AJ31" s="96" t="str" cm="1">
        <f t="array" aca="1" ref="AJ31" ca="1">_xlfn.TEXTJOIN(CHAR(10),,_xlfn._xlws.FILTER(_xlfn.ANCHORARRAY(Tout!$F$2),(D=J)*(H=AJ$9),""))</f>
        <v/>
      </c>
      <c r="AK31" s="118" t="str">
        <f t="shared" si="7"/>
        <v>M</v>
      </c>
      <c r="AL31" s="119">
        <v>45769</v>
      </c>
      <c r="AM31" s="96" t="str" cm="1">
        <f t="array" aca="1" ref="AM31" ca="1">_xlfn.TEXTJOIN(CHAR(10),,_xlfn._xlws.FILTER(_xlfn.ANCHORARRAY(Tout!$F$2),(D=J)*(H=AM$9),""))</f>
        <v/>
      </c>
      <c r="AN31" s="96" t="str" cm="1">
        <f t="array" aca="1" ref="AN31" ca="1">_xlfn.TEXTJOIN(CHAR(10),,_xlfn._xlws.FILTER(_xlfn.ANCHORARRAY(Tout!$F$2),(D=J)*(H=AN$9),""))</f>
        <v>WET
16:00</v>
      </c>
      <c r="AO31" s="96" t="str" cm="1">
        <f t="array" aca="1" ref="AO31" ca="1">_xlfn.TEXTJOIN(CHAR(10),,_xlfn._xlws.FILTER(_xlfn.ANCHORARRAY(Tout!$F$2),(D=J)*(H=AO$9),""))</f>
        <v>WET
19:00</v>
      </c>
      <c r="AP31" s="118" t="str">
        <f t="shared" si="8"/>
        <v>J</v>
      </c>
      <c r="AQ31" s="119">
        <v>45799</v>
      </c>
      <c r="AR31" s="96" t="str" cm="1">
        <f t="array" aca="1" ref="AR31" ca="1">_xlfn.TEXTJOIN(CHAR(10),,_xlfn._xlws.FILTER(_xlfn.ANCHORARRAY(Tout!$F$2),(D=J)*(H=AR$9),""))</f>
        <v/>
      </c>
      <c r="AS31" s="96" t="str" cm="1">
        <f t="array" aca="1" ref="AS31" ca="1">_xlfn.TEXTJOIN(CHAR(10),,_xlfn._xlws.FILTER(_xlfn.ANCHORARRAY(Tout!$F$2),(D=J)*(H=AS$9),""))</f>
        <v/>
      </c>
      <c r="AT31" s="96" t="str" cm="1">
        <f t="array" aca="1" ref="AT31" ca="1">_xlfn.TEXTJOIN(CHAR(10),,_xlfn._xlws.FILTER(_xlfn.ANCHORARRAY(Tout!$F$2),(D=J)*(H=AT$9),""))</f>
        <v/>
      </c>
      <c r="AU31" s="118" t="str">
        <f t="shared" si="9"/>
        <v>D</v>
      </c>
      <c r="AV31" s="119">
        <v>45830</v>
      </c>
      <c r="AW31" s="96" t="str" cm="1">
        <f t="array" aca="1" ref="AW31" ca="1">_xlfn.TEXTJOIN(CHAR(10),,_xlfn._xlws.FILTER(_xlfn.ANCHORARRAY(Tout!$F$2),(D=J)*(H=AW$9),""))</f>
        <v/>
      </c>
      <c r="AX31" s="96" t="str" cm="1">
        <f t="array" aca="1" ref="AX31" ca="1">_xlfn.TEXTJOIN(CHAR(10),,_xlfn._xlws.FILTER(_xlfn.ANCHORARRAY(Tout!$F$2),(D=J)*(H=AX$9),""))</f>
        <v/>
      </c>
      <c r="AY31" s="96" t="str" cm="1">
        <f t="array" aca="1" ref="AY31" ca="1">_xlfn.TEXTJOIN(CHAR(10),,_xlfn._xlws.FILTER(_xlfn.ANCHORARRAY(Tout!$F$2),(D=J)*(H=AY$9),""))</f>
        <v/>
      </c>
      <c r="AZ31" s="118" t="str">
        <f t="shared" si="10"/>
        <v>M</v>
      </c>
      <c r="BA31" s="119">
        <v>45860</v>
      </c>
      <c r="BB31" s="96" t="str" cm="1">
        <f t="array" aca="1" ref="BB31" ca="1">_xlfn.TEXTJOIN(CHAR(10),,_xlfn._xlws.FILTER(_xlfn.ANCHORARRAY(Tout!$F$2),(D=J)*(H=BB$9),""))</f>
        <v/>
      </c>
      <c r="BC31" s="96" t="str" cm="1">
        <f t="array" aca="1" ref="BC31" ca="1">_xlfn.TEXTJOIN(CHAR(10),,_xlfn._xlws.FILTER(_xlfn.ANCHORARRAY(Tout!$F$2),(D=J)*(H=BC$9),""))</f>
        <v/>
      </c>
      <c r="BD31" s="96" t="str" cm="1">
        <f t="array" aca="1" ref="BD31" ca="1">_xlfn.TEXTJOIN(CHAR(10),,_xlfn._xlws.FILTER(_xlfn.ANCHORARRAY(Tout!$F$2),(D=J)*(H=BD$9),""))</f>
        <v/>
      </c>
      <c r="BE31" s="118" t="str">
        <f t="shared" si="11"/>
        <v>V</v>
      </c>
      <c r="BF31" s="119">
        <v>45891</v>
      </c>
      <c r="BG31" s="96" t="str" cm="1">
        <f t="array" aca="1" ref="BG31" ca="1">_xlfn.TEXTJOIN(CHAR(10),,_xlfn._xlws.FILTER(_xlfn.ANCHORARRAY(Tout!$F$2),(D=J)*(H=BG$9),""))</f>
        <v/>
      </c>
      <c r="BH31" s="96" t="str" cm="1">
        <f t="array" aca="1" ref="BH31" ca="1">_xlfn.TEXTJOIN(CHAR(10),,_xlfn._xlws.FILTER(_xlfn.ANCHORARRAY(Tout!$F$2),(D=J)*(H=BH$9),""))</f>
        <v/>
      </c>
      <c r="BI31" s="96" t="str" cm="1">
        <f t="array" aca="1" ref="BI31" ca="1">_xlfn.TEXTJOIN(CHAR(10),,_xlfn._xlws.FILTER(_xlfn.ANCHORARRAY(Tout!$F$2),(D=J)*(H=BI$9),""))</f>
        <v/>
      </c>
      <c r="BK31" s="115"/>
    </row>
    <row r="32" spans="2:63" ht="30" x14ac:dyDescent="0.25">
      <c r="B32" s="116" t="str">
        <f t="shared" si="0"/>
        <v>L</v>
      </c>
      <c r="C32" s="117">
        <v>45558</v>
      </c>
      <c r="D32" s="96" t="str" cm="1">
        <f t="array" aca="1" ref="D32" ca="1">_xlfn.TEXTJOIN(CHAR(10),,_xlfn._xlws.FILTER(_xlfn.ANCHORARRAY(Tout!$F$2),(D=J)*(H=D$9),""))</f>
        <v/>
      </c>
      <c r="E32" s="96" t="str" cm="1">
        <f t="array" aca="1" ref="E32" ca="1">_xlfn.TEXTJOIN(CHAR(10),,_xlfn._xlws.FILTER(_xlfn.ANCHORARRAY(Tout!$F$2),(D=J)*(H=E$9),""))</f>
        <v/>
      </c>
      <c r="F32" s="96" t="str" cm="1">
        <f t="array" aca="1" ref="F32" ca="1">_xlfn.TEXTJOIN(CHAR(10),,_xlfn._xlws.FILTER(_xlfn.ANCHORARRAY(Tout!$F$2),(D=J)*(H=F$9),""))</f>
        <v/>
      </c>
      <c r="G32" s="118" t="str">
        <f t="shared" si="1"/>
        <v>M</v>
      </c>
      <c r="H32" s="119">
        <v>45588</v>
      </c>
      <c r="I32" s="96" t="str" cm="1">
        <f t="array" aca="1" ref="I32" ca="1">_xlfn.TEXTJOIN(CHAR(10),,_xlfn._xlws.FILTER(_xlfn.ANCHORARRAY(Tout!$F$2),(D=J)*(H=I$9),""))</f>
        <v/>
      </c>
      <c r="J32" s="96" t="str" cm="1">
        <f t="array" aca="1" ref="J32" ca="1">_xlfn.TEXTJOIN(CHAR(10),,_xlfn._xlws.FILTER(_xlfn.ANCHORARRAY(Tout!$F$2),(D=J)*(H=J$9),""))</f>
        <v/>
      </c>
      <c r="K32" s="96" t="str" cm="1">
        <f t="array" aca="1" ref="K32" ca="1">_xlfn.TEXTJOIN(CHAR(10),,_xlfn._xlws.FILTER(_xlfn.ANCHORARRAY(Tout!$F$2),(D=J)*(H=K$9),""))</f>
        <v/>
      </c>
      <c r="L32" s="118" t="str">
        <f t="shared" si="2"/>
        <v>S</v>
      </c>
      <c r="M32" s="119">
        <v>45619</v>
      </c>
      <c r="N32" s="96" t="str" cm="1">
        <f t="array" aca="1" ref="N32" ca="1">_xlfn.TEXTJOIN(CHAR(10),,_xlfn._xlws.FILTER(_xlfn.ANCHORARRAY(Tout!$F$2),(D=J)*(H=N$9),""))</f>
        <v/>
      </c>
      <c r="O32" s="96" t="str" cm="1">
        <f t="array" aca="1" ref="O32" ca="1">_xlfn.TEXTJOIN(CHAR(10),,_xlfn._xlws.FILTER(_xlfn.ANCHORARRAY(Tout!$F$2),(D=J)*(H=O$9),""))</f>
        <v/>
      </c>
      <c r="P32" s="96" t="str" cm="1">
        <f t="array" aca="1" ref="P32" ca="1">_xlfn.TEXTJOIN(CHAR(10),,_xlfn._xlws.FILTER(_xlfn.ANCHORARRAY(Tout!$F$2),(D=J)*(H=P$9),""))</f>
        <v/>
      </c>
      <c r="Q32" s="118" t="str">
        <f t="shared" si="3"/>
        <v>L</v>
      </c>
      <c r="R32" s="119">
        <v>45649</v>
      </c>
      <c r="S32" s="96" t="str" cm="1">
        <f t="array" aca="1" ref="S32" ca="1">_xlfn.TEXTJOIN(CHAR(10),,_xlfn._xlws.FILTER(_xlfn.ANCHORARRAY(Tout!$F$2),(D=J)*(H=S$9),""))</f>
        <v/>
      </c>
      <c r="T32" s="96" t="str" cm="1">
        <f t="array" aca="1" ref="T32" ca="1">_xlfn.TEXTJOIN(CHAR(10),,_xlfn._xlws.FILTER(_xlfn.ANCHORARRAY(Tout!$F$2),(D=J)*(H=T$9),""))</f>
        <v/>
      </c>
      <c r="U32" s="96" t="str" cm="1">
        <f t="array" aca="1" ref="U32" ca="1">_xlfn.TEXTJOIN(CHAR(10),,_xlfn._xlws.FILTER(_xlfn.ANCHORARRAY(Tout!$F$2),(D=J)*(H=U$9),""))</f>
        <v/>
      </c>
      <c r="V32" s="118" t="str">
        <f t="shared" si="4"/>
        <v>J</v>
      </c>
      <c r="W32" s="119">
        <v>45680</v>
      </c>
      <c r="X32" s="96" t="str" cm="1">
        <f t="array" aca="1" ref="X32" ca="1">_xlfn.TEXTJOIN(CHAR(10),,_xlfn._xlws.FILTER(_xlfn.ANCHORARRAY(Tout!$F$2),(D=J)*(H=X$9),""))</f>
        <v/>
      </c>
      <c r="Y32" s="96" t="str" cm="1">
        <f t="array" aca="1" ref="Y32" ca="1">_xlfn.TEXTJOIN(CHAR(10),,_xlfn._xlws.FILTER(_xlfn.ANCHORARRAY(Tout!$F$2),(D=J)*(H=Y$9),""))</f>
        <v/>
      </c>
      <c r="Z32" s="96" t="str" cm="1">
        <f t="array" aca="1" ref="Z32" ca="1">_xlfn.TEXTJOIN(CHAR(10),,_xlfn._xlws.FILTER(_xlfn.ANCHORARRAY(Tout!$F$2),(D=J)*(H=Z$9),""))</f>
        <v/>
      </c>
      <c r="AA32" s="118" t="str">
        <f t="shared" si="5"/>
        <v>D</v>
      </c>
      <c r="AB32" s="119">
        <v>45711</v>
      </c>
      <c r="AC32" s="96" t="str" cm="1">
        <f t="array" aca="1" ref="AC32" ca="1">_xlfn.TEXTJOIN(CHAR(10),,_xlfn._xlws.FILTER(_xlfn.ANCHORARRAY(Tout!$F$2),(D=J)*(H=AC$9),""))</f>
        <v/>
      </c>
      <c r="AD32" s="96" t="str" cm="1">
        <f t="array" aca="1" ref="AD32" ca="1">_xlfn.TEXTJOIN(CHAR(10),,_xlfn._xlws.FILTER(_xlfn.ANCHORARRAY(Tout!$F$2),(D=J)*(H=AD$9),""))</f>
        <v/>
      </c>
      <c r="AE32" s="96" t="str" cm="1">
        <f t="array" aca="1" ref="AE32" ca="1">_xlfn.TEXTJOIN(CHAR(10),,_xlfn._xlws.FILTER(_xlfn.ANCHORARRAY(Tout!$F$2),(D=J)*(H=AE$9),""))</f>
        <v/>
      </c>
      <c r="AF32" s="118" t="str">
        <f t="shared" si="6"/>
        <v>D</v>
      </c>
      <c r="AG32" s="119">
        <v>45739</v>
      </c>
      <c r="AH32" s="96" t="str" cm="1">
        <f t="array" aca="1" ref="AH32" ca="1">_xlfn.TEXTJOIN(CHAR(10),,_xlfn._xlws.FILTER(_xlfn.ANCHORARRAY(Tout!$F$2),(D=J)*(H=AH$9),""))</f>
        <v/>
      </c>
      <c r="AI32" s="96" t="str" cm="1">
        <f t="array" aca="1" ref="AI32" ca="1">_xlfn.TEXTJOIN(CHAR(10),,_xlfn._xlws.FILTER(_xlfn.ANCHORARRAY(Tout!$F$2),(D=J)*(H=AI$9),""))</f>
        <v/>
      </c>
      <c r="AJ32" s="96" t="str" cm="1">
        <f t="array" aca="1" ref="AJ32" ca="1">_xlfn.TEXTJOIN(CHAR(10),,_xlfn._xlws.FILTER(_xlfn.ANCHORARRAY(Tout!$F$2),(D=J)*(H=AJ$9),""))</f>
        <v>Odeur de la guerre
20:30</v>
      </c>
      <c r="AK32" s="118" t="str">
        <f t="shared" si="7"/>
        <v>M</v>
      </c>
      <c r="AL32" s="119">
        <v>45770</v>
      </c>
      <c r="AM32" s="96" t="str" cm="1">
        <f t="array" aca="1" ref="AM32" ca="1">_xlfn.TEXTJOIN(CHAR(10),,_xlfn._xlws.FILTER(_xlfn.ANCHORARRAY(Tout!$F$2),(D=J)*(H=AM$9),""))</f>
        <v/>
      </c>
      <c r="AN32" s="96" t="str" cm="1">
        <f t="array" aca="1" ref="AN32" ca="1">_xlfn.TEXTJOIN(CHAR(10),,_xlfn._xlws.FILTER(_xlfn.ANCHORARRAY(Tout!$F$2),(D=J)*(H=AN$9),""))</f>
        <v>WET
16:00</v>
      </c>
      <c r="AO32" s="96" t="str" cm="1">
        <f t="array" aca="1" ref="AO32" ca="1">_xlfn.TEXTJOIN(CHAR(10),,_xlfn._xlws.FILTER(_xlfn.ANCHORARRAY(Tout!$F$2),(D=J)*(H=AO$9),""))</f>
        <v>WET
19:00</v>
      </c>
      <c r="AP32" s="118" t="str">
        <f t="shared" si="8"/>
        <v>V</v>
      </c>
      <c r="AQ32" s="119">
        <v>45800</v>
      </c>
      <c r="AR32" s="96" t="str" cm="1">
        <f t="array" aca="1" ref="AR32" ca="1">_xlfn.TEXTJOIN(CHAR(10),,_xlfn._xlws.FILTER(_xlfn.ANCHORARRAY(Tout!$F$2),(D=J)*(H=AR$9),""))</f>
        <v/>
      </c>
      <c r="AS32" s="96" t="str" cm="1">
        <f t="array" aca="1" ref="AS32" ca="1">_xlfn.TEXTJOIN(CHAR(10),,_xlfn._xlws.FILTER(_xlfn.ANCHORARRAY(Tout!$F$2),(D=J)*(H=AS$9),""))</f>
        <v/>
      </c>
      <c r="AT32" s="96" t="str" cm="1">
        <f t="array" aca="1" ref="AT32" ca="1">_xlfn.TEXTJOIN(CHAR(10),,_xlfn._xlws.FILTER(_xlfn.ANCHORARRAY(Tout!$F$2),(D=J)*(H=AT$9),""))</f>
        <v/>
      </c>
      <c r="AU32" s="118" t="str">
        <f t="shared" si="9"/>
        <v>L</v>
      </c>
      <c r="AV32" s="119">
        <v>45831</v>
      </c>
      <c r="AW32" s="96" t="str" cm="1">
        <f t="array" aca="1" ref="AW32" ca="1">_xlfn.TEXTJOIN(CHAR(10),,_xlfn._xlws.FILTER(_xlfn.ANCHORARRAY(Tout!$F$2),(D=J)*(H=AW$9),""))</f>
        <v/>
      </c>
      <c r="AX32" s="96" t="str" cm="1">
        <f t="array" aca="1" ref="AX32" ca="1">_xlfn.TEXTJOIN(CHAR(10),,_xlfn._xlws.FILTER(_xlfn.ANCHORARRAY(Tout!$F$2),(D=J)*(H=AX$9),""))</f>
        <v/>
      </c>
      <c r="AY32" s="96" t="str" cm="1">
        <f t="array" aca="1" ref="AY32" ca="1">_xlfn.TEXTJOIN(CHAR(10),,_xlfn._xlws.FILTER(_xlfn.ANCHORARRAY(Tout!$F$2),(D=J)*(H=AY$9),""))</f>
        <v/>
      </c>
      <c r="AZ32" s="118" t="str">
        <f t="shared" si="10"/>
        <v>M</v>
      </c>
      <c r="BA32" s="119">
        <v>45861</v>
      </c>
      <c r="BB32" s="96" t="str" cm="1">
        <f t="array" aca="1" ref="BB32" ca="1">_xlfn.TEXTJOIN(CHAR(10),,_xlfn._xlws.FILTER(_xlfn.ANCHORARRAY(Tout!$F$2),(D=J)*(H=BB$9),""))</f>
        <v/>
      </c>
      <c r="BC32" s="96" t="str" cm="1">
        <f t="array" aca="1" ref="BC32" ca="1">_xlfn.TEXTJOIN(CHAR(10),,_xlfn._xlws.FILTER(_xlfn.ANCHORARRAY(Tout!$F$2),(D=J)*(H=BC$9),""))</f>
        <v/>
      </c>
      <c r="BD32" s="96" t="str" cm="1">
        <f t="array" aca="1" ref="BD32" ca="1">_xlfn.TEXTJOIN(CHAR(10),,_xlfn._xlws.FILTER(_xlfn.ANCHORARRAY(Tout!$F$2),(D=J)*(H=BD$9),""))</f>
        <v/>
      </c>
      <c r="BE32" s="118" t="str">
        <f t="shared" si="11"/>
        <v>S</v>
      </c>
      <c r="BF32" s="119">
        <v>45892</v>
      </c>
      <c r="BG32" s="96" t="str" cm="1">
        <f t="array" aca="1" ref="BG32" ca="1">_xlfn.TEXTJOIN(CHAR(10),,_xlfn._xlws.FILTER(_xlfn.ANCHORARRAY(Tout!$F$2),(D=J)*(H=BG$9),""))</f>
        <v/>
      </c>
      <c r="BH32" s="96" t="str" cm="1">
        <f t="array" aca="1" ref="BH32" ca="1">_xlfn.TEXTJOIN(CHAR(10),,_xlfn._xlws.FILTER(_xlfn.ANCHORARRAY(Tout!$F$2),(D=J)*(H=BH$9),""))</f>
        <v/>
      </c>
      <c r="BI32" s="96" t="str" cm="1">
        <f t="array" aca="1" ref="BI32" ca="1">_xlfn.TEXTJOIN(CHAR(10),,_xlfn._xlws.FILTER(_xlfn.ANCHORARRAY(Tout!$F$2),(D=J)*(H=BI$9),""))</f>
        <v/>
      </c>
      <c r="BK32" s="115"/>
    </row>
    <row r="33" spans="2:85" x14ac:dyDescent="0.25">
      <c r="B33" s="116" t="str">
        <f t="shared" si="0"/>
        <v>M</v>
      </c>
      <c r="C33" s="117">
        <v>45559</v>
      </c>
      <c r="D33" s="96" t="str" cm="1">
        <f t="array" aca="1" ref="D33" ca="1">_xlfn.TEXTJOIN(CHAR(10),,_xlfn._xlws.FILTER(_xlfn.ANCHORARRAY(Tout!$F$2),(D=J)*(H=D$9),""))</f>
        <v/>
      </c>
      <c r="E33" s="96" t="str" cm="1">
        <f t="array" aca="1" ref="E33" ca="1">_xlfn.TEXTJOIN(CHAR(10),,_xlfn._xlws.FILTER(_xlfn.ANCHORARRAY(Tout!$F$2),(D=J)*(H=E$9),""))</f>
        <v/>
      </c>
      <c r="F33" s="96" t="str" cm="1">
        <f t="array" aca="1" ref="F33" ca="1">_xlfn.TEXTJOIN(CHAR(10),,_xlfn._xlws.FILTER(_xlfn.ANCHORARRAY(Tout!$F$2),(D=J)*(H=F$9),""))</f>
        <v/>
      </c>
      <c r="G33" s="118" t="str">
        <f t="shared" si="1"/>
        <v>J</v>
      </c>
      <c r="H33" s="119">
        <v>45589</v>
      </c>
      <c r="I33" s="96" t="str" cm="1">
        <f t="array" aca="1" ref="I33" ca="1">_xlfn.TEXTJOIN(CHAR(10),,_xlfn._xlws.FILTER(_xlfn.ANCHORARRAY(Tout!$F$2),(D=J)*(H=I$9),""))</f>
        <v/>
      </c>
      <c r="J33" s="96" t="str" cm="1">
        <f t="array" aca="1" ref="J33" ca="1">_xlfn.TEXTJOIN(CHAR(10),,_xlfn._xlws.FILTER(_xlfn.ANCHORARRAY(Tout!$F$2),(D=J)*(H=J$9),""))</f>
        <v/>
      </c>
      <c r="K33" s="96" t="str" cm="1">
        <f t="array" aca="1" ref="K33" ca="1">_xlfn.TEXTJOIN(CHAR(10),,_xlfn._xlws.FILTER(_xlfn.ANCHORARRAY(Tout!$F$2),(D=J)*(H=K$9),""))</f>
        <v/>
      </c>
      <c r="L33" s="118" t="str">
        <f t="shared" si="2"/>
        <v>D</v>
      </c>
      <c r="M33" s="119">
        <v>45620</v>
      </c>
      <c r="N33" s="96" t="str" cm="1">
        <f t="array" aca="1" ref="N33" ca="1">_xlfn.TEXTJOIN(CHAR(10),,_xlfn._xlws.FILTER(_xlfn.ANCHORARRAY(Tout!$F$2),(D=J)*(H=N$9),""))</f>
        <v/>
      </c>
      <c r="O33" s="96" t="str" cm="1">
        <f t="array" aca="1" ref="O33" ca="1">_xlfn.TEXTJOIN(CHAR(10),,_xlfn._xlws.FILTER(_xlfn.ANCHORARRAY(Tout!$F$2),(D=J)*(H=O$9),""))</f>
        <v/>
      </c>
      <c r="P33" s="96" t="str" cm="1">
        <f t="array" aca="1" ref="P33" ca="1">_xlfn.TEXTJOIN(CHAR(10),,_xlfn._xlws.FILTER(_xlfn.ANCHORARRAY(Tout!$F$2),(D=J)*(H=P$9),""))</f>
        <v/>
      </c>
      <c r="Q33" s="118" t="str">
        <f t="shared" si="3"/>
        <v>M</v>
      </c>
      <c r="R33" s="119">
        <v>45650</v>
      </c>
      <c r="S33" s="96" t="str" cm="1">
        <f t="array" aca="1" ref="S33" ca="1">_xlfn.TEXTJOIN(CHAR(10),,_xlfn._xlws.FILTER(_xlfn.ANCHORARRAY(Tout!$F$2),(D=J)*(H=S$9),""))</f>
        <v/>
      </c>
      <c r="T33" s="96" t="str" cm="1">
        <f t="array" aca="1" ref="T33" ca="1">_xlfn.TEXTJOIN(CHAR(10),,_xlfn._xlws.FILTER(_xlfn.ANCHORARRAY(Tout!$F$2),(D=J)*(H=T$9),""))</f>
        <v/>
      </c>
      <c r="U33" s="96" t="str" cm="1">
        <f t="array" aca="1" ref="U33" ca="1">_xlfn.TEXTJOIN(CHAR(10),,_xlfn._xlws.FILTER(_xlfn.ANCHORARRAY(Tout!$F$2),(D=J)*(H=U$9),""))</f>
        <v/>
      </c>
      <c r="V33" s="118" t="str">
        <f t="shared" si="4"/>
        <v>V</v>
      </c>
      <c r="W33" s="119">
        <v>45681</v>
      </c>
      <c r="X33" s="96" t="str" cm="1">
        <f t="array" aca="1" ref="X33" ca="1">_xlfn.TEXTJOIN(CHAR(10),,_xlfn._xlws.FILTER(_xlfn.ANCHORARRAY(Tout!$F$2),(D=J)*(H=X$9),""))</f>
        <v/>
      </c>
      <c r="Y33" s="96" t="str" cm="1">
        <f t="array" aca="1" ref="Y33" ca="1">_xlfn.TEXTJOIN(CHAR(10),,_xlfn._xlws.FILTER(_xlfn.ANCHORARRAY(Tout!$F$2),(D=J)*(H=Y$9),""))</f>
        <v/>
      </c>
      <c r="Z33" s="96" t="str" cm="1">
        <f t="array" aca="1" ref="Z33" ca="1">_xlfn.TEXTJOIN(CHAR(10),,_xlfn._xlws.FILTER(_xlfn.ANCHORARRAY(Tout!$F$2),(D=J)*(H=Z$9),""))</f>
        <v/>
      </c>
      <c r="AA33" s="118" t="str">
        <f t="shared" si="5"/>
        <v>L</v>
      </c>
      <c r="AB33" s="119">
        <v>45712</v>
      </c>
      <c r="AC33" s="96" t="str" cm="1">
        <f t="array" aca="1" ref="AC33" ca="1">_xlfn.TEXTJOIN(CHAR(10),,_xlfn._xlws.FILTER(_xlfn.ANCHORARRAY(Tout!$F$2),(D=J)*(H=AC$9),""))</f>
        <v/>
      </c>
      <c r="AD33" s="96" t="str" cm="1">
        <f t="array" aca="1" ref="AD33" ca="1">_xlfn.TEXTJOIN(CHAR(10),,_xlfn._xlws.FILTER(_xlfn.ANCHORARRAY(Tout!$F$2),(D=J)*(H=AD$9),""))</f>
        <v/>
      </c>
      <c r="AE33" s="96" t="str" cm="1">
        <f t="array" aca="1" ref="AE33" ca="1">_xlfn.TEXTJOIN(CHAR(10),,_xlfn._xlws.FILTER(_xlfn.ANCHORARRAY(Tout!$F$2),(D=J)*(H=AE$9),""))</f>
        <v/>
      </c>
      <c r="AF33" s="118" t="str">
        <f t="shared" si="6"/>
        <v>L</v>
      </c>
      <c r="AG33" s="119">
        <v>45740</v>
      </c>
      <c r="AH33" s="96" t="str" cm="1">
        <f t="array" aca="1" ref="AH33" ca="1">_xlfn.TEXTJOIN(CHAR(10),,_xlfn._xlws.FILTER(_xlfn.ANCHORARRAY(Tout!$F$2),(D=J)*(H=AH$9),""))</f>
        <v/>
      </c>
      <c r="AI33" s="96" t="str" cm="1">
        <f t="array" aca="1" ref="AI33" ca="1">_xlfn.TEXTJOIN(CHAR(10),,_xlfn._xlws.FILTER(_xlfn.ANCHORARRAY(Tout!$F$2),(D=J)*(H=AI$9),""))</f>
        <v/>
      </c>
      <c r="AJ33" s="96" t="str" cm="1">
        <f t="array" aca="1" ref="AJ33" ca="1">_xlfn.TEXTJOIN(CHAR(10),,_xlfn._xlws.FILTER(_xlfn.ANCHORARRAY(Tout!$F$2),(D=J)*(H=AJ$9),""))</f>
        <v/>
      </c>
      <c r="AK33" s="118" t="str">
        <f t="shared" si="7"/>
        <v>J</v>
      </c>
      <c r="AL33" s="119">
        <v>45771</v>
      </c>
      <c r="AM33" s="96" t="str" cm="1">
        <f t="array" aca="1" ref="AM33" ca="1">_xlfn.TEXTJOIN(CHAR(10),,_xlfn._xlws.FILTER(_xlfn.ANCHORARRAY(Tout!$F$2),(D=J)*(H=AM$9),""))</f>
        <v/>
      </c>
      <c r="AN33" s="96" t="str" cm="1">
        <f t="array" aca="1" ref="AN33" ca="1">_xlfn.TEXTJOIN(CHAR(10),,_xlfn._xlws.FILTER(_xlfn.ANCHORARRAY(Tout!$F$2),(D=J)*(H=AN$9),""))</f>
        <v/>
      </c>
      <c r="AO33" s="96" t="str" cm="1">
        <f t="array" aca="1" ref="AO33" ca="1">_xlfn.TEXTJOIN(CHAR(10),,_xlfn._xlws.FILTER(_xlfn.ANCHORARRAY(Tout!$F$2),(D=J)*(H=AO$9),""))</f>
        <v/>
      </c>
      <c r="AP33" s="118" t="str">
        <f t="shared" si="8"/>
        <v>S</v>
      </c>
      <c r="AQ33" s="119">
        <v>45801</v>
      </c>
      <c r="AR33" s="96" t="str" cm="1">
        <f t="array" aca="1" ref="AR33" ca="1">_xlfn.TEXTJOIN(CHAR(10),,_xlfn._xlws.FILTER(_xlfn.ANCHORARRAY(Tout!$F$2),(D=J)*(H=AR$9),""))</f>
        <v/>
      </c>
      <c r="AS33" s="96" t="str" cm="1">
        <f t="array" aca="1" ref="AS33" ca="1">_xlfn.TEXTJOIN(CHAR(10),,_xlfn._xlws.FILTER(_xlfn.ANCHORARRAY(Tout!$F$2),(D=J)*(H=AS$9),""))</f>
        <v/>
      </c>
      <c r="AT33" s="96" t="str" cm="1">
        <f t="array" aca="1" ref="AT33" ca="1">_xlfn.TEXTJOIN(CHAR(10),,_xlfn._xlws.FILTER(_xlfn.ANCHORARRAY(Tout!$F$2),(D=J)*(H=AT$9),""))</f>
        <v/>
      </c>
      <c r="AU33" s="118" t="str">
        <f t="shared" si="9"/>
        <v>M</v>
      </c>
      <c r="AV33" s="119">
        <v>45832</v>
      </c>
      <c r="AW33" s="96" t="str" cm="1">
        <f t="array" aca="1" ref="AW33" ca="1">_xlfn.TEXTJOIN(CHAR(10),,_xlfn._xlws.FILTER(_xlfn.ANCHORARRAY(Tout!$F$2),(D=J)*(H=AW$9),""))</f>
        <v/>
      </c>
      <c r="AX33" s="96" t="str" cm="1">
        <f t="array" aca="1" ref="AX33" ca="1">_xlfn.TEXTJOIN(CHAR(10),,_xlfn._xlws.FILTER(_xlfn.ANCHORARRAY(Tout!$F$2),(D=J)*(H=AX$9),""))</f>
        <v/>
      </c>
      <c r="AY33" s="96" t="str" cm="1">
        <f t="array" aca="1" ref="AY33" ca="1">_xlfn.TEXTJOIN(CHAR(10),,_xlfn._xlws.FILTER(_xlfn.ANCHORARRAY(Tout!$F$2),(D=J)*(H=AY$9),""))</f>
        <v/>
      </c>
      <c r="AZ33" s="118" t="str">
        <f t="shared" si="10"/>
        <v>J</v>
      </c>
      <c r="BA33" s="119">
        <v>45862</v>
      </c>
      <c r="BB33" s="96" t="str" cm="1">
        <f t="array" aca="1" ref="BB33" ca="1">_xlfn.TEXTJOIN(CHAR(10),,_xlfn._xlws.FILTER(_xlfn.ANCHORARRAY(Tout!$F$2),(D=J)*(H=BB$9),""))</f>
        <v/>
      </c>
      <c r="BC33" s="96" t="str" cm="1">
        <f t="array" aca="1" ref="BC33" ca="1">_xlfn.TEXTJOIN(CHAR(10),,_xlfn._xlws.FILTER(_xlfn.ANCHORARRAY(Tout!$F$2),(D=J)*(H=BC$9),""))</f>
        <v/>
      </c>
      <c r="BD33" s="96" t="str" cm="1">
        <f t="array" aca="1" ref="BD33" ca="1">_xlfn.TEXTJOIN(CHAR(10),,_xlfn._xlws.FILTER(_xlfn.ANCHORARRAY(Tout!$F$2),(D=J)*(H=BD$9),""))</f>
        <v/>
      </c>
      <c r="BE33" s="118" t="str">
        <f t="shared" si="11"/>
        <v>D</v>
      </c>
      <c r="BF33" s="119">
        <v>45893</v>
      </c>
      <c r="BG33" s="96" t="str" cm="1">
        <f t="array" aca="1" ref="BG33" ca="1">_xlfn.TEXTJOIN(CHAR(10),,_xlfn._xlws.FILTER(_xlfn.ANCHORARRAY(Tout!$F$2),(D=J)*(H=BG$9),""))</f>
        <v/>
      </c>
      <c r="BH33" s="96" t="str" cm="1">
        <f t="array" aca="1" ref="BH33" ca="1">_xlfn.TEXTJOIN(CHAR(10),,_xlfn._xlws.FILTER(_xlfn.ANCHORARRAY(Tout!$F$2),(D=J)*(H=BH$9),""))</f>
        <v/>
      </c>
      <c r="BI33" s="96" t="str" cm="1">
        <f t="array" aca="1" ref="BI33" ca="1">_xlfn.TEXTJOIN(CHAR(10),,_xlfn._xlws.FILTER(_xlfn.ANCHORARRAY(Tout!$F$2),(D=J)*(H=BI$9),""))</f>
        <v/>
      </c>
      <c r="BK33" s="115"/>
    </row>
    <row r="34" spans="2:85" x14ac:dyDescent="0.25">
      <c r="B34" s="116" t="str">
        <f t="shared" si="0"/>
        <v>M</v>
      </c>
      <c r="C34" s="117">
        <v>45560</v>
      </c>
      <c r="D34" s="96" t="str" cm="1">
        <f t="array" aca="1" ref="D34" ca="1">_xlfn.TEXTJOIN(CHAR(10),,_xlfn._xlws.FILTER(_xlfn.ANCHORARRAY(Tout!$F$2),(D=J)*(H=D$9),""))</f>
        <v/>
      </c>
      <c r="E34" s="96" t="str" cm="1">
        <f t="array" aca="1" ref="E34" ca="1">_xlfn.TEXTJOIN(CHAR(10),,_xlfn._xlws.FILTER(_xlfn.ANCHORARRAY(Tout!$F$2),(D=J)*(H=E$9),""))</f>
        <v/>
      </c>
      <c r="F34" s="96" t="str" cm="1">
        <f t="array" aca="1" ref="F34" ca="1">_xlfn.TEXTJOIN(CHAR(10),,_xlfn._xlws.FILTER(_xlfn.ANCHORARRAY(Tout!$F$2),(D=J)*(H=F$9),""))</f>
        <v/>
      </c>
      <c r="G34" s="118" t="str">
        <f t="shared" si="1"/>
        <v>V</v>
      </c>
      <c r="H34" s="119">
        <v>45590</v>
      </c>
      <c r="I34" s="96" t="str" cm="1">
        <f t="array" aca="1" ref="I34" ca="1">_xlfn.TEXTJOIN(CHAR(10),,_xlfn._xlws.FILTER(_xlfn.ANCHORARRAY(Tout!$F$2),(D=J)*(H=I$9),""))</f>
        <v/>
      </c>
      <c r="J34" s="96" t="str" cm="1">
        <f t="array" aca="1" ref="J34" ca="1">_xlfn.TEXTJOIN(CHAR(10),,_xlfn._xlws.FILTER(_xlfn.ANCHORARRAY(Tout!$F$2),(D=J)*(H=J$9),""))</f>
        <v/>
      </c>
      <c r="K34" s="96" t="str" cm="1">
        <f t="array" aca="1" ref="K34" ca="1">_xlfn.TEXTJOIN(CHAR(10),,_xlfn._xlws.FILTER(_xlfn.ANCHORARRAY(Tout!$F$2),(D=J)*(H=K$9),""))</f>
        <v/>
      </c>
      <c r="L34" s="118" t="str">
        <f t="shared" si="2"/>
        <v>L</v>
      </c>
      <c r="M34" s="119">
        <v>45621</v>
      </c>
      <c r="N34" s="96" t="str" cm="1">
        <f t="array" aca="1" ref="N34" ca="1">_xlfn.TEXTJOIN(CHAR(10),,_xlfn._xlws.FILTER(_xlfn.ANCHORARRAY(Tout!$F$2),(D=J)*(H=N$9),""))</f>
        <v/>
      </c>
      <c r="O34" s="96" t="str" cm="1">
        <f t="array" aca="1" ref="O34" ca="1">_xlfn.TEXTJOIN(CHAR(10),,_xlfn._xlws.FILTER(_xlfn.ANCHORARRAY(Tout!$F$2),(D=J)*(H=O$9),""))</f>
        <v/>
      </c>
      <c r="P34" s="96" t="str" cm="1">
        <f t="array" aca="1" ref="P34" ca="1">_xlfn.TEXTJOIN(CHAR(10),,_xlfn._xlws.FILTER(_xlfn.ANCHORARRAY(Tout!$F$2),(D=J)*(H=P$9),""))</f>
        <v/>
      </c>
      <c r="Q34" s="118" t="str">
        <f t="shared" si="3"/>
        <v>M</v>
      </c>
      <c r="R34" s="119">
        <v>45651</v>
      </c>
      <c r="S34" s="96" t="str" cm="1">
        <f t="array" aca="1" ref="S34" ca="1">_xlfn.TEXTJOIN(CHAR(10),,_xlfn._xlws.FILTER(_xlfn.ANCHORARRAY(Tout!$F$2),(D=J)*(H=S$9),""))</f>
        <v/>
      </c>
      <c r="T34" s="96" t="str" cm="1">
        <f t="array" aca="1" ref="T34" ca="1">_xlfn.TEXTJOIN(CHAR(10),,_xlfn._xlws.FILTER(_xlfn.ANCHORARRAY(Tout!$F$2),(D=J)*(H=T$9),""))</f>
        <v/>
      </c>
      <c r="U34" s="96" t="str" cm="1">
        <f t="array" aca="1" ref="U34" ca="1">_xlfn.TEXTJOIN(CHAR(10),,_xlfn._xlws.FILTER(_xlfn.ANCHORARRAY(Tout!$F$2),(D=J)*(H=U$9),""))</f>
        <v/>
      </c>
      <c r="V34" s="118" t="str">
        <f t="shared" si="4"/>
        <v>S</v>
      </c>
      <c r="W34" s="119">
        <v>45682</v>
      </c>
      <c r="X34" s="96" t="str" cm="1">
        <f t="array" aca="1" ref="X34" ca="1">_xlfn.TEXTJOIN(CHAR(10),,_xlfn._xlws.FILTER(_xlfn.ANCHORARRAY(Tout!$F$2),(D=J)*(H=X$9),""))</f>
        <v/>
      </c>
      <c r="Y34" s="96" t="str" cm="1">
        <f t="array" aca="1" ref="Y34" ca="1">_xlfn.TEXTJOIN(CHAR(10),,_xlfn._xlws.FILTER(_xlfn.ANCHORARRAY(Tout!$F$2),(D=J)*(H=Y$9),""))</f>
        <v/>
      </c>
      <c r="Z34" s="96" t="str" cm="1">
        <f t="array" aca="1" ref="Z34" ca="1">_xlfn.TEXTJOIN(CHAR(10),,_xlfn._xlws.FILTER(_xlfn.ANCHORARRAY(Tout!$F$2),(D=J)*(H=Z$9),""))</f>
        <v/>
      </c>
      <c r="AA34" s="118" t="str">
        <f t="shared" si="5"/>
        <v>M</v>
      </c>
      <c r="AB34" s="119">
        <v>45713</v>
      </c>
      <c r="AC34" s="96" t="str" cm="1">
        <f t="array" aca="1" ref="AC34" ca="1">_xlfn.TEXTJOIN(CHAR(10),,_xlfn._xlws.FILTER(_xlfn.ANCHORARRAY(Tout!$F$2),(D=J)*(H=AC$9),""))</f>
        <v/>
      </c>
      <c r="AD34" s="96" t="str" cm="1">
        <f t="array" aca="1" ref="AD34" ca="1">_xlfn.TEXTJOIN(CHAR(10),,_xlfn._xlws.FILTER(_xlfn.ANCHORARRAY(Tout!$F$2),(D=J)*(H=AD$9),""))</f>
        <v/>
      </c>
      <c r="AE34" s="96" t="str" cm="1">
        <f t="array" aca="1" ref="AE34" ca="1">_xlfn.TEXTJOIN(CHAR(10),,_xlfn._xlws.FILTER(_xlfn.ANCHORARRAY(Tout!$F$2),(D=J)*(H=AE$9),""))</f>
        <v/>
      </c>
      <c r="AF34" s="118" t="str">
        <f t="shared" si="6"/>
        <v>M</v>
      </c>
      <c r="AG34" s="119">
        <v>45741</v>
      </c>
      <c r="AH34" s="96" t="str" cm="1">
        <f t="array" aca="1" ref="AH34" ca="1">_xlfn.TEXTJOIN(CHAR(10),,_xlfn._xlws.FILTER(_xlfn.ANCHORARRAY(Tout!$F$2),(D=J)*(H=AH$9),""))</f>
        <v/>
      </c>
      <c r="AI34" s="96" t="str" cm="1">
        <f t="array" aca="1" ref="AI34" ca="1">_xlfn.TEXTJOIN(CHAR(10),,_xlfn._xlws.FILTER(_xlfn.ANCHORARRAY(Tout!$F$2),(D=J)*(H=AI$9),""))</f>
        <v/>
      </c>
      <c r="AJ34" s="96" t="str" cm="1">
        <f t="array" aca="1" ref="AJ34" ca="1">_xlfn.TEXTJOIN(CHAR(10),,_xlfn._xlws.FILTER(_xlfn.ANCHORARRAY(Tout!$F$2),(D=J)*(H=AJ$9),""))</f>
        <v/>
      </c>
      <c r="AK34" s="118" t="str">
        <f t="shared" si="7"/>
        <v>V</v>
      </c>
      <c r="AL34" s="119">
        <v>45772</v>
      </c>
      <c r="AM34" s="96" t="str" cm="1">
        <f t="array" aca="1" ref="AM34" ca="1">_xlfn.TEXTJOIN(CHAR(10),,_xlfn._xlws.FILTER(_xlfn.ANCHORARRAY(Tout!$F$2),(D=J)*(H=AM$9),""))</f>
        <v/>
      </c>
      <c r="AN34" s="96" t="str" cm="1">
        <f t="array" aca="1" ref="AN34" ca="1">_xlfn.TEXTJOIN(CHAR(10),,_xlfn._xlws.FILTER(_xlfn.ANCHORARRAY(Tout!$F$2),(D=J)*(H=AN$9),""))</f>
        <v/>
      </c>
      <c r="AO34" s="96" t="str" cm="1">
        <f t="array" aca="1" ref="AO34" ca="1">_xlfn.TEXTJOIN(CHAR(10),,_xlfn._xlws.FILTER(_xlfn.ANCHORARRAY(Tout!$F$2),(D=J)*(H=AO$9),""))</f>
        <v/>
      </c>
      <c r="AP34" s="118" t="str">
        <f t="shared" si="8"/>
        <v>D</v>
      </c>
      <c r="AQ34" s="119">
        <v>45802</v>
      </c>
      <c r="AR34" s="96" t="str" cm="1">
        <f t="array" aca="1" ref="AR34" ca="1">_xlfn.TEXTJOIN(CHAR(10),,_xlfn._xlws.FILTER(_xlfn.ANCHORARRAY(Tout!$F$2),(D=J)*(H=AR$9),""))</f>
        <v/>
      </c>
      <c r="AS34" s="96" t="str" cm="1">
        <f t="array" aca="1" ref="AS34" ca="1">_xlfn.TEXTJOIN(CHAR(10),,_xlfn._xlws.FILTER(_xlfn.ANCHORARRAY(Tout!$F$2),(D=J)*(H=AS$9),""))</f>
        <v/>
      </c>
      <c r="AT34" s="96" t="str" cm="1">
        <f t="array" aca="1" ref="AT34" ca="1">_xlfn.TEXTJOIN(CHAR(10),,_xlfn._xlws.FILTER(_xlfn.ANCHORARRAY(Tout!$F$2),(D=J)*(H=AT$9),""))</f>
        <v/>
      </c>
      <c r="AU34" s="118" t="str">
        <f t="shared" si="9"/>
        <v>M</v>
      </c>
      <c r="AV34" s="119">
        <v>45833</v>
      </c>
      <c r="AW34" s="96" t="str" cm="1">
        <f t="array" aca="1" ref="AW34" ca="1">_xlfn.TEXTJOIN(CHAR(10),,_xlfn._xlws.FILTER(_xlfn.ANCHORARRAY(Tout!$F$2),(D=J)*(H=AW$9),""))</f>
        <v/>
      </c>
      <c r="AX34" s="96" t="str" cm="1">
        <f t="array" aca="1" ref="AX34" ca="1">_xlfn.TEXTJOIN(CHAR(10),,_xlfn._xlws.FILTER(_xlfn.ANCHORARRAY(Tout!$F$2),(D=J)*(H=AX$9),""))</f>
        <v/>
      </c>
      <c r="AY34" s="96" t="str" cm="1">
        <f t="array" aca="1" ref="AY34" ca="1">_xlfn.TEXTJOIN(CHAR(10),,_xlfn._xlws.FILTER(_xlfn.ANCHORARRAY(Tout!$F$2),(D=J)*(H=AY$9),""))</f>
        <v/>
      </c>
      <c r="AZ34" s="118" t="str">
        <f t="shared" si="10"/>
        <v>V</v>
      </c>
      <c r="BA34" s="119">
        <v>45863</v>
      </c>
      <c r="BB34" s="96" t="str" cm="1">
        <f t="array" aca="1" ref="BB34" ca="1">_xlfn.TEXTJOIN(CHAR(10),,_xlfn._xlws.FILTER(_xlfn.ANCHORARRAY(Tout!$F$2),(D=J)*(H=BB$9),""))</f>
        <v/>
      </c>
      <c r="BC34" s="96" t="str" cm="1">
        <f t="array" aca="1" ref="BC34" ca="1">_xlfn.TEXTJOIN(CHAR(10),,_xlfn._xlws.FILTER(_xlfn.ANCHORARRAY(Tout!$F$2),(D=J)*(H=BC$9),""))</f>
        <v/>
      </c>
      <c r="BD34" s="96" t="str" cm="1">
        <f t="array" aca="1" ref="BD34" ca="1">_xlfn.TEXTJOIN(CHAR(10),,_xlfn._xlws.FILTER(_xlfn.ANCHORARRAY(Tout!$F$2),(D=J)*(H=BD$9),""))</f>
        <v/>
      </c>
      <c r="BE34" s="118" t="str">
        <f t="shared" si="11"/>
        <v>L</v>
      </c>
      <c r="BF34" s="119">
        <v>45894</v>
      </c>
      <c r="BG34" s="96" t="str" cm="1">
        <f t="array" aca="1" ref="BG34" ca="1">_xlfn.TEXTJOIN(CHAR(10),,_xlfn._xlws.FILTER(_xlfn.ANCHORARRAY(Tout!$F$2),(D=J)*(H=BG$9),""))</f>
        <v/>
      </c>
      <c r="BH34" s="96" t="str" cm="1">
        <f t="array" aca="1" ref="BH34" ca="1">_xlfn.TEXTJOIN(CHAR(10),,_xlfn._xlws.FILTER(_xlfn.ANCHORARRAY(Tout!$F$2),(D=J)*(H=BH$9),""))</f>
        <v/>
      </c>
      <c r="BI34" s="96" t="str" cm="1">
        <f t="array" aca="1" ref="BI34" ca="1">_xlfn.TEXTJOIN(CHAR(10),,_xlfn._xlws.FILTER(_xlfn.ANCHORARRAY(Tout!$F$2),(D=J)*(H=BI$9),""))</f>
        <v/>
      </c>
      <c r="BK34" s="115"/>
    </row>
    <row r="35" spans="2:85" ht="30" x14ac:dyDescent="0.25">
      <c r="B35" s="116" t="str">
        <f t="shared" si="0"/>
        <v>J</v>
      </c>
      <c r="C35" s="117">
        <v>45561</v>
      </c>
      <c r="D35" s="96" t="str" cm="1">
        <f t="array" aca="1" ref="D35" ca="1">_xlfn.TEXTJOIN(CHAR(10),,_xlfn._xlws.FILTER(_xlfn.ANCHORARRAY(Tout!$F$2),(D=J)*(H=D$9),""))</f>
        <v/>
      </c>
      <c r="E35" s="96" t="str" cm="1">
        <f t="array" aca="1" ref="E35" ca="1">_xlfn.TEXTJOIN(CHAR(10),,_xlfn._xlws.FILTER(_xlfn.ANCHORARRAY(Tout!$F$2),(D=J)*(H=E$9),""))</f>
        <v/>
      </c>
      <c r="F35" s="96" t="str" cm="1">
        <f t="array" aca="1" ref="F35" ca="1">_xlfn.TEXTJOIN(CHAR(10),,_xlfn._xlws.FILTER(_xlfn.ANCHORARRAY(Tout!$F$2),(D=J)*(H=F$9),""))</f>
        <v/>
      </c>
      <c r="G35" s="118" t="str">
        <f t="shared" si="1"/>
        <v>S</v>
      </c>
      <c r="H35" s="119">
        <v>45591</v>
      </c>
      <c r="I35" s="96" t="str" cm="1">
        <f t="array" aca="1" ref="I35" ca="1">_xlfn.TEXTJOIN(CHAR(10),,_xlfn._xlws.FILTER(_xlfn.ANCHORARRAY(Tout!$F$2),(D=J)*(H=I$9),""))</f>
        <v/>
      </c>
      <c r="J35" s="96" t="str" cm="1">
        <f t="array" aca="1" ref="J35" ca="1">_xlfn.TEXTJOIN(CHAR(10),,_xlfn._xlws.FILTER(_xlfn.ANCHORARRAY(Tout!$F$2),(D=J)*(H=J$9),""))</f>
        <v/>
      </c>
      <c r="K35" s="96" t="str" cm="1">
        <f t="array" aca="1" ref="K35" ca="1">_xlfn.TEXTJOIN(CHAR(10),,_xlfn._xlws.FILTER(_xlfn.ANCHORARRAY(Tout!$F$2),(D=J)*(H=K$9),""))</f>
        <v/>
      </c>
      <c r="L35" s="118" t="str">
        <f t="shared" si="2"/>
        <v>M</v>
      </c>
      <c r="M35" s="119">
        <v>45622</v>
      </c>
      <c r="N35" s="96" t="str" cm="1">
        <f t="array" aca="1" ref="N35" ca="1">_xlfn.TEXTJOIN(CHAR(10),,_xlfn._xlws.FILTER(_xlfn.ANCHORARRAY(Tout!$F$2),(D=J)*(H=N$9),""))</f>
        <v/>
      </c>
      <c r="O35" s="96" t="str" cm="1">
        <f t="array" aca="1" ref="O35" ca="1">_xlfn.TEXTJOIN(CHAR(10),,_xlfn._xlws.FILTER(_xlfn.ANCHORARRAY(Tout!$F$2),(D=J)*(H=O$9),""))</f>
        <v/>
      </c>
      <c r="P35" s="96" t="str" cm="1">
        <f t="array" aca="1" ref="P35" ca="1">_xlfn.TEXTJOIN(CHAR(10),,_xlfn._xlws.FILTER(_xlfn.ANCHORARRAY(Tout!$F$2),(D=J)*(H=P$9),""))</f>
        <v/>
      </c>
      <c r="Q35" s="118" t="str">
        <f t="shared" si="3"/>
        <v>J</v>
      </c>
      <c r="R35" s="119">
        <v>45652</v>
      </c>
      <c r="S35" s="96" t="str" cm="1">
        <f t="array" aca="1" ref="S35" ca="1">_xlfn.TEXTJOIN(CHAR(10),,_xlfn._xlws.FILTER(_xlfn.ANCHORARRAY(Tout!$F$2),(D=J)*(H=S$9),""))</f>
        <v/>
      </c>
      <c r="T35" s="96" t="str" cm="1">
        <f t="array" aca="1" ref="T35" ca="1">_xlfn.TEXTJOIN(CHAR(10),,_xlfn._xlws.FILTER(_xlfn.ANCHORARRAY(Tout!$F$2),(D=J)*(H=T$9),""))</f>
        <v/>
      </c>
      <c r="U35" s="96" t="str" cm="1">
        <f t="array" aca="1" ref="U35" ca="1">_xlfn.TEXTJOIN(CHAR(10),,_xlfn._xlws.FILTER(_xlfn.ANCHORARRAY(Tout!$F$2),(D=J)*(H=U$9),""))</f>
        <v/>
      </c>
      <c r="V35" s="118" t="str">
        <f t="shared" si="4"/>
        <v>D</v>
      </c>
      <c r="W35" s="119">
        <v>45683</v>
      </c>
      <c r="X35" s="96" t="str" cm="1">
        <f t="array" aca="1" ref="X35" ca="1">_xlfn.TEXTJOIN(CHAR(10),,_xlfn._xlws.FILTER(_xlfn.ANCHORARRAY(Tout!$F$2),(D=J)*(H=X$9),""))</f>
        <v/>
      </c>
      <c r="Y35" s="96" t="str" cm="1">
        <f t="array" aca="1" ref="Y35" ca="1">_xlfn.TEXTJOIN(CHAR(10),,_xlfn._xlws.FILTER(_xlfn.ANCHORARRAY(Tout!$F$2),(D=J)*(H=Y$9),""))</f>
        <v/>
      </c>
      <c r="Z35" s="96" t="str" cm="1">
        <f t="array" aca="1" ref="Z35" ca="1">_xlfn.TEXTJOIN(CHAR(10),,_xlfn._xlws.FILTER(_xlfn.ANCHORARRAY(Tout!$F$2),(D=J)*(H=Z$9),""))</f>
        <v/>
      </c>
      <c r="AA35" s="118" t="str">
        <f t="shared" si="5"/>
        <v>M</v>
      </c>
      <c r="AB35" s="119">
        <v>45714</v>
      </c>
      <c r="AC35" s="96" t="str" cm="1">
        <f t="array" aca="1" ref="AC35" ca="1">_xlfn.TEXTJOIN(CHAR(10),,_xlfn._xlws.FILTER(_xlfn.ANCHORARRAY(Tout!$F$2),(D=J)*(H=AC$9),""))</f>
        <v/>
      </c>
      <c r="AD35" s="96" t="str" cm="1">
        <f t="array" aca="1" ref="AD35" ca="1">_xlfn.TEXTJOIN(CHAR(10),,_xlfn._xlws.FILTER(_xlfn.ANCHORARRAY(Tout!$F$2),(D=J)*(H=AD$9),""))</f>
        <v/>
      </c>
      <c r="AE35" s="96" t="str" cm="1">
        <f t="array" aca="1" ref="AE35" ca="1">_xlfn.TEXTJOIN(CHAR(10),,_xlfn._xlws.FILTER(_xlfn.ANCHORARRAY(Tout!$F$2),(D=J)*(H=AE$9),""))</f>
        <v/>
      </c>
      <c r="AF35" s="118" t="str">
        <f t="shared" si="6"/>
        <v>M</v>
      </c>
      <c r="AG35" s="119">
        <v>45742</v>
      </c>
      <c r="AH35" s="96" t="str" cm="1">
        <f t="array" aca="1" ref="AH35" ca="1">_xlfn.TEXTJOIN(CHAR(10),,_xlfn._xlws.FILTER(_xlfn.ANCHORARRAY(Tout!$F$2),(D=J)*(H=AH$9),""))</f>
        <v/>
      </c>
      <c r="AI35" s="96" t="str" cm="1">
        <f t="array" aca="1" ref="AI35" ca="1">_xlfn.TEXTJOIN(CHAR(10),,_xlfn._xlws.FILTER(_xlfn.ANCHORARRAY(Tout!$F$2),(D=J)*(H=AI$9),""))</f>
        <v/>
      </c>
      <c r="AJ35" s="96" t="str" cm="1">
        <f t="array" aca="1" ref="AJ35" ca="1">_xlfn.TEXTJOIN(CHAR(10),,_xlfn._xlws.FILTER(_xlfn.ANCHORARRAY(Tout!$F$2),(D=J)*(H=AJ$9),""))</f>
        <v/>
      </c>
      <c r="AK35" s="118" t="str">
        <f t="shared" si="7"/>
        <v>S</v>
      </c>
      <c r="AL35" s="119">
        <v>45773</v>
      </c>
      <c r="AM35" s="96" t="str" cm="1">
        <f t="array" aca="1" ref="AM35" ca="1">_xlfn.TEXTJOIN(CHAR(10),,_xlfn._xlws.FILTER(_xlfn.ANCHORARRAY(Tout!$F$2),(D=J)*(H=AM$9),""))</f>
        <v/>
      </c>
      <c r="AN35" s="96" t="str" cm="1">
        <f t="array" aca="1" ref="AN35" ca="1">_xlfn.TEXTJOIN(CHAR(10),,_xlfn._xlws.FILTER(_xlfn.ANCHORARRAY(Tout!$F$2),(D=J)*(H=AN$9),""))</f>
        <v/>
      </c>
      <c r="AO35" s="96" t="str" cm="1">
        <f t="array" aca="1" ref="AO35" ca="1">_xlfn.TEXTJOIN(CHAR(10),,_xlfn._xlws.FILTER(_xlfn.ANCHORARRAY(Tout!$F$2),(D=J)*(H=AO$9),""))</f>
        <v/>
      </c>
      <c r="AP35" s="118" t="str">
        <f t="shared" si="8"/>
        <v>L</v>
      </c>
      <c r="AQ35" s="119">
        <v>45803</v>
      </c>
      <c r="AR35" s="96" t="str" cm="1">
        <f t="array" aca="1" ref="AR35" ca="1">_xlfn.TEXTJOIN(CHAR(10),,_xlfn._xlws.FILTER(_xlfn.ANCHORARRAY(Tout!$F$2),(D=J)*(H=AR$9),""))</f>
        <v/>
      </c>
      <c r="AS35" s="96" t="str" cm="1">
        <f t="array" aca="1" ref="AS35" ca="1">_xlfn.TEXTJOIN(CHAR(10),,_xlfn._xlws.FILTER(_xlfn.ANCHORARRAY(Tout!$F$2),(D=J)*(H=AS$9),""))</f>
        <v/>
      </c>
      <c r="AT35" s="96" t="str" cm="1">
        <f t="array" aca="1" ref="AT35" ca="1">_xlfn.TEXTJOIN(CHAR(10),,_xlfn._xlws.FILTER(_xlfn.ANCHORARRAY(Tout!$F$2),(D=J)*(H=AT$9),""))</f>
        <v>Un Poyo Rojo
20:30</v>
      </c>
      <c r="AU35" s="118" t="str">
        <f t="shared" si="9"/>
        <v>J</v>
      </c>
      <c r="AV35" s="119">
        <v>45834</v>
      </c>
      <c r="AW35" s="96" t="str" cm="1">
        <f t="array" aca="1" ref="AW35" ca="1">_xlfn.TEXTJOIN(CHAR(10),,_xlfn._xlws.FILTER(_xlfn.ANCHORARRAY(Tout!$F$2),(D=J)*(H=AW$9),""))</f>
        <v/>
      </c>
      <c r="AX35" s="96" t="str" cm="1">
        <f t="array" aca="1" ref="AX35" ca="1">_xlfn.TEXTJOIN(CHAR(10),,_xlfn._xlws.FILTER(_xlfn.ANCHORARRAY(Tout!$F$2),(D=J)*(H=AX$9),""))</f>
        <v/>
      </c>
      <c r="AY35" s="96" t="str" cm="1">
        <f t="array" aca="1" ref="AY35" ca="1">_xlfn.TEXTJOIN(CHAR(10),,_xlfn._xlws.FILTER(_xlfn.ANCHORARRAY(Tout!$F$2),(D=J)*(H=AY$9),""))</f>
        <v/>
      </c>
      <c r="AZ35" s="118" t="str">
        <f t="shared" si="10"/>
        <v>S</v>
      </c>
      <c r="BA35" s="119">
        <v>45864</v>
      </c>
      <c r="BB35" s="96" t="str" cm="1">
        <f t="array" aca="1" ref="BB35" ca="1">_xlfn.TEXTJOIN(CHAR(10),,_xlfn._xlws.FILTER(_xlfn.ANCHORARRAY(Tout!$F$2),(D=J)*(H=BB$9),""))</f>
        <v/>
      </c>
      <c r="BC35" s="96" t="str" cm="1">
        <f t="array" aca="1" ref="BC35" ca="1">_xlfn.TEXTJOIN(CHAR(10),,_xlfn._xlws.FILTER(_xlfn.ANCHORARRAY(Tout!$F$2),(D=J)*(H=BC$9),""))</f>
        <v/>
      </c>
      <c r="BD35" s="96" t="str" cm="1">
        <f t="array" aca="1" ref="BD35" ca="1">_xlfn.TEXTJOIN(CHAR(10),,_xlfn._xlws.FILTER(_xlfn.ANCHORARRAY(Tout!$F$2),(D=J)*(H=BD$9),""))</f>
        <v/>
      </c>
      <c r="BE35" s="118" t="str">
        <f t="shared" si="11"/>
        <v>M</v>
      </c>
      <c r="BF35" s="119">
        <v>45895</v>
      </c>
      <c r="BG35" s="96" t="str" cm="1">
        <f t="array" aca="1" ref="BG35" ca="1">_xlfn.TEXTJOIN(CHAR(10),,_xlfn._xlws.FILTER(_xlfn.ANCHORARRAY(Tout!$F$2),(D=J)*(H=BG$9),""))</f>
        <v/>
      </c>
      <c r="BH35" s="96" t="str" cm="1">
        <f t="array" aca="1" ref="BH35" ca="1">_xlfn.TEXTJOIN(CHAR(10),,_xlfn._xlws.FILTER(_xlfn.ANCHORARRAY(Tout!$F$2),(D=J)*(H=BH$9),""))</f>
        <v/>
      </c>
      <c r="BI35" s="96" t="str" cm="1">
        <f t="array" aca="1" ref="BI35" ca="1">_xlfn.TEXTJOIN(CHAR(10),,_xlfn._xlws.FILTER(_xlfn.ANCHORARRAY(Tout!$F$2),(D=J)*(H=BI$9),""))</f>
        <v/>
      </c>
      <c r="BK35" s="115"/>
    </row>
    <row r="36" spans="2:85" x14ac:dyDescent="0.25">
      <c r="B36" s="116" t="str">
        <f t="shared" si="0"/>
        <v>V</v>
      </c>
      <c r="C36" s="117">
        <v>45562</v>
      </c>
      <c r="D36" s="96" t="str" cm="1">
        <f t="array" aca="1" ref="D36" ca="1">_xlfn.TEXTJOIN(CHAR(10),,_xlfn._xlws.FILTER(_xlfn.ANCHORARRAY(Tout!$F$2),(D=J)*(H=D$9),""))</f>
        <v/>
      </c>
      <c r="E36" s="96" t="str" cm="1">
        <f t="array" aca="1" ref="E36" ca="1">_xlfn.TEXTJOIN(CHAR(10),,_xlfn._xlws.FILTER(_xlfn.ANCHORARRAY(Tout!$F$2),(D=J)*(H=E$9),""))</f>
        <v/>
      </c>
      <c r="F36" s="96" t="str" cm="1">
        <f t="array" aca="1" ref="F36" ca="1">_xlfn.TEXTJOIN(CHAR(10),,_xlfn._xlws.FILTER(_xlfn.ANCHORARRAY(Tout!$F$2),(D=J)*(H=F$9),""))</f>
        <v/>
      </c>
      <c r="G36" s="118" t="str">
        <f t="shared" si="1"/>
        <v>D</v>
      </c>
      <c r="H36" s="119">
        <v>45592</v>
      </c>
      <c r="I36" s="96" t="str" cm="1">
        <f t="array" aca="1" ref="I36" ca="1">_xlfn.TEXTJOIN(CHAR(10),,_xlfn._xlws.FILTER(_xlfn.ANCHORARRAY(Tout!$F$2),(D=J)*(H=I$9),""))</f>
        <v/>
      </c>
      <c r="J36" s="96" t="str" cm="1">
        <f t="array" aca="1" ref="J36" ca="1">_xlfn.TEXTJOIN(CHAR(10),,_xlfn._xlws.FILTER(_xlfn.ANCHORARRAY(Tout!$F$2),(D=J)*(H=J$9),""))</f>
        <v/>
      </c>
      <c r="K36" s="96" t="str" cm="1">
        <f t="array" aca="1" ref="K36" ca="1">_xlfn.TEXTJOIN(CHAR(10),,_xlfn._xlws.FILTER(_xlfn.ANCHORARRAY(Tout!$F$2),(D=J)*(H=K$9),""))</f>
        <v/>
      </c>
      <c r="L36" s="118" t="str">
        <f t="shared" si="2"/>
        <v>M</v>
      </c>
      <c r="M36" s="119">
        <v>45623</v>
      </c>
      <c r="N36" s="96" t="str" cm="1">
        <f t="array" aca="1" ref="N36" ca="1">_xlfn.TEXTJOIN(CHAR(10),,_xlfn._xlws.FILTER(_xlfn.ANCHORARRAY(Tout!$F$2),(D=J)*(H=N$9),""))</f>
        <v/>
      </c>
      <c r="O36" s="96" t="str" cm="1">
        <f t="array" aca="1" ref="O36" ca="1">_xlfn.TEXTJOIN(CHAR(10),,_xlfn._xlws.FILTER(_xlfn.ANCHORARRAY(Tout!$F$2),(D=J)*(H=O$9),""))</f>
        <v/>
      </c>
      <c r="P36" s="96" t="str" cm="1">
        <f t="array" aca="1" ref="P36" ca="1">_xlfn.TEXTJOIN(CHAR(10),,_xlfn._xlws.FILTER(_xlfn.ANCHORARRAY(Tout!$F$2),(D=J)*(H=P$9),""))</f>
        <v/>
      </c>
      <c r="Q36" s="118" t="str">
        <f t="shared" si="3"/>
        <v>V</v>
      </c>
      <c r="R36" s="119">
        <v>45653</v>
      </c>
      <c r="S36" s="96" t="str" cm="1">
        <f t="array" aca="1" ref="S36" ca="1">_xlfn.TEXTJOIN(CHAR(10),,_xlfn._xlws.FILTER(_xlfn.ANCHORARRAY(Tout!$F$2),(D=J)*(H=S$9),""))</f>
        <v/>
      </c>
      <c r="T36" s="96" t="str" cm="1">
        <f t="array" aca="1" ref="T36" ca="1">_xlfn.TEXTJOIN(CHAR(10),,_xlfn._xlws.FILTER(_xlfn.ANCHORARRAY(Tout!$F$2),(D=J)*(H=T$9),""))</f>
        <v/>
      </c>
      <c r="U36" s="96" t="str" cm="1">
        <f t="array" aca="1" ref="U36" ca="1">_xlfn.TEXTJOIN(CHAR(10),,_xlfn._xlws.FILTER(_xlfn.ANCHORARRAY(Tout!$F$2),(D=J)*(H=U$9),""))</f>
        <v/>
      </c>
      <c r="V36" s="118" t="str">
        <f t="shared" si="4"/>
        <v>L</v>
      </c>
      <c r="W36" s="119">
        <v>45684</v>
      </c>
      <c r="X36" s="96" t="str" cm="1">
        <f t="array" aca="1" ref="X36" ca="1">_xlfn.TEXTJOIN(CHAR(10),,_xlfn._xlws.FILTER(_xlfn.ANCHORARRAY(Tout!$F$2),(D=J)*(H=X$9),""))</f>
        <v/>
      </c>
      <c r="Y36" s="96" t="str" cm="1">
        <f t="array" aca="1" ref="Y36" ca="1">_xlfn.TEXTJOIN(CHAR(10),,_xlfn._xlws.FILTER(_xlfn.ANCHORARRAY(Tout!$F$2),(D=J)*(H=Y$9),""))</f>
        <v/>
      </c>
      <c r="Z36" s="96" t="str" cm="1">
        <f t="array" aca="1" ref="Z36" ca="1">_xlfn.TEXTJOIN(CHAR(10),,_xlfn._xlws.FILTER(_xlfn.ANCHORARRAY(Tout!$F$2),(D=J)*(H=Z$9),""))</f>
        <v/>
      </c>
      <c r="AA36" s="118" t="str">
        <f t="shared" si="5"/>
        <v>J</v>
      </c>
      <c r="AB36" s="119">
        <v>45715</v>
      </c>
      <c r="AC36" s="96" t="str" cm="1">
        <f t="array" aca="1" ref="AC36" ca="1">_xlfn.TEXTJOIN(CHAR(10),,_xlfn._xlws.FILTER(_xlfn.ANCHORARRAY(Tout!$F$2),(D=J)*(H=AC$9),""))</f>
        <v/>
      </c>
      <c r="AD36" s="96" t="str" cm="1">
        <f t="array" aca="1" ref="AD36" ca="1">_xlfn.TEXTJOIN(CHAR(10),,_xlfn._xlws.FILTER(_xlfn.ANCHORARRAY(Tout!$F$2),(D=J)*(H=AD$9),""))</f>
        <v/>
      </c>
      <c r="AE36" s="96" t="str" cm="1">
        <f t="array" aca="1" ref="AE36" ca="1">_xlfn.TEXTJOIN(CHAR(10),,_xlfn._xlws.FILTER(_xlfn.ANCHORARRAY(Tout!$F$2),(D=J)*(H=AE$9),""))</f>
        <v/>
      </c>
      <c r="AF36" s="118" t="str">
        <f t="shared" si="6"/>
        <v>J</v>
      </c>
      <c r="AG36" s="119">
        <v>45743</v>
      </c>
      <c r="AH36" s="96" t="str" cm="1">
        <f t="array" aca="1" ref="AH36" ca="1">_xlfn.TEXTJOIN(CHAR(10),,_xlfn._xlws.FILTER(_xlfn.ANCHORARRAY(Tout!$F$2),(D=J)*(H=AH$9),""))</f>
        <v/>
      </c>
      <c r="AI36" s="96" t="str" cm="1">
        <f t="array" aca="1" ref="AI36" ca="1">_xlfn.TEXTJOIN(CHAR(10),,_xlfn._xlws.FILTER(_xlfn.ANCHORARRAY(Tout!$F$2),(D=J)*(H=AI$9),""))</f>
        <v/>
      </c>
      <c r="AJ36" s="96" t="str" cm="1">
        <f t="array" aca="1" ref="AJ36" ca="1">_xlfn.TEXTJOIN(CHAR(10),,_xlfn._xlws.FILTER(_xlfn.ANCHORARRAY(Tout!$F$2),(D=J)*(H=AJ$9),""))</f>
        <v/>
      </c>
      <c r="AK36" s="118" t="str">
        <f t="shared" si="7"/>
        <v>D</v>
      </c>
      <c r="AL36" s="119">
        <v>45774</v>
      </c>
      <c r="AM36" s="96" t="str" cm="1">
        <f t="array" aca="1" ref="AM36" ca="1">_xlfn.TEXTJOIN(CHAR(10),,_xlfn._xlws.FILTER(_xlfn.ANCHORARRAY(Tout!$F$2),(D=J)*(H=AM$9),""))</f>
        <v/>
      </c>
      <c r="AN36" s="96" t="str" cm="1">
        <f t="array" aca="1" ref="AN36" ca="1">_xlfn.TEXTJOIN(CHAR(10),,_xlfn._xlws.FILTER(_xlfn.ANCHORARRAY(Tout!$F$2),(D=J)*(H=AN$9),""))</f>
        <v/>
      </c>
      <c r="AO36" s="96" t="str" cm="1">
        <f t="array" aca="1" ref="AO36" ca="1">_xlfn.TEXTJOIN(CHAR(10),,_xlfn._xlws.FILTER(_xlfn.ANCHORARRAY(Tout!$F$2),(D=J)*(H=AO$9),""))</f>
        <v/>
      </c>
      <c r="AP36" s="118" t="str">
        <f t="shared" si="8"/>
        <v>M</v>
      </c>
      <c r="AQ36" s="119">
        <v>45804</v>
      </c>
      <c r="AR36" s="96" t="str" cm="1">
        <f t="array" aca="1" ref="AR36" ca="1">_xlfn.TEXTJOIN(CHAR(10),,_xlfn._xlws.FILTER(_xlfn.ANCHORARRAY(Tout!$F$2),(D=J)*(H=AR$9),""))</f>
        <v/>
      </c>
      <c r="AS36" s="96" t="str" cm="1">
        <f t="array" aca="1" ref="AS36" ca="1">_xlfn.TEXTJOIN(CHAR(10),,_xlfn._xlws.FILTER(_xlfn.ANCHORARRAY(Tout!$F$2),(D=J)*(H=AS$9),""))</f>
        <v/>
      </c>
      <c r="AT36" s="96" t="str" cm="1">
        <f t="array" aca="1" ref="AT36" ca="1">_xlfn.TEXTJOIN(CHAR(10),,_xlfn._xlws.FILTER(_xlfn.ANCHORARRAY(Tout!$F$2),(D=J)*(H=AT$9),""))</f>
        <v/>
      </c>
      <c r="AU36" s="118" t="str">
        <f t="shared" si="9"/>
        <v>V</v>
      </c>
      <c r="AV36" s="119">
        <v>45835</v>
      </c>
      <c r="AW36" s="96" t="str" cm="1">
        <f t="array" aca="1" ref="AW36" ca="1">_xlfn.TEXTJOIN(CHAR(10),,_xlfn._xlws.FILTER(_xlfn.ANCHORARRAY(Tout!$F$2),(D=J)*(H=AW$9),""))</f>
        <v/>
      </c>
      <c r="AX36" s="96" t="str" cm="1">
        <f t="array" aca="1" ref="AX36" ca="1">_xlfn.TEXTJOIN(CHAR(10),,_xlfn._xlws.FILTER(_xlfn.ANCHORARRAY(Tout!$F$2),(D=J)*(H=AX$9),""))</f>
        <v/>
      </c>
      <c r="AY36" s="96" t="str" cm="1">
        <f t="array" aca="1" ref="AY36" ca="1">_xlfn.TEXTJOIN(CHAR(10),,_xlfn._xlws.FILTER(_xlfn.ANCHORARRAY(Tout!$F$2),(D=J)*(H=AY$9),""))</f>
        <v/>
      </c>
      <c r="AZ36" s="118" t="str">
        <f t="shared" si="10"/>
        <v>D</v>
      </c>
      <c r="BA36" s="119">
        <v>45865</v>
      </c>
      <c r="BB36" s="96" t="str" cm="1">
        <f t="array" aca="1" ref="BB36" ca="1">_xlfn.TEXTJOIN(CHAR(10),,_xlfn._xlws.FILTER(_xlfn.ANCHORARRAY(Tout!$F$2),(D=J)*(H=BB$9),""))</f>
        <v/>
      </c>
      <c r="BC36" s="96" t="str" cm="1">
        <f t="array" aca="1" ref="BC36" ca="1">_xlfn.TEXTJOIN(CHAR(10),,_xlfn._xlws.FILTER(_xlfn.ANCHORARRAY(Tout!$F$2),(D=J)*(H=BC$9),""))</f>
        <v/>
      </c>
      <c r="BD36" s="96" t="str" cm="1">
        <f t="array" aca="1" ref="BD36" ca="1">_xlfn.TEXTJOIN(CHAR(10),,_xlfn._xlws.FILTER(_xlfn.ANCHORARRAY(Tout!$F$2),(D=J)*(H=BD$9),""))</f>
        <v/>
      </c>
      <c r="BE36" s="118" t="str">
        <f t="shared" si="11"/>
        <v>M</v>
      </c>
      <c r="BF36" s="119">
        <v>45896</v>
      </c>
      <c r="BG36" s="96" t="str" cm="1">
        <f t="array" aca="1" ref="BG36" ca="1">_xlfn.TEXTJOIN(CHAR(10),,_xlfn._xlws.FILTER(_xlfn.ANCHORARRAY(Tout!$F$2),(D=J)*(H=BG$9),""))</f>
        <v/>
      </c>
      <c r="BH36" s="96" t="str" cm="1">
        <f t="array" aca="1" ref="BH36" ca="1">_xlfn.TEXTJOIN(CHAR(10),,_xlfn._xlws.FILTER(_xlfn.ANCHORARRAY(Tout!$F$2),(D=J)*(H=BH$9),""))</f>
        <v/>
      </c>
      <c r="BI36" s="96" t="str" cm="1">
        <f t="array" aca="1" ref="BI36" ca="1">_xlfn.TEXTJOIN(CHAR(10),,_xlfn._xlws.FILTER(_xlfn.ANCHORARRAY(Tout!$F$2),(D=J)*(H=BI$9),""))</f>
        <v/>
      </c>
      <c r="BK36" s="115"/>
    </row>
    <row r="37" spans="2:85" x14ac:dyDescent="0.25">
      <c r="B37" s="116" t="str">
        <f t="shared" si="0"/>
        <v>S</v>
      </c>
      <c r="C37" s="117">
        <v>45563</v>
      </c>
      <c r="D37" s="96" t="str" cm="1">
        <f t="array" aca="1" ref="D37" ca="1">_xlfn.TEXTJOIN(CHAR(10),,_xlfn._xlws.FILTER(_xlfn.ANCHORARRAY(Tout!$F$2),(D=J)*(H=D$9),""))</f>
        <v/>
      </c>
      <c r="E37" s="96" t="str" cm="1">
        <f t="array" aca="1" ref="E37" ca="1">_xlfn.TEXTJOIN(CHAR(10),,_xlfn._xlws.FILTER(_xlfn.ANCHORARRAY(Tout!$F$2),(D=J)*(H=E$9),""))</f>
        <v/>
      </c>
      <c r="F37" s="96" t="str" cm="1">
        <f t="array" aca="1" ref="F37" ca="1">_xlfn.TEXTJOIN(CHAR(10),,_xlfn._xlws.FILTER(_xlfn.ANCHORARRAY(Tout!$F$2),(D=J)*(H=F$9),""))</f>
        <v/>
      </c>
      <c r="G37" s="118" t="str">
        <f t="shared" si="1"/>
        <v>L</v>
      </c>
      <c r="H37" s="119">
        <v>45593</v>
      </c>
      <c r="I37" s="96" t="str" cm="1">
        <f t="array" aca="1" ref="I37" ca="1">_xlfn.TEXTJOIN(CHAR(10),,_xlfn._xlws.FILTER(_xlfn.ANCHORARRAY(Tout!$F$2),(D=J)*(H=I$9),""))</f>
        <v/>
      </c>
      <c r="J37" s="96" t="str" cm="1">
        <f t="array" aca="1" ref="J37" ca="1">_xlfn.TEXTJOIN(CHAR(10),,_xlfn._xlws.FILTER(_xlfn.ANCHORARRAY(Tout!$F$2),(D=J)*(H=J$9),""))</f>
        <v/>
      </c>
      <c r="K37" s="96" t="str" cm="1">
        <f t="array" aca="1" ref="K37" ca="1">_xlfn.TEXTJOIN(CHAR(10),,_xlfn._xlws.FILTER(_xlfn.ANCHORARRAY(Tout!$F$2),(D=J)*(H=K$9),""))</f>
        <v/>
      </c>
      <c r="L37" s="118" t="str">
        <f t="shared" si="2"/>
        <v>J</v>
      </c>
      <c r="M37" s="119">
        <v>45624</v>
      </c>
      <c r="N37" s="96" t="str" cm="1">
        <f t="array" aca="1" ref="N37" ca="1">_xlfn.TEXTJOIN(CHAR(10),,_xlfn._xlws.FILTER(_xlfn.ANCHORARRAY(Tout!$F$2),(D=J)*(H=N$9),""))</f>
        <v/>
      </c>
      <c r="O37" s="96" t="str" cm="1">
        <f t="array" aca="1" ref="O37" ca="1">_xlfn.TEXTJOIN(CHAR(10),,_xlfn._xlws.FILTER(_xlfn.ANCHORARRAY(Tout!$F$2),(D=J)*(H=O$9),""))</f>
        <v/>
      </c>
      <c r="P37" s="96" t="str" cm="1">
        <f t="array" aca="1" ref="P37" ca="1">_xlfn.TEXTJOIN(CHAR(10),,_xlfn._xlws.FILTER(_xlfn.ANCHORARRAY(Tout!$F$2),(D=J)*(H=P$9),""))</f>
        <v/>
      </c>
      <c r="Q37" s="118" t="str">
        <f t="shared" si="3"/>
        <v>S</v>
      </c>
      <c r="R37" s="119">
        <v>45654</v>
      </c>
      <c r="S37" s="96" t="str" cm="1">
        <f t="array" aca="1" ref="S37" ca="1">_xlfn.TEXTJOIN(CHAR(10),,_xlfn._xlws.FILTER(_xlfn.ANCHORARRAY(Tout!$F$2),(D=J)*(H=S$9),""))</f>
        <v/>
      </c>
      <c r="T37" s="96" t="str" cm="1">
        <f t="array" aca="1" ref="T37" ca="1">_xlfn.TEXTJOIN(CHAR(10),,_xlfn._xlws.FILTER(_xlfn.ANCHORARRAY(Tout!$F$2),(D=J)*(H=T$9),""))</f>
        <v/>
      </c>
      <c r="U37" s="96" t="str" cm="1">
        <f t="array" aca="1" ref="U37" ca="1">_xlfn.TEXTJOIN(CHAR(10),,_xlfn._xlws.FILTER(_xlfn.ANCHORARRAY(Tout!$F$2),(D=J)*(H=U$9),""))</f>
        <v/>
      </c>
      <c r="V37" s="118" t="str">
        <f t="shared" si="4"/>
        <v>M</v>
      </c>
      <c r="W37" s="119">
        <v>45685</v>
      </c>
      <c r="X37" s="96" t="str" cm="1">
        <f t="array" aca="1" ref="X37" ca="1">_xlfn.TEXTJOIN(CHAR(10),,_xlfn._xlws.FILTER(_xlfn.ANCHORARRAY(Tout!$F$2),(D=J)*(H=X$9),""))</f>
        <v/>
      </c>
      <c r="Y37" s="96" t="str" cm="1">
        <f t="array" aca="1" ref="Y37" ca="1">_xlfn.TEXTJOIN(CHAR(10),,_xlfn._xlws.FILTER(_xlfn.ANCHORARRAY(Tout!$F$2),(D=J)*(H=Y$9),""))</f>
        <v/>
      </c>
      <c r="Z37" s="96" t="str" cm="1">
        <f t="array" aca="1" ref="Z37" ca="1">_xlfn.TEXTJOIN(CHAR(10),,_xlfn._xlws.FILTER(_xlfn.ANCHORARRAY(Tout!$F$2),(D=J)*(H=Z$9),""))</f>
        <v/>
      </c>
      <c r="AA37" s="118" t="str">
        <f t="shared" si="5"/>
        <v>V</v>
      </c>
      <c r="AB37" s="119">
        <v>45716</v>
      </c>
      <c r="AC37" s="96" t="str" cm="1">
        <f t="array" aca="1" ref="AC37" ca="1">_xlfn.TEXTJOIN(CHAR(10),,_xlfn._xlws.FILTER(_xlfn.ANCHORARRAY(Tout!$F$2),(D=J)*(H=AC$9),""))</f>
        <v/>
      </c>
      <c r="AD37" s="96" t="str" cm="1">
        <f t="array" aca="1" ref="AD37" ca="1">_xlfn.TEXTJOIN(CHAR(10),,_xlfn._xlws.FILTER(_xlfn.ANCHORARRAY(Tout!$F$2),(D=J)*(H=AD$9),""))</f>
        <v/>
      </c>
      <c r="AE37" s="96" t="str" cm="1">
        <f t="array" aca="1" ref="AE37" ca="1">_xlfn.TEXTJOIN(CHAR(10),,_xlfn._xlws.FILTER(_xlfn.ANCHORARRAY(Tout!$F$2),(D=J)*(H=AE$9),""))</f>
        <v/>
      </c>
      <c r="AF37" s="118" t="str">
        <f t="shared" si="6"/>
        <v>V</v>
      </c>
      <c r="AG37" s="119">
        <v>45744</v>
      </c>
      <c r="AH37" s="96" t="str" cm="1">
        <f t="array" aca="1" ref="AH37" ca="1">_xlfn.TEXTJOIN(CHAR(10),,_xlfn._xlws.FILTER(_xlfn.ANCHORARRAY(Tout!$F$2),(D=J)*(H=AH$9),""))</f>
        <v/>
      </c>
      <c r="AI37" s="96" t="str" cm="1">
        <f t="array" aca="1" ref="AI37" ca="1">_xlfn.TEXTJOIN(CHAR(10),,_xlfn._xlws.FILTER(_xlfn.ANCHORARRAY(Tout!$F$2),(D=J)*(H=AI$9),""))</f>
        <v/>
      </c>
      <c r="AJ37" s="96" t="str" cm="1">
        <f t="array" aca="1" ref="AJ37" ca="1">_xlfn.TEXTJOIN(CHAR(10),,_xlfn._xlws.FILTER(_xlfn.ANCHORARRAY(Tout!$F$2),(D=J)*(H=AJ$9),""))</f>
        <v/>
      </c>
      <c r="AK37" s="118" t="str">
        <f t="shared" si="7"/>
        <v>L</v>
      </c>
      <c r="AL37" s="119">
        <v>45775</v>
      </c>
      <c r="AM37" s="96" t="str" cm="1">
        <f t="array" aca="1" ref="AM37" ca="1">_xlfn.TEXTJOIN(CHAR(10),,_xlfn._xlws.FILTER(_xlfn.ANCHORARRAY(Tout!$F$2),(D=J)*(H=AM$9),""))</f>
        <v/>
      </c>
      <c r="AN37" s="96" t="str" cm="1">
        <f t="array" aca="1" ref="AN37" ca="1">_xlfn.TEXTJOIN(CHAR(10),,_xlfn._xlws.FILTER(_xlfn.ANCHORARRAY(Tout!$F$2),(D=J)*(H=AN$9),""))</f>
        <v/>
      </c>
      <c r="AO37" s="96" t="str" cm="1">
        <f t="array" aca="1" ref="AO37" ca="1">_xlfn.TEXTJOIN(CHAR(10),,_xlfn._xlws.FILTER(_xlfn.ANCHORARRAY(Tout!$F$2),(D=J)*(H=AO$9),""))</f>
        <v/>
      </c>
      <c r="AP37" s="118" t="str">
        <f t="shared" si="8"/>
        <v>M</v>
      </c>
      <c r="AQ37" s="119">
        <v>45805</v>
      </c>
      <c r="AR37" s="96" t="str" cm="1">
        <f t="array" aca="1" ref="AR37" ca="1">_xlfn.TEXTJOIN(CHAR(10),,_xlfn._xlws.FILTER(_xlfn.ANCHORARRAY(Tout!$F$2),(D=J)*(H=AR$9),""))</f>
        <v/>
      </c>
      <c r="AS37" s="96" t="str" cm="1">
        <f t="array" aca="1" ref="AS37" ca="1">_xlfn.TEXTJOIN(CHAR(10),,_xlfn._xlws.FILTER(_xlfn.ANCHORARRAY(Tout!$F$2),(D=J)*(H=AS$9),""))</f>
        <v/>
      </c>
      <c r="AT37" s="96" t="str" cm="1">
        <f t="array" aca="1" ref="AT37" ca="1">_xlfn.TEXTJOIN(CHAR(10),,_xlfn._xlws.FILTER(_xlfn.ANCHORARRAY(Tout!$F$2),(D=J)*(H=AT$9),""))</f>
        <v/>
      </c>
      <c r="AU37" s="118" t="str">
        <f t="shared" si="9"/>
        <v>S</v>
      </c>
      <c r="AV37" s="119">
        <v>45836</v>
      </c>
      <c r="AW37" s="96" t="str" cm="1">
        <f t="array" aca="1" ref="AW37" ca="1">_xlfn.TEXTJOIN(CHAR(10),,_xlfn._xlws.FILTER(_xlfn.ANCHORARRAY(Tout!$F$2),(D=J)*(H=AW$9),""))</f>
        <v/>
      </c>
      <c r="AX37" s="96" t="str" cm="1">
        <f t="array" aca="1" ref="AX37" ca="1">_xlfn.TEXTJOIN(CHAR(10),,_xlfn._xlws.FILTER(_xlfn.ANCHORARRAY(Tout!$F$2),(D=J)*(H=AX$9),""))</f>
        <v/>
      </c>
      <c r="AY37" s="96" t="str" cm="1">
        <f t="array" aca="1" ref="AY37" ca="1">_xlfn.TEXTJOIN(CHAR(10),,_xlfn._xlws.FILTER(_xlfn.ANCHORARRAY(Tout!$F$2),(D=J)*(H=AY$9),""))</f>
        <v/>
      </c>
      <c r="AZ37" s="118" t="str">
        <f t="shared" si="10"/>
        <v>L</v>
      </c>
      <c r="BA37" s="119">
        <v>45866</v>
      </c>
      <c r="BB37" s="96" t="str" cm="1">
        <f t="array" aca="1" ref="BB37" ca="1">_xlfn.TEXTJOIN(CHAR(10),,_xlfn._xlws.FILTER(_xlfn.ANCHORARRAY(Tout!$F$2),(D=J)*(H=BB$9),""))</f>
        <v/>
      </c>
      <c r="BC37" s="96" t="str" cm="1">
        <f t="array" aca="1" ref="BC37" ca="1">_xlfn.TEXTJOIN(CHAR(10),,_xlfn._xlws.FILTER(_xlfn.ANCHORARRAY(Tout!$F$2),(D=J)*(H=BC$9),""))</f>
        <v/>
      </c>
      <c r="BD37" s="96" t="str" cm="1">
        <f t="array" aca="1" ref="BD37" ca="1">_xlfn.TEXTJOIN(CHAR(10),,_xlfn._xlws.FILTER(_xlfn.ANCHORARRAY(Tout!$F$2),(D=J)*(H=BD$9),""))</f>
        <v/>
      </c>
      <c r="BE37" s="118" t="str">
        <f t="shared" si="11"/>
        <v>J</v>
      </c>
      <c r="BF37" s="119">
        <v>45897</v>
      </c>
      <c r="BG37" s="96" t="str" cm="1">
        <f t="array" aca="1" ref="BG37" ca="1">_xlfn.TEXTJOIN(CHAR(10),,_xlfn._xlws.FILTER(_xlfn.ANCHORARRAY(Tout!$F$2),(D=J)*(H=BG$9),""))</f>
        <v/>
      </c>
      <c r="BH37" s="96" t="str" cm="1">
        <f t="array" aca="1" ref="BH37" ca="1">_xlfn.TEXTJOIN(CHAR(10),,_xlfn._xlws.FILTER(_xlfn.ANCHORARRAY(Tout!$F$2),(D=J)*(H=BH$9),""))</f>
        <v/>
      </c>
      <c r="BI37" s="96" t="str" cm="1">
        <f t="array" aca="1" ref="BI37" ca="1">_xlfn.TEXTJOIN(CHAR(10),,_xlfn._xlws.FILTER(_xlfn.ANCHORARRAY(Tout!$F$2),(D=J)*(H=BI$9),""))</f>
        <v/>
      </c>
      <c r="BK37" s="115"/>
    </row>
    <row r="38" spans="2:85" x14ac:dyDescent="0.25">
      <c r="B38" s="116" t="str">
        <f t="shared" si="0"/>
        <v>D</v>
      </c>
      <c r="C38" s="117">
        <v>45564</v>
      </c>
      <c r="D38" s="96" t="str" cm="1">
        <f t="array" aca="1" ref="D38" ca="1">_xlfn.TEXTJOIN(CHAR(10),,_xlfn._xlws.FILTER(_xlfn.ANCHORARRAY(Tout!$F$2),(D=J)*(H=D$9),""))</f>
        <v/>
      </c>
      <c r="E38" s="96" t="str" cm="1">
        <f t="array" aca="1" ref="E38" ca="1">_xlfn.TEXTJOIN(CHAR(10),,_xlfn._xlws.FILTER(_xlfn.ANCHORARRAY(Tout!$F$2),(D=J)*(H=E$9),""))</f>
        <v/>
      </c>
      <c r="F38" s="96" t="str" cm="1">
        <f t="array" aca="1" ref="F38" ca="1">_xlfn.TEXTJOIN(CHAR(10),,_xlfn._xlws.FILTER(_xlfn.ANCHORARRAY(Tout!$F$2),(D=J)*(H=F$9),""))</f>
        <v/>
      </c>
      <c r="G38" s="118" t="str">
        <f t="shared" si="1"/>
        <v>M</v>
      </c>
      <c r="H38" s="119">
        <v>45594</v>
      </c>
      <c r="I38" s="96" t="str" cm="1">
        <f t="array" aca="1" ref="I38" ca="1">_xlfn.TEXTJOIN(CHAR(10),,_xlfn._xlws.FILTER(_xlfn.ANCHORARRAY(Tout!$F$2),(D=J)*(H=I$9),""))</f>
        <v/>
      </c>
      <c r="J38" s="96" t="str" cm="1">
        <f t="array" aca="1" ref="J38" ca="1">_xlfn.TEXTJOIN(CHAR(10),,_xlfn._xlws.FILTER(_xlfn.ANCHORARRAY(Tout!$F$2),(D=J)*(H=J$9),""))</f>
        <v/>
      </c>
      <c r="K38" s="96" t="str" cm="1">
        <f t="array" aca="1" ref="K38" ca="1">_xlfn.TEXTJOIN(CHAR(10),,_xlfn._xlws.FILTER(_xlfn.ANCHORARRAY(Tout!$F$2),(D=J)*(H=K$9),""))</f>
        <v/>
      </c>
      <c r="L38" s="118" t="str">
        <f t="shared" si="2"/>
        <v>V</v>
      </c>
      <c r="M38" s="119">
        <v>45625</v>
      </c>
      <c r="N38" s="96" t="str" cm="1">
        <f t="array" aca="1" ref="N38" ca="1">_xlfn.TEXTJOIN(CHAR(10),,_xlfn._xlws.FILTER(_xlfn.ANCHORARRAY(Tout!$F$2),(D=J)*(H=N$9),""))</f>
        <v/>
      </c>
      <c r="O38" s="96" t="str" cm="1">
        <f t="array" aca="1" ref="O38" ca="1">_xlfn.TEXTJOIN(CHAR(10),,_xlfn._xlws.FILTER(_xlfn.ANCHORARRAY(Tout!$F$2),(D=J)*(H=O$9),""))</f>
        <v/>
      </c>
      <c r="P38" s="96" t="str" cm="1">
        <f t="array" aca="1" ref="P38" ca="1">_xlfn.TEXTJOIN(CHAR(10),,_xlfn._xlws.FILTER(_xlfn.ANCHORARRAY(Tout!$F$2),(D=J)*(H=P$9),""))</f>
        <v/>
      </c>
      <c r="Q38" s="118" t="str">
        <f t="shared" si="3"/>
        <v>D</v>
      </c>
      <c r="R38" s="119">
        <v>45655</v>
      </c>
      <c r="S38" s="96" t="str" cm="1">
        <f t="array" aca="1" ref="S38" ca="1">_xlfn.TEXTJOIN(CHAR(10),,_xlfn._xlws.FILTER(_xlfn.ANCHORARRAY(Tout!$F$2),(D=J)*(H=S$9),""))</f>
        <v/>
      </c>
      <c r="T38" s="96" t="str" cm="1">
        <f t="array" aca="1" ref="T38" ca="1">_xlfn.TEXTJOIN(CHAR(10),,_xlfn._xlws.FILTER(_xlfn.ANCHORARRAY(Tout!$F$2),(D=J)*(H=T$9),""))</f>
        <v/>
      </c>
      <c r="U38" s="96" t="str" cm="1">
        <f t="array" aca="1" ref="U38" ca="1">_xlfn.TEXTJOIN(CHAR(10),,_xlfn._xlws.FILTER(_xlfn.ANCHORARRAY(Tout!$F$2),(D=J)*(H=U$9),""))</f>
        <v/>
      </c>
      <c r="V38" s="118" t="str">
        <f t="shared" si="4"/>
        <v>M</v>
      </c>
      <c r="W38" s="119">
        <v>45686</v>
      </c>
      <c r="X38" s="96" t="str" cm="1">
        <f t="array" aca="1" ref="X38" ca="1">_xlfn.TEXTJOIN(CHAR(10),,_xlfn._xlws.FILTER(_xlfn.ANCHORARRAY(Tout!$F$2),(D=J)*(H=X$9),""))</f>
        <v/>
      </c>
      <c r="Y38" s="96" t="str" cm="1">
        <f t="array" aca="1" ref="Y38" ca="1">_xlfn.TEXTJOIN(CHAR(10),,_xlfn._xlws.FILTER(_xlfn.ANCHORARRAY(Tout!$F$2),(D=J)*(H=Y$9),""))</f>
        <v/>
      </c>
      <c r="Z38" s="96" t="str" cm="1">
        <f t="array" aca="1" ref="Z38" ca="1">_xlfn.TEXTJOIN(CHAR(10),,_xlfn._xlws.FILTER(_xlfn.ANCHORARRAY(Tout!$F$2),(D=J)*(H=Z$9),""))</f>
        <v/>
      </c>
      <c r="AA38" s="118" t="str">
        <f t="shared" si="5"/>
        <v/>
      </c>
      <c r="AB38" s="120"/>
      <c r="AC38" s="96" t="str" cm="1">
        <f t="array" aca="1" ref="AC38" ca="1">_xlfn.TEXTJOIN(CHAR(10),,_xlfn._xlws.FILTER(_xlfn.ANCHORARRAY(Tout!$F$2),(D=J)*(H=AC$9),""))</f>
        <v/>
      </c>
      <c r="AD38" s="96" t="str" cm="1">
        <f t="array" aca="1" ref="AD38" ca="1">_xlfn.TEXTJOIN(CHAR(10),,_xlfn._xlws.FILTER(_xlfn.ANCHORARRAY(Tout!$F$2),(D=J)*(H=AD$9),""))</f>
        <v/>
      </c>
      <c r="AE38" s="96" t="str" cm="1">
        <f t="array" aca="1" ref="AE38" ca="1">_xlfn.TEXTJOIN(CHAR(10),,_xlfn._xlws.FILTER(_xlfn.ANCHORARRAY(Tout!$F$2),(D=J)*(H=AE$9),""))</f>
        <v/>
      </c>
      <c r="AF38" s="118" t="str">
        <f t="shared" si="6"/>
        <v>S</v>
      </c>
      <c r="AG38" s="119">
        <v>45745</v>
      </c>
      <c r="AH38" s="96" t="str" cm="1">
        <f t="array" aca="1" ref="AH38" ca="1">_xlfn.TEXTJOIN(CHAR(10),,_xlfn._xlws.FILTER(_xlfn.ANCHORARRAY(Tout!$F$2),(D=J)*(H=AH$9),""))</f>
        <v/>
      </c>
      <c r="AI38" s="96" t="str" cm="1">
        <f t="array" aca="1" ref="AI38" ca="1">_xlfn.TEXTJOIN(CHAR(10),,_xlfn._xlws.FILTER(_xlfn.ANCHORARRAY(Tout!$F$2),(D=J)*(H=AI$9),""))</f>
        <v/>
      </c>
      <c r="AJ38" s="96" t="str" cm="1">
        <f t="array" aca="1" ref="AJ38" ca="1">_xlfn.TEXTJOIN(CHAR(10),,_xlfn._xlws.FILTER(_xlfn.ANCHORARRAY(Tout!$F$2),(D=J)*(H=AJ$9),""))</f>
        <v/>
      </c>
      <c r="AK38" s="118" t="str">
        <f t="shared" si="7"/>
        <v>M</v>
      </c>
      <c r="AL38" s="119">
        <v>45776</v>
      </c>
      <c r="AM38" s="96" t="str" cm="1">
        <f t="array" aca="1" ref="AM38" ca="1">_xlfn.TEXTJOIN(CHAR(10),,_xlfn._xlws.FILTER(_xlfn.ANCHORARRAY(Tout!$F$2),(D=J)*(H=AM$9),""))</f>
        <v/>
      </c>
      <c r="AN38" s="96" t="str" cm="1">
        <f t="array" aca="1" ref="AN38" ca="1">_xlfn.TEXTJOIN(CHAR(10),,_xlfn._xlws.FILTER(_xlfn.ANCHORARRAY(Tout!$F$2),(D=J)*(H=AN$9),""))</f>
        <v/>
      </c>
      <c r="AO38" s="96" t="str" cm="1">
        <f t="array" aca="1" ref="AO38" ca="1">_xlfn.TEXTJOIN(CHAR(10),,_xlfn._xlws.FILTER(_xlfn.ANCHORARRAY(Tout!$F$2),(D=J)*(H=AO$9),""))</f>
        <v/>
      </c>
      <c r="AP38" s="118" t="str">
        <f t="shared" si="8"/>
        <v>J</v>
      </c>
      <c r="AQ38" s="119">
        <v>45806</v>
      </c>
      <c r="AR38" s="96" t="str" cm="1">
        <f t="array" aca="1" ref="AR38" ca="1">_xlfn.TEXTJOIN(CHAR(10),,_xlfn._xlws.FILTER(_xlfn.ANCHORARRAY(Tout!$F$2),(D=J)*(H=AR$9),""))</f>
        <v/>
      </c>
      <c r="AS38" s="96" t="str" cm="1">
        <f t="array" aca="1" ref="AS38" ca="1">_xlfn.TEXTJOIN(CHAR(10),,_xlfn._xlws.FILTER(_xlfn.ANCHORARRAY(Tout!$F$2),(D=J)*(H=AS$9),""))</f>
        <v/>
      </c>
      <c r="AT38" s="96" t="str" cm="1">
        <f t="array" aca="1" ref="AT38" ca="1">_xlfn.TEXTJOIN(CHAR(10),,_xlfn._xlws.FILTER(_xlfn.ANCHORARRAY(Tout!$F$2),(D=J)*(H=AT$9),""))</f>
        <v/>
      </c>
      <c r="AU38" s="118" t="str">
        <f t="shared" si="9"/>
        <v>D</v>
      </c>
      <c r="AV38" s="119">
        <v>45837</v>
      </c>
      <c r="AW38" s="96" t="str" cm="1">
        <f t="array" aca="1" ref="AW38" ca="1">_xlfn.TEXTJOIN(CHAR(10),,_xlfn._xlws.FILTER(_xlfn.ANCHORARRAY(Tout!$F$2),(D=J)*(H=AW$9),""))</f>
        <v/>
      </c>
      <c r="AX38" s="96" t="str" cm="1">
        <f t="array" aca="1" ref="AX38" ca="1">_xlfn.TEXTJOIN(CHAR(10),,_xlfn._xlws.FILTER(_xlfn.ANCHORARRAY(Tout!$F$2),(D=J)*(H=AX$9),""))</f>
        <v/>
      </c>
      <c r="AY38" s="96" t="str" cm="1">
        <f t="array" aca="1" ref="AY38" ca="1">_xlfn.TEXTJOIN(CHAR(10),,_xlfn._xlws.FILTER(_xlfn.ANCHORARRAY(Tout!$F$2),(D=J)*(H=AY$9),""))</f>
        <v/>
      </c>
      <c r="AZ38" s="118" t="str">
        <f t="shared" si="10"/>
        <v>M</v>
      </c>
      <c r="BA38" s="119">
        <v>45867</v>
      </c>
      <c r="BB38" s="96" t="str" cm="1">
        <f t="array" aca="1" ref="BB38" ca="1">_xlfn.TEXTJOIN(CHAR(10),,_xlfn._xlws.FILTER(_xlfn.ANCHORARRAY(Tout!$F$2),(D=J)*(H=BB$9),""))</f>
        <v/>
      </c>
      <c r="BC38" s="96" t="str" cm="1">
        <f t="array" aca="1" ref="BC38" ca="1">_xlfn.TEXTJOIN(CHAR(10),,_xlfn._xlws.FILTER(_xlfn.ANCHORARRAY(Tout!$F$2),(D=J)*(H=BC$9),""))</f>
        <v/>
      </c>
      <c r="BD38" s="96" t="str" cm="1">
        <f t="array" aca="1" ref="BD38" ca="1">_xlfn.TEXTJOIN(CHAR(10),,_xlfn._xlws.FILTER(_xlfn.ANCHORARRAY(Tout!$F$2),(D=J)*(H=BD$9),""))</f>
        <v/>
      </c>
      <c r="BE38" s="118" t="str">
        <f t="shared" si="11"/>
        <v>V</v>
      </c>
      <c r="BF38" s="119">
        <v>45898</v>
      </c>
      <c r="BG38" s="96" t="str" cm="1">
        <f t="array" aca="1" ref="BG38" ca="1">_xlfn.TEXTJOIN(CHAR(10),,_xlfn._xlws.FILTER(_xlfn.ANCHORARRAY(Tout!$F$2),(D=J)*(H=BG$9),""))</f>
        <v/>
      </c>
      <c r="BH38" s="96" t="str" cm="1">
        <f t="array" aca="1" ref="BH38" ca="1">_xlfn.TEXTJOIN(CHAR(10),,_xlfn._xlws.FILTER(_xlfn.ANCHORARRAY(Tout!$F$2),(D=J)*(H=BH$9),""))</f>
        <v/>
      </c>
      <c r="BI38" s="96" t="str" cm="1">
        <f t="array" aca="1" ref="BI38" ca="1">_xlfn.TEXTJOIN(CHAR(10),,_xlfn._xlws.FILTER(_xlfn.ANCHORARRAY(Tout!$F$2),(D=J)*(H=BI$9),""))</f>
        <v/>
      </c>
      <c r="BK38" s="115"/>
    </row>
    <row r="39" spans="2:85" x14ac:dyDescent="0.25">
      <c r="B39" s="116" t="str">
        <f t="shared" si="0"/>
        <v>L</v>
      </c>
      <c r="C39" s="117">
        <v>45565</v>
      </c>
      <c r="D39" s="96" t="str" cm="1">
        <f t="array" aca="1" ref="D39" ca="1">_xlfn.TEXTJOIN(CHAR(10),,_xlfn._xlws.FILTER(_xlfn.ANCHORARRAY(Tout!$F$2),(D=J)*(H=D$9),""))</f>
        <v/>
      </c>
      <c r="E39" s="96" t="str" cm="1">
        <f t="array" aca="1" ref="E39" ca="1">_xlfn.TEXTJOIN(CHAR(10),,_xlfn._xlws.FILTER(_xlfn.ANCHORARRAY(Tout!$F$2),(D=J)*(H=E$9),""))</f>
        <v/>
      </c>
      <c r="F39" s="96" t="str" cm="1">
        <f t="array" aca="1" ref="F39" ca="1">_xlfn.TEXTJOIN(CHAR(10),,_xlfn._xlws.FILTER(_xlfn.ANCHORARRAY(Tout!$F$2),(D=J)*(H=F$9),""))</f>
        <v/>
      </c>
      <c r="G39" s="118" t="str">
        <f t="shared" si="1"/>
        <v>M</v>
      </c>
      <c r="H39" s="119">
        <v>45595</v>
      </c>
      <c r="I39" s="96" t="str" cm="1">
        <f t="array" aca="1" ref="I39" ca="1">_xlfn.TEXTJOIN(CHAR(10),,_xlfn._xlws.FILTER(_xlfn.ANCHORARRAY(Tout!$F$2),(D=J)*(H=I$9),""))</f>
        <v/>
      </c>
      <c r="J39" s="96" t="str" cm="1">
        <f t="array" aca="1" ref="J39" ca="1">_xlfn.TEXTJOIN(CHAR(10),,_xlfn._xlws.FILTER(_xlfn.ANCHORARRAY(Tout!$F$2),(D=J)*(H=J$9),""))</f>
        <v/>
      </c>
      <c r="K39" s="96" t="str" cm="1">
        <f t="array" aca="1" ref="K39" ca="1">_xlfn.TEXTJOIN(CHAR(10),,_xlfn._xlws.FILTER(_xlfn.ANCHORARRAY(Tout!$F$2),(D=J)*(H=K$9),""))</f>
        <v/>
      </c>
      <c r="L39" s="118" t="str">
        <f t="shared" si="2"/>
        <v>S</v>
      </c>
      <c r="M39" s="119">
        <v>45626</v>
      </c>
      <c r="N39" s="96" t="str" cm="1">
        <f t="array" aca="1" ref="N39" ca="1">_xlfn.TEXTJOIN(CHAR(10),,_xlfn._xlws.FILTER(_xlfn.ANCHORARRAY(Tout!$F$2),(D=J)*(H=N$9),""))</f>
        <v/>
      </c>
      <c r="O39" s="96" t="str" cm="1">
        <f t="array" aca="1" ref="O39" ca="1">_xlfn.TEXTJOIN(CHAR(10),,_xlfn._xlws.FILTER(_xlfn.ANCHORARRAY(Tout!$F$2),(D=J)*(H=O$9),""))</f>
        <v/>
      </c>
      <c r="P39" s="96" t="str" cm="1">
        <f t="array" aca="1" ref="P39" ca="1">_xlfn.TEXTJOIN(CHAR(10),,_xlfn._xlws.FILTER(_xlfn.ANCHORARRAY(Tout!$F$2),(D=J)*(H=P$9),""))</f>
        <v/>
      </c>
      <c r="Q39" s="118" t="str">
        <f t="shared" si="3"/>
        <v>L</v>
      </c>
      <c r="R39" s="119">
        <v>45656</v>
      </c>
      <c r="S39" s="96" t="str" cm="1">
        <f t="array" aca="1" ref="S39" ca="1">_xlfn.TEXTJOIN(CHAR(10),,_xlfn._xlws.FILTER(_xlfn.ANCHORARRAY(Tout!$F$2),(D=J)*(H=S$9),""))</f>
        <v/>
      </c>
      <c r="T39" s="96" t="str" cm="1">
        <f t="array" aca="1" ref="T39" ca="1">_xlfn.TEXTJOIN(CHAR(10),,_xlfn._xlws.FILTER(_xlfn.ANCHORARRAY(Tout!$F$2),(D=J)*(H=T$9),""))</f>
        <v/>
      </c>
      <c r="U39" s="96" t="str" cm="1">
        <f t="array" aca="1" ref="U39" ca="1">_xlfn.TEXTJOIN(CHAR(10),,_xlfn._xlws.FILTER(_xlfn.ANCHORARRAY(Tout!$F$2),(D=J)*(H=U$9),""))</f>
        <v/>
      </c>
      <c r="V39" s="118" t="str">
        <f t="shared" si="4"/>
        <v>J</v>
      </c>
      <c r="W39" s="119">
        <v>45687</v>
      </c>
      <c r="X39" s="96" t="str" cm="1">
        <f t="array" aca="1" ref="X39" ca="1">_xlfn.TEXTJOIN(CHAR(10),,_xlfn._xlws.FILTER(_xlfn.ANCHORARRAY(Tout!$F$2),(D=J)*(H=X$9),""))</f>
        <v/>
      </c>
      <c r="Y39" s="96" t="str" cm="1">
        <f t="array" aca="1" ref="Y39" ca="1">_xlfn.TEXTJOIN(CHAR(10),,_xlfn._xlws.FILTER(_xlfn.ANCHORARRAY(Tout!$F$2),(D=J)*(H=Y$9),""))</f>
        <v/>
      </c>
      <c r="Z39" s="96" t="str" cm="1">
        <f t="array" aca="1" ref="Z39" ca="1">_xlfn.TEXTJOIN(CHAR(10),,_xlfn._xlws.FILTER(_xlfn.ANCHORARRAY(Tout!$F$2),(D=J)*(H=Z$9),""))</f>
        <v/>
      </c>
      <c r="AA39" s="118" t="str">
        <f t="shared" si="5"/>
        <v/>
      </c>
      <c r="AB39" s="120"/>
      <c r="AC39" s="96" t="str" cm="1">
        <f t="array" aca="1" ref="AC39" ca="1">_xlfn.TEXTJOIN(CHAR(10),,_xlfn._xlws.FILTER(_xlfn.ANCHORARRAY(Tout!$F$2),(D=J)*(H=AC$9),""))</f>
        <v/>
      </c>
      <c r="AD39" s="96" t="str" cm="1">
        <f t="array" aca="1" ref="AD39" ca="1">_xlfn.TEXTJOIN(CHAR(10),,_xlfn._xlws.FILTER(_xlfn.ANCHORARRAY(Tout!$F$2),(D=J)*(H=AD$9),""))</f>
        <v/>
      </c>
      <c r="AE39" s="96" t="str" cm="1">
        <f t="array" aca="1" ref="AE39" ca="1">_xlfn.TEXTJOIN(CHAR(10),,_xlfn._xlws.FILTER(_xlfn.ANCHORARRAY(Tout!$F$2),(D=J)*(H=AE$9),""))</f>
        <v/>
      </c>
      <c r="AF39" s="118" t="str">
        <f t="shared" si="6"/>
        <v>D</v>
      </c>
      <c r="AG39" s="119">
        <v>45746</v>
      </c>
      <c r="AH39" s="96" t="str" cm="1">
        <f t="array" aca="1" ref="AH39" ca="1">_xlfn.TEXTJOIN(CHAR(10),,_xlfn._xlws.FILTER(_xlfn.ANCHORARRAY(Tout!$F$2),(D=J)*(H=AH$9),""))</f>
        <v/>
      </c>
      <c r="AI39" s="96" t="str" cm="1">
        <f t="array" aca="1" ref="AI39" ca="1">_xlfn.TEXTJOIN(CHAR(10),,_xlfn._xlws.FILTER(_xlfn.ANCHORARRAY(Tout!$F$2),(D=J)*(H=AI$9),""))</f>
        <v/>
      </c>
      <c r="AJ39" s="96" t="str" cm="1">
        <f t="array" aca="1" ref="AJ39" ca="1">_xlfn.TEXTJOIN(CHAR(10),,_xlfn._xlws.FILTER(_xlfn.ANCHORARRAY(Tout!$F$2),(D=J)*(H=AJ$9),""))</f>
        <v/>
      </c>
      <c r="AK39" s="118" t="str">
        <f t="shared" si="7"/>
        <v>M</v>
      </c>
      <c r="AL39" s="119">
        <v>45777</v>
      </c>
      <c r="AM39" s="96" t="str" cm="1">
        <f t="array" aca="1" ref="AM39" ca="1">_xlfn.TEXTJOIN(CHAR(10),,_xlfn._xlws.FILTER(_xlfn.ANCHORARRAY(Tout!$F$2),(D=J)*(H=AM$9),""))</f>
        <v/>
      </c>
      <c r="AN39" s="96" t="str" cm="1">
        <f t="array" aca="1" ref="AN39" ca="1">_xlfn.TEXTJOIN(CHAR(10),,_xlfn._xlws.FILTER(_xlfn.ANCHORARRAY(Tout!$F$2),(D=J)*(H=AN$9),""))</f>
        <v/>
      </c>
      <c r="AO39" s="96" t="str" cm="1">
        <f t="array" aca="1" ref="AO39" ca="1">_xlfn.TEXTJOIN(CHAR(10),,_xlfn._xlws.FILTER(_xlfn.ANCHORARRAY(Tout!$F$2),(D=J)*(H=AO$9),""))</f>
        <v/>
      </c>
      <c r="AP39" s="118" t="str">
        <f t="shared" si="8"/>
        <v>V</v>
      </c>
      <c r="AQ39" s="119">
        <v>45807</v>
      </c>
      <c r="AR39" s="96" t="str" cm="1">
        <f t="array" aca="1" ref="AR39" ca="1">_xlfn.TEXTJOIN(CHAR(10),,_xlfn._xlws.FILTER(_xlfn.ANCHORARRAY(Tout!$F$2),(D=J)*(H=AR$9),""))</f>
        <v/>
      </c>
      <c r="AS39" s="96" t="str" cm="1">
        <f t="array" aca="1" ref="AS39" ca="1">_xlfn.TEXTJOIN(CHAR(10),,_xlfn._xlws.FILTER(_xlfn.ANCHORARRAY(Tout!$F$2),(D=J)*(H=AS$9),""))</f>
        <v/>
      </c>
      <c r="AT39" s="96" t="str" cm="1">
        <f t="array" aca="1" ref="AT39" ca="1">_xlfn.TEXTJOIN(CHAR(10),,_xlfn._xlws.FILTER(_xlfn.ANCHORARRAY(Tout!$F$2),(D=J)*(H=AT$9),""))</f>
        <v/>
      </c>
      <c r="AU39" s="118" t="str">
        <f t="shared" si="9"/>
        <v>L</v>
      </c>
      <c r="AV39" s="119">
        <v>45838</v>
      </c>
      <c r="AW39" s="96" t="str" cm="1">
        <f t="array" aca="1" ref="AW39" ca="1">_xlfn.TEXTJOIN(CHAR(10),,_xlfn._xlws.FILTER(_xlfn.ANCHORARRAY(Tout!$F$2),(D=J)*(H=AW$9),""))</f>
        <v/>
      </c>
      <c r="AX39" s="96" t="str" cm="1">
        <f t="array" aca="1" ref="AX39" ca="1">_xlfn.TEXTJOIN(CHAR(10),,_xlfn._xlws.FILTER(_xlfn.ANCHORARRAY(Tout!$F$2),(D=J)*(H=AX$9),""))</f>
        <v/>
      </c>
      <c r="AY39" s="96" t="str" cm="1">
        <f t="array" aca="1" ref="AY39" ca="1">_xlfn.TEXTJOIN(CHAR(10),,_xlfn._xlws.FILTER(_xlfn.ANCHORARRAY(Tout!$F$2),(D=J)*(H=AY$9),""))</f>
        <v/>
      </c>
      <c r="AZ39" s="118" t="str">
        <f t="shared" si="10"/>
        <v>M</v>
      </c>
      <c r="BA39" s="119">
        <v>45868</v>
      </c>
      <c r="BB39" s="96" t="str" cm="1">
        <f t="array" aca="1" ref="BB39" ca="1">_xlfn.TEXTJOIN(CHAR(10),,_xlfn._xlws.FILTER(_xlfn.ANCHORARRAY(Tout!$F$2),(D=J)*(H=BB$9),""))</f>
        <v/>
      </c>
      <c r="BC39" s="96" t="str" cm="1">
        <f t="array" aca="1" ref="BC39" ca="1">_xlfn.TEXTJOIN(CHAR(10),,_xlfn._xlws.FILTER(_xlfn.ANCHORARRAY(Tout!$F$2),(D=J)*(H=BC$9),""))</f>
        <v/>
      </c>
      <c r="BD39" s="96" t="str" cm="1">
        <f t="array" aca="1" ref="BD39" ca="1">_xlfn.TEXTJOIN(CHAR(10),,_xlfn._xlws.FILTER(_xlfn.ANCHORARRAY(Tout!$F$2),(D=J)*(H=BD$9),""))</f>
        <v/>
      </c>
      <c r="BE39" s="118" t="str">
        <f t="shared" si="11"/>
        <v>S</v>
      </c>
      <c r="BF39" s="119">
        <v>45899</v>
      </c>
      <c r="BG39" s="96" t="str" cm="1">
        <f t="array" aca="1" ref="BG39" ca="1">_xlfn.TEXTJOIN(CHAR(10),,_xlfn._xlws.FILTER(_xlfn.ANCHORARRAY(Tout!$F$2),(D=J)*(H=BG$9),""))</f>
        <v/>
      </c>
      <c r="BH39" s="96" t="str" cm="1">
        <f t="array" aca="1" ref="BH39" ca="1">_xlfn.TEXTJOIN(CHAR(10),,_xlfn._xlws.FILTER(_xlfn.ANCHORARRAY(Tout!$F$2),(D=J)*(H=BH$9),""))</f>
        <v/>
      </c>
      <c r="BI39" s="96" t="str" cm="1">
        <f t="array" aca="1" ref="BI39" ca="1">_xlfn.TEXTJOIN(CHAR(10),,_xlfn._xlws.FILTER(_xlfn.ANCHORARRAY(Tout!$F$2),(D=J)*(H=BI$9),""))</f>
        <v/>
      </c>
      <c r="BK39" s="115"/>
    </row>
    <row r="40" spans="2:85" x14ac:dyDescent="0.25">
      <c r="B40" s="116" t="str">
        <f t="shared" si="0"/>
        <v/>
      </c>
      <c r="C40" s="121"/>
      <c r="D40" s="96" t="str" cm="1">
        <f t="array" aca="1" ref="D40" ca="1">_xlfn.TEXTJOIN(CHAR(10),,_xlfn._xlws.FILTER(_xlfn.ANCHORARRAY(Tout!$F$2),(D=J)*(H=D$9),""))</f>
        <v/>
      </c>
      <c r="E40" s="96" t="str" cm="1">
        <f t="array" aca="1" ref="E40" ca="1">_xlfn.TEXTJOIN(CHAR(10),,_xlfn._xlws.FILTER(_xlfn.ANCHORARRAY(Tout!$F$2),(D=J)*(H=E$9),""))</f>
        <v/>
      </c>
      <c r="F40" s="96" t="str" cm="1">
        <f t="array" aca="1" ref="F40" ca="1">_xlfn.TEXTJOIN(CHAR(10),,_xlfn._xlws.FILTER(_xlfn.ANCHORARRAY(Tout!$F$2),(D=J)*(H=F$9),""))</f>
        <v/>
      </c>
      <c r="G40" s="118" t="str">
        <f t="shared" si="1"/>
        <v>J</v>
      </c>
      <c r="H40" s="119">
        <v>45596</v>
      </c>
      <c r="I40" s="96" t="str" cm="1">
        <f t="array" aca="1" ref="I40" ca="1">_xlfn.TEXTJOIN(CHAR(10),,_xlfn._xlws.FILTER(_xlfn.ANCHORARRAY(Tout!$F$2),(D=J)*(H=I$9),""))</f>
        <v/>
      </c>
      <c r="J40" s="96" t="str" cm="1">
        <f t="array" aca="1" ref="J40" ca="1">_xlfn.TEXTJOIN(CHAR(10),,_xlfn._xlws.FILTER(_xlfn.ANCHORARRAY(Tout!$F$2),(D=J)*(H=J$9),""))</f>
        <v/>
      </c>
      <c r="K40" s="96" t="str" cm="1">
        <f t="array" aca="1" ref="K40" ca="1">_xlfn.TEXTJOIN(CHAR(10),,_xlfn._xlws.FILTER(_xlfn.ANCHORARRAY(Tout!$F$2),(D=J)*(H=K$9),""))</f>
        <v/>
      </c>
      <c r="L40" s="118" t="str">
        <f t="shared" si="2"/>
        <v/>
      </c>
      <c r="M40" s="120"/>
      <c r="N40" s="96" t="str" cm="1">
        <f t="array" aca="1" ref="N40" ca="1">_xlfn.TEXTJOIN(CHAR(10),,_xlfn._xlws.FILTER(_xlfn.ANCHORARRAY(Tout!$F$2),(D=J)*(H=N$9),""))</f>
        <v/>
      </c>
      <c r="O40" s="96" t="str" cm="1">
        <f t="array" aca="1" ref="O40" ca="1">_xlfn.TEXTJOIN(CHAR(10),,_xlfn._xlws.FILTER(_xlfn.ANCHORARRAY(Tout!$F$2),(D=J)*(H=O$9),""))</f>
        <v/>
      </c>
      <c r="P40" s="96" t="str" cm="1">
        <f t="array" aca="1" ref="P40" ca="1">_xlfn.TEXTJOIN(CHAR(10),,_xlfn._xlws.FILTER(_xlfn.ANCHORARRAY(Tout!$F$2),(D=J)*(H=P$9),""))</f>
        <v/>
      </c>
      <c r="Q40" s="118" t="str">
        <f t="shared" si="3"/>
        <v>M</v>
      </c>
      <c r="R40" s="119">
        <v>45657</v>
      </c>
      <c r="S40" s="96" t="str" cm="1">
        <f t="array" aca="1" ref="S40" ca="1">_xlfn.TEXTJOIN(CHAR(10),,_xlfn._xlws.FILTER(_xlfn.ANCHORARRAY(Tout!$F$2),(D=J)*(H=S$9),""))</f>
        <v/>
      </c>
      <c r="T40" s="96" t="str" cm="1">
        <f t="array" aca="1" ref="T40" ca="1">_xlfn.TEXTJOIN(CHAR(10),,_xlfn._xlws.FILTER(_xlfn.ANCHORARRAY(Tout!$F$2),(D=J)*(H=T$9),""))</f>
        <v/>
      </c>
      <c r="U40" s="96" t="str" cm="1">
        <f t="array" aca="1" ref="U40" ca="1">_xlfn.TEXTJOIN(CHAR(10),,_xlfn._xlws.FILTER(_xlfn.ANCHORARRAY(Tout!$F$2),(D=J)*(H=U$9),""))</f>
        <v/>
      </c>
      <c r="V40" s="118" t="str">
        <f t="shared" si="4"/>
        <v>V</v>
      </c>
      <c r="W40" s="119">
        <v>45688</v>
      </c>
      <c r="X40" s="96" t="str" cm="1">
        <f t="array" aca="1" ref="X40" ca="1">_xlfn.TEXTJOIN(CHAR(10),,_xlfn._xlws.FILTER(_xlfn.ANCHORARRAY(Tout!$F$2),(D=J)*(H=X$9),""))</f>
        <v/>
      </c>
      <c r="Y40" s="96" t="str" cm="1">
        <f t="array" aca="1" ref="Y40" ca="1">_xlfn.TEXTJOIN(CHAR(10),,_xlfn._xlws.FILTER(_xlfn.ANCHORARRAY(Tout!$F$2),(D=J)*(H=Y$9),""))</f>
        <v/>
      </c>
      <c r="Z40" s="96" t="str" cm="1">
        <f t="array" aca="1" ref="Z40" ca="1">_xlfn.TEXTJOIN(CHAR(10),,_xlfn._xlws.FILTER(_xlfn.ANCHORARRAY(Tout!$F$2),(D=J)*(H=Z$9),""))</f>
        <v/>
      </c>
      <c r="AA40" s="118" t="str">
        <f t="shared" si="5"/>
        <v/>
      </c>
      <c r="AB40" s="120"/>
      <c r="AC40" s="96" t="str" cm="1">
        <f t="array" aca="1" ref="AC40" ca="1">_xlfn.TEXTJOIN(CHAR(10),,_xlfn._xlws.FILTER(_xlfn.ANCHORARRAY(Tout!$F$2),(D=J)*(H=AC$9),""))</f>
        <v/>
      </c>
      <c r="AD40" s="96" t="str" cm="1">
        <f t="array" aca="1" ref="AD40" ca="1">_xlfn.TEXTJOIN(CHAR(10),,_xlfn._xlws.FILTER(_xlfn.ANCHORARRAY(Tout!$F$2),(D=J)*(H=AD$9),""))</f>
        <v/>
      </c>
      <c r="AE40" s="96" t="str" cm="1">
        <f t="array" aca="1" ref="AE40" ca="1">_xlfn.TEXTJOIN(CHAR(10),,_xlfn._xlws.FILTER(_xlfn.ANCHORARRAY(Tout!$F$2),(D=J)*(H=AE$9),""))</f>
        <v/>
      </c>
      <c r="AF40" s="118" t="str">
        <f t="shared" si="6"/>
        <v>L</v>
      </c>
      <c r="AG40" s="119">
        <v>45747</v>
      </c>
      <c r="AH40" s="96" t="str" cm="1">
        <f t="array" aca="1" ref="AH40" ca="1">_xlfn.TEXTJOIN(CHAR(10),,_xlfn._xlws.FILTER(_xlfn.ANCHORARRAY(Tout!$F$2),(D=J)*(H=AH$9),""))</f>
        <v/>
      </c>
      <c r="AI40" s="96" t="str" cm="1">
        <f t="array" aca="1" ref="AI40" ca="1">_xlfn.TEXTJOIN(CHAR(10),,_xlfn._xlws.FILTER(_xlfn.ANCHORARRAY(Tout!$F$2),(D=J)*(H=AI$9),""))</f>
        <v/>
      </c>
      <c r="AJ40" s="96" t="str" cm="1">
        <f t="array" aca="1" ref="AJ40" ca="1">_xlfn.TEXTJOIN(CHAR(10),,_xlfn._xlws.FILTER(_xlfn.ANCHORARRAY(Tout!$F$2),(D=J)*(H=AJ$9),""))</f>
        <v/>
      </c>
      <c r="AK40" s="118" t="str">
        <f t="shared" si="7"/>
        <v/>
      </c>
      <c r="AL40" s="120"/>
      <c r="AM40" s="96" t="str" cm="1">
        <f t="array" aca="1" ref="AM40" ca="1">_xlfn.TEXTJOIN(CHAR(10),,_xlfn._xlws.FILTER(_xlfn.ANCHORARRAY(Tout!$F$2),(D=J)*(H=AM$9),""))</f>
        <v/>
      </c>
      <c r="AN40" s="96" t="str" cm="1">
        <f t="array" aca="1" ref="AN40" ca="1">_xlfn.TEXTJOIN(CHAR(10),,_xlfn._xlws.FILTER(_xlfn.ANCHORARRAY(Tout!$F$2),(D=J)*(H=AN$9),""))</f>
        <v/>
      </c>
      <c r="AO40" s="96" t="str" cm="1">
        <f t="array" aca="1" ref="AO40" ca="1">_xlfn.TEXTJOIN(CHAR(10),,_xlfn._xlws.FILTER(_xlfn.ANCHORARRAY(Tout!$F$2),(D=J)*(H=AO$9),""))</f>
        <v/>
      </c>
      <c r="AP40" s="118" t="str">
        <f t="shared" si="8"/>
        <v>S</v>
      </c>
      <c r="AQ40" s="119">
        <v>45808</v>
      </c>
      <c r="AR40" s="96" t="str" cm="1">
        <f t="array" aca="1" ref="AR40" ca="1">_xlfn.TEXTJOIN(CHAR(10),,_xlfn._xlws.FILTER(_xlfn.ANCHORARRAY(Tout!$F$2),(D=J)*(H=AR$9),""))</f>
        <v/>
      </c>
      <c r="AS40" s="96" t="str" cm="1">
        <f t="array" aca="1" ref="AS40" ca="1">_xlfn.TEXTJOIN(CHAR(10),,_xlfn._xlws.FILTER(_xlfn.ANCHORARRAY(Tout!$F$2),(D=J)*(H=AS$9),""))</f>
        <v/>
      </c>
      <c r="AT40" s="96" t="str" cm="1">
        <f t="array" aca="1" ref="AT40" ca="1">_xlfn.TEXTJOIN(CHAR(10),,_xlfn._xlws.FILTER(_xlfn.ANCHORARRAY(Tout!$F$2),(D=J)*(H=AT$9),""))</f>
        <v/>
      </c>
      <c r="AU40" s="118" t="str">
        <f t="shared" si="9"/>
        <v/>
      </c>
      <c r="AV40" s="120"/>
      <c r="AW40" s="96" t="str" cm="1">
        <f t="array" aca="1" ref="AW40" ca="1">_xlfn.TEXTJOIN(CHAR(10),,_xlfn._xlws.FILTER(_xlfn.ANCHORARRAY(Tout!$F$2),(D=J)*(H=AW$9),""))</f>
        <v/>
      </c>
      <c r="AX40" s="96" t="str" cm="1">
        <f t="array" aca="1" ref="AX40" ca="1">_xlfn.TEXTJOIN(CHAR(10),,_xlfn._xlws.FILTER(_xlfn.ANCHORARRAY(Tout!$F$2),(D=J)*(H=AX$9),""))</f>
        <v/>
      </c>
      <c r="AY40" s="96" t="str" cm="1">
        <f t="array" aca="1" ref="AY40" ca="1">_xlfn.TEXTJOIN(CHAR(10),,_xlfn._xlws.FILTER(_xlfn.ANCHORARRAY(Tout!$F$2),(D=J)*(H=AY$9),""))</f>
        <v/>
      </c>
      <c r="AZ40" s="118" t="str">
        <f t="shared" si="10"/>
        <v>J</v>
      </c>
      <c r="BA40" s="119">
        <v>45869</v>
      </c>
      <c r="BB40" s="96" t="str" cm="1">
        <f t="array" aca="1" ref="BB40" ca="1">_xlfn.TEXTJOIN(CHAR(10),,_xlfn._xlws.FILTER(_xlfn.ANCHORARRAY(Tout!$F$2),(D=J)*(H=BB$9),""))</f>
        <v/>
      </c>
      <c r="BC40" s="96" t="str" cm="1">
        <f t="array" aca="1" ref="BC40" ca="1">_xlfn.TEXTJOIN(CHAR(10),,_xlfn._xlws.FILTER(_xlfn.ANCHORARRAY(Tout!$F$2),(D=J)*(H=BC$9),""))</f>
        <v/>
      </c>
      <c r="BD40" s="96" t="str" cm="1">
        <f t="array" aca="1" ref="BD40" ca="1">_xlfn.TEXTJOIN(CHAR(10),,_xlfn._xlws.FILTER(_xlfn.ANCHORARRAY(Tout!$F$2),(D=J)*(H=BD$9),""))</f>
        <v/>
      </c>
      <c r="BE40" s="118" t="str">
        <f t="shared" si="11"/>
        <v>D</v>
      </c>
      <c r="BF40" s="119">
        <v>45900</v>
      </c>
      <c r="BG40" s="96" t="str" cm="1">
        <f t="array" aca="1" ref="BG40" ca="1">_xlfn.TEXTJOIN(CHAR(10),,_xlfn._xlws.FILTER(_xlfn.ANCHORARRAY(Tout!$F$2),(D=J)*(H=BG$9),""))</f>
        <v/>
      </c>
      <c r="BH40" s="96" t="str" cm="1">
        <f t="array" aca="1" ref="BH40" ca="1">_xlfn.TEXTJOIN(CHAR(10),,_xlfn._xlws.FILTER(_xlfn.ANCHORARRAY(Tout!$F$2),(D=J)*(H=BH$9),""))</f>
        <v/>
      </c>
      <c r="BI40" s="96" t="str" cm="1">
        <f t="array" aca="1" ref="BI40" ca="1">_xlfn.TEXTJOIN(CHAR(10),,_xlfn._xlws.FILTER(_xlfn.ANCHORARRAY(Tout!$F$2),(D=J)*(H=BI$9),""))</f>
        <v/>
      </c>
      <c r="BK40" s="115"/>
    </row>
    <row r="41" spans="2:85" x14ac:dyDescent="0.25">
      <c r="I41" s="139"/>
      <c r="J41" s="139"/>
      <c r="K41" s="139"/>
      <c r="AH41" s="149"/>
      <c r="AI41" s="149"/>
      <c r="AJ41" s="149"/>
      <c r="AR41" s="151"/>
      <c r="AS41" s="151"/>
      <c r="BK41" s="97"/>
      <c r="BL41" s="16"/>
      <c r="BM41" s="5"/>
      <c r="BN41" s="97"/>
      <c r="BO41" s="13"/>
      <c r="BQ41" s="97"/>
      <c r="BR41" s="13"/>
      <c r="BT41" s="97"/>
      <c r="BU41" s="13"/>
      <c r="BW41" s="97"/>
      <c r="BX41" s="13"/>
      <c r="BZ41" s="97"/>
      <c r="CA41" s="13"/>
      <c r="CC41" s="97"/>
      <c r="CD41" s="13"/>
      <c r="CF41" s="97"/>
      <c r="CG41" s="13"/>
    </row>
    <row r="42" spans="2:85" x14ac:dyDescent="0.25">
      <c r="D42" s="135"/>
      <c r="E42" s="135"/>
      <c r="F42" s="135"/>
      <c r="G42" s="83"/>
      <c r="H42" s="83"/>
      <c r="I42" s="135"/>
      <c r="J42" s="135"/>
      <c r="K42" s="135"/>
      <c r="L42" s="83"/>
      <c r="M42" s="83"/>
      <c r="N42" s="135"/>
      <c r="O42" s="135"/>
      <c r="P42" s="135"/>
      <c r="AR42" s="151"/>
      <c r="AS42" s="151"/>
      <c r="BK42" s="97"/>
      <c r="BL42" s="16"/>
      <c r="BM42" s="5"/>
      <c r="BN42" s="97"/>
      <c r="BO42" s="13"/>
      <c r="BQ42" s="97"/>
      <c r="BR42" s="13"/>
      <c r="BT42" s="97"/>
      <c r="BU42" s="13"/>
      <c r="BW42" s="97"/>
      <c r="BX42" s="13"/>
      <c r="BZ42" s="97"/>
      <c r="CA42" s="13"/>
      <c r="CC42" s="97"/>
      <c r="CD42" s="13"/>
      <c r="CF42" s="97"/>
      <c r="CG42" s="13"/>
    </row>
    <row r="43" spans="2:85" x14ac:dyDescent="0.25">
      <c r="C43" s="97"/>
      <c r="D43" s="136"/>
      <c r="E43" s="136"/>
      <c r="F43" s="136" t="b" cm="1">
        <f t="array" aca="1" ref="F43" ca="1">INDEX(_xlfn.ANCHORARRAY(Tout!$D$2),MATCH(F$9&amp;C28&amp;LEFT(F28,SEARCH(CHAR(10),F28)-1),H&amp;D&amp;S,0))="Spectacle"</f>
        <v>1</v>
      </c>
    </row>
    <row r="44" spans="2:85" x14ac:dyDescent="0.25">
      <c r="F44" s="136"/>
    </row>
    <row r="45" spans="2:85" x14ac:dyDescent="0.25">
      <c r="F45" s="136"/>
    </row>
    <row r="46" spans="2:85" x14ac:dyDescent="0.25">
      <c r="F46" s="136"/>
    </row>
  </sheetData>
  <mergeCells count="5">
    <mergeCell ref="C3:K6"/>
    <mergeCell ref="BA3:BE6"/>
    <mergeCell ref="L3:P6"/>
    <mergeCell ref="Q2:X2"/>
    <mergeCell ref="AA2:AW2"/>
  </mergeCells>
  <phoneticPr fontId="2" type="noConversion"/>
  <conditionalFormatting sqref="I41:K41 B10:BI40">
    <cfRule type="expression" dxfId="3" priority="4122">
      <formula>AND(ISNUMBER(B10),WEEKDAY(B10,2)&gt;5)</formula>
    </cfRule>
  </conditionalFormatting>
  <conditionalFormatting sqref="AW3:AX3">
    <cfRule type="dataBar" priority="14">
      <dataBar>
        <cfvo type="num" val="0"/>
        <cfvo type="num" val="1"/>
        <color rgb="FFFF0000"/>
      </dataBar>
      <extLst>
        <ext xmlns:x14="http://schemas.microsoft.com/office/spreadsheetml/2009/9/main" uri="{B025F937-C7B1-47D3-B67F-A62EFF666E3E}">
          <x14:id>{B29B64FB-C936-4365-A80A-BEDBAC1653F8}</x14:id>
        </ext>
      </extLst>
    </cfRule>
  </conditionalFormatting>
  <conditionalFormatting sqref="AX5">
    <cfRule type="dataBar" priority="9">
      <dataBar>
        <cfvo type="num" val="0"/>
        <cfvo type="num" val="1"/>
        <color rgb="FFFFFF00"/>
      </dataBar>
      <extLst>
        <ext xmlns:x14="http://schemas.microsoft.com/office/spreadsheetml/2009/9/main" uri="{B025F937-C7B1-47D3-B67F-A62EFF666E3E}">
          <x14:id>{375ACB51-1248-4041-8AE1-09700914A970}</x14:id>
        </ext>
      </extLst>
    </cfRule>
  </conditionalFormatting>
  <conditionalFormatting sqref="AY3">
    <cfRule type="dataBar" priority="13">
      <dataBar>
        <cfvo type="num" val="0"/>
        <cfvo type="num" val="1"/>
        <color rgb="FFEB7BCE"/>
      </dataBar>
      <extLst>
        <ext xmlns:x14="http://schemas.microsoft.com/office/spreadsheetml/2009/9/main" uri="{B025F937-C7B1-47D3-B67F-A62EFF666E3E}">
          <x14:id>{D30006C2-06E7-427B-994D-6B27DF2E62BD}</x14:id>
        </ext>
      </extLst>
    </cfRule>
  </conditionalFormatting>
  <conditionalFormatting sqref="AY5">
    <cfRule type="dataBar" priority="8">
      <dataBar>
        <cfvo type="num" val="0"/>
        <cfvo type="num" val="1"/>
        <color rgb="FF993300"/>
      </dataBar>
      <extLst>
        <ext xmlns:x14="http://schemas.microsoft.com/office/spreadsheetml/2009/9/main" uri="{B025F937-C7B1-47D3-B67F-A62EFF666E3E}">
          <x14:id>{0307482A-5C9C-46CA-B53B-2079C3C41273}</x14:id>
        </ext>
      </extLst>
    </cfRule>
  </conditionalFormatting>
  <conditionalFormatting sqref="BG3:BH3">
    <cfRule type="dataBar" priority="10">
      <dataBar>
        <cfvo type="num" val="0"/>
        <cfvo type="num" val="1"/>
        <color rgb="FFEB7115"/>
      </dataBar>
      <extLst>
        <ext xmlns:x14="http://schemas.microsoft.com/office/spreadsheetml/2009/9/main" uri="{B025F937-C7B1-47D3-B67F-A62EFF666E3E}">
          <x14:id>{861721B2-9B3D-47DF-942D-BEB694961C7C}</x14:id>
        </ext>
      </extLst>
    </cfRule>
  </conditionalFormatting>
  <pageMargins left="0" right="0" top="0" bottom="0" header="0" footer="0"/>
  <pageSetup paperSize="8" scale="73" orientation="landscape" r:id="rId1"/>
  <colBreaks count="3" manualBreakCount="3">
    <brk id="21" max="39" man="1"/>
    <brk id="41" max="1048575" man="1"/>
    <brk id="61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90" id="{40D3EE19-EAF6-4678-B810-85B1A8AA075C}">
            <xm:f>AND(ISNUMBER(B10),OR(COUNTIF('Vacances et Fermeture'!$F$4:$F$14,B10),COUNTIF('Vacances et Fermeture'!$F$4:$F$14,B10)&gt;0))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14:cfRule type="expression" priority="5028" id="{BDBDAC0C-6D2A-4C29-A9D0-EF58C3644F36}">
            <xm:f>AND(ISNUMBER(B10),OR(COUNTIF('Vacances et Fermeture'!$C$18:$C$142,B10)&gt;0))</xm:f>
            <x14:dxf>
              <font>
                <b/>
                <i val="0"/>
                <color theme="0"/>
              </font>
              <fill>
                <patternFill>
                  <bgColor rgb="FFFF5D5D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I41:K41 B10:BI40</xm:sqref>
        </x14:conditionalFormatting>
        <x14:conditionalFormatting xmlns:xm="http://schemas.microsoft.com/office/excel/2006/main">
          <x14:cfRule type="expression" priority="1" id="{A5B0B752-AD13-4B10-ADA1-AB29BECDC633}">
            <xm:f>INDEX(_xlfn.ANCHORARRAY(Tout!$D$2),MATCH(D$9&amp;J&amp;LEFT(D10,SEARCH(CHAR(10),D10)-1),H&amp;D&amp;S,0))="Scolaire"</xm:f>
            <x14:dxf>
              <fill>
                <patternFill>
                  <bgColor rgb="FF00B0F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expression" priority="2" id="{D9B5003D-740C-4EFB-A769-8D6C87916438}">
            <xm:f>INDEX(_xlfn.ANCHORARRAY(Tout!$D$2),MATCH(D$9&amp;J&amp;LEFT(D10,SEARCH(CHAR(10),D10)-1),H&amp;D&amp;S,0))="Spectacle"</xm:f>
            <x14:dxf>
              <fill>
                <patternFill>
                  <bgColor rgb="FF92D05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D10:BI40</xm:sqref>
        </x14:conditionalFormatting>
        <x14:conditionalFormatting xmlns:xm="http://schemas.microsoft.com/office/excel/2006/main">
          <x14:cfRule type="dataBar" id="{B29B64FB-C936-4365-A80A-BEDBAC1653F8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FF0000"/>
              <x14:negativeFillColor rgb="FFFF0000"/>
              <x14:negativeBorderColor rgb="FFFF0000"/>
              <x14:axisColor rgb="FF000000"/>
            </x14:dataBar>
          </x14:cfRule>
          <xm:sqref>AW3:AX3</xm:sqref>
        </x14:conditionalFormatting>
        <x14:conditionalFormatting xmlns:xm="http://schemas.microsoft.com/office/excel/2006/main">
          <x14:cfRule type="dataBar" id="{375ACB51-1248-4041-8AE1-09700914A970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FFFF00"/>
              <x14:negativeFillColor rgb="FFFF0000"/>
              <x14:negativeBorderColor rgb="FFFF0000"/>
              <x14:axisColor rgb="FF000000"/>
            </x14:dataBar>
          </x14:cfRule>
          <xm:sqref>AX5</xm:sqref>
        </x14:conditionalFormatting>
        <x14:conditionalFormatting xmlns:xm="http://schemas.microsoft.com/office/excel/2006/main">
          <x14:cfRule type="dataBar" id="{D30006C2-06E7-427B-994D-6B27DF2E62BD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EB7BCE"/>
              <x14:negativeFillColor rgb="FFFF0000"/>
              <x14:negativeBorderColor rgb="FFFF0000"/>
              <x14:axisColor rgb="FF000000"/>
            </x14:dataBar>
          </x14:cfRule>
          <xm:sqref>AY3</xm:sqref>
        </x14:conditionalFormatting>
        <x14:conditionalFormatting xmlns:xm="http://schemas.microsoft.com/office/excel/2006/main">
          <x14:cfRule type="dataBar" id="{0307482A-5C9C-46CA-B53B-2079C3C41273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993300"/>
              <x14:negativeFillColor rgb="FFFF0000"/>
              <x14:negativeBorderColor rgb="FFFF0000"/>
              <x14:axisColor rgb="FF000000"/>
            </x14:dataBar>
          </x14:cfRule>
          <xm:sqref>AY5</xm:sqref>
        </x14:conditionalFormatting>
        <x14:conditionalFormatting xmlns:xm="http://schemas.microsoft.com/office/excel/2006/main">
          <x14:cfRule type="dataBar" id="{861721B2-9B3D-47DF-942D-BEB694961C7C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EB7115"/>
              <x14:negativeFillColor rgb="FFFF0000"/>
              <x14:negativeBorderColor rgb="FFFF0000"/>
              <x14:axisColor rgb="FF000000"/>
            </x14:dataBar>
          </x14:cfRule>
          <xm:sqref>BG3:BH3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5F331-E347-4539-844F-87141065092A}">
  <dimension ref="A1:W26"/>
  <sheetViews>
    <sheetView workbookViewId="0">
      <selection activeCell="F6" sqref="F6"/>
    </sheetView>
  </sheetViews>
  <sheetFormatPr baseColWidth="10" defaultRowHeight="15" x14ac:dyDescent="0.25"/>
  <cols>
    <col min="1" max="2" width="5.7109375" customWidth="1"/>
    <col min="3" max="3" width="20.7109375" customWidth="1"/>
    <col min="4" max="4" width="19.7109375" customWidth="1"/>
    <col min="5" max="9" width="15.7109375" customWidth="1"/>
    <col min="10" max="10" width="20.85546875" customWidth="1"/>
    <col min="11" max="12" width="15.7109375" customWidth="1"/>
    <col min="13" max="13" width="19" customWidth="1"/>
    <col min="14" max="14" width="20.140625" customWidth="1"/>
    <col min="15" max="17" width="15.7109375" customWidth="1"/>
    <col min="18" max="18" width="16.140625" customWidth="1"/>
    <col min="19" max="23" width="15.7109375" customWidth="1"/>
  </cols>
  <sheetData>
    <row r="1" spans="1:23" ht="15.75" thickBot="1" x14ac:dyDescent="0.3">
      <c r="A1" s="25"/>
      <c r="B1" s="25"/>
      <c r="C1" s="26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5.75" x14ac:dyDescent="0.25">
      <c r="A2" s="72"/>
      <c r="B2" s="73" t="s">
        <v>106</v>
      </c>
      <c r="C2" s="74" t="s">
        <v>52</v>
      </c>
      <c r="D2" s="75" t="s">
        <v>53</v>
      </c>
      <c r="E2" s="75" t="s">
        <v>54</v>
      </c>
      <c r="F2" s="75" t="s">
        <v>17</v>
      </c>
      <c r="G2" s="75" t="s">
        <v>55</v>
      </c>
      <c r="H2" s="75" t="s">
        <v>56</v>
      </c>
      <c r="I2" s="75" t="s">
        <v>57</v>
      </c>
      <c r="J2" s="75" t="s">
        <v>58</v>
      </c>
      <c r="K2" s="76" t="s">
        <v>59</v>
      </c>
      <c r="L2" s="75" t="s">
        <v>60</v>
      </c>
      <c r="M2" s="75" t="s">
        <v>61</v>
      </c>
      <c r="N2" s="75" t="s">
        <v>62</v>
      </c>
      <c r="O2" s="75" t="s">
        <v>63</v>
      </c>
      <c r="P2" s="75" t="s">
        <v>64</v>
      </c>
      <c r="Q2" s="75" t="s">
        <v>65</v>
      </c>
      <c r="R2" s="75" t="s">
        <v>66</v>
      </c>
      <c r="S2" s="75" t="s">
        <v>67</v>
      </c>
      <c r="T2" s="75" t="s">
        <v>68</v>
      </c>
      <c r="U2" s="75" t="s">
        <v>69</v>
      </c>
      <c r="V2" s="75" t="s">
        <v>70</v>
      </c>
      <c r="W2" s="77" t="s">
        <v>71</v>
      </c>
    </row>
    <row r="3" spans="1:23" ht="31.5" x14ac:dyDescent="0.25">
      <c r="A3" s="25"/>
      <c r="B3" s="59"/>
      <c r="C3" s="57" t="s">
        <v>110</v>
      </c>
      <c r="D3" s="28"/>
      <c r="E3" s="29"/>
      <c r="F3" s="52">
        <v>45554</v>
      </c>
      <c r="G3" s="80">
        <v>0.83333333333333337</v>
      </c>
      <c r="H3" s="32"/>
      <c r="I3" s="33"/>
      <c r="J3" s="33"/>
      <c r="K3" s="33"/>
      <c r="L3" s="33"/>
      <c r="M3" s="33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ht="31.5" x14ac:dyDescent="0.25">
      <c r="A4" s="25"/>
      <c r="B4" s="59"/>
      <c r="C4" s="57" t="s">
        <v>74</v>
      </c>
      <c r="D4" s="28"/>
      <c r="E4" s="34"/>
      <c r="F4" s="53">
        <v>45581</v>
      </c>
      <c r="G4" s="81">
        <v>0.66666666666666663</v>
      </c>
      <c r="H4" s="35"/>
      <c r="I4" s="36"/>
      <c r="J4" s="33"/>
      <c r="K4" s="33"/>
      <c r="L4" s="33"/>
      <c r="M4" s="33"/>
      <c r="N4" s="32"/>
      <c r="O4" s="32"/>
      <c r="P4" s="32"/>
      <c r="Q4" s="32"/>
      <c r="R4" s="32"/>
      <c r="S4" s="32"/>
      <c r="T4" s="32"/>
      <c r="U4" s="32"/>
      <c r="V4" s="32"/>
      <c r="W4" s="32"/>
    </row>
    <row r="5" spans="1:23" ht="15.75" x14ac:dyDescent="0.25">
      <c r="A5" s="25"/>
      <c r="B5" s="59"/>
      <c r="C5" s="57" t="s">
        <v>75</v>
      </c>
      <c r="D5" s="28"/>
      <c r="E5" s="34"/>
      <c r="F5" s="53">
        <v>45587</v>
      </c>
      <c r="G5" s="81">
        <v>0.45833333333333331</v>
      </c>
      <c r="H5" s="35"/>
      <c r="I5" s="36"/>
      <c r="J5" s="33"/>
      <c r="K5" s="33"/>
      <c r="L5" s="33"/>
      <c r="M5" s="33"/>
      <c r="N5" s="32"/>
      <c r="O5" s="32"/>
      <c r="P5" s="32"/>
      <c r="Q5" s="32"/>
      <c r="R5" s="32"/>
      <c r="S5" s="32"/>
      <c r="T5" s="32"/>
      <c r="U5" s="32"/>
      <c r="V5" s="32"/>
      <c r="W5" s="32"/>
    </row>
    <row r="6" spans="1:23" ht="15.75" x14ac:dyDescent="0.25">
      <c r="A6" s="25"/>
      <c r="B6" s="59"/>
      <c r="C6" s="57" t="s">
        <v>76</v>
      </c>
      <c r="D6" s="28"/>
      <c r="E6" s="34"/>
      <c r="F6" s="53">
        <v>45598</v>
      </c>
      <c r="G6" s="81">
        <v>0.45833333333333331</v>
      </c>
      <c r="H6" s="35"/>
      <c r="I6" s="36"/>
      <c r="J6" s="33"/>
      <c r="K6" s="33"/>
      <c r="L6" s="33"/>
      <c r="M6" s="33"/>
      <c r="N6" s="32"/>
      <c r="O6" s="32"/>
      <c r="P6" s="32"/>
      <c r="Q6" s="32"/>
      <c r="R6" s="32"/>
      <c r="S6" s="32"/>
      <c r="T6" s="32"/>
      <c r="U6" s="32"/>
      <c r="V6" s="32"/>
      <c r="W6" s="32"/>
    </row>
    <row r="7" spans="1:23" ht="15.75" x14ac:dyDescent="0.25">
      <c r="A7" s="25"/>
      <c r="B7" s="59"/>
      <c r="C7" s="57" t="s">
        <v>77</v>
      </c>
      <c r="D7" s="28"/>
      <c r="E7" s="34"/>
      <c r="F7" s="53">
        <v>45601</v>
      </c>
      <c r="G7" s="81">
        <v>0.85416666666666663</v>
      </c>
      <c r="H7" s="35"/>
      <c r="I7" s="36"/>
      <c r="J7" s="33"/>
      <c r="K7" s="33"/>
      <c r="L7" s="33"/>
      <c r="M7" s="33"/>
      <c r="N7" s="32"/>
      <c r="O7" s="32"/>
      <c r="P7" s="32"/>
      <c r="Q7" s="32"/>
      <c r="R7" s="32"/>
      <c r="S7" s="32"/>
      <c r="T7" s="32"/>
      <c r="U7" s="32"/>
      <c r="V7" s="32"/>
      <c r="W7" s="32"/>
    </row>
    <row r="8" spans="1:23" ht="15.75" x14ac:dyDescent="0.25">
      <c r="A8" s="25"/>
      <c r="B8" s="59"/>
      <c r="C8" s="58" t="s">
        <v>78</v>
      </c>
      <c r="D8" s="28"/>
      <c r="E8" s="34"/>
      <c r="F8" s="53">
        <v>45996</v>
      </c>
      <c r="G8" s="81">
        <v>0.85416666666666663</v>
      </c>
      <c r="H8" s="35"/>
      <c r="I8" s="36"/>
      <c r="J8" s="33"/>
      <c r="K8" s="33"/>
      <c r="L8" s="33"/>
      <c r="M8" s="33"/>
      <c r="N8" s="32"/>
      <c r="O8" s="37"/>
      <c r="P8" s="32"/>
      <c r="Q8" s="32"/>
      <c r="R8" s="32"/>
      <c r="S8" s="32"/>
      <c r="T8" s="32"/>
      <c r="U8" s="32"/>
      <c r="V8" s="32"/>
      <c r="W8" s="32"/>
    </row>
    <row r="9" spans="1:23" ht="15.75" x14ac:dyDescent="0.25">
      <c r="A9" s="25"/>
      <c r="B9" s="59"/>
      <c r="C9" s="57" t="s">
        <v>79</v>
      </c>
      <c r="D9" s="28"/>
      <c r="E9" s="34"/>
      <c r="F9" s="53">
        <v>46001</v>
      </c>
      <c r="G9" s="81">
        <v>0.85416666666666663</v>
      </c>
      <c r="H9" s="35"/>
      <c r="I9" s="36"/>
      <c r="J9" s="33"/>
      <c r="K9" s="33"/>
      <c r="L9" s="33"/>
      <c r="M9" s="33"/>
      <c r="N9" s="32"/>
      <c r="O9" s="37"/>
      <c r="P9" s="32"/>
      <c r="Q9" s="32"/>
      <c r="R9" s="32"/>
      <c r="S9" s="32"/>
      <c r="T9" s="32"/>
      <c r="U9" s="32"/>
      <c r="V9" s="32"/>
      <c r="W9" s="32"/>
    </row>
    <row r="10" spans="1:23" ht="15.75" x14ac:dyDescent="0.25">
      <c r="A10" s="25"/>
      <c r="B10" s="59"/>
      <c r="C10" s="57" t="s">
        <v>80</v>
      </c>
      <c r="D10" s="28"/>
      <c r="E10" s="34"/>
      <c r="F10" s="53">
        <v>45665</v>
      </c>
      <c r="G10" s="81">
        <v>0.85416666666666663</v>
      </c>
      <c r="H10" s="35"/>
      <c r="I10" s="36"/>
      <c r="J10" s="33"/>
      <c r="K10" s="33"/>
      <c r="L10" s="33"/>
      <c r="M10" s="33"/>
      <c r="N10" s="32"/>
      <c r="O10" s="32"/>
      <c r="P10" s="32"/>
      <c r="Q10" s="32"/>
      <c r="R10" s="32"/>
      <c r="S10" s="32"/>
      <c r="T10" s="32"/>
      <c r="U10" s="32"/>
      <c r="V10" s="32"/>
      <c r="W10" s="32"/>
    </row>
    <row r="11" spans="1:23" ht="15.75" x14ac:dyDescent="0.25">
      <c r="A11" s="25"/>
      <c r="B11" s="59"/>
      <c r="C11" s="57" t="s">
        <v>81</v>
      </c>
      <c r="D11" s="28"/>
      <c r="E11" s="34"/>
      <c r="F11" s="53">
        <v>45672</v>
      </c>
      <c r="G11" s="81">
        <v>0.85416666666666663</v>
      </c>
      <c r="H11" s="35"/>
      <c r="I11" s="36"/>
      <c r="J11" s="33"/>
      <c r="K11" s="33"/>
      <c r="L11" s="33"/>
      <c r="M11" s="33"/>
      <c r="N11" s="32"/>
      <c r="O11" s="32"/>
      <c r="P11" s="32"/>
      <c r="Q11" s="32"/>
      <c r="R11" s="32"/>
      <c r="S11" s="32"/>
      <c r="T11" s="32"/>
      <c r="U11" s="32"/>
      <c r="V11" s="32"/>
      <c r="W11" s="32"/>
    </row>
    <row r="12" spans="1:23" ht="15.75" x14ac:dyDescent="0.25">
      <c r="A12" s="25"/>
      <c r="B12" s="59"/>
      <c r="C12" s="57" t="s">
        <v>108</v>
      </c>
      <c r="D12" s="28"/>
      <c r="E12" s="34"/>
      <c r="F12" s="53">
        <v>45690</v>
      </c>
      <c r="G12" s="81">
        <v>0.85416666666666663</v>
      </c>
      <c r="H12" s="35"/>
      <c r="I12" s="36"/>
      <c r="J12" s="33"/>
      <c r="K12" s="33"/>
      <c r="L12" s="33"/>
      <c r="M12" s="33"/>
      <c r="N12" s="32"/>
      <c r="O12" s="32"/>
      <c r="P12" s="32"/>
      <c r="Q12" s="32"/>
      <c r="R12" s="32"/>
      <c r="S12" s="32"/>
      <c r="T12" s="32"/>
      <c r="U12" s="32"/>
      <c r="V12" s="32"/>
      <c r="W12" s="32"/>
    </row>
    <row r="13" spans="1:23" ht="15.75" x14ac:dyDescent="0.25">
      <c r="A13" s="25"/>
      <c r="B13" s="59"/>
      <c r="C13" s="57" t="s">
        <v>105</v>
      </c>
      <c r="D13" s="28"/>
      <c r="E13" s="34"/>
      <c r="F13" s="53">
        <v>45703</v>
      </c>
      <c r="G13" s="81">
        <v>0.45833333333333331</v>
      </c>
      <c r="H13" s="35"/>
      <c r="I13" s="36"/>
      <c r="J13" s="33"/>
      <c r="K13" s="33"/>
      <c r="L13" s="33"/>
      <c r="M13" s="33"/>
      <c r="N13" s="32"/>
      <c r="O13" s="32"/>
      <c r="P13" s="32"/>
      <c r="Q13" s="32"/>
      <c r="R13" s="32"/>
      <c r="S13" s="32"/>
      <c r="T13" s="32"/>
      <c r="U13" s="32"/>
      <c r="V13" s="32"/>
      <c r="W13" s="32"/>
    </row>
    <row r="14" spans="1:23" ht="15.75" x14ac:dyDescent="0.25">
      <c r="A14" s="25"/>
      <c r="B14" s="59"/>
      <c r="C14" s="57" t="s">
        <v>82</v>
      </c>
      <c r="D14" s="28"/>
      <c r="E14" s="38"/>
      <c r="F14" s="53">
        <v>45719</v>
      </c>
      <c r="G14" s="81">
        <v>0.83333333333333337</v>
      </c>
      <c r="H14" s="35"/>
      <c r="I14" s="36"/>
      <c r="J14" s="33"/>
      <c r="K14" s="33"/>
      <c r="L14" s="33"/>
      <c r="M14" s="33"/>
      <c r="N14" s="32"/>
      <c r="O14" s="32"/>
      <c r="P14" s="32"/>
      <c r="Q14" s="32"/>
      <c r="R14" s="32"/>
      <c r="S14" s="32"/>
      <c r="T14" s="32"/>
      <c r="U14" s="32"/>
      <c r="V14" s="32"/>
      <c r="W14" s="32"/>
    </row>
    <row r="15" spans="1:23" ht="15.75" x14ac:dyDescent="0.25">
      <c r="A15" s="25"/>
      <c r="B15" s="59"/>
      <c r="C15" s="57" t="s">
        <v>83</v>
      </c>
      <c r="D15" s="28"/>
      <c r="E15" s="34"/>
      <c r="F15" s="53">
        <v>45731</v>
      </c>
      <c r="G15" s="81">
        <v>0.625</v>
      </c>
      <c r="H15" s="35"/>
      <c r="I15" s="36"/>
      <c r="J15" s="33"/>
      <c r="K15" s="33"/>
      <c r="L15" s="33"/>
      <c r="M15" s="33"/>
      <c r="N15" s="32"/>
      <c r="O15" s="32"/>
      <c r="P15" s="32"/>
      <c r="Q15" s="32"/>
      <c r="R15" s="32"/>
      <c r="S15" s="32"/>
      <c r="T15" s="32"/>
      <c r="U15" s="32"/>
      <c r="V15" s="32"/>
      <c r="W15" s="32"/>
    </row>
    <row r="16" spans="1:23" ht="15.75" x14ac:dyDescent="0.25">
      <c r="A16" s="25"/>
      <c r="B16" s="59"/>
      <c r="C16" s="57" t="s">
        <v>84</v>
      </c>
      <c r="D16" s="28"/>
      <c r="E16" s="28"/>
      <c r="F16" s="52">
        <v>45739</v>
      </c>
      <c r="G16" s="81">
        <v>0.85416666666666663</v>
      </c>
      <c r="H16" s="35"/>
      <c r="I16" s="36"/>
      <c r="J16" s="33"/>
      <c r="K16" s="33"/>
      <c r="L16" s="33"/>
      <c r="M16" s="33"/>
      <c r="N16" s="32"/>
      <c r="O16" s="32"/>
      <c r="P16" s="32"/>
      <c r="Q16" s="32"/>
      <c r="R16" s="32"/>
      <c r="S16" s="32"/>
      <c r="T16" s="32"/>
      <c r="U16" s="32"/>
      <c r="V16" s="32"/>
      <c r="W16" s="32"/>
    </row>
    <row r="17" spans="1:23" ht="15.75" x14ac:dyDescent="0.25">
      <c r="A17" s="25"/>
      <c r="B17" s="59"/>
      <c r="C17" s="57" t="s">
        <v>85</v>
      </c>
      <c r="D17" s="28"/>
      <c r="E17" s="28"/>
      <c r="F17" s="52">
        <v>45751</v>
      </c>
      <c r="G17" s="81">
        <v>0.85416666666666663</v>
      </c>
      <c r="H17" s="35"/>
      <c r="I17" s="36"/>
      <c r="J17" s="33"/>
      <c r="K17" s="33"/>
      <c r="L17" s="33"/>
      <c r="M17" s="33"/>
      <c r="N17" s="32"/>
      <c r="O17" s="32"/>
      <c r="P17" s="32"/>
      <c r="Q17" s="32"/>
      <c r="R17" s="32"/>
      <c r="S17" s="32"/>
      <c r="T17" s="32"/>
      <c r="U17" s="32"/>
      <c r="V17" s="32"/>
      <c r="W17" s="32"/>
    </row>
    <row r="18" spans="1:23" ht="31.5" x14ac:dyDescent="0.25">
      <c r="A18" s="25"/>
      <c r="B18" s="59"/>
      <c r="C18" s="57" t="s">
        <v>86</v>
      </c>
      <c r="D18" s="28"/>
      <c r="E18" s="28"/>
      <c r="F18" s="52">
        <v>45766</v>
      </c>
      <c r="G18" s="81">
        <v>0.85416666666666663</v>
      </c>
      <c r="H18" s="35"/>
      <c r="I18" s="36"/>
      <c r="J18" s="33"/>
      <c r="K18" s="33"/>
      <c r="L18" s="33"/>
      <c r="M18" s="33"/>
      <c r="N18" s="32"/>
      <c r="O18" s="32"/>
      <c r="P18" s="32"/>
      <c r="Q18" s="32"/>
      <c r="R18" s="32"/>
      <c r="S18" s="32"/>
      <c r="T18" s="32"/>
      <c r="U18" s="32"/>
      <c r="V18" s="32"/>
      <c r="W18" s="32"/>
    </row>
    <row r="19" spans="1:23" ht="15.75" x14ac:dyDescent="0.25">
      <c r="A19" s="25"/>
      <c r="B19" s="59"/>
      <c r="C19" s="57" t="s">
        <v>87</v>
      </c>
      <c r="D19" s="28"/>
      <c r="E19" s="28"/>
      <c r="F19" s="52">
        <v>45769</v>
      </c>
      <c r="G19" s="81">
        <v>0.79166666666666663</v>
      </c>
      <c r="H19" s="35"/>
      <c r="I19" s="36"/>
      <c r="J19" s="33"/>
      <c r="K19" s="33"/>
      <c r="L19" s="33"/>
      <c r="M19" s="33"/>
      <c r="N19" s="32"/>
      <c r="O19" s="32"/>
      <c r="P19" s="32"/>
      <c r="Q19" s="32"/>
      <c r="R19" s="32"/>
      <c r="S19" s="32"/>
      <c r="T19" s="32"/>
      <c r="U19" s="32"/>
      <c r="V19" s="32"/>
      <c r="W19" s="32"/>
    </row>
    <row r="20" spans="1:23" ht="15.75" x14ac:dyDescent="0.25">
      <c r="A20" s="25"/>
      <c r="B20" s="59"/>
      <c r="C20" s="57" t="s">
        <v>88</v>
      </c>
      <c r="D20" s="28"/>
      <c r="E20" s="28"/>
      <c r="F20" s="52">
        <v>45779</v>
      </c>
      <c r="G20" s="81">
        <v>0.85416666666666663</v>
      </c>
      <c r="H20" s="35"/>
      <c r="I20" s="36"/>
      <c r="J20" s="33"/>
      <c r="K20" s="33"/>
      <c r="L20" s="33"/>
      <c r="M20" s="33"/>
      <c r="N20" s="32"/>
      <c r="O20" s="32"/>
      <c r="P20" s="32"/>
      <c r="Q20" s="32"/>
      <c r="R20" s="32"/>
      <c r="S20" s="32"/>
      <c r="T20" s="32"/>
      <c r="U20" s="32"/>
      <c r="V20" s="32"/>
      <c r="W20" s="32"/>
    </row>
    <row r="21" spans="1:23" ht="15.75" x14ac:dyDescent="0.25">
      <c r="A21" s="25"/>
      <c r="B21" s="59"/>
      <c r="C21" s="57" t="s">
        <v>89</v>
      </c>
      <c r="D21" s="28"/>
      <c r="E21" s="28"/>
      <c r="F21" s="52">
        <v>45803</v>
      </c>
      <c r="G21" s="81">
        <v>0.85416666666666663</v>
      </c>
      <c r="H21" s="35"/>
      <c r="I21" s="36"/>
      <c r="J21" s="33"/>
      <c r="K21" s="33"/>
      <c r="L21" s="33"/>
      <c r="M21" s="33"/>
      <c r="N21" s="32"/>
      <c r="O21" s="32"/>
      <c r="P21" s="32"/>
      <c r="Q21" s="32"/>
      <c r="R21" s="32"/>
      <c r="S21" s="32"/>
      <c r="T21" s="32"/>
      <c r="U21" s="32"/>
      <c r="V21" s="32"/>
      <c r="W21" s="32"/>
    </row>
    <row r="22" spans="1:23" ht="15.75" x14ac:dyDescent="0.25">
      <c r="A22" s="25"/>
      <c r="B22" s="60"/>
      <c r="C22" s="61" t="s">
        <v>90</v>
      </c>
      <c r="D22" s="62"/>
      <c r="E22" s="62"/>
      <c r="F22" s="63">
        <v>45817</v>
      </c>
      <c r="G22" s="82">
        <v>0.85416666666666663</v>
      </c>
      <c r="H22" s="65"/>
      <c r="I22" s="66"/>
      <c r="J22" s="67"/>
      <c r="K22" s="67"/>
      <c r="L22" s="67"/>
      <c r="M22" s="67"/>
      <c r="N22" s="68"/>
      <c r="O22" s="68"/>
      <c r="P22" s="68"/>
      <c r="Q22" s="68"/>
      <c r="R22" s="68"/>
      <c r="S22" s="68"/>
      <c r="T22" s="68"/>
      <c r="U22" s="68"/>
      <c r="V22" s="68"/>
      <c r="W22" s="68"/>
    </row>
    <row r="23" spans="1:23" ht="15.75" x14ac:dyDescent="0.25">
      <c r="A23" s="25"/>
      <c r="B23" s="60"/>
      <c r="C23" s="61" t="s">
        <v>87</v>
      </c>
      <c r="D23" s="62"/>
      <c r="E23" s="62"/>
      <c r="F23" s="63">
        <v>45770</v>
      </c>
      <c r="G23" s="82">
        <v>0.66666666666666663</v>
      </c>
      <c r="H23" s="65"/>
      <c r="I23" s="66"/>
      <c r="J23" s="67"/>
      <c r="K23" s="67"/>
      <c r="L23" s="67"/>
      <c r="M23" s="67"/>
      <c r="N23" s="68"/>
      <c r="O23" s="68"/>
      <c r="P23" s="68"/>
      <c r="Q23" s="68"/>
      <c r="R23" s="68"/>
      <c r="S23" s="68"/>
      <c r="T23" s="68"/>
      <c r="U23" s="68"/>
      <c r="V23" s="68"/>
      <c r="W23" s="68"/>
    </row>
    <row r="24" spans="1:23" ht="15.75" x14ac:dyDescent="0.25">
      <c r="B24" s="60"/>
      <c r="C24" s="61" t="s">
        <v>87</v>
      </c>
      <c r="D24" s="62"/>
      <c r="E24" s="62"/>
      <c r="F24" s="63">
        <v>45769</v>
      </c>
      <c r="G24" s="82">
        <v>0.66666666666666663</v>
      </c>
      <c r="H24" s="65"/>
      <c r="I24" s="66"/>
      <c r="J24" s="67"/>
      <c r="K24" s="67"/>
      <c r="L24" s="67"/>
      <c r="M24" s="67"/>
      <c r="N24" s="68"/>
      <c r="O24" s="68"/>
      <c r="P24" s="68"/>
      <c r="Q24" s="68"/>
      <c r="R24" s="68"/>
      <c r="S24" s="68"/>
      <c r="T24" s="68"/>
      <c r="U24" s="68"/>
      <c r="V24" s="68"/>
      <c r="W24" s="68"/>
    </row>
    <row r="25" spans="1:23" ht="15.75" x14ac:dyDescent="0.25">
      <c r="B25" s="60"/>
      <c r="C25" s="61" t="s">
        <v>87</v>
      </c>
      <c r="D25" s="62"/>
      <c r="E25" s="62"/>
      <c r="F25" s="63">
        <v>45770</v>
      </c>
      <c r="G25" s="82">
        <v>0.79166666666666663</v>
      </c>
      <c r="H25" s="65"/>
      <c r="I25" s="66"/>
      <c r="J25" s="67"/>
      <c r="K25" s="67"/>
      <c r="L25" s="67"/>
      <c r="M25" s="67"/>
      <c r="N25" s="68"/>
      <c r="O25" s="68"/>
      <c r="P25" s="68"/>
      <c r="Q25" s="68"/>
      <c r="R25" s="68"/>
      <c r="S25" s="68"/>
      <c r="T25" s="68"/>
      <c r="U25" s="68"/>
      <c r="V25" s="68"/>
      <c r="W25" s="68"/>
    </row>
    <row r="26" spans="1:23" ht="15.75" x14ac:dyDescent="0.25">
      <c r="B26" s="60">
        <f>SUBTOTAL(109,Spectacles[X])</f>
        <v>0</v>
      </c>
      <c r="C26" s="78"/>
      <c r="D26" s="62"/>
      <c r="E26" s="62"/>
      <c r="F26" s="71"/>
      <c r="G26" s="64"/>
      <c r="H26" s="65"/>
      <c r="I26" s="66"/>
      <c r="J26" s="67"/>
      <c r="K26" s="67"/>
      <c r="L26" s="67"/>
      <c r="M26" s="67"/>
      <c r="N26" s="68"/>
      <c r="O26" s="68"/>
      <c r="P26" s="68"/>
      <c r="Q26" s="68"/>
      <c r="R26" s="68"/>
      <c r="S26" s="68"/>
      <c r="T26" s="68"/>
      <c r="U26" s="68"/>
      <c r="V26" s="68"/>
      <c r="W26" s="6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0D247-9AE8-4BBE-B8C9-7F36209A595F}">
  <dimension ref="B2:E16"/>
  <sheetViews>
    <sheetView workbookViewId="0">
      <selection activeCell="D4" sqref="D4"/>
    </sheetView>
  </sheetViews>
  <sheetFormatPr baseColWidth="10" defaultRowHeight="15" x14ac:dyDescent="0.25"/>
  <cols>
    <col min="1" max="1" width="5.7109375" customWidth="1"/>
    <col min="2" max="2" width="6.7109375" customWidth="1"/>
    <col min="3" max="3" width="25.7109375" customWidth="1"/>
    <col min="4" max="5" width="15.7109375" customWidth="1"/>
  </cols>
  <sheetData>
    <row r="2" spans="2:5" x14ac:dyDescent="0.25">
      <c r="B2" s="25"/>
      <c r="C2" s="26"/>
      <c r="D2" s="25"/>
      <c r="E2" s="25"/>
    </row>
    <row r="3" spans="2:5" ht="15.75" customHeight="1" x14ac:dyDescent="0.25">
      <c r="B3" s="84" t="s">
        <v>106</v>
      </c>
      <c r="C3" s="85" t="s">
        <v>52</v>
      </c>
      <c r="D3" s="86" t="s">
        <v>17</v>
      </c>
      <c r="E3" s="86" t="s">
        <v>55</v>
      </c>
    </row>
    <row r="4" spans="2:5" ht="24.95" customHeight="1" x14ac:dyDescent="0.25">
      <c r="B4" s="26"/>
      <c r="C4" s="79" t="s">
        <v>75</v>
      </c>
      <c r="D4" s="69">
        <v>45585</v>
      </c>
      <c r="E4" s="87">
        <v>0.375</v>
      </c>
    </row>
    <row r="5" spans="2:5" ht="24.95" customHeight="1" x14ac:dyDescent="0.25">
      <c r="B5" s="26"/>
      <c r="C5" s="79" t="s">
        <v>75</v>
      </c>
      <c r="D5" s="69">
        <v>45586</v>
      </c>
      <c r="E5" s="87">
        <v>0.41666666666666669</v>
      </c>
    </row>
    <row r="6" spans="2:5" ht="24.95" customHeight="1" x14ac:dyDescent="0.25">
      <c r="B6" s="26"/>
      <c r="C6" s="79" t="s">
        <v>76</v>
      </c>
      <c r="D6" s="69">
        <v>45597</v>
      </c>
      <c r="E6" s="87">
        <v>0.375</v>
      </c>
    </row>
    <row r="7" spans="2:5" ht="24.95" customHeight="1" x14ac:dyDescent="0.25">
      <c r="B7" s="26"/>
      <c r="C7" s="79" t="s">
        <v>81</v>
      </c>
      <c r="D7" s="69">
        <v>45669</v>
      </c>
      <c r="E7" s="87">
        <v>0.375</v>
      </c>
    </row>
    <row r="8" spans="2:5" ht="24.95" customHeight="1" x14ac:dyDescent="0.25">
      <c r="B8" s="26"/>
      <c r="C8" s="79" t="s">
        <v>81</v>
      </c>
      <c r="D8" s="69">
        <v>45670</v>
      </c>
      <c r="E8" s="87">
        <v>0.625</v>
      </c>
    </row>
    <row r="9" spans="2:5" ht="24.95" customHeight="1" x14ac:dyDescent="0.25">
      <c r="B9" s="26"/>
      <c r="C9" s="79" t="s">
        <v>81</v>
      </c>
      <c r="D9" s="69">
        <v>45671</v>
      </c>
      <c r="E9" s="87">
        <v>0.41666666666666669</v>
      </c>
    </row>
    <row r="10" spans="2:5" ht="24.95" customHeight="1" x14ac:dyDescent="0.25">
      <c r="B10" s="26"/>
      <c r="C10" s="79" t="s">
        <v>105</v>
      </c>
      <c r="D10" s="69">
        <v>45701</v>
      </c>
      <c r="E10" s="87">
        <v>0.375</v>
      </c>
    </row>
    <row r="11" spans="2:5" ht="24.95" customHeight="1" x14ac:dyDescent="0.25">
      <c r="B11" s="26"/>
      <c r="C11" s="79" t="s">
        <v>105</v>
      </c>
      <c r="D11" s="69">
        <v>45702</v>
      </c>
      <c r="E11" s="87">
        <v>0.625</v>
      </c>
    </row>
    <row r="12" spans="2:5" ht="15.75" x14ac:dyDescent="0.25">
      <c r="B12" s="26"/>
      <c r="C12" s="79" t="s">
        <v>75</v>
      </c>
      <c r="D12" s="69">
        <v>45585</v>
      </c>
      <c r="E12" s="87">
        <v>0.625</v>
      </c>
    </row>
    <row r="13" spans="2:5" ht="15.75" x14ac:dyDescent="0.25">
      <c r="B13" s="26"/>
      <c r="C13" s="79" t="s">
        <v>76</v>
      </c>
      <c r="D13" s="69">
        <v>45597</v>
      </c>
      <c r="E13" s="87">
        <v>0.4375</v>
      </c>
    </row>
    <row r="14" spans="2:5" ht="15.75" x14ac:dyDescent="0.25">
      <c r="B14" s="26"/>
      <c r="C14" s="79" t="s">
        <v>81</v>
      </c>
      <c r="D14" s="69">
        <v>45671</v>
      </c>
      <c r="E14" s="87">
        <v>0.66666666666666663</v>
      </c>
    </row>
    <row r="15" spans="2:5" ht="15.75" x14ac:dyDescent="0.25">
      <c r="B15" s="26"/>
      <c r="C15" s="79" t="s">
        <v>105</v>
      </c>
      <c r="D15" s="69">
        <v>45701</v>
      </c>
      <c r="E15" s="87">
        <v>0.625</v>
      </c>
    </row>
    <row r="16" spans="2:5" ht="15.75" x14ac:dyDescent="0.25">
      <c r="B16" s="26">
        <f>SUBTOTAL(109,Scolaires[X])</f>
        <v>0</v>
      </c>
      <c r="C16" s="88"/>
      <c r="D16" s="70"/>
      <c r="E16" s="7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70BBE-EE11-44D4-B935-E129E6F13853}">
  <dimension ref="A1:K180"/>
  <sheetViews>
    <sheetView workbookViewId="0">
      <selection activeCell="L16" sqref="L16"/>
    </sheetView>
  </sheetViews>
  <sheetFormatPr baseColWidth="10" defaultRowHeight="15" x14ac:dyDescent="0.25"/>
  <cols>
    <col min="1" max="1" width="30" style="89" bestFit="1" customWidth="1"/>
    <col min="2" max="2" width="11.42578125" style="90"/>
    <col min="3" max="4" width="11.42578125" style="91"/>
    <col min="5" max="5" width="11" style="89" customWidth="1"/>
    <col min="6" max="6" width="66" style="89" customWidth="1"/>
    <col min="7" max="16384" width="11.42578125" style="89"/>
  </cols>
  <sheetData>
    <row r="1" spans="1:11" s="156" customFormat="1" x14ac:dyDescent="0.25">
      <c r="A1" s="156" t="s">
        <v>52</v>
      </c>
      <c r="B1" s="157" t="s">
        <v>17</v>
      </c>
      <c r="C1" s="158" t="s">
        <v>107</v>
      </c>
      <c r="D1" s="158" t="s">
        <v>111</v>
      </c>
      <c r="E1" s="156" t="s">
        <v>109</v>
      </c>
      <c r="F1" s="156" t="s">
        <v>112</v>
      </c>
      <c r="K1" s="159"/>
    </row>
    <row r="2" spans="1:11" x14ac:dyDescent="0.25">
      <c r="A2" s="89" t="str" cm="1">
        <f t="array" ref="A2:C36">_xlfn._xlws.SORT(_xlfn.VSTACK(_xlfn.CHOOSECOLS(Spectacles[],2,5,6),Scolaires[[Spectacle]:[horaire]]),2)</f>
        <v>Lancement de saison</v>
      </c>
      <c r="B2" s="90">
        <v>45554</v>
      </c>
      <c r="C2" s="91">
        <v>0.83333333333333337</v>
      </c>
      <c r="D2" s="91" t="str" cm="1">
        <f t="array" ref="D2:D36">_xlfn.BYROW(_xlfn.CHOOSECOLS(_xlfn.ANCHORARRAY(A2),1)&amp;_xlfn.CHOOSECOLS(_xlfn.ANCHORARRAY(A2),2)&amp;_xlfn.CHOOSECOLS(_xlfn.ANCHORARRAY(A2),3),_xlfn.LAMBDA(_xlpm.T,IF(ISNUMBER(MATCH(_xlpm.T,L_Spec,0)),"Spectacle","Scolaire")))</f>
        <v>Spectacle</v>
      </c>
      <c r="E2" s="89" t="str" cm="1">
        <f t="array" ref="E2:E36">_xlfn.BYROW(_xlfn.CHOOSECOLS(_xlfn.ANCHORARRAY(A2),3),_xlfn.LAMBDA(_xlpm.H,IF(_xlpm.H&lt;14/24,"09h-13h",IF(_xlpm.H&lt;19/24,"14h-18h","19h-00h"))))</f>
        <v>19h-00h</v>
      </c>
      <c r="F2" s="89" t="str" cm="1">
        <f t="array" ref="F2:F36">_xlfn.LET(_xlpm.S,_xlfn.CHOOSECOLS(_xlfn.ANCHORARRAY(A2),1),_xlpm.RL,CHAR(10),_xlpm.H,TEXT(_xlfn.CHOOSECOLS(_xlfn.ANCHORARRAY(A2),3),"hh:mm"),_xlpm.S&amp;_xlpm.RL&amp;_xlpm.H)</f>
        <v>Lancement de saison
20:00</v>
      </c>
      <c r="H2" s="90"/>
    </row>
    <row r="3" spans="1:11" x14ac:dyDescent="0.25">
      <c r="A3" s="89" t="str">
        <v>Cueillez, cueillez votre jeunesse</v>
      </c>
      <c r="B3" s="90">
        <v>45581</v>
      </c>
      <c r="C3" s="91">
        <v>0.66666666666666663</v>
      </c>
      <c r="D3" s="91" t="str">
        <v>Spectacle</v>
      </c>
      <c r="E3" s="89" t="str">
        <v>14h-18h</v>
      </c>
      <c r="F3" s="89" t="str">
        <v>Cueillez, cueillez votre jeunesse
16:00</v>
      </c>
    </row>
    <row r="4" spans="1:11" x14ac:dyDescent="0.25">
      <c r="A4" s="89" t="str">
        <v>Fuega</v>
      </c>
      <c r="B4" s="90">
        <v>45585</v>
      </c>
      <c r="C4" s="91">
        <v>0.375</v>
      </c>
      <c r="D4" s="91" t="str">
        <v>Scolaire</v>
      </c>
      <c r="E4" s="89" t="str">
        <v>09h-13h</v>
      </c>
      <c r="F4" s="89" t="str">
        <v>Fuega
09:00</v>
      </c>
      <c r="H4" s="95"/>
    </row>
    <row r="5" spans="1:11" x14ac:dyDescent="0.25">
      <c r="A5" s="89" t="str">
        <v>Fuega</v>
      </c>
      <c r="B5" s="90">
        <v>45585</v>
      </c>
      <c r="C5" s="91">
        <v>0.625</v>
      </c>
      <c r="D5" s="91" t="str">
        <v>Scolaire</v>
      </c>
      <c r="E5" s="89" t="str">
        <v>14h-18h</v>
      </c>
      <c r="F5" s="89" t="str">
        <v>Fuega
15:00</v>
      </c>
    </row>
    <row r="6" spans="1:11" x14ac:dyDescent="0.25">
      <c r="A6" s="89" t="str">
        <v>Fuega</v>
      </c>
      <c r="B6" s="90">
        <v>45586</v>
      </c>
      <c r="C6" s="91">
        <v>0.41666666666666669</v>
      </c>
      <c r="D6" s="91" t="str">
        <v>Scolaire</v>
      </c>
      <c r="E6" s="89" t="str">
        <v>09h-13h</v>
      </c>
      <c r="F6" s="89" t="str">
        <v>Fuega
10:00</v>
      </c>
    </row>
    <row r="7" spans="1:11" x14ac:dyDescent="0.25">
      <c r="A7" s="89" t="str">
        <v>Fuega</v>
      </c>
      <c r="B7" s="90">
        <v>45587</v>
      </c>
      <c r="C7" s="91">
        <v>0.45833333333333331</v>
      </c>
      <c r="D7" s="91" t="str">
        <v>Spectacle</v>
      </c>
      <c r="E7" s="89" t="str">
        <v>09h-13h</v>
      </c>
      <c r="F7" s="89" t="str">
        <v>Fuega
11:00</v>
      </c>
    </row>
    <row r="8" spans="1:11" x14ac:dyDescent="0.25">
      <c r="A8" s="89" t="str">
        <v>Planete Corail</v>
      </c>
      <c r="B8" s="90">
        <v>45597</v>
      </c>
      <c r="C8" s="91">
        <v>0.375</v>
      </c>
      <c r="D8" s="91" t="str">
        <v>Scolaire</v>
      </c>
      <c r="E8" s="89" t="str">
        <v>09h-13h</v>
      </c>
      <c r="F8" s="89" t="str">
        <v>Planete Corail
09:00</v>
      </c>
    </row>
    <row r="9" spans="1:11" x14ac:dyDescent="0.25">
      <c r="A9" s="89" t="str">
        <v>Planete Corail</v>
      </c>
      <c r="B9" s="90">
        <v>45597</v>
      </c>
      <c r="C9" s="91">
        <v>0.4375</v>
      </c>
      <c r="D9" s="91" t="str">
        <v>Scolaire</v>
      </c>
      <c r="E9" s="89" t="str">
        <v>09h-13h</v>
      </c>
      <c r="F9" s="89" t="str">
        <v>Planete Corail
10:30</v>
      </c>
    </row>
    <row r="10" spans="1:11" x14ac:dyDescent="0.25">
      <c r="A10" s="89" t="str">
        <v>Planete Corail</v>
      </c>
      <c r="B10" s="90">
        <v>45598</v>
      </c>
      <c r="C10" s="91">
        <v>0.45833333333333331</v>
      </c>
      <c r="D10" s="91" t="str">
        <v>Spectacle</v>
      </c>
      <c r="E10" s="89" t="str">
        <v>09h-13h</v>
      </c>
      <c r="F10" s="89" t="str">
        <v>Planete Corail
11:00</v>
      </c>
    </row>
    <row r="11" spans="1:11" x14ac:dyDescent="0.25">
      <c r="A11" s="89" t="str">
        <v>Antichambre</v>
      </c>
      <c r="B11" s="90">
        <v>45601</v>
      </c>
      <c r="C11" s="91">
        <v>0.85416666666666663</v>
      </c>
      <c r="D11" s="91" t="str">
        <v>Spectacle</v>
      </c>
      <c r="E11" s="89" t="str">
        <v>19h-00h</v>
      </c>
      <c r="F11" s="89" t="str">
        <v>Antichambre
20:30</v>
      </c>
    </row>
    <row r="12" spans="1:11" x14ac:dyDescent="0.25">
      <c r="A12" s="89" t="str">
        <v>L'ane et la carotte</v>
      </c>
      <c r="B12" s="90">
        <v>45665</v>
      </c>
      <c r="C12" s="91">
        <v>0.85416666666666663</v>
      </c>
      <c r="D12" s="91" t="str">
        <v>Spectacle</v>
      </c>
      <c r="E12" s="89" t="str">
        <v>19h-00h</v>
      </c>
      <c r="F12" s="89" t="str">
        <v>L'ane et la carotte
20:30</v>
      </c>
    </row>
    <row r="13" spans="1:11" x14ac:dyDescent="0.25">
      <c r="A13" s="89" t="str">
        <v>Et Puis</v>
      </c>
      <c r="B13" s="90">
        <v>45669</v>
      </c>
      <c r="C13" s="91">
        <v>0.375</v>
      </c>
      <c r="D13" s="91" t="str">
        <v>Scolaire</v>
      </c>
      <c r="E13" s="89" t="str">
        <v>09h-13h</v>
      </c>
      <c r="F13" s="89" t="str">
        <v>Et Puis
09:00</v>
      </c>
    </row>
    <row r="14" spans="1:11" x14ac:dyDescent="0.25">
      <c r="A14" s="89" t="str">
        <v>Et Puis</v>
      </c>
      <c r="B14" s="90">
        <v>45670</v>
      </c>
      <c r="C14" s="91">
        <v>0.625</v>
      </c>
      <c r="D14" s="91" t="str">
        <v>Scolaire</v>
      </c>
      <c r="E14" s="89" t="str">
        <v>14h-18h</v>
      </c>
      <c r="F14" s="89" t="str">
        <v>Et Puis
15:00</v>
      </c>
    </row>
    <row r="15" spans="1:11" x14ac:dyDescent="0.25">
      <c r="A15" s="89" t="str">
        <v>Et Puis</v>
      </c>
      <c r="B15" s="90">
        <v>45671</v>
      </c>
      <c r="C15" s="91">
        <v>0.41666666666666669</v>
      </c>
      <c r="D15" s="91" t="str">
        <v>Scolaire</v>
      </c>
      <c r="E15" s="89" t="str">
        <v>09h-13h</v>
      </c>
      <c r="F15" s="89" t="str">
        <v>Et Puis
10:00</v>
      </c>
    </row>
    <row r="16" spans="1:11" x14ac:dyDescent="0.25">
      <c r="A16" s="89" t="str">
        <v>Et Puis</v>
      </c>
      <c r="B16" s="90">
        <v>45671</v>
      </c>
      <c r="C16" s="91">
        <v>0.66666666666666663</v>
      </c>
      <c r="D16" s="91" t="str">
        <v>Scolaire</v>
      </c>
      <c r="E16" s="89" t="str">
        <v>14h-18h</v>
      </c>
      <c r="F16" s="89" t="str">
        <v>Et Puis
16:00</v>
      </c>
    </row>
    <row r="17" spans="1:6" x14ac:dyDescent="0.25">
      <c r="A17" s="89" t="str">
        <v>Et Puis</v>
      </c>
      <c r="B17" s="90">
        <v>45672</v>
      </c>
      <c r="C17" s="91">
        <v>0.85416666666666663</v>
      </c>
      <c r="D17" s="91" t="str">
        <v>Spectacle</v>
      </c>
      <c r="E17" s="89" t="str">
        <v>19h-00h</v>
      </c>
      <c r="F17" s="89" t="str">
        <v>Et Puis
20:30</v>
      </c>
    </row>
    <row r="18" spans="1:6" x14ac:dyDescent="0.25">
      <c r="A18" s="89" t="str">
        <v>L'école du risque</v>
      </c>
      <c r="B18" s="90">
        <v>45690</v>
      </c>
      <c r="C18" s="91">
        <v>0.85416666666666663</v>
      </c>
      <c r="D18" s="91" t="str">
        <v>Spectacle</v>
      </c>
      <c r="E18" s="89" t="str">
        <v>19h-00h</v>
      </c>
      <c r="F18" s="89" t="str">
        <v>L'école du risque
20:30</v>
      </c>
    </row>
    <row r="19" spans="1:6" x14ac:dyDescent="0.25">
      <c r="A19" s="89" t="str">
        <v>Histoire d'escargot…</v>
      </c>
      <c r="B19" s="90">
        <v>45701</v>
      </c>
      <c r="C19" s="91">
        <v>0.375</v>
      </c>
      <c r="D19" s="91" t="str">
        <v>Scolaire</v>
      </c>
      <c r="E19" s="89" t="str">
        <v>09h-13h</v>
      </c>
      <c r="F19" s="89" t="str">
        <v>Histoire d'escargot…
09:00</v>
      </c>
    </row>
    <row r="20" spans="1:6" x14ac:dyDescent="0.25">
      <c r="A20" s="89" t="str">
        <v>Histoire d'escargot…</v>
      </c>
      <c r="B20" s="90">
        <v>45701</v>
      </c>
      <c r="C20" s="91">
        <v>0.625</v>
      </c>
      <c r="D20" s="91" t="str">
        <v>Scolaire</v>
      </c>
      <c r="E20" s="89" t="str">
        <v>14h-18h</v>
      </c>
      <c r="F20" s="89" t="str">
        <v>Histoire d'escargot…
15:00</v>
      </c>
    </row>
    <row r="21" spans="1:6" x14ac:dyDescent="0.25">
      <c r="A21" s="89" t="str">
        <v>Histoire d'escargot…</v>
      </c>
      <c r="B21" s="90">
        <v>45702</v>
      </c>
      <c r="C21" s="91">
        <v>0.625</v>
      </c>
      <c r="D21" s="91" t="str">
        <v>Scolaire</v>
      </c>
      <c r="E21" s="89" t="str">
        <v>14h-18h</v>
      </c>
      <c r="F21" s="89" t="str">
        <v>Histoire d'escargot…
15:00</v>
      </c>
    </row>
    <row r="22" spans="1:6" x14ac:dyDescent="0.25">
      <c r="A22" s="89" t="str">
        <v>Histoire d'escargot…</v>
      </c>
      <c r="B22" s="90">
        <v>45703</v>
      </c>
      <c r="C22" s="91">
        <v>0.45833333333333331</v>
      </c>
      <c r="D22" s="91" t="str">
        <v>Spectacle</v>
      </c>
      <c r="E22" s="89" t="str">
        <v>09h-13h</v>
      </c>
      <c r="F22" s="89" t="str">
        <v>Histoire d'escargot…
11:00</v>
      </c>
    </row>
    <row r="23" spans="1:6" x14ac:dyDescent="0.25">
      <c r="A23" s="89" t="str">
        <v>Scenocentre</v>
      </c>
      <c r="B23" s="90">
        <v>45719</v>
      </c>
      <c r="C23" s="91">
        <v>0.83333333333333337</v>
      </c>
      <c r="D23" s="91" t="str">
        <v>Spectacle</v>
      </c>
      <c r="E23" s="89" t="str">
        <v>19h-00h</v>
      </c>
      <c r="F23" s="89" t="str">
        <v>Scenocentre
20:00</v>
      </c>
    </row>
    <row r="24" spans="1:6" x14ac:dyDescent="0.25">
      <c r="A24" s="89" t="str">
        <v>Coline Rio</v>
      </c>
      <c r="B24" s="90">
        <v>45731</v>
      </c>
      <c r="C24" s="91">
        <v>0.625</v>
      </c>
      <c r="D24" s="91" t="str">
        <v>Spectacle</v>
      </c>
      <c r="E24" s="89" t="str">
        <v>14h-18h</v>
      </c>
      <c r="F24" s="89" t="str">
        <v>Coline Rio
15:00</v>
      </c>
    </row>
    <row r="25" spans="1:6" x14ac:dyDescent="0.25">
      <c r="A25" s="89" t="str">
        <v>Odeur de la guerre</v>
      </c>
      <c r="B25" s="90">
        <v>45739</v>
      </c>
      <c r="C25" s="91">
        <v>0.85416666666666663</v>
      </c>
      <c r="D25" s="91" t="str">
        <v>Spectacle</v>
      </c>
      <c r="E25" s="89" t="str">
        <v>19h-00h</v>
      </c>
      <c r="F25" s="89" t="str">
        <v>Odeur de la guerre
20:30</v>
      </c>
    </row>
    <row r="26" spans="1:6" x14ac:dyDescent="0.25">
      <c r="A26" s="89" t="str">
        <v>Au non du père</v>
      </c>
      <c r="B26" s="90">
        <v>45751</v>
      </c>
      <c r="C26" s="91">
        <v>0.85416666666666663</v>
      </c>
      <c r="D26" s="91" t="str">
        <v>Spectacle</v>
      </c>
      <c r="E26" s="89" t="str">
        <v>19h-00h</v>
      </c>
      <c r="F26" s="89" t="str">
        <v>Au non du père
20:30</v>
      </c>
    </row>
    <row r="27" spans="1:6" x14ac:dyDescent="0.25">
      <c r="A27" s="89" t="str">
        <v xml:space="preserve">Simon Ghraichy et Marc André </v>
      </c>
      <c r="B27" s="90">
        <v>45766</v>
      </c>
      <c r="C27" s="91">
        <v>0.85416666666666663</v>
      </c>
      <c r="D27" s="91" t="str">
        <v>Spectacle</v>
      </c>
      <c r="E27" s="89" t="str">
        <v>19h-00h</v>
      </c>
      <c r="F27" s="89" t="str">
        <v>Simon Ghraichy et Marc André 
20:30</v>
      </c>
    </row>
    <row r="28" spans="1:6" x14ac:dyDescent="0.25">
      <c r="A28" s="89" t="str">
        <v>WET</v>
      </c>
      <c r="B28" s="90">
        <v>45769</v>
      </c>
      <c r="C28" s="91">
        <v>0.79166666666666663</v>
      </c>
      <c r="D28" s="91" t="str">
        <v>Spectacle</v>
      </c>
      <c r="E28" s="89" t="str">
        <v>19h-00h</v>
      </c>
      <c r="F28" s="89" t="str">
        <v>WET
19:00</v>
      </c>
    </row>
    <row r="29" spans="1:6" x14ac:dyDescent="0.25">
      <c r="A29" s="89" t="str">
        <v>WET</v>
      </c>
      <c r="B29" s="90">
        <v>45769</v>
      </c>
      <c r="C29" s="91">
        <v>0.66666666666666663</v>
      </c>
      <c r="D29" s="91" t="str">
        <v>Spectacle</v>
      </c>
      <c r="E29" s="89" t="str">
        <v>14h-18h</v>
      </c>
      <c r="F29" s="89" t="str">
        <v>WET
16:00</v>
      </c>
    </row>
    <row r="30" spans="1:6" x14ac:dyDescent="0.25">
      <c r="A30" s="89" t="str">
        <v>WET</v>
      </c>
      <c r="B30" s="90">
        <v>45770</v>
      </c>
      <c r="C30" s="91">
        <v>0.66666666666666663</v>
      </c>
      <c r="D30" s="91" t="str">
        <v>Spectacle</v>
      </c>
      <c r="E30" s="89" t="str">
        <v>14h-18h</v>
      </c>
      <c r="F30" s="89" t="str">
        <v>WET
16:00</v>
      </c>
    </row>
    <row r="31" spans="1:6" x14ac:dyDescent="0.25">
      <c r="A31" s="89" t="str">
        <v>WET</v>
      </c>
      <c r="B31" s="90">
        <v>45770</v>
      </c>
      <c r="C31" s="91">
        <v>0.79166666666666663</v>
      </c>
      <c r="D31" s="91" t="str">
        <v>Spectacle</v>
      </c>
      <c r="E31" s="89" t="str">
        <v>19h-00h</v>
      </c>
      <c r="F31" s="89" t="str">
        <v>WET
19:00</v>
      </c>
    </row>
    <row r="32" spans="1:6" x14ac:dyDescent="0.25">
      <c r="A32" s="89" t="str">
        <v>Comme il vous plaira</v>
      </c>
      <c r="B32" s="90">
        <v>45779</v>
      </c>
      <c r="C32" s="91">
        <v>0.85416666666666663</v>
      </c>
      <c r="D32" s="91" t="str">
        <v>Spectacle</v>
      </c>
      <c r="E32" s="89" t="str">
        <v>19h-00h</v>
      </c>
      <c r="F32" s="89" t="str">
        <v>Comme il vous plaira
20:30</v>
      </c>
    </row>
    <row r="33" spans="1:6" x14ac:dyDescent="0.25">
      <c r="A33" s="89" t="str">
        <v>Un Poyo Rojo</v>
      </c>
      <c r="B33" s="90">
        <v>45803</v>
      </c>
      <c r="C33" s="91">
        <v>0.85416666666666663</v>
      </c>
      <c r="D33" s="91" t="str">
        <v>Spectacle</v>
      </c>
      <c r="E33" s="89" t="str">
        <v>19h-00h</v>
      </c>
      <c r="F33" s="89" t="str">
        <v>Un Poyo Rojo
20:30</v>
      </c>
    </row>
    <row r="34" spans="1:6" x14ac:dyDescent="0.25">
      <c r="A34" s="89" t="str">
        <v>Majorettes</v>
      </c>
      <c r="B34" s="90">
        <v>45817</v>
      </c>
      <c r="C34" s="91">
        <v>0.85416666666666663</v>
      </c>
      <c r="D34" s="91" t="str">
        <v>Spectacle</v>
      </c>
      <c r="E34" s="89" t="str">
        <v>19h-00h</v>
      </c>
      <c r="F34" s="89" t="str">
        <v>Majorettes
20:30</v>
      </c>
    </row>
    <row r="35" spans="1:6" x14ac:dyDescent="0.25">
      <c r="A35" s="89" t="str">
        <v>Try again</v>
      </c>
      <c r="B35" s="90">
        <v>45996</v>
      </c>
      <c r="C35" s="91">
        <v>0.85416666666666663</v>
      </c>
      <c r="D35" s="91" t="str">
        <v>Spectacle</v>
      </c>
      <c r="E35" s="89" t="str">
        <v>19h-00h</v>
      </c>
      <c r="F35" s="89" t="str">
        <v>Try again
20:30</v>
      </c>
    </row>
    <row r="36" spans="1:6" x14ac:dyDescent="0.25">
      <c r="A36" s="89" t="str">
        <v>Jasmin</v>
      </c>
      <c r="B36" s="90">
        <v>46001</v>
      </c>
      <c r="C36" s="91">
        <v>0.85416666666666663</v>
      </c>
      <c r="D36" s="91" t="str">
        <v>Spectacle</v>
      </c>
      <c r="E36" s="89" t="str">
        <v>19h-00h</v>
      </c>
      <c r="F36" s="89" t="str">
        <v>Jasmin
20:30</v>
      </c>
    </row>
    <row r="180" spans="2:5" s="94" customFormat="1" x14ac:dyDescent="0.25">
      <c r="B180" s="92"/>
      <c r="C180" s="93"/>
      <c r="D180" s="91"/>
      <c r="E180" s="89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AB9DB-3D50-4CCD-B71C-E919DDFC60C5}">
  <dimension ref="B1:S8"/>
  <sheetViews>
    <sheetView workbookViewId="0">
      <selection activeCell="B8" sqref="B8"/>
    </sheetView>
  </sheetViews>
  <sheetFormatPr baseColWidth="10" defaultRowHeight="15" x14ac:dyDescent="0.25"/>
  <cols>
    <col min="1" max="2" width="5.7109375" customWidth="1"/>
    <col min="3" max="3" width="20.7109375" customWidth="1"/>
    <col min="4" max="19" width="15.7109375" customWidth="1"/>
  </cols>
  <sheetData>
    <row r="1" spans="2:19" ht="15.75" thickBot="1" x14ac:dyDescent="0.3"/>
    <row r="2" spans="2:19" ht="31.5" x14ac:dyDescent="0.25">
      <c r="B2" s="39"/>
      <c r="C2" s="50" t="s">
        <v>52</v>
      </c>
      <c r="D2" s="40" t="s">
        <v>53</v>
      </c>
      <c r="E2" s="40" t="s">
        <v>54</v>
      </c>
      <c r="F2" s="40" t="s">
        <v>17</v>
      </c>
      <c r="G2" s="40" t="s">
        <v>72</v>
      </c>
      <c r="H2" s="40" t="s">
        <v>56</v>
      </c>
      <c r="I2" s="40" t="s">
        <v>57</v>
      </c>
      <c r="J2" s="40" t="s">
        <v>58</v>
      </c>
      <c r="K2" s="51" t="s">
        <v>59</v>
      </c>
      <c r="L2" s="40" t="s">
        <v>60</v>
      </c>
      <c r="M2" s="40" t="s">
        <v>61</v>
      </c>
      <c r="N2" s="40" t="s">
        <v>62</v>
      </c>
      <c r="O2" s="40" t="s">
        <v>73</v>
      </c>
      <c r="P2" s="41" t="s">
        <v>68</v>
      </c>
      <c r="Q2" s="41" t="s">
        <v>66</v>
      </c>
      <c r="R2" s="40" t="s">
        <v>70</v>
      </c>
      <c r="S2" s="40" t="s">
        <v>71</v>
      </c>
    </row>
    <row r="3" spans="2:19" ht="31.5" x14ac:dyDescent="0.25">
      <c r="B3" s="27"/>
      <c r="C3" s="42" t="s">
        <v>91</v>
      </c>
      <c r="D3" s="43"/>
      <c r="E3" s="43"/>
      <c r="F3" s="54" t="s">
        <v>100</v>
      </c>
      <c r="G3" s="55" t="s">
        <v>96</v>
      </c>
      <c r="H3" s="43"/>
      <c r="I3" s="45"/>
      <c r="J3" s="45"/>
      <c r="K3" s="45"/>
      <c r="L3" s="45"/>
      <c r="M3" s="43"/>
      <c r="N3" s="43"/>
      <c r="O3" s="46"/>
      <c r="P3" s="43"/>
      <c r="Q3" s="43"/>
      <c r="R3" s="43"/>
      <c r="S3" s="44"/>
    </row>
    <row r="4" spans="2:19" ht="15.75" x14ac:dyDescent="0.25">
      <c r="B4" s="27"/>
      <c r="C4" s="42" t="s">
        <v>88</v>
      </c>
      <c r="D4" s="32"/>
      <c r="E4" s="47"/>
      <c r="F4" s="30" t="s">
        <v>101</v>
      </c>
      <c r="G4" s="31" t="s">
        <v>95</v>
      </c>
      <c r="H4" s="32"/>
      <c r="I4" s="48"/>
      <c r="J4" s="48"/>
      <c r="K4" s="48"/>
      <c r="L4" s="48"/>
      <c r="M4" s="32"/>
      <c r="N4" s="32"/>
      <c r="O4" s="32"/>
      <c r="P4" s="32"/>
      <c r="Q4" s="32"/>
      <c r="R4" s="32"/>
      <c r="S4" s="30"/>
    </row>
    <row r="5" spans="2:19" ht="15.75" x14ac:dyDescent="0.25">
      <c r="B5" s="27"/>
      <c r="C5" s="42" t="s">
        <v>92</v>
      </c>
      <c r="D5" s="32"/>
      <c r="E5" s="32"/>
      <c r="F5" s="30" t="s">
        <v>102</v>
      </c>
      <c r="G5" s="31" t="s">
        <v>97</v>
      </c>
      <c r="H5" s="32"/>
      <c r="I5" s="48"/>
      <c r="J5" s="48"/>
      <c r="K5" s="48"/>
      <c r="L5" s="48"/>
      <c r="M5" s="32"/>
      <c r="N5" s="32"/>
      <c r="O5" s="32"/>
      <c r="P5" s="32"/>
      <c r="Q5" s="32"/>
      <c r="R5" s="32"/>
      <c r="S5" s="30"/>
    </row>
    <row r="6" spans="2:19" ht="15.75" x14ac:dyDescent="0.25">
      <c r="B6" s="27"/>
      <c r="C6" s="42" t="s">
        <v>93</v>
      </c>
      <c r="D6" s="32"/>
      <c r="E6" s="32"/>
      <c r="F6" s="30" t="s">
        <v>103</v>
      </c>
      <c r="G6" s="31" t="s">
        <v>98</v>
      </c>
      <c r="H6" s="32"/>
      <c r="I6" s="48"/>
      <c r="J6" s="48"/>
      <c r="K6" s="48"/>
      <c r="L6" s="48"/>
      <c r="M6" s="32"/>
      <c r="N6" s="32"/>
      <c r="O6" s="32"/>
      <c r="P6" s="32"/>
      <c r="Q6" s="32"/>
      <c r="R6" s="32"/>
      <c r="S6" s="30"/>
    </row>
    <row r="7" spans="2:19" ht="15.75" x14ac:dyDescent="0.25">
      <c r="B7" s="27"/>
      <c r="C7" s="42" t="s">
        <v>94</v>
      </c>
      <c r="D7" s="32"/>
      <c r="E7" s="32"/>
      <c r="F7" s="30" t="s">
        <v>104</v>
      </c>
      <c r="G7" s="56" t="s">
        <v>99</v>
      </c>
      <c r="H7" s="32"/>
      <c r="I7" s="48"/>
      <c r="J7" s="48"/>
      <c r="K7" s="48"/>
      <c r="L7" s="48"/>
      <c r="M7" s="32"/>
      <c r="N7" s="32"/>
      <c r="O7" s="32"/>
      <c r="P7" s="32"/>
      <c r="Q7" s="32"/>
      <c r="R7" s="32"/>
      <c r="S7" s="30"/>
    </row>
    <row r="8" spans="2:19" ht="15.75" x14ac:dyDescent="0.25">
      <c r="B8" s="49">
        <f>SUM(B3:B7)</f>
        <v>0</v>
      </c>
      <c r="F8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522F3-F09C-416E-9BB3-E351DD1E77C1}">
  <dimension ref="B3:G142"/>
  <sheetViews>
    <sheetView zoomScale="99" zoomScaleNormal="99" workbookViewId="0">
      <selection activeCell="E5" sqref="E5"/>
    </sheetView>
  </sheetViews>
  <sheetFormatPr baseColWidth="10" defaultRowHeight="15" x14ac:dyDescent="0.25"/>
  <cols>
    <col min="1" max="1" width="11.42578125" customWidth="1"/>
    <col min="2" max="2" width="27" customWidth="1"/>
    <col min="3" max="3" width="20.7109375" style="18" customWidth="1"/>
    <col min="5" max="6" width="20.7109375" customWidth="1"/>
    <col min="8" max="8" width="20.7109375" customWidth="1"/>
    <col min="9" max="9" width="32.28515625" customWidth="1"/>
    <col min="11" max="11" width="20.7109375" customWidth="1"/>
    <col min="12" max="12" width="32.28515625" customWidth="1"/>
    <col min="14" max="14" width="20.7109375" customWidth="1"/>
    <col min="15" max="15" width="34.28515625" customWidth="1"/>
    <col min="17" max="17" width="20.7109375" customWidth="1"/>
    <col min="18" max="18" width="34.28515625" customWidth="1"/>
    <col min="20" max="20" width="20.7109375" customWidth="1"/>
    <col min="21" max="21" width="34.28515625" customWidth="1"/>
    <col min="23" max="23" width="20.7109375" customWidth="1"/>
    <col min="24" max="24" width="34" customWidth="1"/>
    <col min="26" max="26" width="20.7109375" customWidth="1"/>
    <col min="27" max="27" width="34" customWidth="1"/>
    <col min="29" max="29" width="20.7109375" customWidth="1"/>
    <col min="30" max="30" width="34" customWidth="1"/>
    <col min="32" max="32" width="23.28515625" customWidth="1"/>
    <col min="33" max="33" width="28.7109375" customWidth="1"/>
  </cols>
  <sheetData>
    <row r="3" spans="2:7" ht="24.95" customHeight="1" thickBot="1" x14ac:dyDescent="0.3">
      <c r="B3" s="6" t="s">
        <v>16</v>
      </c>
      <c r="C3" s="19" t="s">
        <v>17</v>
      </c>
      <c r="D3" s="5"/>
      <c r="E3" s="6" t="s">
        <v>18</v>
      </c>
      <c r="F3" s="9" t="s">
        <v>17</v>
      </c>
      <c r="G3" s="5"/>
    </row>
    <row r="4" spans="2:7" ht="15.75" thickTop="1" x14ac:dyDescent="0.25">
      <c r="B4" s="7">
        <v>2024</v>
      </c>
      <c r="C4" s="20">
        <v>45383</v>
      </c>
      <c r="E4" s="11" t="s">
        <v>19</v>
      </c>
      <c r="F4" s="10">
        <f>DATE(ANNEE,1,1)</f>
        <v>45292</v>
      </c>
    </row>
    <row r="5" spans="2:7" x14ac:dyDescent="0.25">
      <c r="B5" s="8">
        <v>2025</v>
      </c>
      <c r="C5" s="17">
        <v>45768</v>
      </c>
      <c r="E5" s="11" t="s">
        <v>20</v>
      </c>
      <c r="F5" s="10">
        <f>INDEX(Tableau_paques[Date],MATCH(ANNEES,Tableau_paques[Année],0),1)</f>
        <v>45768</v>
      </c>
    </row>
    <row r="6" spans="2:7" x14ac:dyDescent="0.25">
      <c r="B6" s="8">
        <v>2026</v>
      </c>
      <c r="C6" s="17">
        <v>46118</v>
      </c>
      <c r="E6" s="11" t="s">
        <v>21</v>
      </c>
      <c r="F6" s="10">
        <f>DATE(ANNEES,5,1)</f>
        <v>45778</v>
      </c>
    </row>
    <row r="7" spans="2:7" x14ac:dyDescent="0.25">
      <c r="B7" s="8">
        <v>2027</v>
      </c>
      <c r="C7" s="17">
        <v>46475</v>
      </c>
      <c r="E7" s="11" t="s">
        <v>22</v>
      </c>
      <c r="F7" s="10">
        <f>DATE(ANNEES,5,8)</f>
        <v>45785</v>
      </c>
    </row>
    <row r="8" spans="2:7" x14ac:dyDescent="0.25">
      <c r="B8" s="8">
        <v>2028</v>
      </c>
      <c r="C8" s="17">
        <v>46860</v>
      </c>
      <c r="E8" s="11" t="s">
        <v>23</v>
      </c>
      <c r="F8" s="10">
        <f>F5+38</f>
        <v>45806</v>
      </c>
    </row>
    <row r="9" spans="2:7" x14ac:dyDescent="0.25">
      <c r="B9" s="8">
        <v>2029</v>
      </c>
      <c r="C9" s="17">
        <v>47210</v>
      </c>
      <c r="E9" s="11" t="s">
        <v>24</v>
      </c>
      <c r="F9" s="10">
        <f>F5+49</f>
        <v>45817</v>
      </c>
    </row>
    <row r="10" spans="2:7" x14ac:dyDescent="0.25">
      <c r="B10" s="8">
        <v>2030</v>
      </c>
      <c r="C10" s="17">
        <v>47595</v>
      </c>
      <c r="E10" s="11" t="s">
        <v>25</v>
      </c>
      <c r="F10" s="10">
        <f>DATE(ANNEE,7,14)</f>
        <v>45487</v>
      </c>
    </row>
    <row r="11" spans="2:7" x14ac:dyDescent="0.25">
      <c r="B11" s="8">
        <v>2031</v>
      </c>
      <c r="C11" s="17">
        <v>47952</v>
      </c>
      <c r="E11" s="11" t="s">
        <v>26</v>
      </c>
      <c r="F11" s="10">
        <f>DATE(ANNEES,8,15)</f>
        <v>45884</v>
      </c>
    </row>
    <row r="12" spans="2:7" x14ac:dyDescent="0.25">
      <c r="B12" s="8">
        <v>2032</v>
      </c>
      <c r="C12" s="17">
        <v>48333</v>
      </c>
      <c r="E12" s="11" t="s">
        <v>27</v>
      </c>
      <c r="F12" s="10">
        <f>DATE(ANNEE,11,1)</f>
        <v>45597</v>
      </c>
    </row>
    <row r="13" spans="2:7" x14ac:dyDescent="0.25">
      <c r="B13" s="8">
        <v>2033</v>
      </c>
      <c r="C13" s="17">
        <v>48686</v>
      </c>
      <c r="E13" s="11" t="s">
        <v>28</v>
      </c>
      <c r="F13" s="10">
        <f>DATE(ANNEE,11,11)</f>
        <v>45607</v>
      </c>
    </row>
    <row r="14" spans="2:7" x14ac:dyDescent="0.25">
      <c r="B14" s="8">
        <v>2034</v>
      </c>
      <c r="C14" s="17">
        <v>49043</v>
      </c>
      <c r="E14" s="11" t="s">
        <v>29</v>
      </c>
      <c r="F14" s="10">
        <f>DATE(ANNEE,12,25)</f>
        <v>45651</v>
      </c>
    </row>
    <row r="17" spans="2:6" ht="15.75" thickBot="1" x14ac:dyDescent="0.3">
      <c r="B17" s="6" t="s">
        <v>30</v>
      </c>
      <c r="C17" s="19" t="s">
        <v>17</v>
      </c>
      <c r="E17" s="6" t="s">
        <v>31</v>
      </c>
      <c r="F17" s="9" t="s">
        <v>17</v>
      </c>
    </row>
    <row r="18" spans="2:6" ht="15.75" thickTop="1" x14ac:dyDescent="0.25">
      <c r="B18" s="12" t="s">
        <v>46</v>
      </c>
      <c r="C18" s="17">
        <v>45900</v>
      </c>
      <c r="E18" s="11"/>
      <c r="F18" s="10">
        <v>45411</v>
      </c>
    </row>
    <row r="19" spans="2:6" x14ac:dyDescent="0.25">
      <c r="B19" s="12" t="s">
        <v>47</v>
      </c>
      <c r="C19" s="17">
        <v>45948</v>
      </c>
      <c r="E19" s="11"/>
      <c r="F19" s="10">
        <v>45412</v>
      </c>
    </row>
    <row r="20" spans="2:6" x14ac:dyDescent="0.25">
      <c r="B20" s="12"/>
      <c r="C20" s="17">
        <v>45949</v>
      </c>
      <c r="E20" s="11"/>
      <c r="F20" s="10">
        <v>45413</v>
      </c>
    </row>
    <row r="21" spans="2:6" x14ac:dyDescent="0.25">
      <c r="B21" s="12"/>
      <c r="C21" s="17">
        <v>45950</v>
      </c>
      <c r="E21" s="11"/>
      <c r="F21" s="10">
        <v>45414</v>
      </c>
    </row>
    <row r="22" spans="2:6" x14ac:dyDescent="0.25">
      <c r="B22" s="12"/>
      <c r="C22" s="17">
        <v>45951</v>
      </c>
      <c r="E22" s="11"/>
      <c r="F22" s="10">
        <v>45415</v>
      </c>
    </row>
    <row r="23" spans="2:6" x14ac:dyDescent="0.25">
      <c r="B23" s="12"/>
      <c r="C23" s="17">
        <v>45952</v>
      </c>
      <c r="E23" s="11"/>
      <c r="F23" s="10">
        <v>45416</v>
      </c>
    </row>
    <row r="24" spans="2:6" x14ac:dyDescent="0.25">
      <c r="B24" s="12"/>
      <c r="C24" s="17">
        <v>45953</v>
      </c>
      <c r="E24" s="11"/>
      <c r="F24" s="10">
        <v>45420</v>
      </c>
    </row>
    <row r="25" spans="2:6" x14ac:dyDescent="0.25">
      <c r="B25" s="12"/>
      <c r="C25" s="17">
        <v>45954</v>
      </c>
      <c r="E25" s="11"/>
      <c r="F25" s="10">
        <v>45421</v>
      </c>
    </row>
    <row r="26" spans="2:6" x14ac:dyDescent="0.25">
      <c r="B26" s="12"/>
      <c r="C26" s="17">
        <v>45955</v>
      </c>
      <c r="E26" s="11"/>
      <c r="F26" s="10">
        <v>45422</v>
      </c>
    </row>
    <row r="27" spans="2:6" x14ac:dyDescent="0.25">
      <c r="B27" s="12"/>
      <c r="C27" s="17">
        <v>45956</v>
      </c>
      <c r="E27" s="11"/>
      <c r="F27" s="10">
        <v>45423</v>
      </c>
    </row>
    <row r="28" spans="2:6" x14ac:dyDescent="0.25">
      <c r="B28" s="12"/>
      <c r="C28" s="17">
        <v>45957</v>
      </c>
      <c r="E28" s="11"/>
      <c r="F28" s="10">
        <v>45424</v>
      </c>
    </row>
    <row r="29" spans="2:6" x14ac:dyDescent="0.25">
      <c r="B29" s="12"/>
      <c r="C29" s="17">
        <v>45958</v>
      </c>
      <c r="E29" s="11"/>
      <c r="F29" s="10"/>
    </row>
    <row r="30" spans="2:6" x14ac:dyDescent="0.25">
      <c r="B30" s="12"/>
      <c r="C30" s="17">
        <v>45959</v>
      </c>
    </row>
    <row r="31" spans="2:6" x14ac:dyDescent="0.25">
      <c r="B31" s="12"/>
      <c r="C31" s="17">
        <v>45960</v>
      </c>
    </row>
    <row r="32" spans="2:6" x14ac:dyDescent="0.25">
      <c r="B32" s="12"/>
      <c r="C32" s="17">
        <v>45961</v>
      </c>
    </row>
    <row r="33" spans="2:3" x14ac:dyDescent="0.25">
      <c r="B33" s="12"/>
      <c r="C33" s="17">
        <v>45962</v>
      </c>
    </row>
    <row r="34" spans="2:3" x14ac:dyDescent="0.25">
      <c r="B34" s="12"/>
      <c r="C34" s="17">
        <v>45963</v>
      </c>
    </row>
    <row r="35" spans="2:3" x14ac:dyDescent="0.25">
      <c r="B35" s="12" t="s">
        <v>48</v>
      </c>
      <c r="C35" s="17">
        <v>46011</v>
      </c>
    </row>
    <row r="36" spans="2:3" x14ac:dyDescent="0.25">
      <c r="B36" s="12"/>
      <c r="C36" s="17">
        <v>46012</v>
      </c>
    </row>
    <row r="37" spans="2:3" x14ac:dyDescent="0.25">
      <c r="B37" s="12"/>
      <c r="C37" s="17">
        <v>46013</v>
      </c>
    </row>
    <row r="38" spans="2:3" x14ac:dyDescent="0.25">
      <c r="B38" s="12"/>
      <c r="C38" s="17">
        <v>46014</v>
      </c>
    </row>
    <row r="39" spans="2:3" x14ac:dyDescent="0.25">
      <c r="B39" s="12"/>
      <c r="C39" s="17">
        <v>46015</v>
      </c>
    </row>
    <row r="40" spans="2:3" x14ac:dyDescent="0.25">
      <c r="B40" s="12"/>
      <c r="C40" s="17">
        <v>46016</v>
      </c>
    </row>
    <row r="41" spans="2:3" x14ac:dyDescent="0.25">
      <c r="B41" s="12"/>
      <c r="C41" s="17">
        <v>46017</v>
      </c>
    </row>
    <row r="42" spans="2:3" x14ac:dyDescent="0.25">
      <c r="B42" s="12"/>
      <c r="C42" s="17">
        <v>46018</v>
      </c>
    </row>
    <row r="43" spans="2:3" x14ac:dyDescent="0.25">
      <c r="B43" s="12"/>
      <c r="C43" s="17">
        <v>46019</v>
      </c>
    </row>
    <row r="44" spans="2:3" x14ac:dyDescent="0.25">
      <c r="B44" s="12"/>
      <c r="C44" s="17">
        <v>46020</v>
      </c>
    </row>
    <row r="45" spans="2:3" x14ac:dyDescent="0.25">
      <c r="B45" s="12"/>
      <c r="C45" s="17">
        <v>46021</v>
      </c>
    </row>
    <row r="46" spans="2:3" x14ac:dyDescent="0.25">
      <c r="B46" s="12"/>
      <c r="C46" s="17">
        <v>46022</v>
      </c>
    </row>
    <row r="47" spans="2:3" x14ac:dyDescent="0.25">
      <c r="B47" s="12"/>
      <c r="C47" s="17">
        <v>46023</v>
      </c>
    </row>
    <row r="48" spans="2:3" x14ac:dyDescent="0.25">
      <c r="B48" s="12"/>
      <c r="C48" s="17">
        <v>46024</v>
      </c>
    </row>
    <row r="49" spans="2:3" x14ac:dyDescent="0.25">
      <c r="B49" s="12"/>
      <c r="C49" s="17">
        <v>46025</v>
      </c>
    </row>
    <row r="50" spans="2:3" x14ac:dyDescent="0.25">
      <c r="B50" s="12"/>
      <c r="C50" s="17">
        <v>46026</v>
      </c>
    </row>
    <row r="51" spans="2:3" x14ac:dyDescent="0.25">
      <c r="B51" s="12" t="s">
        <v>49</v>
      </c>
      <c r="C51" s="17">
        <v>46067</v>
      </c>
    </row>
    <row r="52" spans="2:3" x14ac:dyDescent="0.25">
      <c r="B52" s="12"/>
      <c r="C52" s="17">
        <v>46068</v>
      </c>
    </row>
    <row r="53" spans="2:3" x14ac:dyDescent="0.25">
      <c r="B53" s="12"/>
      <c r="C53" s="17">
        <v>46069</v>
      </c>
    </row>
    <row r="54" spans="2:3" x14ac:dyDescent="0.25">
      <c r="B54" s="12"/>
      <c r="C54" s="17">
        <v>46070</v>
      </c>
    </row>
    <row r="55" spans="2:3" x14ac:dyDescent="0.25">
      <c r="B55" s="12"/>
      <c r="C55" s="17">
        <v>46071</v>
      </c>
    </row>
    <row r="56" spans="2:3" x14ac:dyDescent="0.25">
      <c r="B56" s="12"/>
      <c r="C56" s="17">
        <v>46072</v>
      </c>
    </row>
    <row r="57" spans="2:3" x14ac:dyDescent="0.25">
      <c r="B57" s="12"/>
      <c r="C57" s="17">
        <v>46073</v>
      </c>
    </row>
    <row r="58" spans="2:3" x14ac:dyDescent="0.25">
      <c r="B58" s="12"/>
      <c r="C58" s="17">
        <v>46074</v>
      </c>
    </row>
    <row r="59" spans="2:3" x14ac:dyDescent="0.25">
      <c r="B59" s="12"/>
      <c r="C59" s="17">
        <v>46075</v>
      </c>
    </row>
    <row r="60" spans="2:3" x14ac:dyDescent="0.25">
      <c r="B60" s="12"/>
      <c r="C60" s="17">
        <v>46076</v>
      </c>
    </row>
    <row r="61" spans="2:3" x14ac:dyDescent="0.25">
      <c r="B61" s="12"/>
      <c r="C61" s="17">
        <v>46077</v>
      </c>
    </row>
    <row r="62" spans="2:3" x14ac:dyDescent="0.25">
      <c r="B62" s="12"/>
      <c r="C62" s="17">
        <v>46078</v>
      </c>
    </row>
    <row r="63" spans="2:3" x14ac:dyDescent="0.25">
      <c r="B63" s="12"/>
      <c r="C63" s="17">
        <v>46079</v>
      </c>
    </row>
    <row r="64" spans="2:3" x14ac:dyDescent="0.25">
      <c r="B64" s="12"/>
      <c r="C64" s="17">
        <v>46080</v>
      </c>
    </row>
    <row r="65" spans="2:3" x14ac:dyDescent="0.25">
      <c r="B65" s="12"/>
      <c r="C65" s="17">
        <v>46081</v>
      </c>
    </row>
    <row r="66" spans="2:3" x14ac:dyDescent="0.25">
      <c r="B66" s="12"/>
      <c r="C66" s="17">
        <v>46082</v>
      </c>
    </row>
    <row r="67" spans="2:3" x14ac:dyDescent="0.25">
      <c r="B67" s="12" t="s">
        <v>50</v>
      </c>
      <c r="C67" s="17">
        <v>46123</v>
      </c>
    </row>
    <row r="68" spans="2:3" x14ac:dyDescent="0.25">
      <c r="B68" s="12"/>
      <c r="C68" s="17">
        <v>46124</v>
      </c>
    </row>
    <row r="69" spans="2:3" x14ac:dyDescent="0.25">
      <c r="B69" s="12"/>
      <c r="C69" s="17">
        <v>46125</v>
      </c>
    </row>
    <row r="70" spans="2:3" x14ac:dyDescent="0.25">
      <c r="B70" s="12"/>
      <c r="C70" s="17">
        <v>46126</v>
      </c>
    </row>
    <row r="71" spans="2:3" x14ac:dyDescent="0.25">
      <c r="B71" s="12"/>
      <c r="C71" s="17">
        <v>46127</v>
      </c>
    </row>
    <row r="72" spans="2:3" x14ac:dyDescent="0.25">
      <c r="B72" s="12"/>
      <c r="C72" s="17">
        <v>46128</v>
      </c>
    </row>
    <row r="73" spans="2:3" x14ac:dyDescent="0.25">
      <c r="B73" s="12"/>
      <c r="C73" s="17">
        <v>46129</v>
      </c>
    </row>
    <row r="74" spans="2:3" x14ac:dyDescent="0.25">
      <c r="B74" s="12"/>
      <c r="C74" s="17">
        <v>46130</v>
      </c>
    </row>
    <row r="75" spans="2:3" x14ac:dyDescent="0.25">
      <c r="B75" s="12"/>
      <c r="C75" s="17">
        <v>46131</v>
      </c>
    </row>
    <row r="76" spans="2:3" x14ac:dyDescent="0.25">
      <c r="B76" s="12"/>
      <c r="C76" s="17">
        <v>46132</v>
      </c>
    </row>
    <row r="77" spans="2:3" x14ac:dyDescent="0.25">
      <c r="B77" s="12"/>
      <c r="C77" s="17">
        <v>46133</v>
      </c>
    </row>
    <row r="78" spans="2:3" x14ac:dyDescent="0.25">
      <c r="B78" s="12"/>
      <c r="C78" s="17">
        <v>46134</v>
      </c>
    </row>
    <row r="79" spans="2:3" x14ac:dyDescent="0.25">
      <c r="B79" s="12"/>
      <c r="C79" s="17">
        <v>46135</v>
      </c>
    </row>
    <row r="80" spans="2:3" x14ac:dyDescent="0.25">
      <c r="B80" s="12"/>
      <c r="C80" s="17">
        <v>46136</v>
      </c>
    </row>
    <row r="81" spans="2:3" x14ac:dyDescent="0.25">
      <c r="B81" s="12"/>
      <c r="C81" s="17">
        <v>46137</v>
      </c>
    </row>
    <row r="82" spans="2:3" x14ac:dyDescent="0.25">
      <c r="B82" s="12"/>
      <c r="C82" s="17">
        <v>46138</v>
      </c>
    </row>
    <row r="83" spans="2:3" x14ac:dyDescent="0.25">
      <c r="B83" s="12" t="s">
        <v>51</v>
      </c>
      <c r="C83" s="17">
        <v>46207</v>
      </c>
    </row>
    <row r="84" spans="2:3" x14ac:dyDescent="0.25">
      <c r="B84" s="12"/>
      <c r="C84" s="17">
        <v>46208</v>
      </c>
    </row>
    <row r="85" spans="2:3" x14ac:dyDescent="0.25">
      <c r="B85" s="12"/>
      <c r="C85" s="17">
        <v>46209</v>
      </c>
    </row>
    <row r="86" spans="2:3" x14ac:dyDescent="0.25">
      <c r="B86" s="12"/>
      <c r="C86" s="17">
        <v>46210</v>
      </c>
    </row>
    <row r="87" spans="2:3" x14ac:dyDescent="0.25">
      <c r="B87" s="12"/>
      <c r="C87" s="17">
        <v>46211</v>
      </c>
    </row>
    <row r="88" spans="2:3" x14ac:dyDescent="0.25">
      <c r="B88" s="12"/>
      <c r="C88" s="17">
        <v>46212</v>
      </c>
    </row>
    <row r="89" spans="2:3" x14ac:dyDescent="0.25">
      <c r="B89" s="12"/>
      <c r="C89" s="17">
        <v>46213</v>
      </c>
    </row>
    <row r="90" spans="2:3" x14ac:dyDescent="0.25">
      <c r="B90" s="12"/>
      <c r="C90" s="17">
        <v>46214</v>
      </c>
    </row>
    <row r="91" spans="2:3" x14ac:dyDescent="0.25">
      <c r="B91" s="12"/>
      <c r="C91" s="17">
        <v>46215</v>
      </c>
    </row>
    <row r="92" spans="2:3" x14ac:dyDescent="0.25">
      <c r="B92" s="12"/>
      <c r="C92" s="17">
        <v>46216</v>
      </c>
    </row>
    <row r="93" spans="2:3" x14ac:dyDescent="0.25">
      <c r="B93" s="12"/>
      <c r="C93" s="17">
        <v>46217</v>
      </c>
    </row>
    <row r="94" spans="2:3" x14ac:dyDescent="0.25">
      <c r="B94" s="12"/>
      <c r="C94" s="17">
        <v>46218</v>
      </c>
    </row>
    <row r="95" spans="2:3" x14ac:dyDescent="0.25">
      <c r="B95" s="12"/>
      <c r="C95" s="17">
        <v>46219</v>
      </c>
    </row>
    <row r="96" spans="2:3" x14ac:dyDescent="0.25">
      <c r="B96" s="12"/>
      <c r="C96" s="17">
        <v>46220</v>
      </c>
    </row>
    <row r="97" spans="2:3" x14ac:dyDescent="0.25">
      <c r="B97" s="12"/>
      <c r="C97" s="17">
        <v>46221</v>
      </c>
    </row>
    <row r="98" spans="2:3" x14ac:dyDescent="0.25">
      <c r="B98" s="12"/>
      <c r="C98" s="17">
        <v>46222</v>
      </c>
    </row>
    <row r="99" spans="2:3" x14ac:dyDescent="0.25">
      <c r="B99" s="12"/>
      <c r="C99" s="17">
        <v>46223</v>
      </c>
    </row>
    <row r="100" spans="2:3" x14ac:dyDescent="0.25">
      <c r="B100" s="12"/>
      <c r="C100" s="17">
        <v>46224</v>
      </c>
    </row>
    <row r="101" spans="2:3" x14ac:dyDescent="0.25">
      <c r="B101" s="12"/>
      <c r="C101" s="17">
        <v>46225</v>
      </c>
    </row>
    <row r="102" spans="2:3" x14ac:dyDescent="0.25">
      <c r="B102" s="12"/>
      <c r="C102" s="17">
        <v>46226</v>
      </c>
    </row>
    <row r="103" spans="2:3" x14ac:dyDescent="0.25">
      <c r="B103" s="12"/>
      <c r="C103" s="17">
        <v>46227</v>
      </c>
    </row>
    <row r="104" spans="2:3" x14ac:dyDescent="0.25">
      <c r="B104" s="12"/>
      <c r="C104" s="17">
        <v>46228</v>
      </c>
    </row>
    <row r="105" spans="2:3" x14ac:dyDescent="0.25">
      <c r="B105" s="12"/>
      <c r="C105" s="17">
        <v>46229</v>
      </c>
    </row>
    <row r="106" spans="2:3" x14ac:dyDescent="0.25">
      <c r="B106" s="12"/>
      <c r="C106" s="17">
        <v>46230</v>
      </c>
    </row>
    <row r="107" spans="2:3" x14ac:dyDescent="0.25">
      <c r="B107" s="12"/>
      <c r="C107" s="17">
        <v>46231</v>
      </c>
    </row>
    <row r="108" spans="2:3" x14ac:dyDescent="0.25">
      <c r="B108" s="12"/>
      <c r="C108" s="17">
        <v>46232</v>
      </c>
    </row>
    <row r="109" spans="2:3" x14ac:dyDescent="0.25">
      <c r="B109" s="12"/>
      <c r="C109" s="17">
        <v>46233</v>
      </c>
    </row>
    <row r="110" spans="2:3" x14ac:dyDescent="0.25">
      <c r="B110" s="12"/>
      <c r="C110" s="17">
        <v>46234</v>
      </c>
    </row>
    <row r="111" spans="2:3" x14ac:dyDescent="0.25">
      <c r="B111" s="12"/>
      <c r="C111" s="17">
        <v>46235</v>
      </c>
    </row>
    <row r="112" spans="2:3" x14ac:dyDescent="0.25">
      <c r="B112" s="12"/>
      <c r="C112" s="17">
        <v>46236</v>
      </c>
    </row>
    <row r="113" spans="2:3" x14ac:dyDescent="0.25">
      <c r="B113" s="12"/>
      <c r="C113" s="17">
        <v>46237</v>
      </c>
    </row>
    <row r="114" spans="2:3" x14ac:dyDescent="0.25">
      <c r="B114" s="12"/>
      <c r="C114" s="17">
        <v>46238</v>
      </c>
    </row>
    <row r="115" spans="2:3" x14ac:dyDescent="0.25">
      <c r="B115" s="12"/>
      <c r="C115" s="17">
        <v>46239</v>
      </c>
    </row>
    <row r="116" spans="2:3" x14ac:dyDescent="0.25">
      <c r="B116" s="12"/>
      <c r="C116" s="17">
        <v>46240</v>
      </c>
    </row>
    <row r="117" spans="2:3" x14ac:dyDescent="0.25">
      <c r="B117" s="12"/>
      <c r="C117" s="17">
        <v>46241</v>
      </c>
    </row>
    <row r="118" spans="2:3" x14ac:dyDescent="0.25">
      <c r="B118" s="12"/>
      <c r="C118" s="17">
        <v>46242</v>
      </c>
    </row>
    <row r="119" spans="2:3" x14ac:dyDescent="0.25">
      <c r="B119" s="12"/>
      <c r="C119" s="17">
        <v>46243</v>
      </c>
    </row>
    <row r="120" spans="2:3" x14ac:dyDescent="0.25">
      <c r="B120" s="12"/>
      <c r="C120" s="17">
        <v>46244</v>
      </c>
    </row>
    <row r="121" spans="2:3" x14ac:dyDescent="0.25">
      <c r="B121" s="12"/>
      <c r="C121" s="17">
        <v>46245</v>
      </c>
    </row>
    <row r="122" spans="2:3" x14ac:dyDescent="0.25">
      <c r="B122" s="12"/>
      <c r="C122" s="17">
        <v>46246</v>
      </c>
    </row>
    <row r="123" spans="2:3" x14ac:dyDescent="0.25">
      <c r="B123" s="12"/>
      <c r="C123" s="17">
        <v>46247</v>
      </c>
    </row>
    <row r="124" spans="2:3" x14ac:dyDescent="0.25">
      <c r="B124" s="12"/>
      <c r="C124" s="17">
        <v>46248</v>
      </c>
    </row>
    <row r="125" spans="2:3" x14ac:dyDescent="0.25">
      <c r="B125" s="12"/>
      <c r="C125" s="17">
        <v>46249</v>
      </c>
    </row>
    <row r="126" spans="2:3" x14ac:dyDescent="0.25">
      <c r="B126" s="12"/>
      <c r="C126" s="17">
        <v>46250</v>
      </c>
    </row>
    <row r="127" spans="2:3" x14ac:dyDescent="0.25">
      <c r="B127" s="12"/>
      <c r="C127" s="17">
        <v>46251</v>
      </c>
    </row>
    <row r="128" spans="2:3" x14ac:dyDescent="0.25">
      <c r="B128" s="12"/>
      <c r="C128" s="17">
        <v>46252</v>
      </c>
    </row>
    <row r="129" spans="2:3" x14ac:dyDescent="0.25">
      <c r="B129" s="12"/>
      <c r="C129" s="17">
        <v>46253</v>
      </c>
    </row>
    <row r="130" spans="2:3" x14ac:dyDescent="0.25">
      <c r="B130" s="12"/>
      <c r="C130" s="17">
        <v>46254</v>
      </c>
    </row>
    <row r="131" spans="2:3" x14ac:dyDescent="0.25">
      <c r="B131" s="12"/>
      <c r="C131" s="17">
        <v>46255</v>
      </c>
    </row>
    <row r="132" spans="2:3" x14ac:dyDescent="0.25">
      <c r="B132" s="12"/>
      <c r="C132" s="17">
        <v>46256</v>
      </c>
    </row>
    <row r="133" spans="2:3" x14ac:dyDescent="0.25">
      <c r="B133" s="12"/>
      <c r="C133" s="17">
        <v>46257</v>
      </c>
    </row>
    <row r="134" spans="2:3" x14ac:dyDescent="0.25">
      <c r="B134" s="12"/>
      <c r="C134" s="17">
        <v>46258</v>
      </c>
    </row>
    <row r="135" spans="2:3" x14ac:dyDescent="0.25">
      <c r="B135" s="12"/>
      <c r="C135" s="17">
        <v>46259</v>
      </c>
    </row>
    <row r="136" spans="2:3" x14ac:dyDescent="0.25">
      <c r="B136" s="11"/>
      <c r="C136" s="17">
        <v>46260</v>
      </c>
    </row>
    <row r="137" spans="2:3" x14ac:dyDescent="0.25">
      <c r="B137" s="11"/>
      <c r="C137" s="17">
        <v>46261</v>
      </c>
    </row>
    <row r="138" spans="2:3" x14ac:dyDescent="0.25">
      <c r="B138" s="11"/>
      <c r="C138" s="17">
        <v>46262</v>
      </c>
    </row>
    <row r="139" spans="2:3" x14ac:dyDescent="0.25">
      <c r="B139" s="11"/>
      <c r="C139" s="17">
        <v>46263</v>
      </c>
    </row>
    <row r="140" spans="2:3" x14ac:dyDescent="0.25">
      <c r="B140" s="11"/>
      <c r="C140" s="17">
        <v>46264</v>
      </c>
    </row>
    <row r="141" spans="2:3" x14ac:dyDescent="0.25">
      <c r="B141" s="11"/>
      <c r="C141" s="17">
        <v>46265</v>
      </c>
    </row>
    <row r="142" spans="2:3" x14ac:dyDescent="0.25">
      <c r="B142" s="11"/>
      <c r="C142" s="17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Calendrier</vt:lpstr>
      <vt:lpstr>Spectacles</vt:lpstr>
      <vt:lpstr>Scolaires</vt:lpstr>
      <vt:lpstr>Tout</vt:lpstr>
      <vt:lpstr>Résidences</vt:lpstr>
      <vt:lpstr>Vacances et Fermeture</vt:lpstr>
      <vt:lpstr>ANNEE</vt:lpstr>
      <vt:lpstr>Année</vt:lpstr>
      <vt:lpstr>ANNEE1</vt:lpstr>
      <vt:lpstr>ANNEES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GLAVE Lucien</dc:creator>
  <cp:lastModifiedBy>Chris_W10</cp:lastModifiedBy>
  <cp:lastPrinted>2024-09-13T09:17:26Z</cp:lastPrinted>
  <dcterms:created xsi:type="dcterms:W3CDTF">2024-03-26T09:44:45Z</dcterms:created>
  <dcterms:modified xsi:type="dcterms:W3CDTF">2025-02-18T20:23:56Z</dcterms:modified>
</cp:coreProperties>
</file>