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E460826-DE71-4BC2-8B9E-66E307596F1E}" xr6:coauthVersionLast="47" xr6:coauthVersionMax="47" xr10:uidLastSave="{00000000-0000-0000-0000-000000000000}"/>
  <bookViews>
    <workbookView xWindow="-120" yWindow="-120" windowWidth="38640" windowHeight="15990" xr2:uid="{91ADDC27-CC3A-456F-B4AC-3179C2B07DED}"/>
  </bookViews>
  <sheets>
    <sheet name="Saisie" sheetId="1" r:id="rId1"/>
    <sheet name="TCD" sheetId="2" r:id="rId2"/>
  </sheets>
  <calcPr calcId="191029"/>
  <pivotCaches>
    <pivotCache cacheId="2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1" l="1"/>
  <c r="J5" i="1"/>
  <c r="Q5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" i="1"/>
  <c r="Q7" i="1"/>
  <c r="Q9" i="1"/>
  <c r="Q11" i="1"/>
  <c r="Q3" i="1"/>
</calcChain>
</file>

<file path=xl/sharedStrings.xml><?xml version="1.0" encoding="utf-8"?>
<sst xmlns="http://schemas.openxmlformats.org/spreadsheetml/2006/main" count="96" uniqueCount="58">
  <si>
    <t>client</t>
  </si>
  <si>
    <t>Mission</t>
  </si>
  <si>
    <t>Libellé</t>
  </si>
  <si>
    <t>Qte</t>
  </si>
  <si>
    <t>Lun</t>
  </si>
  <si>
    <t>Mar</t>
  </si>
  <si>
    <t>Mer</t>
  </si>
  <si>
    <t>Jeu</t>
  </si>
  <si>
    <t>Ven</t>
  </si>
  <si>
    <t>Sam</t>
  </si>
  <si>
    <t>Dim</t>
  </si>
  <si>
    <t>Semaine</t>
  </si>
  <si>
    <t>TOTAL</t>
  </si>
  <si>
    <t>code</t>
  </si>
  <si>
    <t>NF</t>
  </si>
  <si>
    <t>53170</t>
  </si>
  <si>
    <t>53173</t>
  </si>
  <si>
    <t>85612</t>
  </si>
  <si>
    <t>02945</t>
  </si>
  <si>
    <t>51620</t>
  </si>
  <si>
    <t>ADM 2025-06</t>
  </si>
  <si>
    <t>1 2025-12</t>
  </si>
  <si>
    <t>1 2025-03</t>
  </si>
  <si>
    <t>modifs rapports audit AGR</t>
  </si>
  <si>
    <t>DESK réunion AO</t>
  </si>
  <si>
    <t>admin divers</t>
  </si>
  <si>
    <t>DESK réunion Djamal</t>
  </si>
  <si>
    <t>DESK recherches TDR AO</t>
  </si>
  <si>
    <t>délégations anne charlot(te impotgouv</t>
  </si>
  <si>
    <t>mandat ebics+ impotgouv</t>
  </si>
  <si>
    <t>aide Nat sur traduction FDB</t>
  </si>
  <si>
    <t>point AGR rapports audit</t>
  </si>
  <si>
    <t>courrier</t>
  </si>
  <si>
    <t>relances AGR</t>
  </si>
  <si>
    <t>traitement courrier domicilié</t>
  </si>
  <si>
    <t xml:space="preserve">rapports audit </t>
  </si>
  <si>
    <t>ouverture dossier</t>
  </si>
  <si>
    <t>attestationFDB</t>
  </si>
  <si>
    <t>LMAGR</t>
  </si>
  <si>
    <t>dossier ouverture pour ARI</t>
  </si>
  <si>
    <t>point  Tatyana</t>
  </si>
  <si>
    <t>edition temps pour NJU</t>
  </si>
  <si>
    <t xml:space="preserve">envoi duplicatas facture </t>
  </si>
  <si>
    <t xml:space="preserve">DESK AO </t>
  </si>
  <si>
    <t>Date</t>
  </si>
  <si>
    <t>Total général</t>
  </si>
  <si>
    <t>Mois (Date)</t>
  </si>
  <si>
    <t>2025</t>
  </si>
  <si>
    <t>févr</t>
  </si>
  <si>
    <t>Somme de Qte</t>
  </si>
  <si>
    <t>Jours (Date)</t>
  </si>
  <si>
    <t>03-févr</t>
  </si>
  <si>
    <t>06-févr</t>
  </si>
  <si>
    <t>07-févr</t>
  </si>
  <si>
    <t>Année</t>
  </si>
  <si>
    <t>Test</t>
  </si>
  <si>
    <t>mars</t>
  </si>
  <si>
    <t>01-mars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</si>
</sst>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0" xfId="0" pivotButton="1"/>
    <xf numFmtId="0" fontId="0" fillId="0" borderId="0" xfId="0" applyNumberFormat="1"/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3">
    <dxf>
      <numFmt numFmtId="30" formatCode="@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0</xdr:row>
      <xdr:rowOff>142875</xdr:rowOff>
    </xdr:from>
    <xdr:to>
      <xdr:col>17</xdr:col>
      <xdr:colOff>200025</xdr:colOff>
      <xdr:row>12</xdr:row>
      <xdr:rowOff>38100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26009C31-20FC-ECC9-D201-EA298DA466D7}"/>
            </a:ext>
          </a:extLst>
        </xdr:cNvPr>
        <xdr:cNvCxnSpPr/>
      </xdr:nvCxnSpPr>
      <xdr:spPr>
        <a:xfrm flipV="1">
          <a:off x="5962650" y="142875"/>
          <a:ext cx="3867150" cy="218122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0</xdr:row>
      <xdr:rowOff>0</xdr:rowOff>
    </xdr:from>
    <xdr:to>
      <xdr:col>17</xdr:col>
      <xdr:colOff>190500</xdr:colOff>
      <xdr:row>13</xdr:row>
      <xdr:rowOff>47625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8ED09A77-E9EE-1EB2-10F6-47EF7D7C510C}"/>
            </a:ext>
          </a:extLst>
        </xdr:cNvPr>
        <xdr:cNvCxnSpPr/>
      </xdr:nvCxnSpPr>
      <xdr:spPr>
        <a:xfrm flipH="1" flipV="1">
          <a:off x="5800725" y="0"/>
          <a:ext cx="4019550" cy="252412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698.536026504633" createdVersion="8" refreshedVersion="8" minRefreshableVersion="3" recordCount="22" xr:uid="{A10FD1C3-007F-441E-8982-0E9618290F57}">
  <cacheSource type="worksheet">
    <worksheetSource name="Saisie"/>
  </cacheSource>
  <cacheFields count="10">
    <cacheField name="Date" numFmtId="14">
      <sharedItems containsSemiMixedTypes="0" containsNonDate="0" containsDate="1" containsString="0" minDate="2025-02-03T00:00:00" maxDate="2025-03-06T00:00:00" count="5">
        <d v="2025-02-03T00:00:00"/>
        <d v="2025-02-06T00:00:00"/>
        <d v="2025-02-07T00:00:00"/>
        <d v="2025-03-01T00:00:00"/>
        <d v="2025-03-05T00:00:00" u="1"/>
      </sharedItems>
      <fieldGroup par="9"/>
    </cacheField>
    <cacheField name="Semaine" numFmtId="0">
      <sharedItems containsSemiMixedTypes="0" containsString="0" containsNumber="1" containsInteger="1" minValue="1" maxValue="10" count="4">
        <n v="6"/>
        <n v="9"/>
        <n v="1" u="1"/>
        <n v="10" u="1"/>
      </sharedItems>
    </cacheField>
    <cacheField name="code" numFmtId="49">
      <sharedItems/>
    </cacheField>
    <cacheField name="client" numFmtId="0">
      <sharedItems containsNonDate="0" containsString="0" containsBlank="1"/>
    </cacheField>
    <cacheField name="Mission" numFmtId="0">
      <sharedItems/>
    </cacheField>
    <cacheField name="Libellé" numFmtId="0">
      <sharedItems/>
    </cacheField>
    <cacheField name="Qte" numFmtId="0">
      <sharedItems containsSemiMixedTypes="0" containsString="0" containsNumber="1" minValue="0.5" maxValue="2.5"/>
    </cacheField>
    <cacheField name="Jours (Date)" numFmtId="0" databaseField="0">
      <fieldGroup base="0">
        <rangePr groupBy="days" startDate="2025-02-03T00:00:00" endDate="2025-03-02T00:00:00"/>
        <groupItems count="368">
          <s v="&lt;03/02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3/2025"/>
        </groupItems>
      </fieldGroup>
    </cacheField>
    <cacheField name="Mois (Date)" numFmtId="0" databaseField="0">
      <fieldGroup base="0">
        <rangePr groupBy="months" startDate="2025-02-03T00:00:00" endDate="2025-03-02T00:00:00"/>
        <groupItems count="14">
          <s v="&lt;03/02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5"/>
        </groupItems>
      </fieldGroup>
    </cacheField>
    <cacheField name="Années (Date)" numFmtId="0" databaseField="0">
      <fieldGroup base="0">
        <rangePr groupBy="years" startDate="2025-02-03T00:00:00" endDate="2025-03-02T00:00:00"/>
        <groupItems count="3">
          <s v="&lt;03/02/2025"/>
          <s v="2025"/>
          <s v="&gt;02/03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x v="0"/>
    <s v="NF"/>
    <m/>
    <s v="ADM 2025-06"/>
    <s v="modifs rapports audit AGR"/>
    <n v="1.5"/>
  </r>
  <r>
    <x v="0"/>
    <x v="0"/>
    <s v="NF"/>
    <m/>
    <s v="ADM 2025-06"/>
    <s v="DESK réunion AO"/>
    <n v="0.5"/>
  </r>
  <r>
    <x v="0"/>
    <x v="0"/>
    <s v="NF"/>
    <m/>
    <s v="ADM 2025-06"/>
    <s v="DESK AO "/>
    <n v="1.5"/>
  </r>
  <r>
    <x v="0"/>
    <x v="0"/>
    <s v="NF"/>
    <m/>
    <s v="ADM 2025-06"/>
    <s v="admin divers"/>
    <n v="2.5"/>
  </r>
  <r>
    <x v="0"/>
    <x v="0"/>
    <s v="53170"/>
    <m/>
    <s v="1 2025-12"/>
    <s v="envoi duplicatas facture "/>
    <n v="0.5"/>
  </r>
  <r>
    <x v="0"/>
    <x v="0"/>
    <s v="NF"/>
    <m/>
    <s v="ADM 2025-06"/>
    <s v="DESK réunion Djamal"/>
    <n v="0.5"/>
  </r>
  <r>
    <x v="0"/>
    <x v="0"/>
    <s v="NF"/>
    <m/>
    <s v="ADM 2025-06"/>
    <s v="DESK recherches TDR AO"/>
    <n v="1"/>
  </r>
  <r>
    <x v="1"/>
    <x v="0"/>
    <s v="53173"/>
    <m/>
    <s v="1 2025-12"/>
    <s v="délégations anne charlot(te impotgouv"/>
    <n v="0.75"/>
  </r>
  <r>
    <x v="1"/>
    <x v="0"/>
    <s v="85612"/>
    <m/>
    <s v="1 2025-12"/>
    <s v="mandat ebics+ impotgouv"/>
    <n v="0.75"/>
  </r>
  <r>
    <x v="1"/>
    <x v="0"/>
    <s v="NF"/>
    <m/>
    <s v="ADM 2025-06"/>
    <s v="rapports audit "/>
    <n v="1.5"/>
  </r>
  <r>
    <x v="1"/>
    <x v="0"/>
    <s v="NF"/>
    <m/>
    <s v="ADM 2025-06"/>
    <s v="ouverture dossier"/>
    <n v="0.75"/>
  </r>
  <r>
    <x v="1"/>
    <x v="0"/>
    <s v="NF"/>
    <m/>
    <s v="ADM 2025-06"/>
    <s v="attestationFDB"/>
    <n v="0.5"/>
  </r>
  <r>
    <x v="1"/>
    <x v="0"/>
    <s v="NF"/>
    <m/>
    <s v="ADM 2025-06"/>
    <s v="dossier ouverture pour ARI"/>
    <n v="1"/>
  </r>
  <r>
    <x v="1"/>
    <x v="0"/>
    <s v="NF"/>
    <m/>
    <s v="ADM 2025-06"/>
    <s v="LMAGR"/>
    <n v="0.75"/>
  </r>
  <r>
    <x v="1"/>
    <x v="0"/>
    <s v="NF"/>
    <m/>
    <s v="ADM 2025-06"/>
    <s v="aide Nat sur traduction FDB"/>
    <n v="0.5"/>
  </r>
  <r>
    <x v="2"/>
    <x v="0"/>
    <s v="NF"/>
    <m/>
    <s v="ADM 2025-06"/>
    <s v="point AGR rapports audit"/>
    <n v="0.5"/>
  </r>
  <r>
    <x v="2"/>
    <x v="0"/>
    <s v="NF"/>
    <m/>
    <s v="ADM 2025-06"/>
    <s v="courrier"/>
    <n v="0.5"/>
  </r>
  <r>
    <x v="2"/>
    <x v="0"/>
    <s v="NF"/>
    <m/>
    <s v="ADM 2025-06"/>
    <s v="relances AGR"/>
    <n v="0.5"/>
  </r>
  <r>
    <x v="2"/>
    <x v="0"/>
    <s v="NF"/>
    <m/>
    <s v="ADM 2025-06"/>
    <s v="point  Tatyana"/>
    <n v="0.5"/>
  </r>
  <r>
    <x v="2"/>
    <x v="0"/>
    <s v="02945"/>
    <m/>
    <s v="1 2025-12"/>
    <s v="edition temps pour NJU"/>
    <n v="0.5"/>
  </r>
  <r>
    <x v="2"/>
    <x v="0"/>
    <s v="51620"/>
    <m/>
    <s v="1 2025-03"/>
    <s v="traitement courrier domicilié"/>
    <n v="0.5"/>
  </r>
  <r>
    <x v="3"/>
    <x v="1"/>
    <s v="NF"/>
    <m/>
    <s v="ADM 2025-06"/>
    <s v="Test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B8974E-5265-4618-90CA-3A54A6C984AF}" name="Tableau croisé dynamique1" cacheId="2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3:E11" firstHeaderRow="1" firstDataRow="2" firstDataCol="2" rowPageCount="1" colPageCount="1"/>
  <pivotFields count="10">
    <pivotField compact="0" numFmtId="14" showAll="0">
      <items count="6">
        <item x="0"/>
        <item x="1"/>
        <item x="2"/>
        <item m="1" x="4"/>
        <item x="3"/>
        <item t="default"/>
      </items>
    </pivotField>
    <pivotField axis="axisRow" compact="0" showAll="0">
      <items count="5">
        <item x="0"/>
        <item m="1" x="3"/>
        <item m="1" x="2"/>
        <item x="1"/>
        <item t="default"/>
      </items>
    </pivotField>
    <pivotField compact="0" showAll="0"/>
    <pivotField compact="0" showAll="0"/>
    <pivotField compact="0" showAll="0"/>
    <pivotField compact="0" showAll="0"/>
    <pivotField dataField="1" compact="0" showAll="0"/>
    <pivotField axis="axisRow"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ame="Année" axis="axisPage" compact="0" showAll="0">
      <items count="4">
        <item x="0"/>
        <item x="1"/>
        <item x="2"/>
        <item t="default"/>
      </items>
    </pivotField>
  </pivotFields>
  <rowFields count="2">
    <field x="1"/>
    <field x="7"/>
  </rowFields>
  <rowItems count="7">
    <i>
      <x/>
    </i>
    <i r="1">
      <x v="34"/>
    </i>
    <i r="1">
      <x v="37"/>
    </i>
    <i r="1">
      <x v="38"/>
    </i>
    <i>
      <x v="3"/>
    </i>
    <i r="1">
      <x v="61"/>
    </i>
    <i t="grand">
      <x/>
    </i>
  </rowItems>
  <colFields count="1">
    <field x="8"/>
  </colFields>
  <colItems count="3">
    <i>
      <x v="2"/>
    </i>
    <i>
      <x v="3"/>
    </i>
    <i t="grand">
      <x/>
    </i>
  </colItems>
  <pageFields count="1">
    <pageField fld="9" item="1" hier="-1"/>
  </pageFields>
  <dataFields count="1">
    <dataField name="Somme de Qte" fld="6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30452B-A2D1-453E-A496-A39E9FAF402D}" name="Saisie" displayName="Saisie" ref="A1:G23" totalsRowShown="0">
  <autoFilter ref="A1:G23" xr:uid="{7C30452B-A2D1-453E-A496-A39E9FAF402D}"/>
  <tableColumns count="7">
    <tableColumn id="1" xr3:uid="{A7A5CBFF-87FF-4557-AB74-02D2CC69E8BF}" name="Date" dataDxfId="2"/>
    <tableColumn id="2" xr3:uid="{BEE81B19-1828-499B-A0FD-03405B39724E}" name="Semaine" dataDxfId="1">
      <calculatedColumnFormula>_xlfn.ISOWEEKNUM(A2)</calculatedColumnFormula>
    </tableColumn>
    <tableColumn id="3" xr3:uid="{3D619781-DD4B-4E32-8A62-4E2A7069F4BF}" name="code" dataDxfId="0"/>
    <tableColumn id="4" xr3:uid="{46B1DCA1-228E-4083-B385-865C12EB1AFD}" name="client"/>
    <tableColumn id="5" xr3:uid="{46F7FA11-47A1-4C11-B2F1-D548AF6E531C}" name="Mission"/>
    <tableColumn id="6" xr3:uid="{D8755E79-7E30-4D30-A260-CD27CE66D29D}" name="Libellé"/>
    <tableColumn id="7" xr3:uid="{85A334EB-2546-4CD8-A24F-627ADCEF10F4}" name="Qt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5E337-AAA1-4E99-80A4-7DAFBFE8A735}">
  <dimension ref="A1:Q23"/>
  <sheetViews>
    <sheetView tabSelected="1" workbookViewId="0">
      <selection activeCell="H27" sqref="H27"/>
    </sheetView>
  </sheetViews>
  <sheetFormatPr baseColWidth="10" defaultRowHeight="15" x14ac:dyDescent="0.25"/>
  <cols>
    <col min="1" max="2" width="11.42578125" style="3"/>
    <col min="3" max="3" width="7.7109375" customWidth="1"/>
    <col min="4" max="4" width="22.140625" hidden="1" customWidth="1"/>
    <col min="6" max="6" width="17.140625" customWidth="1"/>
    <col min="10" max="10" width="7" customWidth="1"/>
    <col min="11" max="17" width="6.28515625" customWidth="1"/>
  </cols>
  <sheetData>
    <row r="1" spans="1:17" x14ac:dyDescent="0.25">
      <c r="A1" s="3" t="s">
        <v>44</v>
      </c>
      <c r="B1" s="3" t="s">
        <v>11</v>
      </c>
      <c r="C1" t="s">
        <v>13</v>
      </c>
      <c r="D1" t="s">
        <v>0</v>
      </c>
      <c r="E1" t="s">
        <v>1</v>
      </c>
      <c r="F1" t="s">
        <v>2</v>
      </c>
      <c r="G1" t="s">
        <v>3</v>
      </c>
      <c r="I1" t="s">
        <v>11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12</v>
      </c>
    </row>
    <row r="2" spans="1:17" x14ac:dyDescent="0.25">
      <c r="A2" s="5">
        <v>45691</v>
      </c>
      <c r="B2" s="3">
        <f>_xlfn.ISOWEEKNUM(A2)</f>
        <v>6</v>
      </c>
      <c r="C2" s="6" t="s">
        <v>14</v>
      </c>
      <c r="E2" t="s">
        <v>20</v>
      </c>
      <c r="F2" t="s">
        <v>23</v>
      </c>
      <c r="G2">
        <v>1.5</v>
      </c>
      <c r="J2" s="2"/>
      <c r="K2" s="2"/>
      <c r="L2" s="2"/>
      <c r="M2" s="2"/>
      <c r="N2" s="2"/>
      <c r="O2" s="2"/>
      <c r="P2" s="2"/>
    </row>
    <row r="3" spans="1:17" x14ac:dyDescent="0.25">
      <c r="A3" s="5">
        <v>45691</v>
      </c>
      <c r="B3" s="3">
        <f t="shared" ref="B3:B23" si="0">_xlfn.ISOWEEKNUM(A3)</f>
        <v>6</v>
      </c>
      <c r="C3" s="6" t="s">
        <v>14</v>
      </c>
      <c r="E3" t="s">
        <v>20</v>
      </c>
      <c r="F3" t="s">
        <v>24</v>
      </c>
      <c r="G3">
        <v>0.5</v>
      </c>
      <c r="I3">
        <v>5</v>
      </c>
      <c r="J3" s="1"/>
      <c r="K3" s="1"/>
      <c r="L3" s="1"/>
      <c r="M3" s="1"/>
      <c r="N3" s="1"/>
      <c r="O3" s="1"/>
      <c r="P3" s="1"/>
      <c r="Q3" s="1">
        <f>SUM(J3:P3)</f>
        <v>0</v>
      </c>
    </row>
    <row r="4" spans="1:17" x14ac:dyDescent="0.25">
      <c r="A4" s="5">
        <v>45691</v>
      </c>
      <c r="B4" s="3">
        <f t="shared" si="0"/>
        <v>6</v>
      </c>
      <c r="C4" s="6" t="s">
        <v>14</v>
      </c>
      <c r="E4" t="s">
        <v>20</v>
      </c>
      <c r="F4" t="s">
        <v>43</v>
      </c>
      <c r="G4">
        <v>1.5</v>
      </c>
      <c r="J4" s="2">
        <v>3</v>
      </c>
      <c r="K4" s="2">
        <v>4</v>
      </c>
      <c r="L4" s="2">
        <v>5</v>
      </c>
      <c r="M4" s="2">
        <v>6</v>
      </c>
      <c r="N4" s="2">
        <v>7</v>
      </c>
      <c r="O4" s="2">
        <v>8</v>
      </c>
      <c r="P4" s="2">
        <v>9</v>
      </c>
    </row>
    <row r="5" spans="1:17" x14ac:dyDescent="0.25">
      <c r="A5" s="5">
        <v>45691</v>
      </c>
      <c r="B5" s="3">
        <f t="shared" si="0"/>
        <v>6</v>
      </c>
      <c r="C5" s="6" t="s">
        <v>14</v>
      </c>
      <c r="E5" t="s">
        <v>20</v>
      </c>
      <c r="F5" t="s">
        <v>25</v>
      </c>
      <c r="G5">
        <v>2.5</v>
      </c>
      <c r="I5">
        <v>6</v>
      </c>
      <c r="J5" s="4">
        <f>SUMIFS($G$2:$G$23,$A$2:$A$23,J4)</f>
        <v>0</v>
      </c>
      <c r="K5" s="1"/>
      <c r="L5" s="1"/>
      <c r="M5" s="1">
        <v>6.5</v>
      </c>
      <c r="N5" s="1">
        <v>3</v>
      </c>
      <c r="O5" s="1"/>
      <c r="P5" s="1"/>
      <c r="Q5" s="1">
        <f t="shared" ref="Q5" si="1">SUM(J5:P5)</f>
        <v>9.5</v>
      </c>
    </row>
    <row r="6" spans="1:17" x14ac:dyDescent="0.25">
      <c r="A6" s="5">
        <v>45691</v>
      </c>
      <c r="B6" s="3">
        <f t="shared" si="0"/>
        <v>6</v>
      </c>
      <c r="C6" s="6" t="s">
        <v>15</v>
      </c>
      <c r="E6" t="s">
        <v>21</v>
      </c>
      <c r="F6" t="s">
        <v>42</v>
      </c>
      <c r="G6">
        <v>0.5</v>
      </c>
      <c r="J6" s="2">
        <v>10</v>
      </c>
      <c r="K6" s="2">
        <v>11</v>
      </c>
      <c r="L6" s="2">
        <v>12</v>
      </c>
      <c r="M6" s="2">
        <v>13</v>
      </c>
      <c r="N6" s="2">
        <v>14</v>
      </c>
      <c r="O6" s="2">
        <v>15</v>
      </c>
      <c r="P6" s="2">
        <v>16</v>
      </c>
    </row>
    <row r="7" spans="1:17" x14ac:dyDescent="0.25">
      <c r="A7" s="5">
        <v>45691</v>
      </c>
      <c r="B7" s="3">
        <f t="shared" si="0"/>
        <v>6</v>
      </c>
      <c r="C7" s="6" t="s">
        <v>14</v>
      </c>
      <c r="E7" t="s">
        <v>20</v>
      </c>
      <c r="F7" t="s">
        <v>26</v>
      </c>
      <c r="G7">
        <v>0.5</v>
      </c>
      <c r="I7">
        <v>7</v>
      </c>
      <c r="J7" s="1"/>
      <c r="K7" s="1"/>
      <c r="L7" s="1"/>
      <c r="M7" s="1"/>
      <c r="N7" s="1"/>
      <c r="O7" s="1"/>
      <c r="P7" s="1"/>
      <c r="Q7" s="1">
        <f>SUM(J7:P7)</f>
        <v>0</v>
      </c>
    </row>
    <row r="8" spans="1:17" x14ac:dyDescent="0.25">
      <c r="A8" s="5">
        <v>45691</v>
      </c>
      <c r="B8" s="3">
        <f t="shared" si="0"/>
        <v>6</v>
      </c>
      <c r="C8" s="6" t="s">
        <v>14</v>
      </c>
      <c r="E8" t="s">
        <v>20</v>
      </c>
      <c r="F8" t="s">
        <v>27</v>
      </c>
      <c r="G8">
        <v>1</v>
      </c>
      <c r="J8" s="2">
        <v>17</v>
      </c>
      <c r="K8" s="2">
        <v>18</v>
      </c>
      <c r="L8" s="2">
        <v>19</v>
      </c>
      <c r="M8" s="2">
        <v>20</v>
      </c>
      <c r="N8" s="2">
        <v>21</v>
      </c>
      <c r="O8" s="2">
        <v>22</v>
      </c>
      <c r="P8" s="2">
        <v>23</v>
      </c>
    </row>
    <row r="9" spans="1:17" x14ac:dyDescent="0.25">
      <c r="A9" s="5">
        <v>45694</v>
      </c>
      <c r="B9" s="3">
        <f t="shared" si="0"/>
        <v>6</v>
      </c>
      <c r="C9" s="6" t="s">
        <v>16</v>
      </c>
      <c r="E9" t="s">
        <v>21</v>
      </c>
      <c r="F9" t="s">
        <v>28</v>
      </c>
      <c r="G9">
        <v>0.75</v>
      </c>
      <c r="I9">
        <v>8</v>
      </c>
      <c r="J9" s="1"/>
      <c r="K9" s="1"/>
      <c r="L9" s="1"/>
      <c r="M9" s="1"/>
      <c r="N9" s="1"/>
      <c r="O9" s="1"/>
      <c r="P9" s="1"/>
      <c r="Q9" s="1">
        <f>SUM(J9:P9)</f>
        <v>0</v>
      </c>
    </row>
    <row r="10" spans="1:17" x14ac:dyDescent="0.25">
      <c r="A10" s="5">
        <v>45694</v>
      </c>
      <c r="B10" s="3">
        <f t="shared" si="0"/>
        <v>6</v>
      </c>
      <c r="C10" s="6" t="s">
        <v>17</v>
      </c>
      <c r="E10" t="s">
        <v>21</v>
      </c>
      <c r="F10" t="s">
        <v>29</v>
      </c>
      <c r="G10">
        <v>0.75</v>
      </c>
      <c r="J10" s="2">
        <v>24</v>
      </c>
      <c r="K10" s="2">
        <v>25</v>
      </c>
      <c r="L10" s="2">
        <v>26</v>
      </c>
      <c r="M10" s="2">
        <v>27</v>
      </c>
      <c r="N10" s="2">
        <v>28</v>
      </c>
      <c r="O10" s="2"/>
      <c r="P10" s="2"/>
    </row>
    <row r="11" spans="1:17" x14ac:dyDescent="0.25">
      <c r="A11" s="5">
        <v>45694</v>
      </c>
      <c r="B11" s="3">
        <f t="shared" si="0"/>
        <v>6</v>
      </c>
      <c r="C11" s="6" t="s">
        <v>14</v>
      </c>
      <c r="E11" t="s">
        <v>20</v>
      </c>
      <c r="F11" t="s">
        <v>35</v>
      </c>
      <c r="G11">
        <v>1.5</v>
      </c>
      <c r="I11">
        <v>9</v>
      </c>
      <c r="J11" s="1"/>
      <c r="K11" s="1"/>
      <c r="L11" s="1"/>
      <c r="M11" s="1"/>
      <c r="N11" s="1"/>
      <c r="O11" s="1"/>
      <c r="P11" s="1"/>
      <c r="Q11" s="1">
        <f>SUM(J11:P11)</f>
        <v>0</v>
      </c>
    </row>
    <row r="12" spans="1:17" x14ac:dyDescent="0.25">
      <c r="A12" s="5">
        <v>45694</v>
      </c>
      <c r="B12" s="3">
        <f t="shared" si="0"/>
        <v>6</v>
      </c>
      <c r="C12" s="6" t="s">
        <v>14</v>
      </c>
      <c r="E12" t="s">
        <v>20</v>
      </c>
      <c r="F12" t="s">
        <v>36</v>
      </c>
      <c r="G12">
        <v>0.75</v>
      </c>
    </row>
    <row r="13" spans="1:17" x14ac:dyDescent="0.25">
      <c r="A13" s="5">
        <v>45694</v>
      </c>
      <c r="B13" s="3">
        <f t="shared" si="0"/>
        <v>6</v>
      </c>
      <c r="C13" s="6" t="s">
        <v>14</v>
      </c>
      <c r="E13" t="s">
        <v>20</v>
      </c>
      <c r="F13" t="s">
        <v>37</v>
      </c>
      <c r="G13">
        <v>0.5</v>
      </c>
    </row>
    <row r="14" spans="1:17" x14ac:dyDescent="0.25">
      <c r="A14" s="5">
        <v>45694</v>
      </c>
      <c r="B14" s="3">
        <f t="shared" si="0"/>
        <v>6</v>
      </c>
      <c r="C14" s="6" t="s">
        <v>14</v>
      </c>
      <c r="E14" t="s">
        <v>20</v>
      </c>
      <c r="F14" t="s">
        <v>39</v>
      </c>
      <c r="G14">
        <v>1</v>
      </c>
    </row>
    <row r="15" spans="1:17" x14ac:dyDescent="0.25">
      <c r="A15" s="5">
        <v>45694</v>
      </c>
      <c r="B15" s="3">
        <f t="shared" si="0"/>
        <v>6</v>
      </c>
      <c r="C15" s="6" t="s">
        <v>14</v>
      </c>
      <c r="E15" t="s">
        <v>20</v>
      </c>
      <c r="F15" t="s">
        <v>38</v>
      </c>
      <c r="G15">
        <v>0.75</v>
      </c>
    </row>
    <row r="16" spans="1:17" x14ac:dyDescent="0.25">
      <c r="A16" s="5">
        <v>45694</v>
      </c>
      <c r="B16" s="3">
        <f t="shared" si="0"/>
        <v>6</v>
      </c>
      <c r="C16" s="6" t="s">
        <v>14</v>
      </c>
      <c r="E16" t="s">
        <v>20</v>
      </c>
      <c r="F16" t="s">
        <v>30</v>
      </c>
      <c r="G16">
        <v>0.5</v>
      </c>
    </row>
    <row r="17" spans="1:7" x14ac:dyDescent="0.25">
      <c r="A17" s="5">
        <v>45695</v>
      </c>
      <c r="B17" s="3">
        <f t="shared" si="0"/>
        <v>6</v>
      </c>
      <c r="C17" s="6" t="s">
        <v>14</v>
      </c>
      <c r="E17" t="s">
        <v>20</v>
      </c>
      <c r="F17" t="s">
        <v>31</v>
      </c>
      <c r="G17">
        <v>0.5</v>
      </c>
    </row>
    <row r="18" spans="1:7" x14ac:dyDescent="0.25">
      <c r="A18" s="5">
        <v>45695</v>
      </c>
      <c r="B18" s="3">
        <f t="shared" si="0"/>
        <v>6</v>
      </c>
      <c r="C18" s="6" t="s">
        <v>14</v>
      </c>
      <c r="E18" t="s">
        <v>20</v>
      </c>
      <c r="F18" t="s">
        <v>32</v>
      </c>
      <c r="G18">
        <v>0.5</v>
      </c>
    </row>
    <row r="19" spans="1:7" x14ac:dyDescent="0.25">
      <c r="A19" s="5">
        <v>45695</v>
      </c>
      <c r="B19" s="3">
        <f t="shared" si="0"/>
        <v>6</v>
      </c>
      <c r="C19" s="6" t="s">
        <v>14</v>
      </c>
      <c r="E19" t="s">
        <v>20</v>
      </c>
      <c r="F19" t="s">
        <v>33</v>
      </c>
      <c r="G19">
        <v>0.5</v>
      </c>
    </row>
    <row r="20" spans="1:7" x14ac:dyDescent="0.25">
      <c r="A20" s="5">
        <v>45695</v>
      </c>
      <c r="B20" s="3">
        <f t="shared" si="0"/>
        <v>6</v>
      </c>
      <c r="C20" s="6" t="s">
        <v>14</v>
      </c>
      <c r="E20" t="s">
        <v>20</v>
      </c>
      <c r="F20" t="s">
        <v>40</v>
      </c>
      <c r="G20">
        <v>0.5</v>
      </c>
    </row>
    <row r="21" spans="1:7" x14ac:dyDescent="0.25">
      <c r="A21" s="5">
        <v>45695</v>
      </c>
      <c r="B21" s="3">
        <f t="shared" si="0"/>
        <v>6</v>
      </c>
      <c r="C21" s="6" t="s">
        <v>18</v>
      </c>
      <c r="E21" t="s">
        <v>21</v>
      </c>
      <c r="F21" t="s">
        <v>41</v>
      </c>
      <c r="G21">
        <v>0.5</v>
      </c>
    </row>
    <row r="22" spans="1:7" x14ac:dyDescent="0.25">
      <c r="A22" s="5">
        <v>45695</v>
      </c>
      <c r="B22" s="3">
        <f t="shared" si="0"/>
        <v>6</v>
      </c>
      <c r="C22" s="6" t="s">
        <v>19</v>
      </c>
      <c r="E22" t="s">
        <v>22</v>
      </c>
      <c r="F22" t="s">
        <v>34</v>
      </c>
      <c r="G22">
        <v>0.5</v>
      </c>
    </row>
    <row r="23" spans="1:7" x14ac:dyDescent="0.25">
      <c r="A23" s="9">
        <v>45717</v>
      </c>
      <c r="B23" s="10">
        <f t="shared" si="0"/>
        <v>9</v>
      </c>
      <c r="C23" s="11" t="s">
        <v>14</v>
      </c>
      <c r="D23" s="12"/>
      <c r="E23" s="12" t="s">
        <v>20</v>
      </c>
      <c r="F23" s="12" t="s">
        <v>55</v>
      </c>
      <c r="G23" s="12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B44E2-D037-4E4A-9B42-517C37E966F3}">
  <dimension ref="A1:E11"/>
  <sheetViews>
    <sheetView workbookViewId="0">
      <selection sqref="A1:E11"/>
    </sheetView>
  </sheetViews>
  <sheetFormatPr baseColWidth="10" defaultRowHeight="15" x14ac:dyDescent="0.25"/>
  <cols>
    <col min="1" max="1" width="12.5703125" bestFit="1" customWidth="1"/>
    <col min="2" max="2" width="14.140625" bestFit="1" customWidth="1"/>
    <col min="3" max="4" width="13.7109375" bestFit="1" customWidth="1"/>
    <col min="5" max="5" width="12.5703125" bestFit="1" customWidth="1"/>
    <col min="6" max="14" width="13.7109375" bestFit="1" customWidth="1"/>
    <col min="15" max="15" width="12.5703125" bestFit="1" customWidth="1"/>
  </cols>
  <sheetData>
    <row r="1" spans="1:5" x14ac:dyDescent="0.25">
      <c r="A1" s="7" t="s">
        <v>54</v>
      </c>
      <c r="B1" t="s">
        <v>47</v>
      </c>
    </row>
    <row r="3" spans="1:5" x14ac:dyDescent="0.25">
      <c r="A3" s="7" t="s">
        <v>49</v>
      </c>
      <c r="C3" s="7" t="s">
        <v>46</v>
      </c>
    </row>
    <row r="4" spans="1:5" x14ac:dyDescent="0.25">
      <c r="A4" s="7" t="s">
        <v>11</v>
      </c>
      <c r="B4" s="7" t="s">
        <v>50</v>
      </c>
      <c r="C4" t="s">
        <v>48</v>
      </c>
      <c r="D4" t="s">
        <v>56</v>
      </c>
      <c r="E4" t="s">
        <v>45</v>
      </c>
    </row>
    <row r="5" spans="1:5" x14ac:dyDescent="0.25">
      <c r="A5">
        <v>6</v>
      </c>
      <c r="C5" s="8">
        <v>17.5</v>
      </c>
      <c r="D5" s="8"/>
      <c r="E5" s="8">
        <v>17.5</v>
      </c>
    </row>
    <row r="6" spans="1:5" x14ac:dyDescent="0.25">
      <c r="B6" t="s">
        <v>51</v>
      </c>
      <c r="C6" s="8">
        <v>8</v>
      </c>
      <c r="D6" s="8"/>
      <c r="E6" s="8">
        <v>8</v>
      </c>
    </row>
    <row r="7" spans="1:5" x14ac:dyDescent="0.25">
      <c r="B7" t="s">
        <v>52</v>
      </c>
      <c r="C7" s="8">
        <v>6.5</v>
      </c>
      <c r="D7" s="8"/>
      <c r="E7" s="8">
        <v>6.5</v>
      </c>
    </row>
    <row r="8" spans="1:5" x14ac:dyDescent="0.25">
      <c r="B8" t="s">
        <v>53</v>
      </c>
      <c r="C8" s="8">
        <v>3</v>
      </c>
      <c r="D8" s="8"/>
      <c r="E8" s="8">
        <v>3</v>
      </c>
    </row>
    <row r="9" spans="1:5" x14ac:dyDescent="0.25">
      <c r="A9">
        <v>9</v>
      </c>
      <c r="C9" s="8"/>
      <c r="D9" s="8">
        <v>1</v>
      </c>
      <c r="E9" s="8">
        <v>1</v>
      </c>
    </row>
    <row r="10" spans="1:5" x14ac:dyDescent="0.25">
      <c r="B10" t="s">
        <v>57</v>
      </c>
      <c r="C10" s="8"/>
      <c r="D10" s="8">
        <v>1</v>
      </c>
      <c r="E10" s="8">
        <v>1</v>
      </c>
    </row>
    <row r="11" spans="1:5" x14ac:dyDescent="0.25">
      <c r="A11" t="s">
        <v>45</v>
      </c>
      <c r="C11" s="8">
        <v>17.5</v>
      </c>
      <c r="D11" s="8">
        <v>1</v>
      </c>
      <c r="E11" s="8">
        <v>18.5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Huet</dc:creator>
  <cp:lastModifiedBy>Chris_W10</cp:lastModifiedBy>
  <dcterms:created xsi:type="dcterms:W3CDTF">2025-02-10T11:02:42Z</dcterms:created>
  <dcterms:modified xsi:type="dcterms:W3CDTF">2025-02-10T11:55:03Z</dcterms:modified>
</cp:coreProperties>
</file>