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A2DB397-DD95-423D-9942-77367B9BA7A9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ACTIVITE 2025" sheetId="16" r:id="rId1"/>
    <sheet name="20ans et plus" sheetId="94" r:id="rId2"/>
    <sheet name="PRESENCE ANNUELLE" sheetId="91" r:id="rId3"/>
    <sheet name="Paramètres" sheetId="95" r:id="rId4"/>
    <sheet name="AVRIL" sheetId="84" r:id="rId5"/>
    <sheet name="MARS" sheetId="83" r:id="rId6"/>
  </sheets>
  <definedNames>
    <definedName name="_xlnm._FilterDatabase" localSheetId="4" hidden="1">AVRIL!$A$1:$F$13</definedName>
    <definedName name="_xlnm._FilterDatabase" localSheetId="5" hidden="1">MARS!$A$1:$F$13</definedName>
    <definedName name="_xlnm._FilterDatabase" localSheetId="2" hidden="1">'PRESENCE ANNUELLE'!$A$5:$C$13</definedName>
    <definedName name="Segment_Mois__Date">#N/A</definedName>
  </definedNames>
  <calcPr calcId="191029"/>
  <pivotCaches>
    <pivotCache cacheId="5" r:id="rId7"/>
    <pivotCache cacheId="75" r:id="rId8"/>
    <pivotCache cacheId="77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4" i="83" l="1"/>
  <c r="AM12" i="83"/>
  <c r="AN12" i="83"/>
  <c r="AO12" i="83"/>
  <c r="AL12" i="83"/>
  <c r="AM14" i="84"/>
  <c r="AN12" i="84"/>
  <c r="AM12" i="84"/>
  <c r="AL12" i="84"/>
  <c r="E11" i="83" l="1"/>
  <c r="E10" i="83"/>
  <c r="E9" i="83"/>
  <c r="E8" i="83"/>
  <c r="E7" i="83"/>
  <c r="E6" i="83"/>
  <c r="E5" i="83"/>
  <c r="E4" i="83"/>
  <c r="E3" i="83"/>
  <c r="E2" i="83"/>
  <c r="E11" i="84"/>
  <c r="E10" i="84"/>
  <c r="E9" i="84"/>
  <c r="E8" i="84"/>
  <c r="E7" i="84"/>
  <c r="E6" i="84"/>
  <c r="E5" i="84"/>
  <c r="E4" i="84"/>
  <c r="E3" i="84"/>
  <c r="E2" i="84"/>
  <c r="AO11" i="84"/>
  <c r="AN11" i="84"/>
  <c r="AM11" i="84"/>
  <c r="AL11" i="84"/>
  <c r="AO10" i="84"/>
  <c r="AN10" i="84"/>
  <c r="AM10" i="84"/>
  <c r="AL10" i="84"/>
  <c r="AO9" i="84"/>
  <c r="AN9" i="84"/>
  <c r="AM9" i="84"/>
  <c r="AL9" i="84"/>
  <c r="AO8" i="84"/>
  <c r="AN8" i="84"/>
  <c r="AM8" i="84"/>
  <c r="AL8" i="84"/>
  <c r="AO7" i="84"/>
  <c r="AN7" i="84"/>
  <c r="AM7" i="84"/>
  <c r="AL7" i="84"/>
  <c r="AO6" i="84"/>
  <c r="AN6" i="84"/>
  <c r="AM6" i="84"/>
  <c r="AL6" i="84"/>
  <c r="AO5" i="84"/>
  <c r="AN5" i="84"/>
  <c r="AM5" i="84"/>
  <c r="AL5" i="84"/>
  <c r="AO4" i="84"/>
  <c r="AN4" i="84"/>
  <c r="AM4" i="84"/>
  <c r="AL4" i="84"/>
  <c r="AO3" i="84"/>
  <c r="AN3" i="84"/>
  <c r="AM3" i="84"/>
  <c r="AL3" i="84"/>
  <c r="AO2" i="84"/>
  <c r="AO12" i="84" s="1"/>
  <c r="AN2" i="84"/>
  <c r="AM2" i="84"/>
  <c r="AL2" i="84"/>
  <c r="AO11" i="83"/>
  <c r="AN11" i="83"/>
  <c r="AM11" i="83"/>
  <c r="AL11" i="83"/>
  <c r="AO10" i="83"/>
  <c r="AN10" i="83"/>
  <c r="AM10" i="83"/>
  <c r="AL10" i="83"/>
  <c r="AO9" i="83"/>
  <c r="AN9" i="83"/>
  <c r="AM9" i="83"/>
  <c r="AL9" i="83"/>
  <c r="AO8" i="83"/>
  <c r="AN8" i="83"/>
  <c r="AM8" i="83"/>
  <c r="AL8" i="83"/>
  <c r="AO7" i="83"/>
  <c r="AN7" i="83"/>
  <c r="AM7" i="83"/>
  <c r="AL7" i="83"/>
  <c r="AO6" i="83"/>
  <c r="AN6" i="83"/>
  <c r="AM6" i="83"/>
  <c r="AL6" i="83"/>
  <c r="AO5" i="83"/>
  <c r="AN5" i="83"/>
  <c r="AM5" i="83"/>
  <c r="AL5" i="83"/>
  <c r="AO4" i="83"/>
  <c r="AN4" i="83"/>
  <c r="AM4" i="83"/>
  <c r="AL4" i="83"/>
  <c r="AO3" i="83"/>
  <c r="AN3" i="83"/>
  <c r="AM3" i="83"/>
  <c r="AL3" i="83"/>
  <c r="AO2" i="83"/>
  <c r="AN2" i="83"/>
  <c r="AM2" i="83"/>
  <c r="AL2" i="8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9BD102-0599-43BD-9E63-BE3C13B5A267}" keepAlive="1" name="Requête - 20 ans+" description="Connexion à la requête « 20 ans+ » dans le classeur." type="5" refreshedVersion="8" background="1">
    <dbPr connection="Provider=Microsoft.Mashup.OleDb.1;Data Source=$Workbook$;Location=&quot;20 ans+&quot;;Extended Properties=&quot;&quot;" command="SELECT * FROM [20 ans+]"/>
  </connection>
  <connection id="2" xr16:uid="{D42023A3-F35B-48B6-BBF9-B6132BF19B2C}" keepAlive="1" name="Requête - An" description="Connexion à la requête « An » dans le classeur." type="5" refreshedVersion="0" background="1">
    <dbPr connection="Provider=Microsoft.Mashup.OleDb.1;Data Source=$Workbook$;Location=An;Extended Properties=&quot;&quot;" command="SELECT * FROM [An]"/>
  </connection>
  <connection id="3" xr16:uid="{329A367D-F678-45BF-BB04-C2743C82AAD1}" keepAlive="1" name="Requête - Codes" description="Connexion à la requête « Codes » dans le classeur." type="5" refreshedVersion="0" background="1">
    <dbPr connection="Provider=Microsoft.Mashup.OleDb.1;Data Source=$Workbook$;Location=Codes;Extended Properties=&quot;&quot;" command="SELECT * FROM [Codes]"/>
  </connection>
  <connection id="4" xr16:uid="{FC219467-DE83-4950-8706-AEDDE9FFA494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  <connection id="5" xr16:uid="{773E8E04-40DD-4E22-9CFA-18AC9267A538}" keepAlive="1" name="Requête - Exemple" description="Connexion à la requête « Exemple » dans le classeur." type="5" refreshedVersion="0" background="1">
    <dbPr connection="Provider=Microsoft.Mashup.OleDb.1;Data Source=$Workbook$;Location=Exemple;Extended Properties=&quot;&quot;" command="SELECT * FROM [Exemple]"/>
  </connection>
  <connection id="6" xr16:uid="{F73B6C93-99B6-491C-A2B2-3238682F0E31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<sst xmlns="http://schemas.openxmlformats.org/spreadsheetml/2006/main" count="833" uniqueCount="150">
  <si>
    <t>NOM</t>
  </si>
  <si>
    <t>Prénom</t>
  </si>
  <si>
    <t>A</t>
  </si>
  <si>
    <t>H</t>
  </si>
  <si>
    <t>GRP</t>
  </si>
  <si>
    <t>I</t>
  </si>
  <si>
    <t>1/2</t>
  </si>
  <si>
    <t>Statut</t>
  </si>
  <si>
    <t>Int</t>
  </si>
  <si>
    <t>1/2 Int</t>
  </si>
  <si>
    <t>Mod</t>
  </si>
  <si>
    <t>interne</t>
  </si>
  <si>
    <t>nuit à l'EPMS ou en stage</t>
  </si>
  <si>
    <t>semi-interne</t>
  </si>
  <si>
    <t>pas de nuit, prise en charge dans la journée, même sans repas</t>
  </si>
  <si>
    <t>absent</t>
  </si>
  <si>
    <t>pas ici de la journée</t>
  </si>
  <si>
    <t>Hospitalisation</t>
  </si>
  <si>
    <t>à préciser</t>
  </si>
  <si>
    <t>Total Présence</t>
  </si>
  <si>
    <t>Date de naissance</t>
  </si>
  <si>
    <t>23/11/2006</t>
  </si>
  <si>
    <t>24/09/2005</t>
  </si>
  <si>
    <t>08/12/2003</t>
  </si>
  <si>
    <t>18/03/2008</t>
  </si>
  <si>
    <t>30/03/2007</t>
  </si>
  <si>
    <t>01/10/2003</t>
  </si>
  <si>
    <t>07/06/2004</t>
  </si>
  <si>
    <t>14/11/2008</t>
  </si>
  <si>
    <t>20/03/2004</t>
  </si>
  <si>
    <t>09/09/2011</t>
  </si>
  <si>
    <t>Age</t>
  </si>
  <si>
    <t>Étiquettes de lignes</t>
  </si>
  <si>
    <t>Total général</t>
  </si>
  <si>
    <t>Somme de 1/2</t>
  </si>
  <si>
    <t>Somme de A</t>
  </si>
  <si>
    <t>Somme de H</t>
  </si>
  <si>
    <t>Somme de I</t>
  </si>
  <si>
    <t>(Plusieurs éléments)</t>
  </si>
  <si>
    <t>DORMI</t>
  </si>
  <si>
    <t>Jemal</t>
  </si>
  <si>
    <t>GROUPE 1</t>
  </si>
  <si>
    <t>GROUPE 6</t>
  </si>
  <si>
    <t>GROUPE 2</t>
  </si>
  <si>
    <t>GROUPE 3</t>
  </si>
  <si>
    <t>GROUPE 4</t>
  </si>
  <si>
    <t>Justine</t>
  </si>
  <si>
    <t>Catherine</t>
  </si>
  <si>
    <t>Michel</t>
  </si>
  <si>
    <t>Valentin</t>
  </si>
  <si>
    <t>SAINT</t>
  </si>
  <si>
    <t>Joséphine</t>
  </si>
  <si>
    <t>Mikaël</t>
  </si>
  <si>
    <t>Thomas</t>
  </si>
  <si>
    <t>LATOUCHE</t>
  </si>
  <si>
    <t>GEORGES</t>
  </si>
  <si>
    <t>GARDIEN</t>
  </si>
  <si>
    <t>PHILIPPE</t>
  </si>
  <si>
    <t>GOUTTE</t>
  </si>
  <si>
    <t>HINE</t>
  </si>
  <si>
    <t>Hélène</t>
  </si>
  <si>
    <t>Ludivine</t>
  </si>
  <si>
    <t>ENFANT</t>
  </si>
  <si>
    <t>GARCON</t>
  </si>
  <si>
    <t>1/3</t>
  </si>
  <si>
    <t>2/3</t>
  </si>
  <si>
    <t>3/3</t>
  </si>
  <si>
    <t>4/3</t>
  </si>
  <si>
    <t>5/3</t>
  </si>
  <si>
    <t>6/3</t>
  </si>
  <si>
    <t>7/3</t>
  </si>
  <si>
    <t>8/3</t>
  </si>
  <si>
    <t>9/3</t>
  </si>
  <si>
    <t>10/3</t>
  </si>
  <si>
    <t>11/3</t>
  </si>
  <si>
    <t>12/3</t>
  </si>
  <si>
    <t>13/3</t>
  </si>
  <si>
    <t>14/3</t>
  </si>
  <si>
    <t>15/3</t>
  </si>
  <si>
    <t>16/3</t>
  </si>
  <si>
    <t>17/3</t>
  </si>
  <si>
    <t>18/3</t>
  </si>
  <si>
    <t>19/3</t>
  </si>
  <si>
    <t>20/3</t>
  </si>
  <si>
    <t>21/3</t>
  </si>
  <si>
    <t>22/3</t>
  </si>
  <si>
    <t>23/3</t>
  </si>
  <si>
    <t>24/3</t>
  </si>
  <si>
    <t>25/3</t>
  </si>
  <si>
    <t>26/3</t>
  </si>
  <si>
    <t>27/3</t>
  </si>
  <si>
    <t>28/3</t>
  </si>
  <si>
    <t>29/3</t>
  </si>
  <si>
    <t>30/3</t>
  </si>
  <si>
    <t>31/3</t>
  </si>
  <si>
    <t>1/4</t>
  </si>
  <si>
    <t>2/4</t>
  </si>
  <si>
    <t>3/4</t>
  </si>
  <si>
    <t>4/4</t>
  </si>
  <si>
    <t>5/4</t>
  </si>
  <si>
    <t>6/4</t>
  </si>
  <si>
    <t>7/4</t>
  </si>
  <si>
    <t>8/4</t>
  </si>
  <si>
    <t>9/4</t>
  </si>
  <si>
    <t>10/4</t>
  </si>
  <si>
    <t>11/4</t>
  </si>
  <si>
    <t>12/4</t>
  </si>
  <si>
    <t>13/4</t>
  </si>
  <si>
    <t>14/4</t>
  </si>
  <si>
    <t>15/4</t>
  </si>
  <si>
    <t>16/4</t>
  </si>
  <si>
    <t>17/4</t>
  </si>
  <si>
    <t>18/4</t>
  </si>
  <si>
    <t>19/4</t>
  </si>
  <si>
    <t>20/4</t>
  </si>
  <si>
    <t>21/4</t>
  </si>
  <si>
    <t>22/4</t>
  </si>
  <si>
    <t>23/4</t>
  </si>
  <si>
    <t>24/4</t>
  </si>
  <si>
    <t>25/4</t>
  </si>
  <si>
    <t>26/4</t>
  </si>
  <si>
    <t>27/4</t>
  </si>
  <si>
    <t>28/4</t>
  </si>
  <si>
    <t>29/4</t>
  </si>
  <si>
    <t>30/4</t>
  </si>
  <si>
    <t>Colonne1</t>
  </si>
  <si>
    <t>Total</t>
  </si>
  <si>
    <t>Année</t>
  </si>
  <si>
    <t>févr</t>
  </si>
  <si>
    <t>mars</t>
  </si>
  <si>
    <t>avr</t>
  </si>
  <si>
    <t>janv</t>
  </si>
  <si>
    <t>mai</t>
  </si>
  <si>
    <t>juin</t>
  </si>
  <si>
    <t>juil</t>
  </si>
  <si>
    <t>août</t>
  </si>
  <si>
    <t>sept</t>
  </si>
  <si>
    <t>oct</t>
  </si>
  <si>
    <t>nov</t>
  </si>
  <si>
    <t>déc</t>
  </si>
  <si>
    <t>Nombre de NOM</t>
  </si>
  <si>
    <t>Mois</t>
  </si>
  <si>
    <t>Code</t>
  </si>
  <si>
    <t>Libellé</t>
  </si>
  <si>
    <t>Interne</t>
  </si>
  <si>
    <t>1/2 interne</t>
  </si>
  <si>
    <t>Absent</t>
  </si>
  <si>
    <t>Catégorie</t>
  </si>
  <si>
    <t>Mois (Date de naissance)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</si>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</sst>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b/>
      <sz val="10"/>
      <color rgb="FFFF0000"/>
      <name val="Calibri Light"/>
      <family val="2"/>
    </font>
    <font>
      <b/>
      <sz val="10"/>
      <color rgb="FF00B050"/>
      <name val="Calibri Light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49" fontId="5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1" fontId="10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0" fillId="0" borderId="4" xfId="0" applyNumberFormat="1" applyFont="1" applyBorder="1" applyAlignment="1">
      <alignment vertical="center"/>
    </xf>
    <xf numFmtId="14" fontId="10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0" borderId="1" xfId="0" applyNumberFormat="1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49" fontId="11" fillId="0" borderId="9" xfId="0" applyNumberFormat="1" applyFont="1" applyBorder="1" applyAlignment="1">
      <alignment horizontal="center" vertical="center"/>
    </xf>
    <xf numFmtId="0" fontId="11" fillId="0" borderId="0" xfId="0" quotePrefix="1" applyFont="1" applyAlignment="1">
      <alignment horizontal="left" vertical="center" wrapText="1"/>
    </xf>
    <xf numFmtId="0" fontId="12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 wrapText="1"/>
    </xf>
    <xf numFmtId="0" fontId="1" fillId="0" borderId="10" xfId="0" quotePrefix="1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/>
    </xf>
    <xf numFmtId="0" fontId="10" fillId="4" borderId="14" xfId="0" applyFont="1" applyFill="1" applyBorder="1" applyAlignment="1">
      <alignment vertical="center"/>
    </xf>
    <xf numFmtId="49" fontId="10" fillId="0" borderId="14" xfId="0" applyNumberFormat="1" applyFont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49" fontId="10" fillId="0" borderId="21" xfId="0" applyNumberFormat="1" applyFont="1" applyBorder="1" applyAlignment="1">
      <alignment vertical="center"/>
    </xf>
    <xf numFmtId="49" fontId="10" fillId="0" borderId="3" xfId="0" applyNumberFormat="1" applyFont="1" applyBorder="1" applyAlignment="1">
      <alignment vertical="center"/>
    </xf>
    <xf numFmtId="14" fontId="10" fillId="0" borderId="18" xfId="0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vertical="center"/>
    </xf>
    <xf numFmtId="49" fontId="5" fillId="0" borderId="18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15" fillId="4" borderId="1" xfId="0" applyFont="1" applyFill="1" applyBorder="1"/>
  </cellXfs>
  <cellStyles count="1">
    <cellStyle name="Normal" xfId="0" builtinId="0"/>
  </cellStyles>
  <dxfs count="22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</dxf>
    <dxf>
      <fill>
        <patternFill patternType="solid">
          <bgColor theme="0"/>
        </patternFill>
      </fill>
    </dxf>
    <dxf>
      <alignment horizontal="center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36EE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0</xdr:row>
      <xdr:rowOff>19050</xdr:rowOff>
    </xdr:from>
    <xdr:to>
      <xdr:col>3</xdr:col>
      <xdr:colOff>1943100</xdr:colOff>
      <xdr:row>8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AB275CBD-122B-BDB0-9D1F-62D571A673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2150" y="19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brina MARTOT" refreshedDate="45694.431976504631" createdVersion="8" refreshedVersion="8" minRefreshableVersion="3" recordCount="10" xr:uid="{0A4F25BA-C57F-4A26-B925-E3F64B715EB2}">
  <cacheSource type="worksheet">
    <worksheetSource ref="A2:C12" sheet="PRESENCE ANNUELLE"/>
  </cacheSource>
  <cacheFields count="10">
    <cacheField name="GRP" numFmtId="0">
      <sharedItems/>
    </cacheField>
    <cacheField name="NOM" numFmtId="49">
      <sharedItems count="10">
        <s v="DORMI"/>
        <s v="GOUTTE"/>
        <s v="PHILIPPE"/>
        <s v="HINE"/>
        <s v="SAINT"/>
        <s v="GARDIEN"/>
        <s v="GEORGES"/>
        <s v="LATOUCHE"/>
        <s v="GARCON"/>
        <s v="ENFANT"/>
      </sharedItems>
    </cacheField>
    <cacheField name="Prénom" numFmtId="49">
      <sharedItems count="10">
        <s v="Jemal"/>
        <s v="Justine"/>
        <s v="Catherine"/>
        <s v="Michel"/>
        <s v="Valentin"/>
        <s v="Joséphine"/>
        <s v="Mikaël"/>
        <s v="Thomas"/>
        <s v="Hélène"/>
        <s v="Ludivine"/>
      </sharedItems>
    </cacheField>
    <cacheField name="Date de naissance" numFmtId="14">
      <sharedItems/>
    </cacheField>
    <cacheField name="Age" numFmtId="1">
      <sharedItems containsMixedTypes="1" containsNumber="1" containsInteger="1" minValue="13" maxValue="21" count="10">
        <n v="18"/>
        <n v="19"/>
        <n v="21"/>
        <n v="16"/>
        <n v="17"/>
        <n v="20"/>
        <n v="13"/>
        <s v="Int" u="1"/>
        <s v="Mod" u="1"/>
        <s v="1/2 Int" u="1"/>
      </sharedItems>
    </cacheField>
    <cacheField name="Statut" numFmtId="49">
      <sharedItems/>
    </cacheField>
    <cacheField name="I" numFmtId="0">
      <sharedItems containsSemiMixedTypes="0" containsString="0" containsNumber="1" containsInteger="1" minValue="2" maxValue="37"/>
    </cacheField>
    <cacheField name="1/2" numFmtId="0">
      <sharedItems containsSemiMixedTypes="0" containsString="0" containsNumber="1" containsInteger="1" minValue="0" maxValue="35"/>
    </cacheField>
    <cacheField name="A" numFmtId="0">
      <sharedItems containsSemiMixedTypes="0" containsString="0" containsNumber="1" containsInteger="1" minValue="0" maxValue="3"/>
    </cacheField>
    <cacheField name="H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94.725743981478" backgroundQuery="1" createdVersion="8" refreshedVersion="8" minRefreshableVersion="3" recordCount="370" xr:uid="{D676B44B-542D-40FF-823A-56C8E51557A6}">
  <cacheSource type="external" connectionId="4"/>
  <cacheFields count="11">
    <cacheField name="GRP" numFmtId="0">
      <sharedItems count="5">
        <s v="GROUPE 6"/>
        <s v="GROUPE 3"/>
        <s v="GROUPE 4"/>
        <s v="GROUPE 2"/>
        <s v="GROUPE 1"/>
      </sharedItems>
    </cacheField>
    <cacheField name="NOM" numFmtId="0">
      <sharedItems count="10">
        <s v="DORMI"/>
        <s v="GOUTTE"/>
        <s v="PHILIPPE"/>
        <s v="HINE"/>
        <s v="SAINT"/>
        <s v="GARDIEN"/>
        <s v="GEORGES"/>
        <s v="LATOUCHE"/>
        <s v="GARCON"/>
        <s v="ENFANT"/>
      </sharedItems>
    </cacheField>
    <cacheField name="Prénom" numFmtId="0">
      <sharedItems count="10">
        <s v="Jemal"/>
        <s v="Justine"/>
        <s v="Catherine"/>
        <s v="Michel"/>
        <s v="Valentin"/>
        <s v="Joséphine"/>
        <s v="Mikaël"/>
        <s v="Thomas"/>
        <s v="Hélène"/>
        <s v="Ludivine"/>
      </sharedItems>
    </cacheField>
    <cacheField name="Date de naissance" numFmtId="0">
      <sharedItems containsSemiMixedTypes="0" containsNonDate="0" containsDate="1" containsString="0" minDate="2003-10-01T00:00:00" maxDate="2011-09-10T00:00:00" count="10">
        <d v="2006-11-23T00:00:00"/>
        <d v="2005-09-24T00:00:00"/>
        <d v="2003-12-08T00:00:00"/>
        <d v="2008-03-18T00:00:00"/>
        <d v="2007-03-30T00:00:00"/>
        <d v="2003-10-01T00:00:00"/>
        <d v="2004-06-07T00:00:00"/>
        <d v="2008-11-14T00:00:00"/>
        <d v="2004-03-20T00:00:00"/>
        <d v="2011-09-09T00:00:00"/>
      </sharedItems>
      <fieldGroup par="10"/>
    </cacheField>
    <cacheField name="Age" numFmtId="0">
      <sharedItems containsSemiMixedTypes="0" containsString="0" containsNumber="1" containsInteger="1" minValue="13" maxValue="21" count="7">
        <n v="18"/>
        <n v="19"/>
        <n v="21"/>
        <n v="16"/>
        <n v="17"/>
        <n v="20"/>
        <n v="13"/>
      </sharedItems>
    </cacheField>
    <cacheField name="Statut" numFmtId="0">
      <sharedItems count="3">
        <s v="Int"/>
        <s v="Mod"/>
        <s v="1/2 Int"/>
      </sharedItems>
    </cacheField>
    <cacheField name="Cat" numFmtId="0">
      <sharedItems count="4">
        <s v="1/2"/>
        <s v="I"/>
        <s v="A"/>
        <s v="H"/>
      </sharedItems>
    </cacheField>
    <cacheField name="Date" numFmtId="0">
      <sharedItems containsSemiMixedTypes="0" containsNonDate="0" containsDate="1" containsString="0" minDate="2025-02-01T00:00:00" maxDate="2025-05-01T00:00:00" count="38">
        <d v="2025-04-01T00:00:00"/>
        <d v="2025-04-02T00:00:00"/>
        <d v="2025-04-03T00:00:00"/>
        <d v="2025-04-04T00:00:00"/>
        <d v="2025-04-07T00:00:00"/>
        <d v="2025-04-08T00:00:00"/>
        <d v="2025-04-09T00:00:00"/>
        <d v="2025-04-10T00:00:00"/>
        <d v="2025-04-11T00:00:00"/>
        <d v="2025-04-22T00:00:00"/>
        <d v="2025-04-23T00:00:00"/>
        <d v="2025-04-24T00:00:00"/>
        <d v="2025-04-25T00:00:00"/>
        <d v="2025-04-28T00:00:00"/>
        <d v="2025-04-29T00:00:00"/>
        <d v="2025-04-30T00:00:00"/>
        <d v="2025-03-03T00:00:00"/>
        <d v="2025-03-04T00:00:00"/>
        <d v="2025-03-05T00:00:00"/>
        <d v="2025-03-06T00:00:00"/>
        <d v="2025-03-07T00:00:00"/>
        <d v="2025-03-10T00:00:00"/>
        <d v="2025-03-11T00:00:00"/>
        <d v="2025-03-12T00:00:00"/>
        <d v="2025-03-13T00:00:00"/>
        <d v="2025-03-14T00:00:00"/>
        <d v="2025-03-17T00:00:00"/>
        <d v="2025-03-18T00:00:00"/>
        <d v="2025-03-19T00:00:00"/>
        <d v="2025-03-20T00:00:00"/>
        <d v="2025-03-21T00:00:00"/>
        <d v="2025-03-24T00:00:00"/>
        <d v="2025-03-25T00:00:00"/>
        <d v="2025-03-26T00:00:00"/>
        <d v="2025-03-27T00:00:00"/>
        <d v="2025-03-28T00:00:00"/>
        <d v="2025-03-31T00:00:00"/>
        <d v="2025-02-01T00:00:00" u="1"/>
      </sharedItems>
      <fieldGroup par="9"/>
    </cacheField>
    <cacheField name="Catégorie" numFmtId="0">
      <sharedItems count="4">
        <s v="1/2 interne"/>
        <s v="Interne"/>
        <s v="Absent"/>
        <s v="Hospitalisation"/>
      </sharedItems>
    </cacheField>
    <cacheField name="Mois (Date)" numFmtId="0" databaseField="0">
      <fieldGroup base="7">
        <rangePr groupBy="months" startDate="2025-03-03T00:00:00" endDate="2025-05-01T00:00:00"/>
        <groupItems count="14">
          <s v="&lt;03/03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5"/>
        </groupItems>
      </fieldGroup>
    </cacheField>
    <cacheField name="Mois (Date de naissance)" numFmtId="0" databaseField="0">
      <fieldGroup base="3">
        <rangePr groupBy="months" startDate="2003-10-01T00:00:00" endDate="2011-09-10T00:00:00"/>
        <groupItems count="14">
          <s v="&lt;01/10/200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9/2011"/>
        </groupItems>
      </fieldGroup>
    </cacheField>
  </cacheFields>
  <extLst>
    <ext xmlns:x14="http://schemas.microsoft.com/office/spreadsheetml/2009/9/main" uri="{725AE2AE-9491-48be-B2B4-4EB974FC3084}">
      <x14:pivotCacheDefinition pivotCacheId="1700959104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94.752803935182" backgroundQuery="1" createdVersion="8" refreshedVersion="8" minRefreshableVersion="3" recordCount="161" xr:uid="{2B2FC1AE-411F-4D59-8A07-B8C9FEC845F7}">
  <cacheSource type="external" connectionId="1"/>
  <cacheFields count="11">
    <cacheField name="GRP" numFmtId="0">
      <sharedItems count="2">
        <s v="GROUPE 6"/>
        <s v="GROUPE 3"/>
      </sharedItems>
    </cacheField>
    <cacheField name="NOM" numFmtId="0">
      <sharedItems count="5">
        <s v="GOUTTE"/>
        <s v="PHILIPPE"/>
        <s v="GARDIEN"/>
        <s v="GEORGES"/>
        <s v="GARCON"/>
      </sharedItems>
    </cacheField>
    <cacheField name="Prénom" numFmtId="0">
      <sharedItems count="5">
        <s v="Justine"/>
        <s v="Catherine"/>
        <s v="Joséphine"/>
        <s v="Mikaël"/>
        <s v="Hélène"/>
      </sharedItems>
    </cacheField>
    <cacheField name="Date de naissance" numFmtId="0">
      <sharedItems containsSemiMixedTypes="0" containsNonDate="0" containsDate="1" containsString="0" minDate="2003-10-01T00:00:00" maxDate="2005-09-25T00:00:00" count="5">
        <d v="2005-09-24T00:00:00"/>
        <d v="2003-12-08T00:00:00"/>
        <d v="2003-10-01T00:00:00"/>
        <d v="2004-06-07T00:00:00"/>
        <d v="2004-03-20T00:00:00"/>
      </sharedItems>
    </cacheField>
    <cacheField name="Age" numFmtId="0">
      <sharedItems containsSemiMixedTypes="0" containsString="0" containsNumber="1" containsInteger="1" minValue="19" maxValue="21" count="3">
        <n v="19"/>
        <n v="21"/>
        <n v="20"/>
      </sharedItems>
    </cacheField>
    <cacheField name="Statut" numFmtId="0">
      <sharedItems count="1">
        <s v="Int"/>
      </sharedItems>
    </cacheField>
    <cacheField name="Cat" numFmtId="0">
      <sharedItems count="3">
        <s v="I"/>
        <s v="1/2"/>
        <s v="A"/>
      </sharedItems>
    </cacheField>
    <cacheField name="Date" numFmtId="0">
      <sharedItems containsSemiMixedTypes="0" containsNonDate="0" containsDate="1" containsString="0" minDate="2025-03-03T00:00:00" maxDate="2025-05-01T00:00:00"/>
    </cacheField>
    <cacheField name="Catégorie" numFmtId="0">
      <sharedItems count="3">
        <s v="Interne"/>
        <s v="1/2 interne"/>
        <s v="Absent"/>
      </sharedItems>
    </cacheField>
    <cacheField name="Anniv" numFmtId="0">
      <sharedItems containsSemiMixedTypes="0" containsNonDate="0" containsDate="1" containsString="0" minDate="2025-03-20T00:00:00" maxDate="2025-12-09T00:00:00" count="5">
        <d v="2025-09-24T00:00:00"/>
        <d v="2025-12-08T00:00:00"/>
        <d v="2025-10-01T00:00:00"/>
        <d v="2025-06-07T00:00:00"/>
        <d v="2025-03-20T00:00:00"/>
      </sharedItems>
    </cacheField>
    <cacheField name="Age_Anniv" numFmtId="0">
      <sharedItems containsSemiMixedTypes="0" containsString="0" containsNumber="1" containsInteger="1" minValue="20" maxValue="22" count="3">
        <n v="20"/>
        <n v="22"/>
        <n v="2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GROUPE 6"/>
    <x v="0"/>
    <x v="0"/>
    <s v="23/11/2006"/>
    <x v="0"/>
    <s v="Int"/>
    <n v="30"/>
    <n v="7"/>
    <n v="0"/>
    <n v="0"/>
  </r>
  <r>
    <s v="GROUPE 6"/>
    <x v="1"/>
    <x v="1"/>
    <s v="24/09/2005"/>
    <x v="1"/>
    <s v="Int"/>
    <n v="31"/>
    <n v="5"/>
    <n v="1"/>
    <n v="0"/>
  </r>
  <r>
    <s v="GROUPE 6"/>
    <x v="2"/>
    <x v="2"/>
    <s v="08/12/2003"/>
    <x v="2"/>
    <s v="Int"/>
    <n v="32"/>
    <n v="2"/>
    <n v="3"/>
    <n v="0"/>
  </r>
  <r>
    <s v="GROUPE 3"/>
    <x v="3"/>
    <x v="3"/>
    <s v="18/03/2008"/>
    <x v="3"/>
    <s v="Int"/>
    <n v="37"/>
    <n v="0"/>
    <n v="0"/>
    <n v="0"/>
  </r>
  <r>
    <s v="GROUPE 4"/>
    <x v="4"/>
    <x v="4"/>
    <s v="30/03/2007"/>
    <x v="4"/>
    <s v="Mod"/>
    <n v="4"/>
    <n v="32"/>
    <n v="1"/>
    <n v="0"/>
  </r>
  <r>
    <s v="GROUPE 3"/>
    <x v="5"/>
    <x v="5"/>
    <s v="01/10/2003"/>
    <x v="2"/>
    <s v="Int"/>
    <n v="26"/>
    <n v="11"/>
    <n v="0"/>
    <n v="0"/>
  </r>
  <r>
    <s v="GROUPE 6"/>
    <x v="6"/>
    <x v="6"/>
    <s v="07/06/2004"/>
    <x v="5"/>
    <s v="Int"/>
    <n v="33"/>
    <n v="2"/>
    <n v="2"/>
    <n v="0"/>
  </r>
  <r>
    <s v="GROUPE 2"/>
    <x v="7"/>
    <x v="7"/>
    <s v="14/11/2008"/>
    <x v="3"/>
    <s v="Int"/>
    <n v="37"/>
    <n v="0"/>
    <n v="0"/>
    <n v="0"/>
  </r>
  <r>
    <s v="GROUPE 6"/>
    <x v="8"/>
    <x v="8"/>
    <s v="20/03/2004"/>
    <x v="5"/>
    <s v="Int"/>
    <n v="34"/>
    <n v="0"/>
    <n v="1"/>
    <n v="2"/>
  </r>
  <r>
    <s v="GROUPE 1"/>
    <x v="9"/>
    <x v="9"/>
    <s v="09/09/2011"/>
    <x v="6"/>
    <s v="1/2 Int"/>
    <n v="2"/>
    <n v="35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0">
  <r>
    <x v="0"/>
    <x v="0"/>
    <x v="0"/>
    <x v="0"/>
    <x v="0"/>
    <x v="0"/>
    <x v="0"/>
    <x v="0"/>
    <x v="0"/>
  </r>
  <r>
    <x v="0"/>
    <x v="0"/>
    <x v="0"/>
    <x v="0"/>
    <x v="0"/>
    <x v="0"/>
    <x v="1"/>
    <x v="1"/>
    <x v="1"/>
  </r>
  <r>
    <x v="0"/>
    <x v="0"/>
    <x v="0"/>
    <x v="0"/>
    <x v="0"/>
    <x v="0"/>
    <x v="1"/>
    <x v="2"/>
    <x v="1"/>
  </r>
  <r>
    <x v="0"/>
    <x v="0"/>
    <x v="0"/>
    <x v="0"/>
    <x v="0"/>
    <x v="0"/>
    <x v="1"/>
    <x v="3"/>
    <x v="1"/>
  </r>
  <r>
    <x v="0"/>
    <x v="0"/>
    <x v="0"/>
    <x v="0"/>
    <x v="0"/>
    <x v="0"/>
    <x v="1"/>
    <x v="4"/>
    <x v="1"/>
  </r>
  <r>
    <x v="0"/>
    <x v="0"/>
    <x v="0"/>
    <x v="0"/>
    <x v="0"/>
    <x v="0"/>
    <x v="0"/>
    <x v="5"/>
    <x v="0"/>
  </r>
  <r>
    <x v="0"/>
    <x v="0"/>
    <x v="0"/>
    <x v="0"/>
    <x v="0"/>
    <x v="0"/>
    <x v="1"/>
    <x v="6"/>
    <x v="1"/>
  </r>
  <r>
    <x v="0"/>
    <x v="0"/>
    <x v="0"/>
    <x v="0"/>
    <x v="0"/>
    <x v="0"/>
    <x v="1"/>
    <x v="7"/>
    <x v="1"/>
  </r>
  <r>
    <x v="0"/>
    <x v="0"/>
    <x v="0"/>
    <x v="0"/>
    <x v="0"/>
    <x v="0"/>
    <x v="1"/>
    <x v="8"/>
    <x v="1"/>
  </r>
  <r>
    <x v="0"/>
    <x v="0"/>
    <x v="0"/>
    <x v="0"/>
    <x v="0"/>
    <x v="0"/>
    <x v="0"/>
    <x v="9"/>
    <x v="0"/>
  </r>
  <r>
    <x v="0"/>
    <x v="0"/>
    <x v="0"/>
    <x v="0"/>
    <x v="0"/>
    <x v="0"/>
    <x v="1"/>
    <x v="10"/>
    <x v="1"/>
  </r>
  <r>
    <x v="0"/>
    <x v="0"/>
    <x v="0"/>
    <x v="0"/>
    <x v="0"/>
    <x v="0"/>
    <x v="1"/>
    <x v="11"/>
    <x v="1"/>
  </r>
  <r>
    <x v="0"/>
    <x v="0"/>
    <x v="0"/>
    <x v="0"/>
    <x v="0"/>
    <x v="0"/>
    <x v="1"/>
    <x v="12"/>
    <x v="1"/>
  </r>
  <r>
    <x v="0"/>
    <x v="0"/>
    <x v="0"/>
    <x v="0"/>
    <x v="0"/>
    <x v="0"/>
    <x v="1"/>
    <x v="13"/>
    <x v="1"/>
  </r>
  <r>
    <x v="0"/>
    <x v="0"/>
    <x v="0"/>
    <x v="0"/>
    <x v="0"/>
    <x v="0"/>
    <x v="0"/>
    <x v="14"/>
    <x v="0"/>
  </r>
  <r>
    <x v="0"/>
    <x v="0"/>
    <x v="0"/>
    <x v="0"/>
    <x v="0"/>
    <x v="0"/>
    <x v="1"/>
    <x v="15"/>
    <x v="1"/>
  </r>
  <r>
    <x v="0"/>
    <x v="1"/>
    <x v="1"/>
    <x v="1"/>
    <x v="1"/>
    <x v="0"/>
    <x v="1"/>
    <x v="0"/>
    <x v="1"/>
  </r>
  <r>
    <x v="0"/>
    <x v="1"/>
    <x v="1"/>
    <x v="1"/>
    <x v="1"/>
    <x v="0"/>
    <x v="1"/>
    <x v="1"/>
    <x v="1"/>
  </r>
  <r>
    <x v="0"/>
    <x v="1"/>
    <x v="1"/>
    <x v="1"/>
    <x v="1"/>
    <x v="0"/>
    <x v="0"/>
    <x v="2"/>
    <x v="0"/>
  </r>
  <r>
    <x v="0"/>
    <x v="1"/>
    <x v="1"/>
    <x v="1"/>
    <x v="1"/>
    <x v="0"/>
    <x v="1"/>
    <x v="3"/>
    <x v="1"/>
  </r>
  <r>
    <x v="0"/>
    <x v="1"/>
    <x v="1"/>
    <x v="1"/>
    <x v="1"/>
    <x v="0"/>
    <x v="1"/>
    <x v="4"/>
    <x v="1"/>
  </r>
  <r>
    <x v="0"/>
    <x v="1"/>
    <x v="1"/>
    <x v="1"/>
    <x v="1"/>
    <x v="0"/>
    <x v="1"/>
    <x v="5"/>
    <x v="1"/>
  </r>
  <r>
    <x v="0"/>
    <x v="1"/>
    <x v="1"/>
    <x v="1"/>
    <x v="1"/>
    <x v="0"/>
    <x v="1"/>
    <x v="6"/>
    <x v="1"/>
  </r>
  <r>
    <x v="0"/>
    <x v="1"/>
    <x v="1"/>
    <x v="1"/>
    <x v="1"/>
    <x v="0"/>
    <x v="0"/>
    <x v="7"/>
    <x v="0"/>
  </r>
  <r>
    <x v="0"/>
    <x v="1"/>
    <x v="1"/>
    <x v="1"/>
    <x v="1"/>
    <x v="0"/>
    <x v="1"/>
    <x v="8"/>
    <x v="1"/>
  </r>
  <r>
    <x v="0"/>
    <x v="1"/>
    <x v="1"/>
    <x v="1"/>
    <x v="1"/>
    <x v="0"/>
    <x v="1"/>
    <x v="9"/>
    <x v="1"/>
  </r>
  <r>
    <x v="0"/>
    <x v="1"/>
    <x v="1"/>
    <x v="1"/>
    <x v="1"/>
    <x v="0"/>
    <x v="1"/>
    <x v="10"/>
    <x v="1"/>
  </r>
  <r>
    <x v="0"/>
    <x v="1"/>
    <x v="1"/>
    <x v="1"/>
    <x v="1"/>
    <x v="0"/>
    <x v="0"/>
    <x v="11"/>
    <x v="0"/>
  </r>
  <r>
    <x v="0"/>
    <x v="1"/>
    <x v="1"/>
    <x v="1"/>
    <x v="1"/>
    <x v="0"/>
    <x v="1"/>
    <x v="12"/>
    <x v="1"/>
  </r>
  <r>
    <x v="0"/>
    <x v="1"/>
    <x v="1"/>
    <x v="1"/>
    <x v="1"/>
    <x v="0"/>
    <x v="1"/>
    <x v="13"/>
    <x v="1"/>
  </r>
  <r>
    <x v="0"/>
    <x v="1"/>
    <x v="1"/>
    <x v="1"/>
    <x v="1"/>
    <x v="0"/>
    <x v="1"/>
    <x v="14"/>
    <x v="1"/>
  </r>
  <r>
    <x v="0"/>
    <x v="1"/>
    <x v="1"/>
    <x v="1"/>
    <x v="1"/>
    <x v="0"/>
    <x v="2"/>
    <x v="15"/>
    <x v="2"/>
  </r>
  <r>
    <x v="0"/>
    <x v="2"/>
    <x v="2"/>
    <x v="2"/>
    <x v="2"/>
    <x v="0"/>
    <x v="1"/>
    <x v="0"/>
    <x v="1"/>
  </r>
  <r>
    <x v="0"/>
    <x v="2"/>
    <x v="2"/>
    <x v="2"/>
    <x v="2"/>
    <x v="0"/>
    <x v="1"/>
    <x v="1"/>
    <x v="1"/>
  </r>
  <r>
    <x v="0"/>
    <x v="2"/>
    <x v="2"/>
    <x v="2"/>
    <x v="2"/>
    <x v="0"/>
    <x v="1"/>
    <x v="2"/>
    <x v="1"/>
  </r>
  <r>
    <x v="0"/>
    <x v="2"/>
    <x v="2"/>
    <x v="2"/>
    <x v="2"/>
    <x v="0"/>
    <x v="1"/>
    <x v="3"/>
    <x v="1"/>
  </r>
  <r>
    <x v="0"/>
    <x v="2"/>
    <x v="2"/>
    <x v="2"/>
    <x v="2"/>
    <x v="0"/>
    <x v="1"/>
    <x v="4"/>
    <x v="1"/>
  </r>
  <r>
    <x v="0"/>
    <x v="2"/>
    <x v="2"/>
    <x v="2"/>
    <x v="2"/>
    <x v="0"/>
    <x v="2"/>
    <x v="5"/>
    <x v="2"/>
  </r>
  <r>
    <x v="0"/>
    <x v="2"/>
    <x v="2"/>
    <x v="2"/>
    <x v="2"/>
    <x v="0"/>
    <x v="1"/>
    <x v="6"/>
    <x v="1"/>
  </r>
  <r>
    <x v="0"/>
    <x v="2"/>
    <x v="2"/>
    <x v="2"/>
    <x v="2"/>
    <x v="0"/>
    <x v="1"/>
    <x v="7"/>
    <x v="1"/>
  </r>
  <r>
    <x v="0"/>
    <x v="2"/>
    <x v="2"/>
    <x v="2"/>
    <x v="2"/>
    <x v="0"/>
    <x v="1"/>
    <x v="8"/>
    <x v="1"/>
  </r>
  <r>
    <x v="0"/>
    <x v="2"/>
    <x v="2"/>
    <x v="2"/>
    <x v="2"/>
    <x v="0"/>
    <x v="1"/>
    <x v="9"/>
    <x v="1"/>
  </r>
  <r>
    <x v="0"/>
    <x v="2"/>
    <x v="2"/>
    <x v="2"/>
    <x v="2"/>
    <x v="0"/>
    <x v="1"/>
    <x v="10"/>
    <x v="1"/>
  </r>
  <r>
    <x v="0"/>
    <x v="2"/>
    <x v="2"/>
    <x v="2"/>
    <x v="2"/>
    <x v="0"/>
    <x v="2"/>
    <x v="11"/>
    <x v="2"/>
  </r>
  <r>
    <x v="0"/>
    <x v="2"/>
    <x v="2"/>
    <x v="2"/>
    <x v="2"/>
    <x v="0"/>
    <x v="1"/>
    <x v="12"/>
    <x v="1"/>
  </r>
  <r>
    <x v="0"/>
    <x v="2"/>
    <x v="2"/>
    <x v="2"/>
    <x v="2"/>
    <x v="0"/>
    <x v="1"/>
    <x v="13"/>
    <x v="1"/>
  </r>
  <r>
    <x v="0"/>
    <x v="2"/>
    <x v="2"/>
    <x v="2"/>
    <x v="2"/>
    <x v="0"/>
    <x v="1"/>
    <x v="14"/>
    <x v="1"/>
  </r>
  <r>
    <x v="0"/>
    <x v="2"/>
    <x v="2"/>
    <x v="2"/>
    <x v="2"/>
    <x v="0"/>
    <x v="1"/>
    <x v="15"/>
    <x v="1"/>
  </r>
  <r>
    <x v="1"/>
    <x v="3"/>
    <x v="3"/>
    <x v="3"/>
    <x v="3"/>
    <x v="0"/>
    <x v="1"/>
    <x v="0"/>
    <x v="1"/>
  </r>
  <r>
    <x v="1"/>
    <x v="3"/>
    <x v="3"/>
    <x v="3"/>
    <x v="3"/>
    <x v="0"/>
    <x v="1"/>
    <x v="1"/>
    <x v="1"/>
  </r>
  <r>
    <x v="1"/>
    <x v="3"/>
    <x v="3"/>
    <x v="3"/>
    <x v="3"/>
    <x v="0"/>
    <x v="1"/>
    <x v="2"/>
    <x v="1"/>
  </r>
  <r>
    <x v="1"/>
    <x v="3"/>
    <x v="3"/>
    <x v="3"/>
    <x v="3"/>
    <x v="0"/>
    <x v="1"/>
    <x v="3"/>
    <x v="1"/>
  </r>
  <r>
    <x v="1"/>
    <x v="3"/>
    <x v="3"/>
    <x v="3"/>
    <x v="3"/>
    <x v="0"/>
    <x v="1"/>
    <x v="4"/>
    <x v="1"/>
  </r>
  <r>
    <x v="1"/>
    <x v="3"/>
    <x v="3"/>
    <x v="3"/>
    <x v="3"/>
    <x v="0"/>
    <x v="1"/>
    <x v="5"/>
    <x v="1"/>
  </r>
  <r>
    <x v="1"/>
    <x v="3"/>
    <x v="3"/>
    <x v="3"/>
    <x v="3"/>
    <x v="0"/>
    <x v="1"/>
    <x v="6"/>
    <x v="1"/>
  </r>
  <r>
    <x v="1"/>
    <x v="3"/>
    <x v="3"/>
    <x v="3"/>
    <x v="3"/>
    <x v="0"/>
    <x v="1"/>
    <x v="7"/>
    <x v="1"/>
  </r>
  <r>
    <x v="1"/>
    <x v="3"/>
    <x v="3"/>
    <x v="3"/>
    <x v="3"/>
    <x v="0"/>
    <x v="1"/>
    <x v="8"/>
    <x v="1"/>
  </r>
  <r>
    <x v="1"/>
    <x v="3"/>
    <x v="3"/>
    <x v="3"/>
    <x v="3"/>
    <x v="0"/>
    <x v="1"/>
    <x v="9"/>
    <x v="1"/>
  </r>
  <r>
    <x v="1"/>
    <x v="3"/>
    <x v="3"/>
    <x v="3"/>
    <x v="3"/>
    <x v="0"/>
    <x v="1"/>
    <x v="10"/>
    <x v="1"/>
  </r>
  <r>
    <x v="1"/>
    <x v="3"/>
    <x v="3"/>
    <x v="3"/>
    <x v="3"/>
    <x v="0"/>
    <x v="1"/>
    <x v="11"/>
    <x v="1"/>
  </r>
  <r>
    <x v="1"/>
    <x v="3"/>
    <x v="3"/>
    <x v="3"/>
    <x v="3"/>
    <x v="0"/>
    <x v="1"/>
    <x v="12"/>
    <x v="1"/>
  </r>
  <r>
    <x v="1"/>
    <x v="3"/>
    <x v="3"/>
    <x v="3"/>
    <x v="3"/>
    <x v="0"/>
    <x v="1"/>
    <x v="13"/>
    <x v="1"/>
  </r>
  <r>
    <x v="1"/>
    <x v="3"/>
    <x v="3"/>
    <x v="3"/>
    <x v="3"/>
    <x v="0"/>
    <x v="1"/>
    <x v="14"/>
    <x v="1"/>
  </r>
  <r>
    <x v="1"/>
    <x v="3"/>
    <x v="3"/>
    <x v="3"/>
    <x v="3"/>
    <x v="0"/>
    <x v="1"/>
    <x v="15"/>
    <x v="1"/>
  </r>
  <r>
    <x v="2"/>
    <x v="4"/>
    <x v="4"/>
    <x v="4"/>
    <x v="4"/>
    <x v="1"/>
    <x v="0"/>
    <x v="0"/>
    <x v="0"/>
  </r>
  <r>
    <x v="2"/>
    <x v="4"/>
    <x v="4"/>
    <x v="4"/>
    <x v="4"/>
    <x v="1"/>
    <x v="0"/>
    <x v="1"/>
    <x v="0"/>
  </r>
  <r>
    <x v="2"/>
    <x v="4"/>
    <x v="4"/>
    <x v="4"/>
    <x v="4"/>
    <x v="1"/>
    <x v="0"/>
    <x v="2"/>
    <x v="0"/>
  </r>
  <r>
    <x v="2"/>
    <x v="4"/>
    <x v="4"/>
    <x v="4"/>
    <x v="4"/>
    <x v="1"/>
    <x v="0"/>
    <x v="3"/>
    <x v="0"/>
  </r>
  <r>
    <x v="2"/>
    <x v="4"/>
    <x v="4"/>
    <x v="4"/>
    <x v="4"/>
    <x v="1"/>
    <x v="1"/>
    <x v="4"/>
    <x v="1"/>
  </r>
  <r>
    <x v="2"/>
    <x v="4"/>
    <x v="4"/>
    <x v="4"/>
    <x v="4"/>
    <x v="1"/>
    <x v="0"/>
    <x v="5"/>
    <x v="0"/>
  </r>
  <r>
    <x v="2"/>
    <x v="4"/>
    <x v="4"/>
    <x v="4"/>
    <x v="4"/>
    <x v="1"/>
    <x v="0"/>
    <x v="6"/>
    <x v="0"/>
  </r>
  <r>
    <x v="2"/>
    <x v="4"/>
    <x v="4"/>
    <x v="4"/>
    <x v="4"/>
    <x v="1"/>
    <x v="0"/>
    <x v="7"/>
    <x v="0"/>
  </r>
  <r>
    <x v="2"/>
    <x v="4"/>
    <x v="4"/>
    <x v="4"/>
    <x v="4"/>
    <x v="1"/>
    <x v="0"/>
    <x v="8"/>
    <x v="0"/>
  </r>
  <r>
    <x v="2"/>
    <x v="4"/>
    <x v="4"/>
    <x v="4"/>
    <x v="4"/>
    <x v="1"/>
    <x v="0"/>
    <x v="9"/>
    <x v="0"/>
  </r>
  <r>
    <x v="2"/>
    <x v="4"/>
    <x v="4"/>
    <x v="4"/>
    <x v="4"/>
    <x v="1"/>
    <x v="0"/>
    <x v="10"/>
    <x v="0"/>
  </r>
  <r>
    <x v="2"/>
    <x v="4"/>
    <x v="4"/>
    <x v="4"/>
    <x v="4"/>
    <x v="1"/>
    <x v="0"/>
    <x v="11"/>
    <x v="0"/>
  </r>
  <r>
    <x v="2"/>
    <x v="4"/>
    <x v="4"/>
    <x v="4"/>
    <x v="4"/>
    <x v="1"/>
    <x v="0"/>
    <x v="12"/>
    <x v="0"/>
  </r>
  <r>
    <x v="2"/>
    <x v="4"/>
    <x v="4"/>
    <x v="4"/>
    <x v="4"/>
    <x v="1"/>
    <x v="1"/>
    <x v="13"/>
    <x v="1"/>
  </r>
  <r>
    <x v="2"/>
    <x v="4"/>
    <x v="4"/>
    <x v="4"/>
    <x v="4"/>
    <x v="1"/>
    <x v="0"/>
    <x v="14"/>
    <x v="0"/>
  </r>
  <r>
    <x v="2"/>
    <x v="4"/>
    <x v="4"/>
    <x v="4"/>
    <x v="4"/>
    <x v="1"/>
    <x v="0"/>
    <x v="15"/>
    <x v="0"/>
  </r>
  <r>
    <x v="1"/>
    <x v="5"/>
    <x v="5"/>
    <x v="5"/>
    <x v="2"/>
    <x v="0"/>
    <x v="1"/>
    <x v="0"/>
    <x v="1"/>
  </r>
  <r>
    <x v="1"/>
    <x v="5"/>
    <x v="5"/>
    <x v="5"/>
    <x v="2"/>
    <x v="0"/>
    <x v="1"/>
    <x v="1"/>
    <x v="1"/>
  </r>
  <r>
    <x v="1"/>
    <x v="5"/>
    <x v="5"/>
    <x v="5"/>
    <x v="2"/>
    <x v="0"/>
    <x v="1"/>
    <x v="2"/>
    <x v="1"/>
  </r>
  <r>
    <x v="1"/>
    <x v="5"/>
    <x v="5"/>
    <x v="5"/>
    <x v="2"/>
    <x v="0"/>
    <x v="1"/>
    <x v="3"/>
    <x v="1"/>
  </r>
  <r>
    <x v="1"/>
    <x v="5"/>
    <x v="5"/>
    <x v="5"/>
    <x v="2"/>
    <x v="0"/>
    <x v="1"/>
    <x v="4"/>
    <x v="1"/>
  </r>
  <r>
    <x v="1"/>
    <x v="5"/>
    <x v="5"/>
    <x v="5"/>
    <x v="2"/>
    <x v="0"/>
    <x v="1"/>
    <x v="5"/>
    <x v="1"/>
  </r>
  <r>
    <x v="1"/>
    <x v="5"/>
    <x v="5"/>
    <x v="5"/>
    <x v="2"/>
    <x v="0"/>
    <x v="1"/>
    <x v="6"/>
    <x v="1"/>
  </r>
  <r>
    <x v="1"/>
    <x v="5"/>
    <x v="5"/>
    <x v="5"/>
    <x v="2"/>
    <x v="0"/>
    <x v="1"/>
    <x v="7"/>
    <x v="1"/>
  </r>
  <r>
    <x v="1"/>
    <x v="5"/>
    <x v="5"/>
    <x v="5"/>
    <x v="2"/>
    <x v="0"/>
    <x v="1"/>
    <x v="8"/>
    <x v="1"/>
  </r>
  <r>
    <x v="1"/>
    <x v="5"/>
    <x v="5"/>
    <x v="5"/>
    <x v="2"/>
    <x v="0"/>
    <x v="1"/>
    <x v="9"/>
    <x v="1"/>
  </r>
  <r>
    <x v="1"/>
    <x v="5"/>
    <x v="5"/>
    <x v="5"/>
    <x v="2"/>
    <x v="0"/>
    <x v="1"/>
    <x v="10"/>
    <x v="1"/>
  </r>
  <r>
    <x v="1"/>
    <x v="5"/>
    <x v="5"/>
    <x v="5"/>
    <x v="2"/>
    <x v="0"/>
    <x v="1"/>
    <x v="11"/>
    <x v="1"/>
  </r>
  <r>
    <x v="1"/>
    <x v="5"/>
    <x v="5"/>
    <x v="5"/>
    <x v="2"/>
    <x v="0"/>
    <x v="1"/>
    <x v="12"/>
    <x v="1"/>
  </r>
  <r>
    <x v="1"/>
    <x v="5"/>
    <x v="5"/>
    <x v="5"/>
    <x v="2"/>
    <x v="0"/>
    <x v="1"/>
    <x v="13"/>
    <x v="1"/>
  </r>
  <r>
    <x v="1"/>
    <x v="5"/>
    <x v="5"/>
    <x v="5"/>
    <x v="2"/>
    <x v="0"/>
    <x v="1"/>
    <x v="14"/>
    <x v="1"/>
  </r>
  <r>
    <x v="1"/>
    <x v="5"/>
    <x v="5"/>
    <x v="5"/>
    <x v="2"/>
    <x v="0"/>
    <x v="1"/>
    <x v="15"/>
    <x v="1"/>
  </r>
  <r>
    <x v="0"/>
    <x v="6"/>
    <x v="6"/>
    <x v="6"/>
    <x v="5"/>
    <x v="0"/>
    <x v="1"/>
    <x v="0"/>
    <x v="1"/>
  </r>
  <r>
    <x v="0"/>
    <x v="6"/>
    <x v="6"/>
    <x v="6"/>
    <x v="5"/>
    <x v="0"/>
    <x v="1"/>
    <x v="1"/>
    <x v="1"/>
  </r>
  <r>
    <x v="0"/>
    <x v="6"/>
    <x v="6"/>
    <x v="6"/>
    <x v="5"/>
    <x v="0"/>
    <x v="1"/>
    <x v="2"/>
    <x v="1"/>
  </r>
  <r>
    <x v="0"/>
    <x v="6"/>
    <x v="6"/>
    <x v="6"/>
    <x v="5"/>
    <x v="0"/>
    <x v="1"/>
    <x v="3"/>
    <x v="1"/>
  </r>
  <r>
    <x v="0"/>
    <x v="6"/>
    <x v="6"/>
    <x v="6"/>
    <x v="5"/>
    <x v="0"/>
    <x v="1"/>
    <x v="4"/>
    <x v="1"/>
  </r>
  <r>
    <x v="0"/>
    <x v="6"/>
    <x v="6"/>
    <x v="6"/>
    <x v="5"/>
    <x v="0"/>
    <x v="1"/>
    <x v="5"/>
    <x v="1"/>
  </r>
  <r>
    <x v="0"/>
    <x v="6"/>
    <x v="6"/>
    <x v="6"/>
    <x v="5"/>
    <x v="0"/>
    <x v="1"/>
    <x v="6"/>
    <x v="1"/>
  </r>
  <r>
    <x v="0"/>
    <x v="6"/>
    <x v="6"/>
    <x v="6"/>
    <x v="5"/>
    <x v="0"/>
    <x v="2"/>
    <x v="7"/>
    <x v="2"/>
  </r>
  <r>
    <x v="0"/>
    <x v="6"/>
    <x v="6"/>
    <x v="6"/>
    <x v="5"/>
    <x v="0"/>
    <x v="1"/>
    <x v="8"/>
    <x v="1"/>
  </r>
  <r>
    <x v="0"/>
    <x v="6"/>
    <x v="6"/>
    <x v="6"/>
    <x v="5"/>
    <x v="0"/>
    <x v="1"/>
    <x v="9"/>
    <x v="1"/>
  </r>
  <r>
    <x v="0"/>
    <x v="6"/>
    <x v="6"/>
    <x v="6"/>
    <x v="5"/>
    <x v="0"/>
    <x v="1"/>
    <x v="10"/>
    <x v="1"/>
  </r>
  <r>
    <x v="0"/>
    <x v="6"/>
    <x v="6"/>
    <x v="6"/>
    <x v="5"/>
    <x v="0"/>
    <x v="1"/>
    <x v="11"/>
    <x v="1"/>
  </r>
  <r>
    <x v="0"/>
    <x v="6"/>
    <x v="6"/>
    <x v="6"/>
    <x v="5"/>
    <x v="0"/>
    <x v="1"/>
    <x v="12"/>
    <x v="1"/>
  </r>
  <r>
    <x v="0"/>
    <x v="6"/>
    <x v="6"/>
    <x v="6"/>
    <x v="5"/>
    <x v="0"/>
    <x v="1"/>
    <x v="13"/>
    <x v="1"/>
  </r>
  <r>
    <x v="0"/>
    <x v="6"/>
    <x v="6"/>
    <x v="6"/>
    <x v="5"/>
    <x v="0"/>
    <x v="1"/>
    <x v="14"/>
    <x v="1"/>
  </r>
  <r>
    <x v="0"/>
    <x v="6"/>
    <x v="6"/>
    <x v="6"/>
    <x v="5"/>
    <x v="0"/>
    <x v="1"/>
    <x v="15"/>
    <x v="1"/>
  </r>
  <r>
    <x v="3"/>
    <x v="7"/>
    <x v="7"/>
    <x v="7"/>
    <x v="3"/>
    <x v="0"/>
    <x v="1"/>
    <x v="0"/>
    <x v="1"/>
  </r>
  <r>
    <x v="3"/>
    <x v="7"/>
    <x v="7"/>
    <x v="7"/>
    <x v="3"/>
    <x v="0"/>
    <x v="1"/>
    <x v="1"/>
    <x v="1"/>
  </r>
  <r>
    <x v="3"/>
    <x v="7"/>
    <x v="7"/>
    <x v="7"/>
    <x v="3"/>
    <x v="0"/>
    <x v="1"/>
    <x v="2"/>
    <x v="1"/>
  </r>
  <r>
    <x v="3"/>
    <x v="7"/>
    <x v="7"/>
    <x v="7"/>
    <x v="3"/>
    <x v="0"/>
    <x v="1"/>
    <x v="3"/>
    <x v="1"/>
  </r>
  <r>
    <x v="3"/>
    <x v="7"/>
    <x v="7"/>
    <x v="7"/>
    <x v="3"/>
    <x v="0"/>
    <x v="1"/>
    <x v="4"/>
    <x v="1"/>
  </r>
  <r>
    <x v="3"/>
    <x v="7"/>
    <x v="7"/>
    <x v="7"/>
    <x v="3"/>
    <x v="0"/>
    <x v="1"/>
    <x v="5"/>
    <x v="1"/>
  </r>
  <r>
    <x v="3"/>
    <x v="7"/>
    <x v="7"/>
    <x v="7"/>
    <x v="3"/>
    <x v="0"/>
    <x v="1"/>
    <x v="6"/>
    <x v="1"/>
  </r>
  <r>
    <x v="3"/>
    <x v="7"/>
    <x v="7"/>
    <x v="7"/>
    <x v="3"/>
    <x v="0"/>
    <x v="1"/>
    <x v="7"/>
    <x v="1"/>
  </r>
  <r>
    <x v="3"/>
    <x v="7"/>
    <x v="7"/>
    <x v="7"/>
    <x v="3"/>
    <x v="0"/>
    <x v="1"/>
    <x v="8"/>
    <x v="1"/>
  </r>
  <r>
    <x v="3"/>
    <x v="7"/>
    <x v="7"/>
    <x v="7"/>
    <x v="3"/>
    <x v="0"/>
    <x v="1"/>
    <x v="9"/>
    <x v="1"/>
  </r>
  <r>
    <x v="3"/>
    <x v="7"/>
    <x v="7"/>
    <x v="7"/>
    <x v="3"/>
    <x v="0"/>
    <x v="1"/>
    <x v="10"/>
    <x v="1"/>
  </r>
  <r>
    <x v="3"/>
    <x v="7"/>
    <x v="7"/>
    <x v="7"/>
    <x v="3"/>
    <x v="0"/>
    <x v="1"/>
    <x v="11"/>
    <x v="1"/>
  </r>
  <r>
    <x v="3"/>
    <x v="7"/>
    <x v="7"/>
    <x v="7"/>
    <x v="3"/>
    <x v="0"/>
    <x v="1"/>
    <x v="12"/>
    <x v="1"/>
  </r>
  <r>
    <x v="3"/>
    <x v="7"/>
    <x v="7"/>
    <x v="7"/>
    <x v="3"/>
    <x v="0"/>
    <x v="1"/>
    <x v="13"/>
    <x v="1"/>
  </r>
  <r>
    <x v="3"/>
    <x v="7"/>
    <x v="7"/>
    <x v="7"/>
    <x v="3"/>
    <x v="0"/>
    <x v="1"/>
    <x v="14"/>
    <x v="1"/>
  </r>
  <r>
    <x v="3"/>
    <x v="7"/>
    <x v="7"/>
    <x v="7"/>
    <x v="3"/>
    <x v="0"/>
    <x v="1"/>
    <x v="15"/>
    <x v="1"/>
  </r>
  <r>
    <x v="0"/>
    <x v="8"/>
    <x v="8"/>
    <x v="8"/>
    <x v="5"/>
    <x v="0"/>
    <x v="1"/>
    <x v="0"/>
    <x v="1"/>
  </r>
  <r>
    <x v="0"/>
    <x v="8"/>
    <x v="8"/>
    <x v="8"/>
    <x v="5"/>
    <x v="0"/>
    <x v="1"/>
    <x v="1"/>
    <x v="1"/>
  </r>
  <r>
    <x v="0"/>
    <x v="8"/>
    <x v="8"/>
    <x v="8"/>
    <x v="5"/>
    <x v="0"/>
    <x v="1"/>
    <x v="2"/>
    <x v="1"/>
  </r>
  <r>
    <x v="0"/>
    <x v="8"/>
    <x v="8"/>
    <x v="8"/>
    <x v="5"/>
    <x v="0"/>
    <x v="1"/>
    <x v="3"/>
    <x v="1"/>
  </r>
  <r>
    <x v="0"/>
    <x v="8"/>
    <x v="8"/>
    <x v="8"/>
    <x v="5"/>
    <x v="0"/>
    <x v="1"/>
    <x v="4"/>
    <x v="1"/>
  </r>
  <r>
    <x v="0"/>
    <x v="8"/>
    <x v="8"/>
    <x v="8"/>
    <x v="5"/>
    <x v="0"/>
    <x v="1"/>
    <x v="5"/>
    <x v="1"/>
  </r>
  <r>
    <x v="0"/>
    <x v="8"/>
    <x v="8"/>
    <x v="8"/>
    <x v="5"/>
    <x v="0"/>
    <x v="1"/>
    <x v="6"/>
    <x v="1"/>
  </r>
  <r>
    <x v="0"/>
    <x v="8"/>
    <x v="8"/>
    <x v="8"/>
    <x v="5"/>
    <x v="0"/>
    <x v="1"/>
    <x v="7"/>
    <x v="1"/>
  </r>
  <r>
    <x v="0"/>
    <x v="8"/>
    <x v="8"/>
    <x v="8"/>
    <x v="5"/>
    <x v="0"/>
    <x v="1"/>
    <x v="8"/>
    <x v="1"/>
  </r>
  <r>
    <x v="0"/>
    <x v="8"/>
    <x v="8"/>
    <x v="8"/>
    <x v="5"/>
    <x v="0"/>
    <x v="1"/>
    <x v="9"/>
    <x v="1"/>
  </r>
  <r>
    <x v="0"/>
    <x v="8"/>
    <x v="8"/>
    <x v="8"/>
    <x v="5"/>
    <x v="0"/>
    <x v="1"/>
    <x v="10"/>
    <x v="1"/>
  </r>
  <r>
    <x v="0"/>
    <x v="8"/>
    <x v="8"/>
    <x v="8"/>
    <x v="5"/>
    <x v="0"/>
    <x v="1"/>
    <x v="11"/>
    <x v="1"/>
  </r>
  <r>
    <x v="0"/>
    <x v="8"/>
    <x v="8"/>
    <x v="8"/>
    <x v="5"/>
    <x v="0"/>
    <x v="1"/>
    <x v="12"/>
    <x v="1"/>
  </r>
  <r>
    <x v="0"/>
    <x v="8"/>
    <x v="8"/>
    <x v="8"/>
    <x v="5"/>
    <x v="0"/>
    <x v="1"/>
    <x v="13"/>
    <x v="1"/>
  </r>
  <r>
    <x v="0"/>
    <x v="8"/>
    <x v="8"/>
    <x v="8"/>
    <x v="5"/>
    <x v="0"/>
    <x v="3"/>
    <x v="14"/>
    <x v="3"/>
  </r>
  <r>
    <x v="0"/>
    <x v="8"/>
    <x v="8"/>
    <x v="8"/>
    <x v="5"/>
    <x v="0"/>
    <x v="3"/>
    <x v="15"/>
    <x v="3"/>
  </r>
  <r>
    <x v="4"/>
    <x v="9"/>
    <x v="9"/>
    <x v="9"/>
    <x v="6"/>
    <x v="2"/>
    <x v="0"/>
    <x v="0"/>
    <x v="0"/>
  </r>
  <r>
    <x v="4"/>
    <x v="9"/>
    <x v="9"/>
    <x v="9"/>
    <x v="6"/>
    <x v="2"/>
    <x v="0"/>
    <x v="1"/>
    <x v="0"/>
  </r>
  <r>
    <x v="4"/>
    <x v="9"/>
    <x v="9"/>
    <x v="9"/>
    <x v="6"/>
    <x v="2"/>
    <x v="0"/>
    <x v="2"/>
    <x v="0"/>
  </r>
  <r>
    <x v="4"/>
    <x v="9"/>
    <x v="9"/>
    <x v="9"/>
    <x v="6"/>
    <x v="2"/>
    <x v="0"/>
    <x v="3"/>
    <x v="0"/>
  </r>
  <r>
    <x v="4"/>
    <x v="9"/>
    <x v="9"/>
    <x v="9"/>
    <x v="6"/>
    <x v="2"/>
    <x v="0"/>
    <x v="4"/>
    <x v="0"/>
  </r>
  <r>
    <x v="4"/>
    <x v="9"/>
    <x v="9"/>
    <x v="9"/>
    <x v="6"/>
    <x v="2"/>
    <x v="0"/>
    <x v="5"/>
    <x v="0"/>
  </r>
  <r>
    <x v="4"/>
    <x v="9"/>
    <x v="9"/>
    <x v="9"/>
    <x v="6"/>
    <x v="2"/>
    <x v="0"/>
    <x v="6"/>
    <x v="0"/>
  </r>
  <r>
    <x v="4"/>
    <x v="9"/>
    <x v="9"/>
    <x v="9"/>
    <x v="6"/>
    <x v="2"/>
    <x v="0"/>
    <x v="7"/>
    <x v="0"/>
  </r>
  <r>
    <x v="4"/>
    <x v="9"/>
    <x v="9"/>
    <x v="9"/>
    <x v="6"/>
    <x v="2"/>
    <x v="0"/>
    <x v="8"/>
    <x v="0"/>
  </r>
  <r>
    <x v="4"/>
    <x v="9"/>
    <x v="9"/>
    <x v="9"/>
    <x v="6"/>
    <x v="2"/>
    <x v="0"/>
    <x v="9"/>
    <x v="0"/>
  </r>
  <r>
    <x v="4"/>
    <x v="9"/>
    <x v="9"/>
    <x v="9"/>
    <x v="6"/>
    <x v="2"/>
    <x v="0"/>
    <x v="10"/>
    <x v="0"/>
  </r>
  <r>
    <x v="4"/>
    <x v="9"/>
    <x v="9"/>
    <x v="9"/>
    <x v="6"/>
    <x v="2"/>
    <x v="0"/>
    <x v="11"/>
    <x v="0"/>
  </r>
  <r>
    <x v="4"/>
    <x v="9"/>
    <x v="9"/>
    <x v="9"/>
    <x v="6"/>
    <x v="2"/>
    <x v="0"/>
    <x v="12"/>
    <x v="0"/>
  </r>
  <r>
    <x v="4"/>
    <x v="9"/>
    <x v="9"/>
    <x v="9"/>
    <x v="6"/>
    <x v="2"/>
    <x v="0"/>
    <x v="13"/>
    <x v="0"/>
  </r>
  <r>
    <x v="4"/>
    <x v="9"/>
    <x v="9"/>
    <x v="9"/>
    <x v="6"/>
    <x v="2"/>
    <x v="0"/>
    <x v="14"/>
    <x v="0"/>
  </r>
  <r>
    <x v="4"/>
    <x v="9"/>
    <x v="9"/>
    <x v="9"/>
    <x v="6"/>
    <x v="2"/>
    <x v="0"/>
    <x v="15"/>
    <x v="0"/>
  </r>
  <r>
    <x v="0"/>
    <x v="0"/>
    <x v="0"/>
    <x v="0"/>
    <x v="0"/>
    <x v="0"/>
    <x v="1"/>
    <x v="16"/>
    <x v="1"/>
  </r>
  <r>
    <x v="0"/>
    <x v="0"/>
    <x v="0"/>
    <x v="0"/>
    <x v="0"/>
    <x v="0"/>
    <x v="0"/>
    <x v="17"/>
    <x v="0"/>
  </r>
  <r>
    <x v="0"/>
    <x v="0"/>
    <x v="0"/>
    <x v="0"/>
    <x v="0"/>
    <x v="0"/>
    <x v="1"/>
    <x v="18"/>
    <x v="1"/>
  </r>
  <r>
    <x v="0"/>
    <x v="0"/>
    <x v="0"/>
    <x v="0"/>
    <x v="0"/>
    <x v="0"/>
    <x v="1"/>
    <x v="19"/>
    <x v="1"/>
  </r>
  <r>
    <x v="0"/>
    <x v="0"/>
    <x v="0"/>
    <x v="0"/>
    <x v="0"/>
    <x v="0"/>
    <x v="1"/>
    <x v="20"/>
    <x v="1"/>
  </r>
  <r>
    <x v="0"/>
    <x v="0"/>
    <x v="0"/>
    <x v="0"/>
    <x v="0"/>
    <x v="0"/>
    <x v="1"/>
    <x v="21"/>
    <x v="1"/>
  </r>
  <r>
    <x v="0"/>
    <x v="0"/>
    <x v="0"/>
    <x v="0"/>
    <x v="0"/>
    <x v="0"/>
    <x v="0"/>
    <x v="22"/>
    <x v="0"/>
  </r>
  <r>
    <x v="0"/>
    <x v="0"/>
    <x v="0"/>
    <x v="0"/>
    <x v="0"/>
    <x v="0"/>
    <x v="1"/>
    <x v="23"/>
    <x v="1"/>
  </r>
  <r>
    <x v="0"/>
    <x v="0"/>
    <x v="0"/>
    <x v="0"/>
    <x v="0"/>
    <x v="0"/>
    <x v="1"/>
    <x v="24"/>
    <x v="1"/>
  </r>
  <r>
    <x v="0"/>
    <x v="0"/>
    <x v="0"/>
    <x v="0"/>
    <x v="0"/>
    <x v="0"/>
    <x v="1"/>
    <x v="25"/>
    <x v="1"/>
  </r>
  <r>
    <x v="0"/>
    <x v="0"/>
    <x v="0"/>
    <x v="0"/>
    <x v="0"/>
    <x v="0"/>
    <x v="0"/>
    <x v="26"/>
    <x v="0"/>
  </r>
  <r>
    <x v="0"/>
    <x v="0"/>
    <x v="0"/>
    <x v="0"/>
    <x v="0"/>
    <x v="0"/>
    <x v="1"/>
    <x v="27"/>
    <x v="1"/>
  </r>
  <r>
    <x v="0"/>
    <x v="0"/>
    <x v="0"/>
    <x v="0"/>
    <x v="0"/>
    <x v="0"/>
    <x v="1"/>
    <x v="28"/>
    <x v="1"/>
  </r>
  <r>
    <x v="0"/>
    <x v="0"/>
    <x v="0"/>
    <x v="0"/>
    <x v="0"/>
    <x v="0"/>
    <x v="1"/>
    <x v="29"/>
    <x v="1"/>
  </r>
  <r>
    <x v="0"/>
    <x v="0"/>
    <x v="0"/>
    <x v="0"/>
    <x v="0"/>
    <x v="0"/>
    <x v="1"/>
    <x v="30"/>
    <x v="1"/>
  </r>
  <r>
    <x v="0"/>
    <x v="0"/>
    <x v="0"/>
    <x v="0"/>
    <x v="0"/>
    <x v="0"/>
    <x v="1"/>
    <x v="31"/>
    <x v="1"/>
  </r>
  <r>
    <x v="0"/>
    <x v="0"/>
    <x v="0"/>
    <x v="0"/>
    <x v="0"/>
    <x v="0"/>
    <x v="1"/>
    <x v="32"/>
    <x v="1"/>
  </r>
  <r>
    <x v="0"/>
    <x v="0"/>
    <x v="0"/>
    <x v="0"/>
    <x v="0"/>
    <x v="0"/>
    <x v="1"/>
    <x v="33"/>
    <x v="1"/>
  </r>
  <r>
    <x v="0"/>
    <x v="0"/>
    <x v="0"/>
    <x v="0"/>
    <x v="0"/>
    <x v="0"/>
    <x v="1"/>
    <x v="34"/>
    <x v="1"/>
  </r>
  <r>
    <x v="0"/>
    <x v="0"/>
    <x v="0"/>
    <x v="0"/>
    <x v="0"/>
    <x v="0"/>
    <x v="1"/>
    <x v="35"/>
    <x v="1"/>
  </r>
  <r>
    <x v="0"/>
    <x v="0"/>
    <x v="0"/>
    <x v="0"/>
    <x v="0"/>
    <x v="0"/>
    <x v="1"/>
    <x v="36"/>
    <x v="1"/>
  </r>
  <r>
    <x v="0"/>
    <x v="1"/>
    <x v="1"/>
    <x v="1"/>
    <x v="1"/>
    <x v="0"/>
    <x v="1"/>
    <x v="16"/>
    <x v="1"/>
  </r>
  <r>
    <x v="0"/>
    <x v="1"/>
    <x v="1"/>
    <x v="1"/>
    <x v="1"/>
    <x v="0"/>
    <x v="1"/>
    <x v="17"/>
    <x v="1"/>
  </r>
  <r>
    <x v="0"/>
    <x v="1"/>
    <x v="1"/>
    <x v="1"/>
    <x v="1"/>
    <x v="0"/>
    <x v="1"/>
    <x v="18"/>
    <x v="1"/>
  </r>
  <r>
    <x v="0"/>
    <x v="1"/>
    <x v="1"/>
    <x v="1"/>
    <x v="1"/>
    <x v="0"/>
    <x v="0"/>
    <x v="19"/>
    <x v="0"/>
  </r>
  <r>
    <x v="0"/>
    <x v="1"/>
    <x v="1"/>
    <x v="1"/>
    <x v="1"/>
    <x v="0"/>
    <x v="1"/>
    <x v="20"/>
    <x v="1"/>
  </r>
  <r>
    <x v="0"/>
    <x v="1"/>
    <x v="1"/>
    <x v="1"/>
    <x v="1"/>
    <x v="0"/>
    <x v="1"/>
    <x v="21"/>
    <x v="1"/>
  </r>
  <r>
    <x v="0"/>
    <x v="1"/>
    <x v="1"/>
    <x v="1"/>
    <x v="1"/>
    <x v="0"/>
    <x v="1"/>
    <x v="22"/>
    <x v="1"/>
  </r>
  <r>
    <x v="0"/>
    <x v="1"/>
    <x v="1"/>
    <x v="1"/>
    <x v="1"/>
    <x v="0"/>
    <x v="1"/>
    <x v="23"/>
    <x v="1"/>
  </r>
  <r>
    <x v="0"/>
    <x v="1"/>
    <x v="1"/>
    <x v="1"/>
    <x v="1"/>
    <x v="0"/>
    <x v="0"/>
    <x v="24"/>
    <x v="0"/>
  </r>
  <r>
    <x v="0"/>
    <x v="1"/>
    <x v="1"/>
    <x v="1"/>
    <x v="1"/>
    <x v="0"/>
    <x v="1"/>
    <x v="25"/>
    <x v="1"/>
  </r>
  <r>
    <x v="0"/>
    <x v="1"/>
    <x v="1"/>
    <x v="1"/>
    <x v="1"/>
    <x v="0"/>
    <x v="1"/>
    <x v="26"/>
    <x v="1"/>
  </r>
  <r>
    <x v="0"/>
    <x v="1"/>
    <x v="1"/>
    <x v="1"/>
    <x v="1"/>
    <x v="0"/>
    <x v="1"/>
    <x v="27"/>
    <x v="1"/>
  </r>
  <r>
    <x v="0"/>
    <x v="1"/>
    <x v="1"/>
    <x v="1"/>
    <x v="1"/>
    <x v="0"/>
    <x v="1"/>
    <x v="28"/>
    <x v="1"/>
  </r>
  <r>
    <x v="0"/>
    <x v="1"/>
    <x v="1"/>
    <x v="1"/>
    <x v="1"/>
    <x v="0"/>
    <x v="1"/>
    <x v="29"/>
    <x v="1"/>
  </r>
  <r>
    <x v="0"/>
    <x v="1"/>
    <x v="1"/>
    <x v="1"/>
    <x v="1"/>
    <x v="0"/>
    <x v="1"/>
    <x v="30"/>
    <x v="1"/>
  </r>
  <r>
    <x v="0"/>
    <x v="1"/>
    <x v="1"/>
    <x v="1"/>
    <x v="1"/>
    <x v="0"/>
    <x v="1"/>
    <x v="31"/>
    <x v="1"/>
  </r>
  <r>
    <x v="0"/>
    <x v="1"/>
    <x v="1"/>
    <x v="1"/>
    <x v="1"/>
    <x v="0"/>
    <x v="1"/>
    <x v="32"/>
    <x v="1"/>
  </r>
  <r>
    <x v="0"/>
    <x v="1"/>
    <x v="1"/>
    <x v="1"/>
    <x v="1"/>
    <x v="0"/>
    <x v="1"/>
    <x v="33"/>
    <x v="1"/>
  </r>
  <r>
    <x v="0"/>
    <x v="1"/>
    <x v="1"/>
    <x v="1"/>
    <x v="1"/>
    <x v="0"/>
    <x v="1"/>
    <x v="34"/>
    <x v="1"/>
  </r>
  <r>
    <x v="0"/>
    <x v="1"/>
    <x v="1"/>
    <x v="1"/>
    <x v="1"/>
    <x v="0"/>
    <x v="1"/>
    <x v="35"/>
    <x v="1"/>
  </r>
  <r>
    <x v="0"/>
    <x v="1"/>
    <x v="1"/>
    <x v="1"/>
    <x v="1"/>
    <x v="0"/>
    <x v="1"/>
    <x v="36"/>
    <x v="1"/>
  </r>
  <r>
    <x v="0"/>
    <x v="2"/>
    <x v="2"/>
    <x v="2"/>
    <x v="2"/>
    <x v="0"/>
    <x v="1"/>
    <x v="16"/>
    <x v="1"/>
  </r>
  <r>
    <x v="0"/>
    <x v="2"/>
    <x v="2"/>
    <x v="2"/>
    <x v="2"/>
    <x v="0"/>
    <x v="1"/>
    <x v="17"/>
    <x v="1"/>
  </r>
  <r>
    <x v="0"/>
    <x v="2"/>
    <x v="2"/>
    <x v="2"/>
    <x v="2"/>
    <x v="0"/>
    <x v="1"/>
    <x v="18"/>
    <x v="1"/>
  </r>
  <r>
    <x v="0"/>
    <x v="2"/>
    <x v="2"/>
    <x v="2"/>
    <x v="2"/>
    <x v="0"/>
    <x v="1"/>
    <x v="19"/>
    <x v="1"/>
  </r>
  <r>
    <x v="0"/>
    <x v="2"/>
    <x v="2"/>
    <x v="2"/>
    <x v="2"/>
    <x v="0"/>
    <x v="1"/>
    <x v="20"/>
    <x v="1"/>
  </r>
  <r>
    <x v="0"/>
    <x v="2"/>
    <x v="2"/>
    <x v="2"/>
    <x v="2"/>
    <x v="0"/>
    <x v="1"/>
    <x v="21"/>
    <x v="1"/>
  </r>
  <r>
    <x v="0"/>
    <x v="2"/>
    <x v="2"/>
    <x v="2"/>
    <x v="2"/>
    <x v="0"/>
    <x v="1"/>
    <x v="22"/>
    <x v="1"/>
  </r>
  <r>
    <x v="0"/>
    <x v="2"/>
    <x v="2"/>
    <x v="2"/>
    <x v="2"/>
    <x v="0"/>
    <x v="2"/>
    <x v="23"/>
    <x v="2"/>
  </r>
  <r>
    <x v="0"/>
    <x v="2"/>
    <x v="2"/>
    <x v="2"/>
    <x v="2"/>
    <x v="0"/>
    <x v="1"/>
    <x v="24"/>
    <x v="1"/>
  </r>
  <r>
    <x v="0"/>
    <x v="2"/>
    <x v="2"/>
    <x v="2"/>
    <x v="2"/>
    <x v="0"/>
    <x v="1"/>
    <x v="25"/>
    <x v="1"/>
  </r>
  <r>
    <x v="0"/>
    <x v="2"/>
    <x v="2"/>
    <x v="2"/>
    <x v="2"/>
    <x v="0"/>
    <x v="1"/>
    <x v="26"/>
    <x v="1"/>
  </r>
  <r>
    <x v="0"/>
    <x v="2"/>
    <x v="2"/>
    <x v="2"/>
    <x v="2"/>
    <x v="0"/>
    <x v="0"/>
    <x v="27"/>
    <x v="0"/>
  </r>
  <r>
    <x v="0"/>
    <x v="2"/>
    <x v="2"/>
    <x v="2"/>
    <x v="2"/>
    <x v="0"/>
    <x v="1"/>
    <x v="28"/>
    <x v="1"/>
  </r>
  <r>
    <x v="0"/>
    <x v="2"/>
    <x v="2"/>
    <x v="2"/>
    <x v="2"/>
    <x v="0"/>
    <x v="1"/>
    <x v="29"/>
    <x v="1"/>
  </r>
  <r>
    <x v="0"/>
    <x v="2"/>
    <x v="2"/>
    <x v="2"/>
    <x v="2"/>
    <x v="0"/>
    <x v="1"/>
    <x v="30"/>
    <x v="1"/>
  </r>
  <r>
    <x v="0"/>
    <x v="2"/>
    <x v="2"/>
    <x v="2"/>
    <x v="2"/>
    <x v="0"/>
    <x v="1"/>
    <x v="31"/>
    <x v="1"/>
  </r>
  <r>
    <x v="0"/>
    <x v="2"/>
    <x v="2"/>
    <x v="2"/>
    <x v="2"/>
    <x v="0"/>
    <x v="0"/>
    <x v="32"/>
    <x v="0"/>
  </r>
  <r>
    <x v="0"/>
    <x v="2"/>
    <x v="2"/>
    <x v="2"/>
    <x v="2"/>
    <x v="0"/>
    <x v="1"/>
    <x v="33"/>
    <x v="1"/>
  </r>
  <r>
    <x v="0"/>
    <x v="2"/>
    <x v="2"/>
    <x v="2"/>
    <x v="2"/>
    <x v="0"/>
    <x v="1"/>
    <x v="34"/>
    <x v="1"/>
  </r>
  <r>
    <x v="0"/>
    <x v="2"/>
    <x v="2"/>
    <x v="2"/>
    <x v="2"/>
    <x v="0"/>
    <x v="1"/>
    <x v="35"/>
    <x v="1"/>
  </r>
  <r>
    <x v="0"/>
    <x v="2"/>
    <x v="2"/>
    <x v="2"/>
    <x v="2"/>
    <x v="0"/>
    <x v="1"/>
    <x v="36"/>
    <x v="1"/>
  </r>
  <r>
    <x v="1"/>
    <x v="3"/>
    <x v="3"/>
    <x v="3"/>
    <x v="3"/>
    <x v="0"/>
    <x v="1"/>
    <x v="16"/>
    <x v="1"/>
  </r>
  <r>
    <x v="1"/>
    <x v="3"/>
    <x v="3"/>
    <x v="3"/>
    <x v="3"/>
    <x v="0"/>
    <x v="1"/>
    <x v="17"/>
    <x v="1"/>
  </r>
  <r>
    <x v="1"/>
    <x v="3"/>
    <x v="3"/>
    <x v="3"/>
    <x v="3"/>
    <x v="0"/>
    <x v="1"/>
    <x v="18"/>
    <x v="1"/>
  </r>
  <r>
    <x v="1"/>
    <x v="3"/>
    <x v="3"/>
    <x v="3"/>
    <x v="3"/>
    <x v="0"/>
    <x v="1"/>
    <x v="19"/>
    <x v="1"/>
  </r>
  <r>
    <x v="1"/>
    <x v="3"/>
    <x v="3"/>
    <x v="3"/>
    <x v="3"/>
    <x v="0"/>
    <x v="1"/>
    <x v="20"/>
    <x v="1"/>
  </r>
  <r>
    <x v="1"/>
    <x v="3"/>
    <x v="3"/>
    <x v="3"/>
    <x v="3"/>
    <x v="0"/>
    <x v="1"/>
    <x v="21"/>
    <x v="1"/>
  </r>
  <r>
    <x v="1"/>
    <x v="3"/>
    <x v="3"/>
    <x v="3"/>
    <x v="3"/>
    <x v="0"/>
    <x v="1"/>
    <x v="22"/>
    <x v="1"/>
  </r>
  <r>
    <x v="1"/>
    <x v="3"/>
    <x v="3"/>
    <x v="3"/>
    <x v="3"/>
    <x v="0"/>
    <x v="1"/>
    <x v="23"/>
    <x v="1"/>
  </r>
  <r>
    <x v="1"/>
    <x v="3"/>
    <x v="3"/>
    <x v="3"/>
    <x v="3"/>
    <x v="0"/>
    <x v="1"/>
    <x v="24"/>
    <x v="1"/>
  </r>
  <r>
    <x v="1"/>
    <x v="3"/>
    <x v="3"/>
    <x v="3"/>
    <x v="3"/>
    <x v="0"/>
    <x v="1"/>
    <x v="25"/>
    <x v="1"/>
  </r>
  <r>
    <x v="1"/>
    <x v="3"/>
    <x v="3"/>
    <x v="3"/>
    <x v="3"/>
    <x v="0"/>
    <x v="1"/>
    <x v="26"/>
    <x v="1"/>
  </r>
  <r>
    <x v="1"/>
    <x v="3"/>
    <x v="3"/>
    <x v="3"/>
    <x v="3"/>
    <x v="0"/>
    <x v="1"/>
    <x v="27"/>
    <x v="1"/>
  </r>
  <r>
    <x v="1"/>
    <x v="3"/>
    <x v="3"/>
    <x v="3"/>
    <x v="3"/>
    <x v="0"/>
    <x v="1"/>
    <x v="28"/>
    <x v="1"/>
  </r>
  <r>
    <x v="1"/>
    <x v="3"/>
    <x v="3"/>
    <x v="3"/>
    <x v="3"/>
    <x v="0"/>
    <x v="1"/>
    <x v="29"/>
    <x v="1"/>
  </r>
  <r>
    <x v="1"/>
    <x v="3"/>
    <x v="3"/>
    <x v="3"/>
    <x v="3"/>
    <x v="0"/>
    <x v="1"/>
    <x v="30"/>
    <x v="1"/>
  </r>
  <r>
    <x v="1"/>
    <x v="3"/>
    <x v="3"/>
    <x v="3"/>
    <x v="3"/>
    <x v="0"/>
    <x v="1"/>
    <x v="31"/>
    <x v="1"/>
  </r>
  <r>
    <x v="1"/>
    <x v="3"/>
    <x v="3"/>
    <x v="3"/>
    <x v="3"/>
    <x v="0"/>
    <x v="1"/>
    <x v="32"/>
    <x v="1"/>
  </r>
  <r>
    <x v="1"/>
    <x v="3"/>
    <x v="3"/>
    <x v="3"/>
    <x v="3"/>
    <x v="0"/>
    <x v="1"/>
    <x v="33"/>
    <x v="1"/>
  </r>
  <r>
    <x v="1"/>
    <x v="3"/>
    <x v="3"/>
    <x v="3"/>
    <x v="3"/>
    <x v="0"/>
    <x v="1"/>
    <x v="34"/>
    <x v="1"/>
  </r>
  <r>
    <x v="1"/>
    <x v="3"/>
    <x v="3"/>
    <x v="3"/>
    <x v="3"/>
    <x v="0"/>
    <x v="1"/>
    <x v="35"/>
    <x v="1"/>
  </r>
  <r>
    <x v="1"/>
    <x v="3"/>
    <x v="3"/>
    <x v="3"/>
    <x v="3"/>
    <x v="0"/>
    <x v="1"/>
    <x v="36"/>
    <x v="1"/>
  </r>
  <r>
    <x v="2"/>
    <x v="4"/>
    <x v="4"/>
    <x v="4"/>
    <x v="4"/>
    <x v="1"/>
    <x v="1"/>
    <x v="16"/>
    <x v="1"/>
  </r>
  <r>
    <x v="2"/>
    <x v="4"/>
    <x v="4"/>
    <x v="4"/>
    <x v="4"/>
    <x v="1"/>
    <x v="0"/>
    <x v="17"/>
    <x v="0"/>
  </r>
  <r>
    <x v="2"/>
    <x v="4"/>
    <x v="4"/>
    <x v="4"/>
    <x v="4"/>
    <x v="1"/>
    <x v="0"/>
    <x v="18"/>
    <x v="0"/>
  </r>
  <r>
    <x v="2"/>
    <x v="4"/>
    <x v="4"/>
    <x v="4"/>
    <x v="4"/>
    <x v="1"/>
    <x v="0"/>
    <x v="19"/>
    <x v="0"/>
  </r>
  <r>
    <x v="2"/>
    <x v="4"/>
    <x v="4"/>
    <x v="4"/>
    <x v="4"/>
    <x v="1"/>
    <x v="0"/>
    <x v="20"/>
    <x v="0"/>
  </r>
  <r>
    <x v="2"/>
    <x v="4"/>
    <x v="4"/>
    <x v="4"/>
    <x v="4"/>
    <x v="1"/>
    <x v="1"/>
    <x v="21"/>
    <x v="1"/>
  </r>
  <r>
    <x v="2"/>
    <x v="4"/>
    <x v="4"/>
    <x v="4"/>
    <x v="4"/>
    <x v="1"/>
    <x v="0"/>
    <x v="22"/>
    <x v="0"/>
  </r>
  <r>
    <x v="2"/>
    <x v="4"/>
    <x v="4"/>
    <x v="4"/>
    <x v="4"/>
    <x v="1"/>
    <x v="0"/>
    <x v="23"/>
    <x v="0"/>
  </r>
  <r>
    <x v="2"/>
    <x v="4"/>
    <x v="4"/>
    <x v="4"/>
    <x v="4"/>
    <x v="1"/>
    <x v="0"/>
    <x v="24"/>
    <x v="0"/>
  </r>
  <r>
    <x v="2"/>
    <x v="4"/>
    <x v="4"/>
    <x v="4"/>
    <x v="4"/>
    <x v="1"/>
    <x v="0"/>
    <x v="25"/>
    <x v="0"/>
  </r>
  <r>
    <x v="2"/>
    <x v="4"/>
    <x v="4"/>
    <x v="4"/>
    <x v="4"/>
    <x v="1"/>
    <x v="0"/>
    <x v="26"/>
    <x v="0"/>
  </r>
  <r>
    <x v="2"/>
    <x v="4"/>
    <x v="4"/>
    <x v="4"/>
    <x v="4"/>
    <x v="1"/>
    <x v="0"/>
    <x v="27"/>
    <x v="0"/>
  </r>
  <r>
    <x v="2"/>
    <x v="4"/>
    <x v="4"/>
    <x v="4"/>
    <x v="4"/>
    <x v="1"/>
    <x v="0"/>
    <x v="28"/>
    <x v="0"/>
  </r>
  <r>
    <x v="2"/>
    <x v="4"/>
    <x v="4"/>
    <x v="4"/>
    <x v="4"/>
    <x v="1"/>
    <x v="0"/>
    <x v="29"/>
    <x v="0"/>
  </r>
  <r>
    <x v="2"/>
    <x v="4"/>
    <x v="4"/>
    <x v="4"/>
    <x v="4"/>
    <x v="1"/>
    <x v="0"/>
    <x v="30"/>
    <x v="0"/>
  </r>
  <r>
    <x v="2"/>
    <x v="4"/>
    <x v="4"/>
    <x v="4"/>
    <x v="4"/>
    <x v="1"/>
    <x v="0"/>
    <x v="31"/>
    <x v="0"/>
  </r>
  <r>
    <x v="2"/>
    <x v="4"/>
    <x v="4"/>
    <x v="4"/>
    <x v="4"/>
    <x v="1"/>
    <x v="0"/>
    <x v="32"/>
    <x v="0"/>
  </r>
  <r>
    <x v="2"/>
    <x v="4"/>
    <x v="4"/>
    <x v="4"/>
    <x v="4"/>
    <x v="1"/>
    <x v="2"/>
    <x v="33"/>
    <x v="2"/>
  </r>
  <r>
    <x v="2"/>
    <x v="4"/>
    <x v="4"/>
    <x v="4"/>
    <x v="4"/>
    <x v="1"/>
    <x v="0"/>
    <x v="34"/>
    <x v="0"/>
  </r>
  <r>
    <x v="2"/>
    <x v="4"/>
    <x v="4"/>
    <x v="4"/>
    <x v="4"/>
    <x v="1"/>
    <x v="0"/>
    <x v="35"/>
    <x v="0"/>
  </r>
  <r>
    <x v="2"/>
    <x v="4"/>
    <x v="4"/>
    <x v="4"/>
    <x v="4"/>
    <x v="1"/>
    <x v="0"/>
    <x v="36"/>
    <x v="0"/>
  </r>
  <r>
    <x v="1"/>
    <x v="5"/>
    <x v="5"/>
    <x v="5"/>
    <x v="2"/>
    <x v="0"/>
    <x v="1"/>
    <x v="16"/>
    <x v="1"/>
  </r>
  <r>
    <x v="1"/>
    <x v="5"/>
    <x v="5"/>
    <x v="5"/>
    <x v="2"/>
    <x v="0"/>
    <x v="1"/>
    <x v="17"/>
    <x v="1"/>
  </r>
  <r>
    <x v="1"/>
    <x v="5"/>
    <x v="5"/>
    <x v="5"/>
    <x v="2"/>
    <x v="0"/>
    <x v="1"/>
    <x v="18"/>
    <x v="1"/>
  </r>
  <r>
    <x v="1"/>
    <x v="5"/>
    <x v="5"/>
    <x v="5"/>
    <x v="2"/>
    <x v="0"/>
    <x v="1"/>
    <x v="19"/>
    <x v="1"/>
  </r>
  <r>
    <x v="1"/>
    <x v="5"/>
    <x v="5"/>
    <x v="5"/>
    <x v="2"/>
    <x v="0"/>
    <x v="1"/>
    <x v="20"/>
    <x v="1"/>
  </r>
  <r>
    <x v="1"/>
    <x v="5"/>
    <x v="5"/>
    <x v="5"/>
    <x v="2"/>
    <x v="0"/>
    <x v="1"/>
    <x v="21"/>
    <x v="1"/>
  </r>
  <r>
    <x v="1"/>
    <x v="5"/>
    <x v="5"/>
    <x v="5"/>
    <x v="2"/>
    <x v="0"/>
    <x v="1"/>
    <x v="22"/>
    <x v="1"/>
  </r>
  <r>
    <x v="1"/>
    <x v="5"/>
    <x v="5"/>
    <x v="5"/>
    <x v="2"/>
    <x v="0"/>
    <x v="1"/>
    <x v="23"/>
    <x v="1"/>
  </r>
  <r>
    <x v="1"/>
    <x v="5"/>
    <x v="5"/>
    <x v="5"/>
    <x v="2"/>
    <x v="0"/>
    <x v="1"/>
    <x v="24"/>
    <x v="1"/>
  </r>
  <r>
    <x v="1"/>
    <x v="5"/>
    <x v="5"/>
    <x v="5"/>
    <x v="2"/>
    <x v="0"/>
    <x v="1"/>
    <x v="25"/>
    <x v="1"/>
  </r>
  <r>
    <x v="1"/>
    <x v="5"/>
    <x v="5"/>
    <x v="5"/>
    <x v="2"/>
    <x v="0"/>
    <x v="0"/>
    <x v="26"/>
    <x v="0"/>
  </r>
  <r>
    <x v="1"/>
    <x v="5"/>
    <x v="5"/>
    <x v="5"/>
    <x v="2"/>
    <x v="0"/>
    <x v="0"/>
    <x v="27"/>
    <x v="0"/>
  </r>
  <r>
    <x v="1"/>
    <x v="5"/>
    <x v="5"/>
    <x v="5"/>
    <x v="2"/>
    <x v="0"/>
    <x v="0"/>
    <x v="28"/>
    <x v="0"/>
  </r>
  <r>
    <x v="1"/>
    <x v="5"/>
    <x v="5"/>
    <x v="5"/>
    <x v="2"/>
    <x v="0"/>
    <x v="0"/>
    <x v="29"/>
    <x v="0"/>
  </r>
  <r>
    <x v="1"/>
    <x v="5"/>
    <x v="5"/>
    <x v="5"/>
    <x v="2"/>
    <x v="0"/>
    <x v="0"/>
    <x v="30"/>
    <x v="0"/>
  </r>
  <r>
    <x v="1"/>
    <x v="5"/>
    <x v="5"/>
    <x v="5"/>
    <x v="2"/>
    <x v="0"/>
    <x v="0"/>
    <x v="31"/>
    <x v="0"/>
  </r>
  <r>
    <x v="1"/>
    <x v="5"/>
    <x v="5"/>
    <x v="5"/>
    <x v="2"/>
    <x v="0"/>
    <x v="0"/>
    <x v="32"/>
    <x v="0"/>
  </r>
  <r>
    <x v="1"/>
    <x v="5"/>
    <x v="5"/>
    <x v="5"/>
    <x v="2"/>
    <x v="0"/>
    <x v="0"/>
    <x v="33"/>
    <x v="0"/>
  </r>
  <r>
    <x v="1"/>
    <x v="5"/>
    <x v="5"/>
    <x v="5"/>
    <x v="2"/>
    <x v="0"/>
    <x v="0"/>
    <x v="34"/>
    <x v="0"/>
  </r>
  <r>
    <x v="1"/>
    <x v="5"/>
    <x v="5"/>
    <x v="5"/>
    <x v="2"/>
    <x v="0"/>
    <x v="0"/>
    <x v="35"/>
    <x v="0"/>
  </r>
  <r>
    <x v="1"/>
    <x v="5"/>
    <x v="5"/>
    <x v="5"/>
    <x v="2"/>
    <x v="0"/>
    <x v="0"/>
    <x v="36"/>
    <x v="0"/>
  </r>
  <r>
    <x v="0"/>
    <x v="6"/>
    <x v="6"/>
    <x v="6"/>
    <x v="5"/>
    <x v="0"/>
    <x v="1"/>
    <x v="16"/>
    <x v="1"/>
  </r>
  <r>
    <x v="0"/>
    <x v="6"/>
    <x v="6"/>
    <x v="6"/>
    <x v="5"/>
    <x v="0"/>
    <x v="1"/>
    <x v="17"/>
    <x v="1"/>
  </r>
  <r>
    <x v="0"/>
    <x v="6"/>
    <x v="6"/>
    <x v="6"/>
    <x v="5"/>
    <x v="0"/>
    <x v="1"/>
    <x v="18"/>
    <x v="1"/>
  </r>
  <r>
    <x v="0"/>
    <x v="6"/>
    <x v="6"/>
    <x v="6"/>
    <x v="5"/>
    <x v="0"/>
    <x v="2"/>
    <x v="19"/>
    <x v="2"/>
  </r>
  <r>
    <x v="0"/>
    <x v="6"/>
    <x v="6"/>
    <x v="6"/>
    <x v="5"/>
    <x v="0"/>
    <x v="1"/>
    <x v="20"/>
    <x v="1"/>
  </r>
  <r>
    <x v="0"/>
    <x v="6"/>
    <x v="6"/>
    <x v="6"/>
    <x v="5"/>
    <x v="0"/>
    <x v="1"/>
    <x v="21"/>
    <x v="1"/>
  </r>
  <r>
    <x v="0"/>
    <x v="6"/>
    <x v="6"/>
    <x v="6"/>
    <x v="5"/>
    <x v="0"/>
    <x v="1"/>
    <x v="22"/>
    <x v="1"/>
  </r>
  <r>
    <x v="0"/>
    <x v="6"/>
    <x v="6"/>
    <x v="6"/>
    <x v="5"/>
    <x v="0"/>
    <x v="1"/>
    <x v="23"/>
    <x v="1"/>
  </r>
  <r>
    <x v="0"/>
    <x v="6"/>
    <x v="6"/>
    <x v="6"/>
    <x v="5"/>
    <x v="0"/>
    <x v="1"/>
    <x v="24"/>
    <x v="1"/>
  </r>
  <r>
    <x v="0"/>
    <x v="6"/>
    <x v="6"/>
    <x v="6"/>
    <x v="5"/>
    <x v="0"/>
    <x v="1"/>
    <x v="25"/>
    <x v="1"/>
  </r>
  <r>
    <x v="0"/>
    <x v="6"/>
    <x v="6"/>
    <x v="6"/>
    <x v="5"/>
    <x v="0"/>
    <x v="1"/>
    <x v="26"/>
    <x v="1"/>
  </r>
  <r>
    <x v="0"/>
    <x v="6"/>
    <x v="6"/>
    <x v="6"/>
    <x v="5"/>
    <x v="0"/>
    <x v="1"/>
    <x v="27"/>
    <x v="1"/>
  </r>
  <r>
    <x v="0"/>
    <x v="6"/>
    <x v="6"/>
    <x v="6"/>
    <x v="5"/>
    <x v="0"/>
    <x v="1"/>
    <x v="28"/>
    <x v="1"/>
  </r>
  <r>
    <x v="0"/>
    <x v="6"/>
    <x v="6"/>
    <x v="6"/>
    <x v="5"/>
    <x v="0"/>
    <x v="0"/>
    <x v="29"/>
    <x v="0"/>
  </r>
  <r>
    <x v="0"/>
    <x v="6"/>
    <x v="6"/>
    <x v="6"/>
    <x v="5"/>
    <x v="0"/>
    <x v="1"/>
    <x v="30"/>
    <x v="1"/>
  </r>
  <r>
    <x v="0"/>
    <x v="6"/>
    <x v="6"/>
    <x v="6"/>
    <x v="5"/>
    <x v="0"/>
    <x v="1"/>
    <x v="31"/>
    <x v="1"/>
  </r>
  <r>
    <x v="0"/>
    <x v="6"/>
    <x v="6"/>
    <x v="6"/>
    <x v="5"/>
    <x v="0"/>
    <x v="1"/>
    <x v="32"/>
    <x v="1"/>
  </r>
  <r>
    <x v="0"/>
    <x v="6"/>
    <x v="6"/>
    <x v="6"/>
    <x v="5"/>
    <x v="0"/>
    <x v="1"/>
    <x v="33"/>
    <x v="1"/>
  </r>
  <r>
    <x v="0"/>
    <x v="6"/>
    <x v="6"/>
    <x v="6"/>
    <x v="5"/>
    <x v="0"/>
    <x v="0"/>
    <x v="34"/>
    <x v="0"/>
  </r>
  <r>
    <x v="0"/>
    <x v="6"/>
    <x v="6"/>
    <x v="6"/>
    <x v="5"/>
    <x v="0"/>
    <x v="1"/>
    <x v="35"/>
    <x v="1"/>
  </r>
  <r>
    <x v="0"/>
    <x v="6"/>
    <x v="6"/>
    <x v="6"/>
    <x v="5"/>
    <x v="0"/>
    <x v="1"/>
    <x v="36"/>
    <x v="1"/>
  </r>
  <r>
    <x v="3"/>
    <x v="7"/>
    <x v="7"/>
    <x v="7"/>
    <x v="3"/>
    <x v="0"/>
    <x v="1"/>
    <x v="16"/>
    <x v="1"/>
  </r>
  <r>
    <x v="3"/>
    <x v="7"/>
    <x v="7"/>
    <x v="7"/>
    <x v="3"/>
    <x v="0"/>
    <x v="1"/>
    <x v="17"/>
    <x v="1"/>
  </r>
  <r>
    <x v="3"/>
    <x v="7"/>
    <x v="7"/>
    <x v="7"/>
    <x v="3"/>
    <x v="0"/>
    <x v="1"/>
    <x v="18"/>
    <x v="1"/>
  </r>
  <r>
    <x v="3"/>
    <x v="7"/>
    <x v="7"/>
    <x v="7"/>
    <x v="3"/>
    <x v="0"/>
    <x v="1"/>
    <x v="19"/>
    <x v="1"/>
  </r>
  <r>
    <x v="3"/>
    <x v="7"/>
    <x v="7"/>
    <x v="7"/>
    <x v="3"/>
    <x v="0"/>
    <x v="1"/>
    <x v="20"/>
    <x v="1"/>
  </r>
  <r>
    <x v="3"/>
    <x v="7"/>
    <x v="7"/>
    <x v="7"/>
    <x v="3"/>
    <x v="0"/>
    <x v="1"/>
    <x v="21"/>
    <x v="1"/>
  </r>
  <r>
    <x v="3"/>
    <x v="7"/>
    <x v="7"/>
    <x v="7"/>
    <x v="3"/>
    <x v="0"/>
    <x v="1"/>
    <x v="22"/>
    <x v="1"/>
  </r>
  <r>
    <x v="3"/>
    <x v="7"/>
    <x v="7"/>
    <x v="7"/>
    <x v="3"/>
    <x v="0"/>
    <x v="1"/>
    <x v="23"/>
    <x v="1"/>
  </r>
  <r>
    <x v="3"/>
    <x v="7"/>
    <x v="7"/>
    <x v="7"/>
    <x v="3"/>
    <x v="0"/>
    <x v="1"/>
    <x v="24"/>
    <x v="1"/>
  </r>
  <r>
    <x v="3"/>
    <x v="7"/>
    <x v="7"/>
    <x v="7"/>
    <x v="3"/>
    <x v="0"/>
    <x v="1"/>
    <x v="25"/>
    <x v="1"/>
  </r>
  <r>
    <x v="3"/>
    <x v="7"/>
    <x v="7"/>
    <x v="7"/>
    <x v="3"/>
    <x v="0"/>
    <x v="1"/>
    <x v="26"/>
    <x v="1"/>
  </r>
  <r>
    <x v="3"/>
    <x v="7"/>
    <x v="7"/>
    <x v="7"/>
    <x v="3"/>
    <x v="0"/>
    <x v="1"/>
    <x v="27"/>
    <x v="1"/>
  </r>
  <r>
    <x v="3"/>
    <x v="7"/>
    <x v="7"/>
    <x v="7"/>
    <x v="3"/>
    <x v="0"/>
    <x v="1"/>
    <x v="28"/>
    <x v="1"/>
  </r>
  <r>
    <x v="3"/>
    <x v="7"/>
    <x v="7"/>
    <x v="7"/>
    <x v="3"/>
    <x v="0"/>
    <x v="1"/>
    <x v="29"/>
    <x v="1"/>
  </r>
  <r>
    <x v="3"/>
    <x v="7"/>
    <x v="7"/>
    <x v="7"/>
    <x v="3"/>
    <x v="0"/>
    <x v="1"/>
    <x v="30"/>
    <x v="1"/>
  </r>
  <r>
    <x v="3"/>
    <x v="7"/>
    <x v="7"/>
    <x v="7"/>
    <x v="3"/>
    <x v="0"/>
    <x v="1"/>
    <x v="31"/>
    <x v="1"/>
  </r>
  <r>
    <x v="3"/>
    <x v="7"/>
    <x v="7"/>
    <x v="7"/>
    <x v="3"/>
    <x v="0"/>
    <x v="1"/>
    <x v="32"/>
    <x v="1"/>
  </r>
  <r>
    <x v="3"/>
    <x v="7"/>
    <x v="7"/>
    <x v="7"/>
    <x v="3"/>
    <x v="0"/>
    <x v="1"/>
    <x v="33"/>
    <x v="1"/>
  </r>
  <r>
    <x v="3"/>
    <x v="7"/>
    <x v="7"/>
    <x v="7"/>
    <x v="3"/>
    <x v="0"/>
    <x v="1"/>
    <x v="34"/>
    <x v="1"/>
  </r>
  <r>
    <x v="3"/>
    <x v="7"/>
    <x v="7"/>
    <x v="7"/>
    <x v="3"/>
    <x v="0"/>
    <x v="1"/>
    <x v="35"/>
    <x v="1"/>
  </r>
  <r>
    <x v="3"/>
    <x v="7"/>
    <x v="7"/>
    <x v="7"/>
    <x v="3"/>
    <x v="0"/>
    <x v="1"/>
    <x v="36"/>
    <x v="1"/>
  </r>
  <r>
    <x v="0"/>
    <x v="8"/>
    <x v="8"/>
    <x v="8"/>
    <x v="5"/>
    <x v="0"/>
    <x v="1"/>
    <x v="16"/>
    <x v="1"/>
  </r>
  <r>
    <x v="0"/>
    <x v="8"/>
    <x v="8"/>
    <x v="8"/>
    <x v="5"/>
    <x v="0"/>
    <x v="1"/>
    <x v="17"/>
    <x v="1"/>
  </r>
  <r>
    <x v="0"/>
    <x v="8"/>
    <x v="8"/>
    <x v="8"/>
    <x v="5"/>
    <x v="0"/>
    <x v="1"/>
    <x v="18"/>
    <x v="1"/>
  </r>
  <r>
    <x v="0"/>
    <x v="8"/>
    <x v="8"/>
    <x v="8"/>
    <x v="5"/>
    <x v="0"/>
    <x v="1"/>
    <x v="19"/>
    <x v="1"/>
  </r>
  <r>
    <x v="0"/>
    <x v="8"/>
    <x v="8"/>
    <x v="8"/>
    <x v="5"/>
    <x v="0"/>
    <x v="1"/>
    <x v="20"/>
    <x v="1"/>
  </r>
  <r>
    <x v="0"/>
    <x v="8"/>
    <x v="8"/>
    <x v="8"/>
    <x v="5"/>
    <x v="0"/>
    <x v="1"/>
    <x v="21"/>
    <x v="1"/>
  </r>
  <r>
    <x v="0"/>
    <x v="8"/>
    <x v="8"/>
    <x v="8"/>
    <x v="5"/>
    <x v="0"/>
    <x v="1"/>
    <x v="22"/>
    <x v="1"/>
  </r>
  <r>
    <x v="0"/>
    <x v="8"/>
    <x v="8"/>
    <x v="8"/>
    <x v="5"/>
    <x v="0"/>
    <x v="1"/>
    <x v="23"/>
    <x v="1"/>
  </r>
  <r>
    <x v="0"/>
    <x v="8"/>
    <x v="8"/>
    <x v="8"/>
    <x v="5"/>
    <x v="0"/>
    <x v="1"/>
    <x v="24"/>
    <x v="1"/>
  </r>
  <r>
    <x v="0"/>
    <x v="8"/>
    <x v="8"/>
    <x v="8"/>
    <x v="5"/>
    <x v="0"/>
    <x v="1"/>
    <x v="25"/>
    <x v="1"/>
  </r>
  <r>
    <x v="0"/>
    <x v="8"/>
    <x v="8"/>
    <x v="8"/>
    <x v="5"/>
    <x v="0"/>
    <x v="1"/>
    <x v="26"/>
    <x v="1"/>
  </r>
  <r>
    <x v="0"/>
    <x v="8"/>
    <x v="8"/>
    <x v="8"/>
    <x v="5"/>
    <x v="0"/>
    <x v="1"/>
    <x v="27"/>
    <x v="1"/>
  </r>
  <r>
    <x v="0"/>
    <x v="8"/>
    <x v="8"/>
    <x v="8"/>
    <x v="5"/>
    <x v="0"/>
    <x v="1"/>
    <x v="28"/>
    <x v="1"/>
  </r>
  <r>
    <x v="0"/>
    <x v="8"/>
    <x v="8"/>
    <x v="8"/>
    <x v="5"/>
    <x v="0"/>
    <x v="2"/>
    <x v="29"/>
    <x v="2"/>
  </r>
  <r>
    <x v="0"/>
    <x v="8"/>
    <x v="8"/>
    <x v="8"/>
    <x v="5"/>
    <x v="0"/>
    <x v="1"/>
    <x v="30"/>
    <x v="1"/>
  </r>
  <r>
    <x v="0"/>
    <x v="8"/>
    <x v="8"/>
    <x v="8"/>
    <x v="5"/>
    <x v="0"/>
    <x v="1"/>
    <x v="31"/>
    <x v="1"/>
  </r>
  <r>
    <x v="0"/>
    <x v="8"/>
    <x v="8"/>
    <x v="8"/>
    <x v="5"/>
    <x v="0"/>
    <x v="1"/>
    <x v="32"/>
    <x v="1"/>
  </r>
  <r>
    <x v="0"/>
    <x v="8"/>
    <x v="8"/>
    <x v="8"/>
    <x v="5"/>
    <x v="0"/>
    <x v="1"/>
    <x v="33"/>
    <x v="1"/>
  </r>
  <r>
    <x v="0"/>
    <x v="8"/>
    <x v="8"/>
    <x v="8"/>
    <x v="5"/>
    <x v="0"/>
    <x v="1"/>
    <x v="34"/>
    <x v="1"/>
  </r>
  <r>
    <x v="0"/>
    <x v="8"/>
    <x v="8"/>
    <x v="8"/>
    <x v="5"/>
    <x v="0"/>
    <x v="1"/>
    <x v="35"/>
    <x v="1"/>
  </r>
  <r>
    <x v="0"/>
    <x v="8"/>
    <x v="8"/>
    <x v="8"/>
    <x v="5"/>
    <x v="0"/>
    <x v="1"/>
    <x v="36"/>
    <x v="1"/>
  </r>
  <r>
    <x v="4"/>
    <x v="9"/>
    <x v="9"/>
    <x v="9"/>
    <x v="6"/>
    <x v="2"/>
    <x v="0"/>
    <x v="16"/>
    <x v="0"/>
  </r>
  <r>
    <x v="4"/>
    <x v="9"/>
    <x v="9"/>
    <x v="9"/>
    <x v="6"/>
    <x v="2"/>
    <x v="0"/>
    <x v="17"/>
    <x v="0"/>
  </r>
  <r>
    <x v="4"/>
    <x v="9"/>
    <x v="9"/>
    <x v="9"/>
    <x v="6"/>
    <x v="2"/>
    <x v="0"/>
    <x v="18"/>
    <x v="0"/>
  </r>
  <r>
    <x v="4"/>
    <x v="9"/>
    <x v="9"/>
    <x v="9"/>
    <x v="6"/>
    <x v="2"/>
    <x v="0"/>
    <x v="19"/>
    <x v="0"/>
  </r>
  <r>
    <x v="4"/>
    <x v="9"/>
    <x v="9"/>
    <x v="9"/>
    <x v="6"/>
    <x v="2"/>
    <x v="0"/>
    <x v="20"/>
    <x v="0"/>
  </r>
  <r>
    <x v="4"/>
    <x v="9"/>
    <x v="9"/>
    <x v="9"/>
    <x v="6"/>
    <x v="2"/>
    <x v="0"/>
    <x v="21"/>
    <x v="0"/>
  </r>
  <r>
    <x v="4"/>
    <x v="9"/>
    <x v="9"/>
    <x v="9"/>
    <x v="6"/>
    <x v="2"/>
    <x v="0"/>
    <x v="22"/>
    <x v="0"/>
  </r>
  <r>
    <x v="4"/>
    <x v="9"/>
    <x v="9"/>
    <x v="9"/>
    <x v="6"/>
    <x v="2"/>
    <x v="0"/>
    <x v="23"/>
    <x v="0"/>
  </r>
  <r>
    <x v="4"/>
    <x v="9"/>
    <x v="9"/>
    <x v="9"/>
    <x v="6"/>
    <x v="2"/>
    <x v="0"/>
    <x v="24"/>
    <x v="0"/>
  </r>
  <r>
    <x v="4"/>
    <x v="9"/>
    <x v="9"/>
    <x v="9"/>
    <x v="6"/>
    <x v="2"/>
    <x v="0"/>
    <x v="25"/>
    <x v="0"/>
  </r>
  <r>
    <x v="4"/>
    <x v="9"/>
    <x v="9"/>
    <x v="9"/>
    <x v="6"/>
    <x v="2"/>
    <x v="1"/>
    <x v="26"/>
    <x v="1"/>
  </r>
  <r>
    <x v="4"/>
    <x v="9"/>
    <x v="9"/>
    <x v="9"/>
    <x v="6"/>
    <x v="2"/>
    <x v="0"/>
    <x v="27"/>
    <x v="0"/>
  </r>
  <r>
    <x v="4"/>
    <x v="9"/>
    <x v="9"/>
    <x v="9"/>
    <x v="6"/>
    <x v="2"/>
    <x v="0"/>
    <x v="28"/>
    <x v="0"/>
  </r>
  <r>
    <x v="4"/>
    <x v="9"/>
    <x v="9"/>
    <x v="9"/>
    <x v="6"/>
    <x v="2"/>
    <x v="0"/>
    <x v="29"/>
    <x v="0"/>
  </r>
  <r>
    <x v="4"/>
    <x v="9"/>
    <x v="9"/>
    <x v="9"/>
    <x v="6"/>
    <x v="2"/>
    <x v="0"/>
    <x v="30"/>
    <x v="0"/>
  </r>
  <r>
    <x v="4"/>
    <x v="9"/>
    <x v="9"/>
    <x v="9"/>
    <x v="6"/>
    <x v="2"/>
    <x v="1"/>
    <x v="31"/>
    <x v="1"/>
  </r>
  <r>
    <x v="4"/>
    <x v="9"/>
    <x v="9"/>
    <x v="9"/>
    <x v="6"/>
    <x v="2"/>
    <x v="0"/>
    <x v="32"/>
    <x v="0"/>
  </r>
  <r>
    <x v="4"/>
    <x v="9"/>
    <x v="9"/>
    <x v="9"/>
    <x v="6"/>
    <x v="2"/>
    <x v="0"/>
    <x v="33"/>
    <x v="0"/>
  </r>
  <r>
    <x v="4"/>
    <x v="9"/>
    <x v="9"/>
    <x v="9"/>
    <x v="6"/>
    <x v="2"/>
    <x v="0"/>
    <x v="34"/>
    <x v="0"/>
  </r>
  <r>
    <x v="4"/>
    <x v="9"/>
    <x v="9"/>
    <x v="9"/>
    <x v="6"/>
    <x v="2"/>
    <x v="0"/>
    <x v="35"/>
    <x v="0"/>
  </r>
  <r>
    <x v="4"/>
    <x v="9"/>
    <x v="9"/>
    <x v="9"/>
    <x v="6"/>
    <x v="2"/>
    <x v="0"/>
    <x v="36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1">
  <r>
    <x v="0"/>
    <x v="0"/>
    <x v="0"/>
    <x v="0"/>
    <x v="0"/>
    <x v="0"/>
    <x v="0"/>
    <d v="2025-04-01T00:00:00"/>
    <x v="0"/>
    <x v="0"/>
    <x v="0"/>
  </r>
  <r>
    <x v="0"/>
    <x v="0"/>
    <x v="0"/>
    <x v="0"/>
    <x v="0"/>
    <x v="0"/>
    <x v="0"/>
    <d v="2025-04-02T00:00:00"/>
    <x v="0"/>
    <x v="0"/>
    <x v="0"/>
  </r>
  <r>
    <x v="0"/>
    <x v="0"/>
    <x v="0"/>
    <x v="0"/>
    <x v="0"/>
    <x v="0"/>
    <x v="1"/>
    <d v="2025-04-03T00:00:00"/>
    <x v="1"/>
    <x v="0"/>
    <x v="0"/>
  </r>
  <r>
    <x v="0"/>
    <x v="0"/>
    <x v="0"/>
    <x v="0"/>
    <x v="0"/>
    <x v="0"/>
    <x v="0"/>
    <d v="2025-04-04T00:00:00"/>
    <x v="0"/>
    <x v="0"/>
    <x v="0"/>
  </r>
  <r>
    <x v="0"/>
    <x v="0"/>
    <x v="0"/>
    <x v="0"/>
    <x v="0"/>
    <x v="0"/>
    <x v="0"/>
    <d v="2025-04-07T00:00:00"/>
    <x v="0"/>
    <x v="0"/>
    <x v="0"/>
  </r>
  <r>
    <x v="0"/>
    <x v="0"/>
    <x v="0"/>
    <x v="0"/>
    <x v="0"/>
    <x v="0"/>
    <x v="0"/>
    <d v="2025-04-08T00:00:00"/>
    <x v="0"/>
    <x v="0"/>
    <x v="0"/>
  </r>
  <r>
    <x v="0"/>
    <x v="0"/>
    <x v="0"/>
    <x v="0"/>
    <x v="0"/>
    <x v="0"/>
    <x v="0"/>
    <d v="2025-04-09T00:00:00"/>
    <x v="0"/>
    <x v="0"/>
    <x v="0"/>
  </r>
  <r>
    <x v="0"/>
    <x v="0"/>
    <x v="0"/>
    <x v="0"/>
    <x v="0"/>
    <x v="0"/>
    <x v="1"/>
    <d v="2025-04-10T00:00:00"/>
    <x v="1"/>
    <x v="0"/>
    <x v="0"/>
  </r>
  <r>
    <x v="0"/>
    <x v="0"/>
    <x v="0"/>
    <x v="0"/>
    <x v="0"/>
    <x v="0"/>
    <x v="0"/>
    <d v="2025-04-11T00:00:00"/>
    <x v="0"/>
    <x v="0"/>
    <x v="0"/>
  </r>
  <r>
    <x v="0"/>
    <x v="0"/>
    <x v="0"/>
    <x v="0"/>
    <x v="0"/>
    <x v="0"/>
    <x v="0"/>
    <d v="2025-04-22T00:00:00"/>
    <x v="0"/>
    <x v="0"/>
    <x v="0"/>
  </r>
  <r>
    <x v="0"/>
    <x v="0"/>
    <x v="0"/>
    <x v="0"/>
    <x v="0"/>
    <x v="0"/>
    <x v="0"/>
    <d v="2025-04-23T00:00:00"/>
    <x v="0"/>
    <x v="0"/>
    <x v="0"/>
  </r>
  <r>
    <x v="0"/>
    <x v="0"/>
    <x v="0"/>
    <x v="0"/>
    <x v="0"/>
    <x v="0"/>
    <x v="1"/>
    <d v="2025-04-24T00:00:00"/>
    <x v="1"/>
    <x v="0"/>
    <x v="0"/>
  </r>
  <r>
    <x v="0"/>
    <x v="0"/>
    <x v="0"/>
    <x v="0"/>
    <x v="0"/>
    <x v="0"/>
    <x v="0"/>
    <d v="2025-04-25T00:00:00"/>
    <x v="0"/>
    <x v="0"/>
    <x v="0"/>
  </r>
  <r>
    <x v="0"/>
    <x v="0"/>
    <x v="0"/>
    <x v="0"/>
    <x v="0"/>
    <x v="0"/>
    <x v="0"/>
    <d v="2025-04-28T00:00:00"/>
    <x v="0"/>
    <x v="0"/>
    <x v="0"/>
  </r>
  <r>
    <x v="0"/>
    <x v="0"/>
    <x v="0"/>
    <x v="0"/>
    <x v="0"/>
    <x v="0"/>
    <x v="0"/>
    <d v="2025-04-29T00:00:00"/>
    <x v="0"/>
    <x v="0"/>
    <x v="0"/>
  </r>
  <r>
    <x v="0"/>
    <x v="0"/>
    <x v="0"/>
    <x v="0"/>
    <x v="0"/>
    <x v="0"/>
    <x v="2"/>
    <d v="2025-04-30T00:00:00"/>
    <x v="2"/>
    <x v="0"/>
    <x v="0"/>
  </r>
  <r>
    <x v="0"/>
    <x v="1"/>
    <x v="1"/>
    <x v="1"/>
    <x v="1"/>
    <x v="0"/>
    <x v="0"/>
    <d v="2025-04-01T00:00:00"/>
    <x v="0"/>
    <x v="1"/>
    <x v="1"/>
  </r>
  <r>
    <x v="0"/>
    <x v="1"/>
    <x v="1"/>
    <x v="1"/>
    <x v="1"/>
    <x v="0"/>
    <x v="0"/>
    <d v="2025-04-02T00:00:00"/>
    <x v="0"/>
    <x v="1"/>
    <x v="1"/>
  </r>
  <r>
    <x v="0"/>
    <x v="1"/>
    <x v="1"/>
    <x v="1"/>
    <x v="1"/>
    <x v="0"/>
    <x v="0"/>
    <d v="2025-04-03T00:00:00"/>
    <x v="0"/>
    <x v="1"/>
    <x v="1"/>
  </r>
  <r>
    <x v="0"/>
    <x v="1"/>
    <x v="1"/>
    <x v="1"/>
    <x v="1"/>
    <x v="0"/>
    <x v="0"/>
    <d v="2025-04-04T00:00:00"/>
    <x v="0"/>
    <x v="1"/>
    <x v="1"/>
  </r>
  <r>
    <x v="0"/>
    <x v="1"/>
    <x v="1"/>
    <x v="1"/>
    <x v="1"/>
    <x v="0"/>
    <x v="0"/>
    <d v="2025-04-07T00:00:00"/>
    <x v="0"/>
    <x v="1"/>
    <x v="1"/>
  </r>
  <r>
    <x v="0"/>
    <x v="1"/>
    <x v="1"/>
    <x v="1"/>
    <x v="1"/>
    <x v="0"/>
    <x v="2"/>
    <d v="2025-04-08T00:00:00"/>
    <x v="2"/>
    <x v="1"/>
    <x v="1"/>
  </r>
  <r>
    <x v="0"/>
    <x v="1"/>
    <x v="1"/>
    <x v="1"/>
    <x v="1"/>
    <x v="0"/>
    <x v="0"/>
    <d v="2025-04-09T00:00:00"/>
    <x v="0"/>
    <x v="1"/>
    <x v="1"/>
  </r>
  <r>
    <x v="0"/>
    <x v="1"/>
    <x v="1"/>
    <x v="1"/>
    <x v="1"/>
    <x v="0"/>
    <x v="0"/>
    <d v="2025-04-10T00:00:00"/>
    <x v="0"/>
    <x v="1"/>
    <x v="1"/>
  </r>
  <r>
    <x v="0"/>
    <x v="1"/>
    <x v="1"/>
    <x v="1"/>
    <x v="1"/>
    <x v="0"/>
    <x v="0"/>
    <d v="2025-04-11T00:00:00"/>
    <x v="0"/>
    <x v="1"/>
    <x v="1"/>
  </r>
  <r>
    <x v="0"/>
    <x v="1"/>
    <x v="1"/>
    <x v="1"/>
    <x v="1"/>
    <x v="0"/>
    <x v="0"/>
    <d v="2025-04-22T00:00:00"/>
    <x v="0"/>
    <x v="1"/>
    <x v="1"/>
  </r>
  <r>
    <x v="0"/>
    <x v="1"/>
    <x v="1"/>
    <x v="1"/>
    <x v="1"/>
    <x v="0"/>
    <x v="0"/>
    <d v="2025-04-23T00:00:00"/>
    <x v="0"/>
    <x v="1"/>
    <x v="1"/>
  </r>
  <r>
    <x v="0"/>
    <x v="1"/>
    <x v="1"/>
    <x v="1"/>
    <x v="1"/>
    <x v="0"/>
    <x v="2"/>
    <d v="2025-04-24T00:00:00"/>
    <x v="2"/>
    <x v="1"/>
    <x v="1"/>
  </r>
  <r>
    <x v="0"/>
    <x v="1"/>
    <x v="1"/>
    <x v="1"/>
    <x v="1"/>
    <x v="0"/>
    <x v="0"/>
    <d v="2025-04-25T00:00:00"/>
    <x v="0"/>
    <x v="1"/>
    <x v="1"/>
  </r>
  <r>
    <x v="0"/>
    <x v="1"/>
    <x v="1"/>
    <x v="1"/>
    <x v="1"/>
    <x v="0"/>
    <x v="0"/>
    <d v="2025-04-28T00:00:00"/>
    <x v="0"/>
    <x v="1"/>
    <x v="1"/>
  </r>
  <r>
    <x v="0"/>
    <x v="1"/>
    <x v="1"/>
    <x v="1"/>
    <x v="1"/>
    <x v="0"/>
    <x v="0"/>
    <d v="2025-04-29T00:00:00"/>
    <x v="0"/>
    <x v="1"/>
    <x v="1"/>
  </r>
  <r>
    <x v="0"/>
    <x v="1"/>
    <x v="1"/>
    <x v="1"/>
    <x v="1"/>
    <x v="0"/>
    <x v="0"/>
    <d v="2025-04-30T00:00:00"/>
    <x v="0"/>
    <x v="1"/>
    <x v="1"/>
  </r>
  <r>
    <x v="1"/>
    <x v="2"/>
    <x v="2"/>
    <x v="2"/>
    <x v="1"/>
    <x v="0"/>
    <x v="0"/>
    <d v="2025-04-01T00:00:00"/>
    <x v="0"/>
    <x v="2"/>
    <x v="1"/>
  </r>
  <r>
    <x v="1"/>
    <x v="2"/>
    <x v="2"/>
    <x v="2"/>
    <x v="1"/>
    <x v="0"/>
    <x v="0"/>
    <d v="2025-04-02T00:00:00"/>
    <x v="0"/>
    <x v="2"/>
    <x v="1"/>
  </r>
  <r>
    <x v="1"/>
    <x v="2"/>
    <x v="2"/>
    <x v="2"/>
    <x v="1"/>
    <x v="0"/>
    <x v="0"/>
    <d v="2025-04-03T00:00:00"/>
    <x v="0"/>
    <x v="2"/>
    <x v="1"/>
  </r>
  <r>
    <x v="1"/>
    <x v="2"/>
    <x v="2"/>
    <x v="2"/>
    <x v="1"/>
    <x v="0"/>
    <x v="0"/>
    <d v="2025-04-04T00:00:00"/>
    <x v="0"/>
    <x v="2"/>
    <x v="1"/>
  </r>
  <r>
    <x v="1"/>
    <x v="2"/>
    <x v="2"/>
    <x v="2"/>
    <x v="1"/>
    <x v="0"/>
    <x v="0"/>
    <d v="2025-04-07T00:00:00"/>
    <x v="0"/>
    <x v="2"/>
    <x v="1"/>
  </r>
  <r>
    <x v="1"/>
    <x v="2"/>
    <x v="2"/>
    <x v="2"/>
    <x v="1"/>
    <x v="0"/>
    <x v="0"/>
    <d v="2025-04-08T00:00:00"/>
    <x v="0"/>
    <x v="2"/>
    <x v="1"/>
  </r>
  <r>
    <x v="1"/>
    <x v="2"/>
    <x v="2"/>
    <x v="2"/>
    <x v="1"/>
    <x v="0"/>
    <x v="0"/>
    <d v="2025-04-09T00:00:00"/>
    <x v="0"/>
    <x v="2"/>
    <x v="1"/>
  </r>
  <r>
    <x v="1"/>
    <x v="2"/>
    <x v="2"/>
    <x v="2"/>
    <x v="1"/>
    <x v="0"/>
    <x v="0"/>
    <d v="2025-04-10T00:00:00"/>
    <x v="0"/>
    <x v="2"/>
    <x v="1"/>
  </r>
  <r>
    <x v="1"/>
    <x v="2"/>
    <x v="2"/>
    <x v="2"/>
    <x v="1"/>
    <x v="0"/>
    <x v="0"/>
    <d v="2025-04-11T00:00:00"/>
    <x v="0"/>
    <x v="2"/>
    <x v="1"/>
  </r>
  <r>
    <x v="1"/>
    <x v="2"/>
    <x v="2"/>
    <x v="2"/>
    <x v="1"/>
    <x v="0"/>
    <x v="0"/>
    <d v="2025-04-22T00:00:00"/>
    <x v="0"/>
    <x v="2"/>
    <x v="1"/>
  </r>
  <r>
    <x v="1"/>
    <x v="2"/>
    <x v="2"/>
    <x v="2"/>
    <x v="1"/>
    <x v="0"/>
    <x v="0"/>
    <d v="2025-04-23T00:00:00"/>
    <x v="0"/>
    <x v="2"/>
    <x v="1"/>
  </r>
  <r>
    <x v="1"/>
    <x v="2"/>
    <x v="2"/>
    <x v="2"/>
    <x v="1"/>
    <x v="0"/>
    <x v="0"/>
    <d v="2025-04-24T00:00:00"/>
    <x v="0"/>
    <x v="2"/>
    <x v="1"/>
  </r>
  <r>
    <x v="1"/>
    <x v="2"/>
    <x v="2"/>
    <x v="2"/>
    <x v="1"/>
    <x v="0"/>
    <x v="0"/>
    <d v="2025-04-25T00:00:00"/>
    <x v="0"/>
    <x v="2"/>
    <x v="1"/>
  </r>
  <r>
    <x v="1"/>
    <x v="2"/>
    <x v="2"/>
    <x v="2"/>
    <x v="1"/>
    <x v="0"/>
    <x v="0"/>
    <d v="2025-04-28T00:00:00"/>
    <x v="0"/>
    <x v="2"/>
    <x v="1"/>
  </r>
  <r>
    <x v="1"/>
    <x v="2"/>
    <x v="2"/>
    <x v="2"/>
    <x v="1"/>
    <x v="0"/>
    <x v="0"/>
    <d v="2025-04-29T00:00:00"/>
    <x v="0"/>
    <x v="2"/>
    <x v="1"/>
  </r>
  <r>
    <x v="1"/>
    <x v="2"/>
    <x v="2"/>
    <x v="2"/>
    <x v="1"/>
    <x v="0"/>
    <x v="0"/>
    <d v="2025-04-30T00:00:00"/>
    <x v="0"/>
    <x v="2"/>
    <x v="1"/>
  </r>
  <r>
    <x v="0"/>
    <x v="3"/>
    <x v="3"/>
    <x v="3"/>
    <x v="2"/>
    <x v="0"/>
    <x v="0"/>
    <d v="2025-04-01T00:00:00"/>
    <x v="0"/>
    <x v="3"/>
    <x v="2"/>
  </r>
  <r>
    <x v="0"/>
    <x v="3"/>
    <x v="3"/>
    <x v="3"/>
    <x v="2"/>
    <x v="0"/>
    <x v="0"/>
    <d v="2025-04-02T00:00:00"/>
    <x v="0"/>
    <x v="3"/>
    <x v="2"/>
  </r>
  <r>
    <x v="0"/>
    <x v="3"/>
    <x v="3"/>
    <x v="3"/>
    <x v="2"/>
    <x v="0"/>
    <x v="0"/>
    <d v="2025-04-03T00:00:00"/>
    <x v="0"/>
    <x v="3"/>
    <x v="2"/>
  </r>
  <r>
    <x v="0"/>
    <x v="3"/>
    <x v="3"/>
    <x v="3"/>
    <x v="2"/>
    <x v="0"/>
    <x v="0"/>
    <d v="2025-04-04T00:00:00"/>
    <x v="0"/>
    <x v="3"/>
    <x v="2"/>
  </r>
  <r>
    <x v="0"/>
    <x v="3"/>
    <x v="3"/>
    <x v="3"/>
    <x v="2"/>
    <x v="0"/>
    <x v="0"/>
    <d v="2025-04-07T00:00:00"/>
    <x v="0"/>
    <x v="3"/>
    <x v="2"/>
  </r>
  <r>
    <x v="0"/>
    <x v="3"/>
    <x v="3"/>
    <x v="3"/>
    <x v="2"/>
    <x v="0"/>
    <x v="0"/>
    <d v="2025-04-08T00:00:00"/>
    <x v="0"/>
    <x v="3"/>
    <x v="2"/>
  </r>
  <r>
    <x v="0"/>
    <x v="3"/>
    <x v="3"/>
    <x v="3"/>
    <x v="2"/>
    <x v="0"/>
    <x v="0"/>
    <d v="2025-04-09T00:00:00"/>
    <x v="0"/>
    <x v="3"/>
    <x v="2"/>
  </r>
  <r>
    <x v="0"/>
    <x v="3"/>
    <x v="3"/>
    <x v="3"/>
    <x v="2"/>
    <x v="0"/>
    <x v="2"/>
    <d v="2025-04-10T00:00:00"/>
    <x v="2"/>
    <x v="3"/>
    <x v="2"/>
  </r>
  <r>
    <x v="0"/>
    <x v="3"/>
    <x v="3"/>
    <x v="3"/>
    <x v="2"/>
    <x v="0"/>
    <x v="0"/>
    <d v="2025-04-11T00:00:00"/>
    <x v="0"/>
    <x v="3"/>
    <x v="2"/>
  </r>
  <r>
    <x v="0"/>
    <x v="3"/>
    <x v="3"/>
    <x v="3"/>
    <x v="2"/>
    <x v="0"/>
    <x v="0"/>
    <d v="2025-04-22T00:00:00"/>
    <x v="0"/>
    <x v="3"/>
    <x v="2"/>
  </r>
  <r>
    <x v="0"/>
    <x v="3"/>
    <x v="3"/>
    <x v="3"/>
    <x v="2"/>
    <x v="0"/>
    <x v="0"/>
    <d v="2025-04-23T00:00:00"/>
    <x v="0"/>
    <x v="3"/>
    <x v="2"/>
  </r>
  <r>
    <x v="0"/>
    <x v="3"/>
    <x v="3"/>
    <x v="3"/>
    <x v="2"/>
    <x v="0"/>
    <x v="0"/>
    <d v="2025-04-24T00:00:00"/>
    <x v="0"/>
    <x v="3"/>
    <x v="2"/>
  </r>
  <r>
    <x v="0"/>
    <x v="3"/>
    <x v="3"/>
    <x v="3"/>
    <x v="2"/>
    <x v="0"/>
    <x v="0"/>
    <d v="2025-04-25T00:00:00"/>
    <x v="0"/>
    <x v="3"/>
    <x v="2"/>
  </r>
  <r>
    <x v="0"/>
    <x v="3"/>
    <x v="3"/>
    <x v="3"/>
    <x v="2"/>
    <x v="0"/>
    <x v="0"/>
    <d v="2025-04-28T00:00:00"/>
    <x v="0"/>
    <x v="3"/>
    <x v="2"/>
  </r>
  <r>
    <x v="0"/>
    <x v="3"/>
    <x v="3"/>
    <x v="3"/>
    <x v="2"/>
    <x v="0"/>
    <x v="0"/>
    <d v="2025-04-29T00:00:00"/>
    <x v="0"/>
    <x v="3"/>
    <x v="2"/>
  </r>
  <r>
    <x v="0"/>
    <x v="3"/>
    <x v="3"/>
    <x v="3"/>
    <x v="2"/>
    <x v="0"/>
    <x v="0"/>
    <d v="2025-04-30T00:00:00"/>
    <x v="0"/>
    <x v="3"/>
    <x v="2"/>
  </r>
  <r>
    <x v="0"/>
    <x v="0"/>
    <x v="0"/>
    <x v="0"/>
    <x v="0"/>
    <x v="0"/>
    <x v="0"/>
    <d v="2025-03-03T00:00:00"/>
    <x v="0"/>
    <x v="0"/>
    <x v="0"/>
  </r>
  <r>
    <x v="0"/>
    <x v="0"/>
    <x v="0"/>
    <x v="0"/>
    <x v="0"/>
    <x v="0"/>
    <x v="0"/>
    <d v="2025-03-04T00:00:00"/>
    <x v="0"/>
    <x v="0"/>
    <x v="0"/>
  </r>
  <r>
    <x v="0"/>
    <x v="0"/>
    <x v="0"/>
    <x v="0"/>
    <x v="0"/>
    <x v="0"/>
    <x v="0"/>
    <d v="2025-03-05T00:00:00"/>
    <x v="0"/>
    <x v="0"/>
    <x v="0"/>
  </r>
  <r>
    <x v="0"/>
    <x v="0"/>
    <x v="0"/>
    <x v="0"/>
    <x v="0"/>
    <x v="0"/>
    <x v="1"/>
    <d v="2025-03-06T00:00:00"/>
    <x v="1"/>
    <x v="0"/>
    <x v="0"/>
  </r>
  <r>
    <x v="0"/>
    <x v="0"/>
    <x v="0"/>
    <x v="0"/>
    <x v="0"/>
    <x v="0"/>
    <x v="0"/>
    <d v="2025-03-07T00:00:00"/>
    <x v="0"/>
    <x v="0"/>
    <x v="0"/>
  </r>
  <r>
    <x v="0"/>
    <x v="0"/>
    <x v="0"/>
    <x v="0"/>
    <x v="0"/>
    <x v="0"/>
    <x v="0"/>
    <d v="2025-03-10T00:00:00"/>
    <x v="0"/>
    <x v="0"/>
    <x v="0"/>
  </r>
  <r>
    <x v="0"/>
    <x v="0"/>
    <x v="0"/>
    <x v="0"/>
    <x v="0"/>
    <x v="0"/>
    <x v="0"/>
    <d v="2025-03-11T00:00:00"/>
    <x v="0"/>
    <x v="0"/>
    <x v="0"/>
  </r>
  <r>
    <x v="0"/>
    <x v="0"/>
    <x v="0"/>
    <x v="0"/>
    <x v="0"/>
    <x v="0"/>
    <x v="0"/>
    <d v="2025-03-12T00:00:00"/>
    <x v="0"/>
    <x v="0"/>
    <x v="0"/>
  </r>
  <r>
    <x v="0"/>
    <x v="0"/>
    <x v="0"/>
    <x v="0"/>
    <x v="0"/>
    <x v="0"/>
    <x v="1"/>
    <d v="2025-03-13T00:00:00"/>
    <x v="1"/>
    <x v="0"/>
    <x v="0"/>
  </r>
  <r>
    <x v="0"/>
    <x v="0"/>
    <x v="0"/>
    <x v="0"/>
    <x v="0"/>
    <x v="0"/>
    <x v="0"/>
    <d v="2025-03-14T00:00:00"/>
    <x v="0"/>
    <x v="0"/>
    <x v="0"/>
  </r>
  <r>
    <x v="0"/>
    <x v="0"/>
    <x v="0"/>
    <x v="0"/>
    <x v="0"/>
    <x v="0"/>
    <x v="0"/>
    <d v="2025-03-17T00:00:00"/>
    <x v="0"/>
    <x v="0"/>
    <x v="0"/>
  </r>
  <r>
    <x v="0"/>
    <x v="0"/>
    <x v="0"/>
    <x v="0"/>
    <x v="0"/>
    <x v="0"/>
    <x v="0"/>
    <d v="2025-03-18T00:00:00"/>
    <x v="0"/>
    <x v="0"/>
    <x v="0"/>
  </r>
  <r>
    <x v="0"/>
    <x v="0"/>
    <x v="0"/>
    <x v="0"/>
    <x v="0"/>
    <x v="0"/>
    <x v="0"/>
    <d v="2025-03-19T00:00:00"/>
    <x v="0"/>
    <x v="0"/>
    <x v="0"/>
  </r>
  <r>
    <x v="0"/>
    <x v="0"/>
    <x v="0"/>
    <x v="0"/>
    <x v="0"/>
    <x v="0"/>
    <x v="0"/>
    <d v="2025-03-20T00:00:00"/>
    <x v="0"/>
    <x v="0"/>
    <x v="0"/>
  </r>
  <r>
    <x v="0"/>
    <x v="0"/>
    <x v="0"/>
    <x v="0"/>
    <x v="0"/>
    <x v="0"/>
    <x v="0"/>
    <d v="2025-03-21T00:00:00"/>
    <x v="0"/>
    <x v="0"/>
    <x v="0"/>
  </r>
  <r>
    <x v="0"/>
    <x v="0"/>
    <x v="0"/>
    <x v="0"/>
    <x v="0"/>
    <x v="0"/>
    <x v="0"/>
    <d v="2025-03-24T00:00:00"/>
    <x v="0"/>
    <x v="0"/>
    <x v="0"/>
  </r>
  <r>
    <x v="0"/>
    <x v="0"/>
    <x v="0"/>
    <x v="0"/>
    <x v="0"/>
    <x v="0"/>
    <x v="0"/>
    <d v="2025-03-25T00:00:00"/>
    <x v="0"/>
    <x v="0"/>
    <x v="0"/>
  </r>
  <r>
    <x v="0"/>
    <x v="0"/>
    <x v="0"/>
    <x v="0"/>
    <x v="0"/>
    <x v="0"/>
    <x v="0"/>
    <d v="2025-03-26T00:00:00"/>
    <x v="0"/>
    <x v="0"/>
    <x v="0"/>
  </r>
  <r>
    <x v="0"/>
    <x v="0"/>
    <x v="0"/>
    <x v="0"/>
    <x v="0"/>
    <x v="0"/>
    <x v="0"/>
    <d v="2025-03-27T00:00:00"/>
    <x v="0"/>
    <x v="0"/>
    <x v="0"/>
  </r>
  <r>
    <x v="0"/>
    <x v="0"/>
    <x v="0"/>
    <x v="0"/>
    <x v="0"/>
    <x v="0"/>
    <x v="0"/>
    <d v="2025-03-28T00:00:00"/>
    <x v="0"/>
    <x v="0"/>
    <x v="0"/>
  </r>
  <r>
    <x v="0"/>
    <x v="0"/>
    <x v="0"/>
    <x v="0"/>
    <x v="0"/>
    <x v="0"/>
    <x v="0"/>
    <d v="2025-03-31T00:00:00"/>
    <x v="0"/>
    <x v="0"/>
    <x v="0"/>
  </r>
  <r>
    <x v="0"/>
    <x v="1"/>
    <x v="1"/>
    <x v="1"/>
    <x v="1"/>
    <x v="0"/>
    <x v="0"/>
    <d v="2025-03-03T00:00:00"/>
    <x v="0"/>
    <x v="1"/>
    <x v="1"/>
  </r>
  <r>
    <x v="0"/>
    <x v="1"/>
    <x v="1"/>
    <x v="1"/>
    <x v="1"/>
    <x v="0"/>
    <x v="0"/>
    <d v="2025-03-04T00:00:00"/>
    <x v="0"/>
    <x v="1"/>
    <x v="1"/>
  </r>
  <r>
    <x v="0"/>
    <x v="1"/>
    <x v="1"/>
    <x v="1"/>
    <x v="1"/>
    <x v="0"/>
    <x v="0"/>
    <d v="2025-03-05T00:00:00"/>
    <x v="0"/>
    <x v="1"/>
    <x v="1"/>
  </r>
  <r>
    <x v="0"/>
    <x v="1"/>
    <x v="1"/>
    <x v="1"/>
    <x v="1"/>
    <x v="0"/>
    <x v="0"/>
    <d v="2025-03-06T00:00:00"/>
    <x v="0"/>
    <x v="1"/>
    <x v="1"/>
  </r>
  <r>
    <x v="0"/>
    <x v="1"/>
    <x v="1"/>
    <x v="1"/>
    <x v="1"/>
    <x v="0"/>
    <x v="0"/>
    <d v="2025-03-07T00:00:00"/>
    <x v="0"/>
    <x v="1"/>
    <x v="1"/>
  </r>
  <r>
    <x v="0"/>
    <x v="1"/>
    <x v="1"/>
    <x v="1"/>
    <x v="1"/>
    <x v="0"/>
    <x v="0"/>
    <d v="2025-03-10T00:00:00"/>
    <x v="0"/>
    <x v="1"/>
    <x v="1"/>
  </r>
  <r>
    <x v="0"/>
    <x v="1"/>
    <x v="1"/>
    <x v="1"/>
    <x v="1"/>
    <x v="0"/>
    <x v="0"/>
    <d v="2025-03-11T00:00:00"/>
    <x v="0"/>
    <x v="1"/>
    <x v="1"/>
  </r>
  <r>
    <x v="0"/>
    <x v="1"/>
    <x v="1"/>
    <x v="1"/>
    <x v="1"/>
    <x v="0"/>
    <x v="2"/>
    <d v="2025-03-12T00:00:00"/>
    <x v="2"/>
    <x v="1"/>
    <x v="1"/>
  </r>
  <r>
    <x v="0"/>
    <x v="1"/>
    <x v="1"/>
    <x v="1"/>
    <x v="1"/>
    <x v="0"/>
    <x v="0"/>
    <d v="2025-03-13T00:00:00"/>
    <x v="0"/>
    <x v="1"/>
    <x v="1"/>
  </r>
  <r>
    <x v="0"/>
    <x v="1"/>
    <x v="1"/>
    <x v="1"/>
    <x v="1"/>
    <x v="0"/>
    <x v="0"/>
    <d v="2025-03-14T00:00:00"/>
    <x v="0"/>
    <x v="1"/>
    <x v="1"/>
  </r>
  <r>
    <x v="0"/>
    <x v="1"/>
    <x v="1"/>
    <x v="1"/>
    <x v="1"/>
    <x v="0"/>
    <x v="0"/>
    <d v="2025-03-17T00:00:00"/>
    <x v="0"/>
    <x v="1"/>
    <x v="1"/>
  </r>
  <r>
    <x v="0"/>
    <x v="1"/>
    <x v="1"/>
    <x v="1"/>
    <x v="1"/>
    <x v="0"/>
    <x v="1"/>
    <d v="2025-03-18T00:00:00"/>
    <x v="1"/>
    <x v="1"/>
    <x v="1"/>
  </r>
  <r>
    <x v="0"/>
    <x v="1"/>
    <x v="1"/>
    <x v="1"/>
    <x v="1"/>
    <x v="0"/>
    <x v="0"/>
    <d v="2025-03-19T00:00:00"/>
    <x v="0"/>
    <x v="1"/>
    <x v="1"/>
  </r>
  <r>
    <x v="0"/>
    <x v="1"/>
    <x v="1"/>
    <x v="1"/>
    <x v="1"/>
    <x v="0"/>
    <x v="0"/>
    <d v="2025-03-20T00:00:00"/>
    <x v="0"/>
    <x v="1"/>
    <x v="1"/>
  </r>
  <r>
    <x v="0"/>
    <x v="1"/>
    <x v="1"/>
    <x v="1"/>
    <x v="1"/>
    <x v="0"/>
    <x v="0"/>
    <d v="2025-03-21T00:00:00"/>
    <x v="0"/>
    <x v="1"/>
    <x v="1"/>
  </r>
  <r>
    <x v="0"/>
    <x v="1"/>
    <x v="1"/>
    <x v="1"/>
    <x v="1"/>
    <x v="0"/>
    <x v="0"/>
    <d v="2025-03-24T00:00:00"/>
    <x v="0"/>
    <x v="1"/>
    <x v="1"/>
  </r>
  <r>
    <x v="0"/>
    <x v="1"/>
    <x v="1"/>
    <x v="1"/>
    <x v="1"/>
    <x v="0"/>
    <x v="1"/>
    <d v="2025-03-25T00:00:00"/>
    <x v="1"/>
    <x v="1"/>
    <x v="1"/>
  </r>
  <r>
    <x v="0"/>
    <x v="1"/>
    <x v="1"/>
    <x v="1"/>
    <x v="1"/>
    <x v="0"/>
    <x v="0"/>
    <d v="2025-03-26T00:00:00"/>
    <x v="0"/>
    <x v="1"/>
    <x v="1"/>
  </r>
  <r>
    <x v="0"/>
    <x v="1"/>
    <x v="1"/>
    <x v="1"/>
    <x v="1"/>
    <x v="0"/>
    <x v="0"/>
    <d v="2025-03-27T00:00:00"/>
    <x v="0"/>
    <x v="1"/>
    <x v="1"/>
  </r>
  <r>
    <x v="0"/>
    <x v="1"/>
    <x v="1"/>
    <x v="1"/>
    <x v="1"/>
    <x v="0"/>
    <x v="0"/>
    <d v="2025-03-28T00:00:00"/>
    <x v="0"/>
    <x v="1"/>
    <x v="1"/>
  </r>
  <r>
    <x v="0"/>
    <x v="1"/>
    <x v="1"/>
    <x v="1"/>
    <x v="1"/>
    <x v="0"/>
    <x v="0"/>
    <d v="2025-03-31T00:00:00"/>
    <x v="0"/>
    <x v="1"/>
    <x v="1"/>
  </r>
  <r>
    <x v="1"/>
    <x v="2"/>
    <x v="2"/>
    <x v="2"/>
    <x v="1"/>
    <x v="0"/>
    <x v="0"/>
    <d v="2025-03-03T00:00:00"/>
    <x v="0"/>
    <x v="2"/>
    <x v="1"/>
  </r>
  <r>
    <x v="1"/>
    <x v="2"/>
    <x v="2"/>
    <x v="2"/>
    <x v="1"/>
    <x v="0"/>
    <x v="0"/>
    <d v="2025-03-04T00:00:00"/>
    <x v="0"/>
    <x v="2"/>
    <x v="1"/>
  </r>
  <r>
    <x v="1"/>
    <x v="2"/>
    <x v="2"/>
    <x v="2"/>
    <x v="1"/>
    <x v="0"/>
    <x v="0"/>
    <d v="2025-03-05T00:00:00"/>
    <x v="0"/>
    <x v="2"/>
    <x v="1"/>
  </r>
  <r>
    <x v="1"/>
    <x v="2"/>
    <x v="2"/>
    <x v="2"/>
    <x v="1"/>
    <x v="0"/>
    <x v="0"/>
    <d v="2025-03-06T00:00:00"/>
    <x v="0"/>
    <x v="2"/>
    <x v="1"/>
  </r>
  <r>
    <x v="1"/>
    <x v="2"/>
    <x v="2"/>
    <x v="2"/>
    <x v="1"/>
    <x v="0"/>
    <x v="0"/>
    <d v="2025-03-07T00:00:00"/>
    <x v="0"/>
    <x v="2"/>
    <x v="1"/>
  </r>
  <r>
    <x v="1"/>
    <x v="2"/>
    <x v="2"/>
    <x v="2"/>
    <x v="1"/>
    <x v="0"/>
    <x v="0"/>
    <d v="2025-03-10T00:00:00"/>
    <x v="0"/>
    <x v="2"/>
    <x v="1"/>
  </r>
  <r>
    <x v="1"/>
    <x v="2"/>
    <x v="2"/>
    <x v="2"/>
    <x v="1"/>
    <x v="0"/>
    <x v="0"/>
    <d v="2025-03-11T00:00:00"/>
    <x v="0"/>
    <x v="2"/>
    <x v="1"/>
  </r>
  <r>
    <x v="1"/>
    <x v="2"/>
    <x v="2"/>
    <x v="2"/>
    <x v="1"/>
    <x v="0"/>
    <x v="0"/>
    <d v="2025-03-12T00:00:00"/>
    <x v="0"/>
    <x v="2"/>
    <x v="1"/>
  </r>
  <r>
    <x v="1"/>
    <x v="2"/>
    <x v="2"/>
    <x v="2"/>
    <x v="1"/>
    <x v="0"/>
    <x v="0"/>
    <d v="2025-03-13T00:00:00"/>
    <x v="0"/>
    <x v="2"/>
    <x v="1"/>
  </r>
  <r>
    <x v="1"/>
    <x v="2"/>
    <x v="2"/>
    <x v="2"/>
    <x v="1"/>
    <x v="0"/>
    <x v="0"/>
    <d v="2025-03-14T00:00:00"/>
    <x v="0"/>
    <x v="2"/>
    <x v="1"/>
  </r>
  <r>
    <x v="1"/>
    <x v="2"/>
    <x v="2"/>
    <x v="2"/>
    <x v="1"/>
    <x v="0"/>
    <x v="1"/>
    <d v="2025-03-17T00:00:00"/>
    <x v="1"/>
    <x v="2"/>
    <x v="1"/>
  </r>
  <r>
    <x v="1"/>
    <x v="2"/>
    <x v="2"/>
    <x v="2"/>
    <x v="1"/>
    <x v="0"/>
    <x v="1"/>
    <d v="2025-03-18T00:00:00"/>
    <x v="1"/>
    <x v="2"/>
    <x v="1"/>
  </r>
  <r>
    <x v="1"/>
    <x v="2"/>
    <x v="2"/>
    <x v="2"/>
    <x v="1"/>
    <x v="0"/>
    <x v="1"/>
    <d v="2025-03-19T00:00:00"/>
    <x v="1"/>
    <x v="2"/>
    <x v="1"/>
  </r>
  <r>
    <x v="1"/>
    <x v="2"/>
    <x v="2"/>
    <x v="2"/>
    <x v="1"/>
    <x v="0"/>
    <x v="1"/>
    <d v="2025-03-20T00:00:00"/>
    <x v="1"/>
    <x v="2"/>
    <x v="1"/>
  </r>
  <r>
    <x v="1"/>
    <x v="2"/>
    <x v="2"/>
    <x v="2"/>
    <x v="1"/>
    <x v="0"/>
    <x v="1"/>
    <d v="2025-03-21T00:00:00"/>
    <x v="1"/>
    <x v="2"/>
    <x v="1"/>
  </r>
  <r>
    <x v="1"/>
    <x v="2"/>
    <x v="2"/>
    <x v="2"/>
    <x v="1"/>
    <x v="0"/>
    <x v="1"/>
    <d v="2025-03-24T00:00:00"/>
    <x v="1"/>
    <x v="2"/>
    <x v="1"/>
  </r>
  <r>
    <x v="1"/>
    <x v="2"/>
    <x v="2"/>
    <x v="2"/>
    <x v="1"/>
    <x v="0"/>
    <x v="1"/>
    <d v="2025-03-25T00:00:00"/>
    <x v="1"/>
    <x v="2"/>
    <x v="1"/>
  </r>
  <r>
    <x v="1"/>
    <x v="2"/>
    <x v="2"/>
    <x v="2"/>
    <x v="1"/>
    <x v="0"/>
    <x v="1"/>
    <d v="2025-03-26T00:00:00"/>
    <x v="1"/>
    <x v="2"/>
    <x v="1"/>
  </r>
  <r>
    <x v="1"/>
    <x v="2"/>
    <x v="2"/>
    <x v="2"/>
    <x v="1"/>
    <x v="0"/>
    <x v="1"/>
    <d v="2025-03-27T00:00:00"/>
    <x v="1"/>
    <x v="2"/>
    <x v="1"/>
  </r>
  <r>
    <x v="1"/>
    <x v="2"/>
    <x v="2"/>
    <x v="2"/>
    <x v="1"/>
    <x v="0"/>
    <x v="1"/>
    <d v="2025-03-28T00:00:00"/>
    <x v="1"/>
    <x v="2"/>
    <x v="1"/>
  </r>
  <r>
    <x v="1"/>
    <x v="2"/>
    <x v="2"/>
    <x v="2"/>
    <x v="1"/>
    <x v="0"/>
    <x v="1"/>
    <d v="2025-03-31T00:00:00"/>
    <x v="1"/>
    <x v="2"/>
    <x v="1"/>
  </r>
  <r>
    <x v="0"/>
    <x v="3"/>
    <x v="3"/>
    <x v="3"/>
    <x v="2"/>
    <x v="0"/>
    <x v="0"/>
    <d v="2025-03-03T00:00:00"/>
    <x v="0"/>
    <x v="3"/>
    <x v="2"/>
  </r>
  <r>
    <x v="0"/>
    <x v="3"/>
    <x v="3"/>
    <x v="3"/>
    <x v="2"/>
    <x v="0"/>
    <x v="0"/>
    <d v="2025-03-04T00:00:00"/>
    <x v="0"/>
    <x v="3"/>
    <x v="2"/>
  </r>
  <r>
    <x v="0"/>
    <x v="3"/>
    <x v="3"/>
    <x v="3"/>
    <x v="2"/>
    <x v="0"/>
    <x v="0"/>
    <d v="2025-03-05T00:00:00"/>
    <x v="0"/>
    <x v="3"/>
    <x v="2"/>
  </r>
  <r>
    <x v="0"/>
    <x v="3"/>
    <x v="3"/>
    <x v="3"/>
    <x v="2"/>
    <x v="0"/>
    <x v="2"/>
    <d v="2025-03-06T00:00:00"/>
    <x v="2"/>
    <x v="3"/>
    <x v="2"/>
  </r>
  <r>
    <x v="0"/>
    <x v="3"/>
    <x v="3"/>
    <x v="3"/>
    <x v="2"/>
    <x v="0"/>
    <x v="0"/>
    <d v="2025-03-07T00:00:00"/>
    <x v="0"/>
    <x v="3"/>
    <x v="2"/>
  </r>
  <r>
    <x v="0"/>
    <x v="3"/>
    <x v="3"/>
    <x v="3"/>
    <x v="2"/>
    <x v="0"/>
    <x v="0"/>
    <d v="2025-03-10T00:00:00"/>
    <x v="0"/>
    <x v="3"/>
    <x v="2"/>
  </r>
  <r>
    <x v="0"/>
    <x v="3"/>
    <x v="3"/>
    <x v="3"/>
    <x v="2"/>
    <x v="0"/>
    <x v="0"/>
    <d v="2025-03-11T00:00:00"/>
    <x v="0"/>
    <x v="3"/>
    <x v="2"/>
  </r>
  <r>
    <x v="0"/>
    <x v="3"/>
    <x v="3"/>
    <x v="3"/>
    <x v="2"/>
    <x v="0"/>
    <x v="0"/>
    <d v="2025-03-12T00:00:00"/>
    <x v="0"/>
    <x v="3"/>
    <x v="2"/>
  </r>
  <r>
    <x v="0"/>
    <x v="3"/>
    <x v="3"/>
    <x v="3"/>
    <x v="2"/>
    <x v="0"/>
    <x v="0"/>
    <d v="2025-03-13T00:00:00"/>
    <x v="0"/>
    <x v="3"/>
    <x v="2"/>
  </r>
  <r>
    <x v="0"/>
    <x v="3"/>
    <x v="3"/>
    <x v="3"/>
    <x v="2"/>
    <x v="0"/>
    <x v="0"/>
    <d v="2025-03-14T00:00:00"/>
    <x v="0"/>
    <x v="3"/>
    <x v="2"/>
  </r>
  <r>
    <x v="0"/>
    <x v="3"/>
    <x v="3"/>
    <x v="3"/>
    <x v="2"/>
    <x v="0"/>
    <x v="0"/>
    <d v="2025-03-17T00:00:00"/>
    <x v="0"/>
    <x v="3"/>
    <x v="2"/>
  </r>
  <r>
    <x v="0"/>
    <x v="3"/>
    <x v="3"/>
    <x v="3"/>
    <x v="2"/>
    <x v="0"/>
    <x v="0"/>
    <d v="2025-03-18T00:00:00"/>
    <x v="0"/>
    <x v="3"/>
    <x v="2"/>
  </r>
  <r>
    <x v="0"/>
    <x v="3"/>
    <x v="3"/>
    <x v="3"/>
    <x v="2"/>
    <x v="0"/>
    <x v="0"/>
    <d v="2025-03-19T00:00:00"/>
    <x v="0"/>
    <x v="3"/>
    <x v="2"/>
  </r>
  <r>
    <x v="0"/>
    <x v="3"/>
    <x v="3"/>
    <x v="3"/>
    <x v="2"/>
    <x v="0"/>
    <x v="1"/>
    <d v="2025-03-20T00:00:00"/>
    <x v="1"/>
    <x v="3"/>
    <x v="2"/>
  </r>
  <r>
    <x v="0"/>
    <x v="3"/>
    <x v="3"/>
    <x v="3"/>
    <x v="2"/>
    <x v="0"/>
    <x v="0"/>
    <d v="2025-03-21T00:00:00"/>
    <x v="0"/>
    <x v="3"/>
    <x v="2"/>
  </r>
  <r>
    <x v="0"/>
    <x v="3"/>
    <x v="3"/>
    <x v="3"/>
    <x v="2"/>
    <x v="0"/>
    <x v="0"/>
    <d v="2025-03-24T00:00:00"/>
    <x v="0"/>
    <x v="3"/>
    <x v="2"/>
  </r>
  <r>
    <x v="0"/>
    <x v="3"/>
    <x v="3"/>
    <x v="3"/>
    <x v="2"/>
    <x v="0"/>
    <x v="0"/>
    <d v="2025-03-25T00:00:00"/>
    <x v="0"/>
    <x v="3"/>
    <x v="2"/>
  </r>
  <r>
    <x v="0"/>
    <x v="3"/>
    <x v="3"/>
    <x v="3"/>
    <x v="2"/>
    <x v="0"/>
    <x v="0"/>
    <d v="2025-03-26T00:00:00"/>
    <x v="0"/>
    <x v="3"/>
    <x v="2"/>
  </r>
  <r>
    <x v="0"/>
    <x v="3"/>
    <x v="3"/>
    <x v="3"/>
    <x v="2"/>
    <x v="0"/>
    <x v="1"/>
    <d v="2025-03-27T00:00:00"/>
    <x v="1"/>
    <x v="3"/>
    <x v="2"/>
  </r>
  <r>
    <x v="0"/>
    <x v="3"/>
    <x v="3"/>
    <x v="3"/>
    <x v="2"/>
    <x v="0"/>
    <x v="0"/>
    <d v="2025-03-28T00:00:00"/>
    <x v="0"/>
    <x v="3"/>
    <x v="2"/>
  </r>
  <r>
    <x v="0"/>
    <x v="3"/>
    <x v="3"/>
    <x v="3"/>
    <x v="2"/>
    <x v="0"/>
    <x v="0"/>
    <d v="2025-03-31T00:00:00"/>
    <x v="0"/>
    <x v="3"/>
    <x v="2"/>
  </r>
  <r>
    <x v="0"/>
    <x v="4"/>
    <x v="4"/>
    <x v="4"/>
    <x v="2"/>
    <x v="0"/>
    <x v="0"/>
    <d v="2025-03-03T00:00:00"/>
    <x v="0"/>
    <x v="4"/>
    <x v="2"/>
  </r>
  <r>
    <x v="0"/>
    <x v="4"/>
    <x v="4"/>
    <x v="4"/>
    <x v="2"/>
    <x v="0"/>
    <x v="0"/>
    <d v="2025-03-04T00:00:00"/>
    <x v="0"/>
    <x v="4"/>
    <x v="2"/>
  </r>
  <r>
    <x v="0"/>
    <x v="4"/>
    <x v="4"/>
    <x v="4"/>
    <x v="2"/>
    <x v="0"/>
    <x v="0"/>
    <d v="2025-03-05T00:00:00"/>
    <x v="0"/>
    <x v="4"/>
    <x v="2"/>
  </r>
  <r>
    <x v="0"/>
    <x v="4"/>
    <x v="4"/>
    <x v="4"/>
    <x v="2"/>
    <x v="0"/>
    <x v="0"/>
    <d v="2025-03-06T00:00:00"/>
    <x v="0"/>
    <x v="4"/>
    <x v="2"/>
  </r>
  <r>
    <x v="0"/>
    <x v="4"/>
    <x v="4"/>
    <x v="4"/>
    <x v="2"/>
    <x v="0"/>
    <x v="0"/>
    <d v="2025-03-07T00:00:00"/>
    <x v="0"/>
    <x v="4"/>
    <x v="2"/>
  </r>
  <r>
    <x v="0"/>
    <x v="4"/>
    <x v="4"/>
    <x v="4"/>
    <x v="2"/>
    <x v="0"/>
    <x v="0"/>
    <d v="2025-03-10T00:00:00"/>
    <x v="0"/>
    <x v="4"/>
    <x v="2"/>
  </r>
  <r>
    <x v="0"/>
    <x v="4"/>
    <x v="4"/>
    <x v="4"/>
    <x v="2"/>
    <x v="0"/>
    <x v="0"/>
    <d v="2025-03-11T00:00:00"/>
    <x v="0"/>
    <x v="4"/>
    <x v="2"/>
  </r>
  <r>
    <x v="0"/>
    <x v="4"/>
    <x v="4"/>
    <x v="4"/>
    <x v="2"/>
    <x v="0"/>
    <x v="0"/>
    <d v="2025-03-12T00:00:00"/>
    <x v="0"/>
    <x v="4"/>
    <x v="2"/>
  </r>
  <r>
    <x v="0"/>
    <x v="4"/>
    <x v="4"/>
    <x v="4"/>
    <x v="2"/>
    <x v="0"/>
    <x v="0"/>
    <d v="2025-03-13T00:00:00"/>
    <x v="0"/>
    <x v="4"/>
    <x v="2"/>
  </r>
  <r>
    <x v="0"/>
    <x v="4"/>
    <x v="4"/>
    <x v="4"/>
    <x v="2"/>
    <x v="0"/>
    <x v="0"/>
    <d v="2025-03-14T00:00:00"/>
    <x v="0"/>
    <x v="4"/>
    <x v="2"/>
  </r>
  <r>
    <x v="0"/>
    <x v="4"/>
    <x v="4"/>
    <x v="4"/>
    <x v="2"/>
    <x v="0"/>
    <x v="0"/>
    <d v="2025-03-17T00:00:00"/>
    <x v="0"/>
    <x v="4"/>
    <x v="2"/>
  </r>
  <r>
    <x v="0"/>
    <x v="4"/>
    <x v="4"/>
    <x v="4"/>
    <x v="2"/>
    <x v="0"/>
    <x v="0"/>
    <d v="2025-03-18T00:00:00"/>
    <x v="0"/>
    <x v="4"/>
    <x v="2"/>
  </r>
  <r>
    <x v="0"/>
    <x v="4"/>
    <x v="4"/>
    <x v="4"/>
    <x v="2"/>
    <x v="0"/>
    <x v="0"/>
    <d v="2025-03-19T00:00:00"/>
    <x v="0"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427FFC-AE0C-4E2C-ABDA-798CCFFCE9A1}" name="Tableau croisé dynamique1" cacheId="75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N5" firstHeaderRow="1" firstDataRow="2" firstDataCol="1"/>
  <pivotFields count="11">
    <pivotField compact="0" showAll="0"/>
    <pivotField dataField="1" compact="0" showAll="0"/>
    <pivotField compact="0" showAll="0"/>
    <pivotField compact="0" showAll="0">
      <items count="11">
        <item x="5"/>
        <item x="2"/>
        <item x="8"/>
        <item x="6"/>
        <item x="1"/>
        <item x="0"/>
        <item x="4"/>
        <item x="3"/>
        <item x="7"/>
        <item x="9"/>
        <item t="default"/>
      </items>
    </pivotField>
    <pivotField compact="0" showAll="0"/>
    <pivotField compact="0" showAll="0"/>
    <pivotField compact="0" showAll="0"/>
    <pivotField compact="0">
      <items count="39">
        <item m="1" x="37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compact="0" showAll="0">
      <items count="5">
        <item x="0"/>
        <item h="1" x="2"/>
        <item h="1" x="3"/>
        <item x="1"/>
        <item t="default"/>
      </items>
    </pivotField>
    <pivotField name="Mois" axis="axisCol" compact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8"/>
  </rowFields>
  <rowItems count="3">
    <i>
      <x/>
    </i>
    <i>
      <x v="3"/>
    </i>
    <i t="grand">
      <x/>
    </i>
  </rowItems>
  <colFields count="1">
    <field x="9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ombre de NOM" fld="1" subtotal="count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D674FA-67C9-4FFE-A345-BBD7CDF09982}" name="Tableau croisé dynamique4" cacheId="77" applyNumberFormats="0" applyBorderFormats="0" applyFontFormats="0" applyPatternFormats="0" applyAlignmentFormats="0" applyWidthHeightFormats="1" dataCaption="Valeurs" updatedVersion="8" minRefreshableVersion="3" visualTotals="0" showDrill="0" useAutoFormatting="1" itemPrintTitles="1" createdVersion="8" indent="0" compact="0" outline="1" outlineData="1" compactData="0">
  <location ref="H2:M9" firstHeaderRow="1" firstDataRow="2" firstDataCol="2"/>
  <pivotFields count="11">
    <pivotField compact="0" showAll="0" defaultSubtotal="0"/>
    <pivotField axis="axisRow" dataField="1" compact="0" outline="0" showAll="0" defaultSubtotal="0">
      <items count="5">
        <item x="4"/>
        <item x="2"/>
        <item x="3"/>
        <item x="0"/>
        <item x="1"/>
      </items>
    </pivotField>
    <pivotField axis="axisRow" compact="0" showAll="0" defaultSubtotal="0">
      <items count="5">
        <item x="1"/>
        <item x="4"/>
        <item x="2"/>
        <item x="0"/>
        <item x="3"/>
      </items>
    </pivotField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1"/>
        <item x="2"/>
        <item x="0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</pivotFields>
  <rowFields count="2">
    <field x="1"/>
    <field x="2"/>
  </rowFields>
  <rowItems count="6">
    <i>
      <x/>
      <x v="1"/>
    </i>
    <i>
      <x v="1"/>
      <x v="2"/>
    </i>
    <i>
      <x v="2"/>
      <x v="4"/>
    </i>
    <i>
      <x v="3"/>
      <x v="3"/>
    </i>
    <i>
      <x v="4"/>
      <x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Nombre de NOM" fld="1" subtotal="count" baseField="0" baseItem="0"/>
  </dataFields>
  <formats count="3">
    <format dxfId="2">
      <pivotArea dataOnly="0" labelOnly="1" fieldPosition="0">
        <references count="1">
          <reference field="1" count="0"/>
        </references>
      </pivotArea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A937F6-0A57-476B-BD46-681A74AFC511}" name="Tableau croisé dynamique3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4" firstHeaderRow="0" firstDataRow="1" firstDataCol="1" rowPageCount="1" colPageCount="1"/>
  <pivotFields count="10">
    <pivotField showAll="0"/>
    <pivotField axis="axisRow" showAll="0">
      <items count="11">
        <item x="0"/>
        <item x="9"/>
        <item x="8"/>
        <item x="5"/>
        <item x="6"/>
        <item x="1"/>
        <item x="3"/>
        <item x="7"/>
        <item x="2"/>
        <item x="4"/>
        <item t="default"/>
      </items>
    </pivotField>
    <pivotField axis="axisRow" showAll="0">
      <items count="11">
        <item x="2"/>
        <item x="8"/>
        <item x="0"/>
        <item x="5"/>
        <item x="1"/>
        <item x="9"/>
        <item x="3"/>
        <item x="6"/>
        <item x="7"/>
        <item x="4"/>
        <item t="default"/>
      </items>
    </pivotField>
    <pivotField numFmtId="1" showAll="0"/>
    <pivotField axis="axisPage" multipleItemSelectionAllowed="1" showAll="0">
      <items count="11">
        <item m="1" x="9"/>
        <item m="1" x="7"/>
        <item m="1" x="8"/>
        <item h="1" x="0"/>
        <item h="1" x="1"/>
        <item x="2"/>
        <item h="1" x="3"/>
        <item x="4"/>
        <item x="5"/>
        <item h="1" x="6"/>
        <item t="default"/>
      </items>
    </pivotField>
    <pivotField showAll="0"/>
    <pivotField dataField="1" showAll="0"/>
    <pivotField dataField="1" showAll="0"/>
    <pivotField dataField="1" showAll="0"/>
    <pivotField dataField="1" showAll="0"/>
  </pivotFields>
  <rowFields count="2">
    <field x="1"/>
    <field x="2"/>
  </rowFields>
  <rowItems count="11">
    <i>
      <x v="2"/>
    </i>
    <i r="1">
      <x v="1"/>
    </i>
    <i>
      <x v="3"/>
    </i>
    <i r="1">
      <x v="3"/>
    </i>
    <i>
      <x v="4"/>
    </i>
    <i r="1">
      <x v="7"/>
    </i>
    <i>
      <x v="8"/>
    </i>
    <i r="1">
      <x/>
    </i>
    <i>
      <x v="9"/>
    </i>
    <i r="1"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4" hier="-1"/>
  </pageFields>
  <dataFields count="4">
    <dataField name="Somme de I" fld="6" baseField="0" baseItem="0"/>
    <dataField name="Somme de 1/2" fld="7" baseField="0" baseItem="0"/>
    <dataField name="Somme de A" fld="8" baseField="0" baseItem="0"/>
    <dataField name="Somme de H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7801EA-0C61-46A6-86ED-3F3656B6F2BC}" name="Tableau croisé dynamique3" cacheId="75" applyNumberFormats="0" applyBorderFormats="0" applyFontFormats="0" applyPatternFormats="0" applyAlignmentFormats="0" applyWidthHeightFormats="1" dataCaption="Valeurs" updatedVersion="8" minRefreshableVersion="3" visualTotals="0" showDrill="0" colGrandTotals="0" itemPrintTitles="1" createdVersion="8" indent="0" compact="0" compactData="0">
  <location ref="E16:N28" firstHeaderRow="1" firstDataRow="2" firstDataCol="6"/>
  <pivotFields count="11">
    <pivotField axis="axisRow" compact="0" outline="0" showAll="0" defaultSubtotal="0">
      <items count="5">
        <item x="4"/>
        <item x="3"/>
        <item x="1"/>
        <item x="2"/>
        <item x="0"/>
      </items>
    </pivotField>
    <pivotField axis="axisRow" dataField="1" compact="0" outline="0" showAll="0" defaultSubtotal="0">
      <items count="10">
        <item x="0"/>
        <item x="9"/>
        <item x="8"/>
        <item x="5"/>
        <item x="6"/>
        <item x="1"/>
        <item x="3"/>
        <item x="7"/>
        <item x="2"/>
        <item x="4"/>
      </items>
    </pivotField>
    <pivotField axis="axisRow" compact="0" outline="0" showAll="0" defaultSubtotal="0">
      <items count="10">
        <item x="2"/>
        <item x="8"/>
        <item x="0"/>
        <item x="5"/>
        <item x="1"/>
        <item x="9"/>
        <item x="3"/>
        <item x="6"/>
        <item x="7"/>
        <item x="4"/>
      </items>
    </pivotField>
    <pivotField compact="0" outline="0" showAll="0" defaultSubtotal="0">
      <items count="10">
        <item x="5"/>
        <item x="2"/>
        <item x="8"/>
        <item x="6"/>
        <item x="1"/>
        <item x="0"/>
        <item x="4"/>
        <item x="3"/>
        <item x="7"/>
        <item x="9"/>
      </items>
    </pivotField>
    <pivotField axis="axisRow" compact="0" outline="0" showAll="0" defaultSubtotal="0">
      <items count="7">
        <item x="6"/>
        <item x="3"/>
        <item x="4"/>
        <item x="0"/>
        <item x="1"/>
        <item x="5"/>
        <item x="2"/>
      </items>
    </pivotField>
    <pivotField axis="axisRow" compact="0" outline="0" showAll="0" defaultSubtotal="0">
      <items count="3">
        <item x="2"/>
        <item x="0"/>
        <item x="1"/>
      </items>
    </pivotField>
    <pivotField axis="axisCol" compact="0" outline="0" defaultSubtotal="0">
      <items count="4">
        <item x="1"/>
        <item x="0"/>
        <item x="2"/>
        <item x="3"/>
      </items>
    </pivotField>
    <pivotField compact="0" outline="0" showAll="0" defaultSubtotal="0">
      <items count="38">
        <item m="1" x="37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compact="0" outline="0" showAll="0" defaultSubtotal="0"/>
    <pivotField name="Mois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6">
    <field x="0"/>
    <field x="1"/>
    <field x="2"/>
    <field x="10"/>
    <field x="4"/>
    <field x="5"/>
  </rowFields>
  <rowItems count="11">
    <i>
      <x/>
      <x v="1"/>
      <x v="5"/>
      <x v="9"/>
      <x/>
      <x/>
    </i>
    <i>
      <x v="1"/>
      <x v="7"/>
      <x v="8"/>
      <x v="11"/>
      <x v="1"/>
      <x v="1"/>
    </i>
    <i>
      <x v="2"/>
      <x v="3"/>
      <x v="3"/>
      <x v="10"/>
      <x v="6"/>
      <x v="1"/>
    </i>
    <i r="1">
      <x v="6"/>
      <x v="6"/>
      <x v="3"/>
      <x v="1"/>
      <x v="1"/>
    </i>
    <i>
      <x v="3"/>
      <x v="9"/>
      <x v="9"/>
      <x v="3"/>
      <x v="2"/>
      <x v="2"/>
    </i>
    <i>
      <x v="4"/>
      <x/>
      <x v="2"/>
      <x v="11"/>
      <x v="3"/>
      <x v="1"/>
    </i>
    <i r="1">
      <x v="2"/>
      <x v="1"/>
      <x v="3"/>
      <x v="5"/>
      <x v="1"/>
    </i>
    <i r="1">
      <x v="4"/>
      <x v="7"/>
      <x v="6"/>
      <x v="5"/>
      <x v="1"/>
    </i>
    <i r="1">
      <x v="5"/>
      <x v="4"/>
      <x v="9"/>
      <x v="4"/>
      <x v="1"/>
    </i>
    <i r="1">
      <x v="8"/>
      <x/>
      <x v="12"/>
      <x v="6"/>
      <x v="1"/>
    </i>
    <i t="grand">
      <x/>
    </i>
  </rowItems>
  <colFields count="1">
    <field x="6"/>
  </colFields>
  <colItems count="4">
    <i>
      <x/>
    </i>
    <i>
      <x v="1"/>
    </i>
    <i>
      <x v="2"/>
    </i>
    <i>
      <x v="3"/>
    </i>
  </colItems>
  <dataFields count="1">
    <dataField name="Nombre de NOM" fld="1" subtotal="count" baseField="0" baseItem="0"/>
  </dataFields>
  <formats count="2">
    <format dxfId="43">
      <pivotArea dataOnly="0" labelOnly="1" grandCol="1" outline="0" fieldPosition="0"/>
    </format>
    <format dxfId="3">
      <pivotArea dataOnly="0" labelOnly="1" outline="0" fieldPosition="0">
        <references count="1">
          <reference field="6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947507-FFA7-44D6-BF7B-6D355011E404}" name="Tableau croisé dynamique2" cacheId="75" applyNumberFormats="0" applyBorderFormats="0" applyFontFormats="0" applyPatternFormats="0" applyAlignmentFormats="0" applyWidthHeightFormats="1" dataCaption="Valeurs" updatedVersion="8" minRefreshableVersion="3" visualTotals="0" showDrill="0" itemPrintTitles="1" createdVersion="8" indent="0" compact="0" compactData="0">
  <location ref="E1:BG14" firstHeaderRow="1" firstDataRow="3" firstDataCol="6"/>
  <pivotFields count="11">
    <pivotField axis="axisRow" compact="0" outline="0" showAll="0" defaultSubtotal="0">
      <items count="5">
        <item x="4"/>
        <item x="3"/>
        <item x="1"/>
        <item x="2"/>
        <item x="0"/>
      </items>
    </pivotField>
    <pivotField axis="axisRow" dataField="1" compact="0" outline="0" showAll="0" defaultSubtotal="0">
      <items count="10">
        <item x="0"/>
        <item x="9"/>
        <item x="8"/>
        <item x="5"/>
        <item x="6"/>
        <item x="1"/>
        <item x="3"/>
        <item x="7"/>
        <item x="2"/>
        <item x="4"/>
      </items>
    </pivotField>
    <pivotField axis="axisRow" compact="0" outline="0" showAll="0" defaultSubtotal="0">
      <items count="10">
        <item x="2"/>
        <item x="8"/>
        <item x="0"/>
        <item x="5"/>
        <item x="1"/>
        <item x="9"/>
        <item x="3"/>
        <item x="6"/>
        <item x="7"/>
        <item x="4"/>
      </items>
    </pivotField>
    <pivotField compact="0" outline="0" showAll="0" defaultSubtotal="0">
      <items count="10">
        <item x="5"/>
        <item x="2"/>
        <item x="8"/>
        <item x="6"/>
        <item x="1"/>
        <item x="0"/>
        <item x="4"/>
        <item x="3"/>
        <item x="7"/>
        <item x="9"/>
      </items>
    </pivotField>
    <pivotField axis="axisRow" compact="0" outline="0" showAll="0" defaultSubtotal="0">
      <items count="7">
        <item x="6"/>
        <item x="3"/>
        <item x="4"/>
        <item x="0"/>
        <item x="1"/>
        <item x="5"/>
        <item x="2"/>
      </items>
    </pivotField>
    <pivotField axis="axisRow" compact="0" outline="0" showAll="0" defaultSubtotal="0">
      <items count="3">
        <item x="2"/>
        <item x="0"/>
        <item x="1"/>
      </items>
    </pivotField>
    <pivotField axis="axisCol" compact="0" outline="0" defaultSubtotal="0">
      <items count="4">
        <item x="1"/>
        <item x="0"/>
        <item x="2"/>
        <item x="3"/>
      </items>
    </pivotField>
    <pivotField compact="0" outline="0" defaultSubtotal="0">
      <items count="38">
        <item m="1" x="37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compact="0" outline="0" showAll="0" defaultSubtotal="0"/>
    <pivotField name="Mois" axis="axisCol" compact="0" outline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6">
    <field x="0"/>
    <field x="1"/>
    <field x="2"/>
    <field x="10"/>
    <field x="4"/>
    <field x="5"/>
  </rowFields>
  <rowItems count="11">
    <i>
      <x/>
      <x v="1"/>
      <x v="5"/>
      <x v="9"/>
      <x/>
      <x/>
    </i>
    <i>
      <x v="1"/>
      <x v="7"/>
      <x v="8"/>
      <x v="11"/>
      <x v="1"/>
      <x v="1"/>
    </i>
    <i>
      <x v="2"/>
      <x v="3"/>
      <x v="3"/>
      <x v="10"/>
      <x v="6"/>
      <x v="1"/>
    </i>
    <i r="1">
      <x v="6"/>
      <x v="6"/>
      <x v="3"/>
      <x v="1"/>
      <x v="1"/>
    </i>
    <i>
      <x v="3"/>
      <x v="9"/>
      <x v="9"/>
      <x v="3"/>
      <x v="2"/>
      <x v="2"/>
    </i>
    <i>
      <x v="4"/>
      <x/>
      <x v="2"/>
      <x v="11"/>
      <x v="3"/>
      <x v="1"/>
    </i>
    <i r="1">
      <x v="2"/>
      <x v="1"/>
      <x v="3"/>
      <x v="5"/>
      <x v="1"/>
    </i>
    <i r="1">
      <x v="4"/>
      <x v="7"/>
      <x v="6"/>
      <x v="5"/>
      <x v="1"/>
    </i>
    <i r="1">
      <x v="5"/>
      <x v="4"/>
      <x v="9"/>
      <x v="4"/>
      <x v="1"/>
    </i>
    <i r="1">
      <x v="8"/>
      <x/>
      <x v="12"/>
      <x v="6"/>
      <x v="1"/>
    </i>
    <i t="grand">
      <x/>
    </i>
  </rowItems>
  <colFields count="2">
    <field x="9"/>
    <field x="6"/>
  </colFields>
  <colItems count="49"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  <i>
      <x v="5"/>
      <x/>
    </i>
    <i r="1">
      <x v="1"/>
    </i>
    <i r="1">
      <x v="2"/>
    </i>
    <i r="1">
      <x v="3"/>
    </i>
    <i>
      <x v="6"/>
      <x/>
    </i>
    <i r="1">
      <x v="1"/>
    </i>
    <i r="1">
      <x v="2"/>
    </i>
    <i r="1">
      <x v="3"/>
    </i>
    <i>
      <x v="7"/>
      <x/>
    </i>
    <i r="1">
      <x v="1"/>
    </i>
    <i r="1">
      <x v="2"/>
    </i>
    <i r="1">
      <x v="3"/>
    </i>
    <i>
      <x v="8"/>
      <x/>
    </i>
    <i r="1">
      <x v="1"/>
    </i>
    <i r="1">
      <x v="2"/>
    </i>
    <i r="1">
      <x v="3"/>
    </i>
    <i>
      <x v="9"/>
      <x/>
    </i>
    <i r="1">
      <x v="1"/>
    </i>
    <i r="1">
      <x v="2"/>
    </i>
    <i r="1">
      <x v="3"/>
    </i>
    <i>
      <x v="10"/>
      <x/>
    </i>
    <i r="1">
      <x v="1"/>
    </i>
    <i r="1">
      <x v="2"/>
    </i>
    <i r="1">
      <x v="3"/>
    </i>
    <i>
      <x v="11"/>
      <x/>
    </i>
    <i r="1">
      <x v="1"/>
    </i>
    <i r="1">
      <x v="2"/>
    </i>
    <i r="1">
      <x v="3"/>
    </i>
    <i>
      <x v="12"/>
      <x/>
    </i>
    <i r="1">
      <x v="1"/>
    </i>
    <i r="1">
      <x v="2"/>
    </i>
    <i r="1">
      <x v="3"/>
    </i>
    <i t="grand">
      <x/>
    </i>
  </colItems>
  <dataFields count="1">
    <dataField name="Nombre de NOM" fld="1" subtotal="count" baseField="0" baseItem="0"/>
  </dataFields>
  <formats count="3">
    <format dxfId="44">
      <pivotArea dataOnly="0" labelOnly="1" grandCol="1" outline="0" fieldPosition="0"/>
    </format>
    <format dxfId="45">
      <pivotArea dataOnly="0" labelOnly="1" outline="0" fieldPosition="0">
        <references count="2">
          <reference field="6" count="3">
            <x v="0"/>
            <x v="1"/>
            <x v="2"/>
          </reference>
          <reference field="9" count="1" selected="0">
            <x v="3"/>
          </reference>
        </references>
      </pivotArea>
    </format>
    <format dxfId="46">
      <pivotArea dataOnly="0" labelOnly="1" outline="0" fieldPosition="0">
        <references count="2">
          <reference field="6" count="0"/>
          <reference field="9" count="1" selected="0">
            <x v="4"/>
          </reference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ABD24888-1125-476B-B914-E2B72E0B285C}" sourceName="Mois (Date)">
  <pivotTables>
    <pivotTable tabId="91" name="Tableau croisé dynamique2"/>
  </pivotTables>
  <data>
    <tabular pivotCacheId="1700959104">
      <items count="14">
        <i x="3" s="1"/>
        <i x="4" s="1"/>
        <i x="1" s="1" nd="1"/>
        <i x="2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1239256F-1120-477B-A932-92B19D1A79D5}" cache="Segment_Mois__Date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429FCE-8591-4EE0-96C4-0456A025FFE3}" name="An" displayName="An" ref="A1:A2" totalsRowShown="0" headerRowDxfId="57" dataDxfId="58">
  <autoFilter ref="A1:A2" xr:uid="{2E429FCE-8591-4EE0-96C4-0456A025FFE3}"/>
  <tableColumns count="1">
    <tableColumn id="1" xr3:uid="{62360168-EB60-4127-AFBD-B8AC54DA7103}" name="Année" dataDxfId="5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8EC872-FB80-484D-86DF-E376A76F4E30}" name="Codes" displayName="Codes" ref="C1:D5" totalsRowShown="0" headerRowDxfId="53" dataDxfId="54">
  <autoFilter ref="C1:D5" xr:uid="{818EC872-FB80-484D-86DF-E376A76F4E30}"/>
  <tableColumns count="2">
    <tableColumn id="1" xr3:uid="{EEDA3215-30FB-4147-9784-565D569B2B54}" name="Code" dataDxfId="56"/>
    <tableColumn id="2" xr3:uid="{A5D0F5C7-0EAE-4950-AF24-6EA797547A7B}" name="Libellé" dataDxfId="5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C4FC5B-D26A-40B7-A6CC-C848F906DC6A}" name="t_Avril" displayName="t_Avril" ref="A1:AO12" totalsRowCount="1" tableBorderDxfId="183">
  <autoFilter ref="A1:AO11" xr:uid="{A1C4FC5B-D26A-40B7-A6CC-C848F906DC6A}"/>
  <tableColumns count="41">
    <tableColumn id="1" xr3:uid="{1F102026-172D-461C-AA88-3FD51E8BE7F4}" name="GRP" totalsRowLabel="Total" dataDxfId="182" totalsRowDxfId="141"/>
    <tableColumn id="2" xr3:uid="{554F4E76-5BBF-4AB4-B1EF-4D70DC864A3C}" name="NOM" dataDxfId="181" totalsRowDxfId="140"/>
    <tableColumn id="3" xr3:uid="{3D4F545B-0BD9-49D4-9EB4-8329569FBD43}" name="Prénom" dataDxfId="180" totalsRowDxfId="139"/>
    <tableColumn id="4" xr3:uid="{C5FCE00F-F594-46FE-B851-C8992CDF4FF4}" name="Date de naissance" dataDxfId="179" totalsRowDxfId="138"/>
    <tableColumn id="5" xr3:uid="{8B6456F3-9D5C-46FA-975E-B7BB72C69F01}" name="Age" dataDxfId="178" totalsRowDxfId="137">
      <calculatedColumnFormula>DATEDIF(D2, TODAY(), "Y")</calculatedColumnFormula>
    </tableColumn>
    <tableColumn id="6" xr3:uid="{AD62FE0D-FE67-4C9F-938C-586585D30078}" name="Statut" dataDxfId="177" totalsRowDxfId="136"/>
    <tableColumn id="7" xr3:uid="{084FDFC0-63CF-4CD3-A082-064EFF3AD247}" name="1/4" dataDxfId="176" totalsRowDxfId="135"/>
    <tableColumn id="8" xr3:uid="{1B5E6E1F-5BA5-4939-ACBC-D50CA900BE78}" name="2/4" dataDxfId="175" totalsRowDxfId="134"/>
    <tableColumn id="9" xr3:uid="{DC4E8C0F-170C-48AB-94A6-542BE283ED6A}" name="3/4" dataDxfId="174" totalsRowDxfId="133"/>
    <tableColumn id="10" xr3:uid="{563F0996-099B-44EF-9194-23A0E592A8F3}" name="4/4" dataDxfId="173" totalsRowDxfId="132"/>
    <tableColumn id="11" xr3:uid="{EC14013A-BA10-4796-9F24-966F5F69D5A1}" name="5/4" dataDxfId="172" totalsRowDxfId="131"/>
    <tableColumn id="12" xr3:uid="{0DFAB2F2-03DE-4B23-869E-54ECA2B444FD}" name="6/4" dataDxfId="171" totalsRowDxfId="130"/>
    <tableColumn id="13" xr3:uid="{02BF87D6-FA26-4DEA-A860-9B4529DC8B95}" name="7/4" dataDxfId="170" totalsRowDxfId="129"/>
    <tableColumn id="14" xr3:uid="{388D3E86-7D76-4452-8DE4-9F136E21B233}" name="8/4" dataDxfId="169" totalsRowDxfId="128"/>
    <tableColumn id="15" xr3:uid="{4BAC5180-2CBD-4CE7-BC55-36C95A49A11A}" name="9/4" dataDxfId="168" totalsRowDxfId="127"/>
    <tableColumn id="16" xr3:uid="{6A034C1D-57CE-4999-B57C-C9575FF84158}" name="10/4" dataDxfId="167" totalsRowDxfId="126"/>
    <tableColumn id="17" xr3:uid="{4EBDF80A-B45B-4464-93E5-14BDE845D831}" name="11/4" dataDxfId="166" totalsRowDxfId="125"/>
    <tableColumn id="18" xr3:uid="{3329A64C-C483-4FC9-AAE0-AE49771F69F5}" name="12/4" dataDxfId="165" totalsRowDxfId="124"/>
    <tableColumn id="19" xr3:uid="{FB68A987-F7E3-48F3-A126-D9D96D7572F4}" name="13/4" dataDxfId="164" totalsRowDxfId="123"/>
    <tableColumn id="20" xr3:uid="{8C6505F6-47D2-4E9E-A657-E8A59AA59FA9}" name="14/4" dataDxfId="163" totalsRowDxfId="122"/>
    <tableColumn id="21" xr3:uid="{D2859AC5-3241-4007-ADE6-E6B98DD0676A}" name="15/4" dataDxfId="162" totalsRowDxfId="121"/>
    <tableColumn id="22" xr3:uid="{319F30E8-AFB4-4F66-B22D-D5B70B57BA9F}" name="16/4" dataDxfId="161" totalsRowDxfId="120"/>
    <tableColumn id="23" xr3:uid="{F6DC4048-BCCD-4011-9069-FEC0D0DF4527}" name="17/4" dataDxfId="160" totalsRowDxfId="119"/>
    <tableColumn id="24" xr3:uid="{BD6A0020-423A-4DFD-AC04-2C21D7EBCEEF}" name="18/4" dataDxfId="159" totalsRowDxfId="118"/>
    <tableColumn id="25" xr3:uid="{4BC12E41-E379-4AC8-AC86-F5014AD7F0B7}" name="19/4" dataDxfId="158" totalsRowDxfId="117"/>
    <tableColumn id="26" xr3:uid="{0AADEB3C-8448-4D27-93F9-98DBA1B45867}" name="20/4" dataDxfId="157" totalsRowDxfId="116"/>
    <tableColumn id="27" xr3:uid="{26ACBDF9-C551-4D32-A23E-B2ED19C6F314}" name="21/4" dataDxfId="156" totalsRowDxfId="115"/>
    <tableColumn id="28" xr3:uid="{7AF74F2D-725A-4B1B-97A1-385D471D0AE7}" name="22/4" dataDxfId="155" totalsRowDxfId="114"/>
    <tableColumn id="29" xr3:uid="{2264398B-B40D-4145-903B-3432F0AE5D20}" name="23/4" dataDxfId="154" totalsRowDxfId="113"/>
    <tableColumn id="30" xr3:uid="{1DB05D31-033B-425B-9CF1-BAA2516B0D6B}" name="24/4" dataDxfId="153" totalsRowDxfId="112"/>
    <tableColumn id="31" xr3:uid="{6F14E559-28DE-48F3-9672-FB4F26A7DFE7}" name="25/4" dataDxfId="152" totalsRowDxfId="111"/>
    <tableColumn id="32" xr3:uid="{88C1393B-D738-4B20-96C5-FDB68E0D55A7}" name="26/4" dataDxfId="151" totalsRowDxfId="110"/>
    <tableColumn id="33" xr3:uid="{BA653C6B-7608-4825-A8E1-8C82A461A671}" name="27/4" dataDxfId="150" totalsRowDxfId="109"/>
    <tableColumn id="34" xr3:uid="{DC4CA9EC-B718-453D-B2B0-56760E52CDB0}" name="28/4" dataDxfId="149" totalsRowDxfId="108"/>
    <tableColumn id="35" xr3:uid="{5F92F3FE-56CE-4234-BB28-FD25B73E3711}" name="29/4" dataDxfId="148" totalsRowDxfId="107"/>
    <tableColumn id="36" xr3:uid="{D6C38709-F13F-42D8-98B4-1064A2C09A1F}" name="30/4" dataDxfId="147" totalsRowDxfId="106"/>
    <tableColumn id="37" xr3:uid="{CD1A3CBC-10A8-4259-80A9-900651C5AC6B}" name="Colonne1" dataDxfId="146" totalsRowDxfId="105"/>
    <tableColumn id="38" xr3:uid="{D4B0AFD1-297C-4F6F-B8A4-93D1D3CB4C6B}" name="I" totalsRowFunction="sum" dataDxfId="145" totalsRowDxfId="104">
      <calculatedColumnFormula>COUNTIF(G2:AK2,"I")</calculatedColumnFormula>
    </tableColumn>
    <tableColumn id="39" xr3:uid="{847134E6-F691-4BC6-B4A2-1101845FAF5F}" name="1/2" totalsRowFunction="sum" dataDxfId="144" totalsRowDxfId="103">
      <calculatedColumnFormula>COUNTIF(G2:AK2,"1/2")</calculatedColumnFormula>
    </tableColumn>
    <tableColumn id="40" xr3:uid="{3DCD9574-2189-4D76-9562-D82C8AB0DC41}" name="A" totalsRowFunction="sum" dataDxfId="143" totalsRowDxfId="102">
      <calculatedColumnFormula>COUNTIF(G2:AK2,"A")</calculatedColumnFormula>
    </tableColumn>
    <tableColumn id="41" xr3:uid="{A5646C50-A03F-41D6-A7C2-967CE7DA08CF}" name="H" totalsRowFunction="sum" dataDxfId="142" totalsRowDxfId="101">
      <calculatedColumnFormula>COUNTIF(G2:AK2,"H")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D9ECA8-8625-450D-8E59-A9AD37FF8953}" name="t_Mars" displayName="t_Mars" ref="A1:AO12" totalsRowCount="1" tableBorderDxfId="225">
  <tableColumns count="41">
    <tableColumn id="1" xr3:uid="{02D00DFF-C049-4232-94C6-0D18DF28C7CC}" name="GRP" totalsRowLabel="Total" dataDxfId="224" totalsRowDxfId="100"/>
    <tableColumn id="2" xr3:uid="{0FA8C4B4-DCCE-4BF8-9094-EA50EC11A132}" name="NOM" dataDxfId="223" totalsRowDxfId="99"/>
    <tableColumn id="3" xr3:uid="{80471A8D-6248-42CE-9FF1-967626589DC0}" name="Prénom" dataDxfId="222" totalsRowDxfId="98"/>
    <tableColumn id="4" xr3:uid="{31B46F7A-5F35-4568-B25D-E0BBFC50911F}" name="Date de naissance" dataDxfId="221" totalsRowDxfId="97"/>
    <tableColumn id="5" xr3:uid="{90347449-28B3-4522-9F70-49107CF02CF2}" name="Age" dataDxfId="220" totalsRowDxfId="96">
      <calculatedColumnFormula>DATEDIF(D2, TODAY(), "Y")</calculatedColumnFormula>
    </tableColumn>
    <tableColumn id="6" xr3:uid="{B1539A7B-6C37-4FCA-92F8-B39FF724C653}" name="Statut" dataDxfId="219" totalsRowDxfId="95"/>
    <tableColumn id="7" xr3:uid="{84BB3A73-0EE4-4767-9EF6-D0703D23CB76}" name="1/3" dataDxfId="218" totalsRowDxfId="94"/>
    <tableColumn id="8" xr3:uid="{8E716009-0E84-45F9-BD93-2F1B4B1350A4}" name="2/3" dataDxfId="217" totalsRowDxfId="93"/>
    <tableColumn id="9" xr3:uid="{C975789A-1337-4CF1-A511-14FA005CB2C1}" name="3/3" dataDxfId="216" totalsRowDxfId="92"/>
    <tableColumn id="10" xr3:uid="{FA51E694-8CA6-4AD8-8158-D690B32EE245}" name="4/3" dataDxfId="215" totalsRowDxfId="91"/>
    <tableColumn id="11" xr3:uid="{46739DBD-14AF-4F4A-B4FD-F2B4B5D82A2D}" name="5/3" dataDxfId="214" totalsRowDxfId="90"/>
    <tableColumn id="12" xr3:uid="{A90689DA-7D3A-4641-A822-15116FC629F6}" name="6/3" dataDxfId="213" totalsRowDxfId="89"/>
    <tableColumn id="13" xr3:uid="{210C45B7-9A7B-42E9-AA77-7FD77AC126C4}" name="7/3" dataDxfId="212" totalsRowDxfId="88"/>
    <tableColumn id="14" xr3:uid="{F96B05E3-9213-41A4-BB51-EA43E1A28532}" name="8/3" dataDxfId="211" totalsRowDxfId="87"/>
    <tableColumn id="15" xr3:uid="{4D15978D-4D0F-4813-BF96-2CC2F41C1FF9}" name="9/3" dataDxfId="210" totalsRowDxfId="86"/>
    <tableColumn id="16" xr3:uid="{0870C2DA-3B4B-4614-B9C9-55F9C099180E}" name="10/3" dataDxfId="209" totalsRowDxfId="85"/>
    <tableColumn id="17" xr3:uid="{D90BABFF-1797-460F-8DAC-4F0BEBB47102}" name="11/3" dataDxfId="208" totalsRowDxfId="84"/>
    <tableColumn id="18" xr3:uid="{4CDD29B9-6DBD-4AFA-9BDB-F2C53F433576}" name="12/3" dataDxfId="207" totalsRowDxfId="83"/>
    <tableColumn id="19" xr3:uid="{896F113F-2471-4B30-809F-B3FDE8AA631D}" name="13/3" dataDxfId="206" totalsRowDxfId="82"/>
    <tableColumn id="20" xr3:uid="{F43C0030-3A30-44C1-AFAE-8DC85A9F4AAB}" name="14/3" dataDxfId="205" totalsRowDxfId="81"/>
    <tableColumn id="21" xr3:uid="{29808217-013D-4D31-BDC3-D696DB93CF85}" name="15/3" dataDxfId="204" totalsRowDxfId="80"/>
    <tableColumn id="22" xr3:uid="{8837EE09-9B93-419E-A779-A138D44EFDD2}" name="16/3" dataDxfId="203" totalsRowDxfId="79"/>
    <tableColumn id="23" xr3:uid="{CAAE7EC1-2AEA-43BD-BCA2-10E82380F6B4}" name="17/3" dataDxfId="202" totalsRowDxfId="78"/>
    <tableColumn id="24" xr3:uid="{B6D9E27F-D84F-4AD1-9735-FD594A56DC73}" name="18/3" dataDxfId="201" totalsRowDxfId="77"/>
    <tableColumn id="25" xr3:uid="{C4FBD35C-2A22-4DD0-B76F-C1CE64DC3DB1}" name="19/3" dataDxfId="200" totalsRowDxfId="76"/>
    <tableColumn id="26" xr3:uid="{1F416B00-0033-4E6C-982A-4B5089F36F7B}" name="20/3" dataDxfId="199" totalsRowDxfId="75"/>
    <tableColumn id="27" xr3:uid="{10E34CEE-6437-450E-AC92-8820F49263C3}" name="21/3" dataDxfId="198" totalsRowDxfId="74"/>
    <tableColumn id="28" xr3:uid="{98862F7B-B659-4AD1-907E-DE6302B5A86F}" name="22/3" dataDxfId="197" totalsRowDxfId="73"/>
    <tableColumn id="29" xr3:uid="{0EEABC08-6F02-4B2D-9361-27C93AD0F9F1}" name="23/3" dataDxfId="196" totalsRowDxfId="72"/>
    <tableColumn id="30" xr3:uid="{1D9B3888-6D63-4943-8E56-9014924467BF}" name="24/3" dataDxfId="195" totalsRowDxfId="71"/>
    <tableColumn id="31" xr3:uid="{6EA0D0E9-2E81-4931-AADE-18A7084D330E}" name="25/3" dataDxfId="194" totalsRowDxfId="70"/>
    <tableColumn id="32" xr3:uid="{F9F6E98E-E476-4FE8-9605-120DC0240F1C}" name="26/3" dataDxfId="193" totalsRowDxfId="69"/>
    <tableColumn id="33" xr3:uid="{534D220F-9D69-432D-B693-CC2246B45F2A}" name="27/3" dataDxfId="192" totalsRowDxfId="68"/>
    <tableColumn id="34" xr3:uid="{6464821C-33FA-45FC-9CB2-4865BCF466FF}" name="28/3" dataDxfId="191" totalsRowDxfId="67"/>
    <tableColumn id="35" xr3:uid="{A8B1E44D-6F65-41CE-8F09-1859FA1FEE02}" name="29/3" dataDxfId="190" totalsRowDxfId="66"/>
    <tableColumn id="36" xr3:uid="{EDB2923A-7A83-4B33-AB4E-5C64A5343AE5}" name="30/3" dataDxfId="189" totalsRowDxfId="65"/>
    <tableColumn id="37" xr3:uid="{EB9ECF4D-D6F1-4866-95F0-2DF532DBF6B2}" name="31/3" dataDxfId="188" totalsRowDxfId="64"/>
    <tableColumn id="38" xr3:uid="{C22241A3-8099-4B2F-A4E0-7AD77AED5E8E}" name="I" totalsRowFunction="sum" dataDxfId="187" totalsRowDxfId="63">
      <calculatedColumnFormula>COUNTIF(G2:AK2,"I")</calculatedColumnFormula>
    </tableColumn>
    <tableColumn id="39" xr3:uid="{BBD3831D-8537-4429-9BAD-4ABEDE56B25A}" name="1/2" totalsRowFunction="sum" dataDxfId="186" totalsRowDxfId="62">
      <calculatedColumnFormula>COUNTIF(G2:AK2,"1/2")</calculatedColumnFormula>
    </tableColumn>
    <tableColumn id="40" xr3:uid="{AEFE506E-9EBE-4161-ACF7-21B45ACC8391}" name="A" totalsRowFunction="sum" dataDxfId="185" totalsRowDxfId="61">
      <calculatedColumnFormula>COUNTIF(G2:AK2,"A")</calculatedColumnFormula>
    </tableColumn>
    <tableColumn id="41" xr3:uid="{CED532A1-4095-47FD-817F-B8E7D304724B}" name="H" totalsRowFunction="sum" dataDxfId="184" totalsRowDxfId="60">
      <calculatedColumnFormula>COUNTIF(G2:AK2,"H")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noFill/>
      </a:spPr>
      <a:bodyPr vertOverflow="clip" horzOverflow="clip" wrap="square" rtlCol="0" anchor="t">
        <a:spAutoFit/>
      </a:bodyPr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5"/>
  <sheetViews>
    <sheetView zoomScale="130" zoomScaleNormal="130" workbookViewId="0">
      <selection activeCell="J4" sqref="J4"/>
    </sheetView>
  </sheetViews>
  <sheetFormatPr baseColWidth="10" defaultRowHeight="15" x14ac:dyDescent="0.25"/>
  <cols>
    <col min="1" max="1" width="16.28515625" bestFit="1" customWidth="1"/>
    <col min="2" max="13" width="7.7109375" bestFit="1" customWidth="1"/>
    <col min="14" max="14" width="12.5703125" bestFit="1" customWidth="1"/>
    <col min="15" max="15" width="13.7109375" bestFit="1" customWidth="1"/>
    <col min="16" max="16" width="12.5703125" bestFit="1" customWidth="1"/>
    <col min="17" max="39" width="11.5703125" bestFit="1" customWidth="1"/>
    <col min="40" max="40" width="12.5703125" bestFit="1" customWidth="1"/>
  </cols>
  <sheetData>
    <row r="1" spans="1:14" x14ac:dyDescent="0.25">
      <c r="A1" s="29" t="s">
        <v>140</v>
      </c>
      <c r="B1" s="29" t="s">
        <v>141</v>
      </c>
    </row>
    <row r="2" spans="1:14" x14ac:dyDescent="0.25">
      <c r="A2" s="29" t="s">
        <v>147</v>
      </c>
      <c r="B2" t="s">
        <v>131</v>
      </c>
      <c r="C2" t="s">
        <v>128</v>
      </c>
      <c r="D2" t="s">
        <v>129</v>
      </c>
      <c r="E2" t="s">
        <v>130</v>
      </c>
      <c r="F2" t="s">
        <v>132</v>
      </c>
      <c r="G2" t="s">
        <v>133</v>
      </c>
      <c r="H2" t="s">
        <v>134</v>
      </c>
      <c r="I2" t="s">
        <v>135</v>
      </c>
      <c r="J2" t="s">
        <v>136</v>
      </c>
      <c r="K2" t="s">
        <v>137</v>
      </c>
      <c r="L2" t="s">
        <v>138</v>
      </c>
      <c r="M2" t="s">
        <v>139</v>
      </c>
      <c r="N2" t="s">
        <v>33</v>
      </c>
    </row>
    <row r="3" spans="1:14" x14ac:dyDescent="0.25">
      <c r="A3" t="s">
        <v>145</v>
      </c>
      <c r="B3" s="75"/>
      <c r="C3" s="75"/>
      <c r="D3" s="75">
        <v>57</v>
      </c>
      <c r="E3" s="75">
        <v>37</v>
      </c>
      <c r="F3" s="75"/>
      <c r="G3" s="75"/>
      <c r="H3" s="75"/>
      <c r="I3" s="75"/>
      <c r="J3" s="75"/>
      <c r="K3" s="75"/>
      <c r="L3" s="75"/>
      <c r="M3" s="75"/>
      <c r="N3" s="75">
        <v>94</v>
      </c>
    </row>
    <row r="4" spans="1:14" x14ac:dyDescent="0.25">
      <c r="A4" t="s">
        <v>144</v>
      </c>
      <c r="B4" s="75"/>
      <c r="C4" s="75"/>
      <c r="D4" s="75">
        <v>149</v>
      </c>
      <c r="E4" s="75">
        <v>117</v>
      </c>
      <c r="F4" s="75"/>
      <c r="G4" s="75"/>
      <c r="H4" s="75"/>
      <c r="I4" s="75"/>
      <c r="J4" s="75"/>
      <c r="K4" s="75"/>
      <c r="L4" s="75"/>
      <c r="M4" s="75"/>
      <c r="N4" s="75">
        <v>266</v>
      </c>
    </row>
    <row r="5" spans="1:14" x14ac:dyDescent="0.25">
      <c r="A5" t="s">
        <v>33</v>
      </c>
      <c r="B5" s="75"/>
      <c r="C5" s="75"/>
      <c r="D5" s="75">
        <v>206</v>
      </c>
      <c r="E5" s="75">
        <v>154</v>
      </c>
      <c r="F5" s="75"/>
      <c r="G5" s="75"/>
      <c r="H5" s="75"/>
      <c r="I5" s="75"/>
      <c r="J5" s="75"/>
      <c r="K5" s="75"/>
      <c r="L5" s="75"/>
      <c r="M5" s="75"/>
      <c r="N5" s="75">
        <v>360</v>
      </c>
    </row>
  </sheetData>
  <pageMargins left="0.7" right="0.7" top="0.75" bottom="0.75" header="0.3" footer="0.3"/>
  <pageSetup paperSize="9" scale="67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93777-2315-4285-810E-19AF0558F077}">
  <sheetPr codeName="Feuil2"/>
  <dimension ref="A1:M14"/>
  <sheetViews>
    <sheetView tabSelected="1" workbookViewId="0">
      <selection activeCell="G25" sqref="G25"/>
    </sheetView>
  </sheetViews>
  <sheetFormatPr baseColWidth="10" defaultRowHeight="15" x14ac:dyDescent="0.25"/>
  <cols>
    <col min="1" max="1" width="21" bestFit="1" customWidth="1"/>
    <col min="2" max="2" width="16.42578125" customWidth="1"/>
    <col min="3" max="3" width="13.7109375" bestFit="1" customWidth="1"/>
    <col min="4" max="5" width="12.140625" bestFit="1" customWidth="1"/>
    <col min="8" max="8" width="12.5703125" bestFit="1" customWidth="1"/>
    <col min="9" max="9" width="10.28515625" bestFit="1" customWidth="1"/>
    <col min="10" max="12" width="6.140625" bestFit="1" customWidth="1"/>
    <col min="13" max="13" width="12.5703125" bestFit="1" customWidth="1"/>
  </cols>
  <sheetData>
    <row r="1" spans="1:13" x14ac:dyDescent="0.25">
      <c r="A1" s="29" t="s">
        <v>31</v>
      </c>
      <c r="B1" t="s">
        <v>38</v>
      </c>
    </row>
    <row r="2" spans="1:13" x14ac:dyDescent="0.25">
      <c r="H2" s="29" t="s">
        <v>140</v>
      </c>
      <c r="J2" s="29" t="s">
        <v>149</v>
      </c>
    </row>
    <row r="3" spans="1:13" x14ac:dyDescent="0.25">
      <c r="A3" s="29" t="s">
        <v>32</v>
      </c>
      <c r="B3" t="s">
        <v>37</v>
      </c>
      <c r="C3" t="s">
        <v>34</v>
      </c>
      <c r="D3" t="s">
        <v>35</v>
      </c>
      <c r="E3" t="s">
        <v>36</v>
      </c>
      <c r="H3" s="29" t="s">
        <v>0</v>
      </c>
      <c r="I3" s="29" t="s">
        <v>1</v>
      </c>
      <c r="J3" t="s">
        <v>6</v>
      </c>
      <c r="K3" t="s">
        <v>2</v>
      </c>
      <c r="L3" t="s">
        <v>5</v>
      </c>
      <c r="M3" t="s">
        <v>33</v>
      </c>
    </row>
    <row r="4" spans="1:13" x14ac:dyDescent="0.25">
      <c r="A4" s="1" t="s">
        <v>63</v>
      </c>
      <c r="B4">
        <v>34</v>
      </c>
      <c r="C4">
        <v>0</v>
      </c>
      <c r="D4">
        <v>1</v>
      </c>
      <c r="E4">
        <v>2</v>
      </c>
      <c r="H4" s="77" t="s">
        <v>63</v>
      </c>
      <c r="I4" t="s">
        <v>60</v>
      </c>
      <c r="J4" s="75"/>
      <c r="K4" s="75"/>
      <c r="L4" s="75">
        <v>13</v>
      </c>
      <c r="M4" s="75">
        <v>13</v>
      </c>
    </row>
    <row r="5" spans="1:13" x14ac:dyDescent="0.25">
      <c r="A5" s="30" t="s">
        <v>60</v>
      </c>
      <c r="B5">
        <v>34</v>
      </c>
      <c r="C5">
        <v>0</v>
      </c>
      <c r="D5">
        <v>1</v>
      </c>
      <c r="E5">
        <v>2</v>
      </c>
      <c r="H5" s="77" t="s">
        <v>56</v>
      </c>
      <c r="I5" t="s">
        <v>51</v>
      </c>
      <c r="J5" s="75">
        <v>11</v>
      </c>
      <c r="K5" s="75"/>
      <c r="L5" s="75">
        <v>26</v>
      </c>
      <c r="M5" s="75">
        <v>37</v>
      </c>
    </row>
    <row r="6" spans="1:13" x14ac:dyDescent="0.25">
      <c r="A6" s="1" t="s">
        <v>56</v>
      </c>
      <c r="B6">
        <v>26</v>
      </c>
      <c r="C6">
        <v>11</v>
      </c>
      <c r="D6">
        <v>0</v>
      </c>
      <c r="E6">
        <v>0</v>
      </c>
      <c r="H6" s="77" t="s">
        <v>55</v>
      </c>
      <c r="I6" t="s">
        <v>52</v>
      </c>
      <c r="J6" s="75">
        <v>2</v>
      </c>
      <c r="K6" s="75">
        <v>2</v>
      </c>
      <c r="L6" s="75">
        <v>33</v>
      </c>
      <c r="M6" s="75">
        <v>37</v>
      </c>
    </row>
    <row r="7" spans="1:13" x14ac:dyDescent="0.25">
      <c r="A7" s="30" t="s">
        <v>51</v>
      </c>
      <c r="B7">
        <v>26</v>
      </c>
      <c r="C7">
        <v>11</v>
      </c>
      <c r="D7">
        <v>0</v>
      </c>
      <c r="E7">
        <v>0</v>
      </c>
      <c r="H7" s="77" t="s">
        <v>58</v>
      </c>
      <c r="I7" t="s">
        <v>46</v>
      </c>
      <c r="J7" s="75">
        <v>5</v>
      </c>
      <c r="K7" s="75">
        <v>1</v>
      </c>
      <c r="L7" s="75">
        <v>31</v>
      </c>
      <c r="M7" s="75">
        <v>37</v>
      </c>
    </row>
    <row r="8" spans="1:13" x14ac:dyDescent="0.25">
      <c r="A8" s="1" t="s">
        <v>55</v>
      </c>
      <c r="B8">
        <v>33</v>
      </c>
      <c r="C8">
        <v>2</v>
      </c>
      <c r="D8">
        <v>2</v>
      </c>
      <c r="E8">
        <v>0</v>
      </c>
      <c r="H8" s="77" t="s">
        <v>57</v>
      </c>
      <c r="I8" t="s">
        <v>47</v>
      </c>
      <c r="J8" s="75">
        <v>2</v>
      </c>
      <c r="K8" s="75">
        <v>3</v>
      </c>
      <c r="L8" s="75">
        <v>32</v>
      </c>
      <c r="M8" s="75">
        <v>37</v>
      </c>
    </row>
    <row r="9" spans="1:13" x14ac:dyDescent="0.25">
      <c r="A9" s="30" t="s">
        <v>52</v>
      </c>
      <c r="B9">
        <v>33</v>
      </c>
      <c r="C9">
        <v>2</v>
      </c>
      <c r="D9">
        <v>2</v>
      </c>
      <c r="E9">
        <v>0</v>
      </c>
      <c r="H9" t="s">
        <v>33</v>
      </c>
      <c r="J9" s="75">
        <v>20</v>
      </c>
      <c r="K9" s="75">
        <v>6</v>
      </c>
      <c r="L9" s="75">
        <v>135</v>
      </c>
      <c r="M9" s="75">
        <v>161</v>
      </c>
    </row>
    <row r="10" spans="1:13" x14ac:dyDescent="0.25">
      <c r="A10" s="1" t="s">
        <v>57</v>
      </c>
      <c r="B10">
        <v>32</v>
      </c>
      <c r="C10">
        <v>2</v>
      </c>
      <c r="D10">
        <v>3</v>
      </c>
      <c r="E10">
        <v>0</v>
      </c>
    </row>
    <row r="11" spans="1:13" x14ac:dyDescent="0.25">
      <c r="A11" s="30" t="s">
        <v>47</v>
      </c>
      <c r="B11">
        <v>32</v>
      </c>
      <c r="C11">
        <v>2</v>
      </c>
      <c r="D11">
        <v>3</v>
      </c>
      <c r="E11">
        <v>0</v>
      </c>
    </row>
    <row r="12" spans="1:13" x14ac:dyDescent="0.25">
      <c r="A12" s="1" t="s">
        <v>50</v>
      </c>
      <c r="B12">
        <v>4</v>
      </c>
      <c r="C12">
        <v>32</v>
      </c>
      <c r="D12">
        <v>1</v>
      </c>
      <c r="E12">
        <v>0</v>
      </c>
    </row>
    <row r="13" spans="1:13" x14ac:dyDescent="0.25">
      <c r="A13" s="30" t="s">
        <v>49</v>
      </c>
      <c r="B13">
        <v>4</v>
      </c>
      <c r="C13">
        <v>32</v>
      </c>
      <c r="D13">
        <v>1</v>
      </c>
      <c r="E13">
        <v>0</v>
      </c>
    </row>
    <row r="14" spans="1:13" x14ac:dyDescent="0.25">
      <c r="A14" s="1" t="s">
        <v>33</v>
      </c>
      <c r="B14">
        <v>129</v>
      </c>
      <c r="C14">
        <v>47</v>
      </c>
      <c r="D14">
        <v>7</v>
      </c>
      <c r="E14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EDD82-9182-4AB0-A7DD-5CC5A57D8172}">
  <sheetPr codeName="Feuil3">
    <pageSetUpPr fitToPage="1"/>
  </sheetPr>
  <dimension ref="A1:BO29"/>
  <sheetViews>
    <sheetView workbookViewId="0">
      <selection activeCell="D13" sqref="D13"/>
    </sheetView>
  </sheetViews>
  <sheetFormatPr baseColWidth="10" defaultColWidth="11.5703125" defaultRowHeight="23.85" customHeight="1" x14ac:dyDescent="0.25"/>
  <cols>
    <col min="1" max="1" width="9.42578125" style="32" bestFit="1" customWidth="1"/>
    <col min="2" max="2" width="18.7109375" style="32" customWidth="1"/>
    <col min="3" max="3" width="56.7109375" style="32" bestFit="1" customWidth="1"/>
    <col min="4" max="4" width="32.28515625" style="32" customWidth="1"/>
    <col min="5" max="5" width="16.28515625" style="32" bestFit="1" customWidth="1"/>
    <col min="6" max="7" width="10.28515625" style="32" bestFit="1" customWidth="1"/>
    <col min="8" max="8" width="6.7109375" style="32" bestFit="1" customWidth="1"/>
    <col min="9" max="10" width="8.5703125" style="32" bestFit="1" customWidth="1"/>
    <col min="11" max="58" width="5" style="32" customWidth="1"/>
    <col min="59" max="16384" width="11.5703125" style="32"/>
  </cols>
  <sheetData>
    <row r="1" spans="1:67" ht="23.85" customHeight="1" x14ac:dyDescent="0.25">
      <c r="A1" s="37" t="s">
        <v>5</v>
      </c>
      <c r="B1" s="38" t="s">
        <v>11</v>
      </c>
      <c r="C1" s="38" t="s">
        <v>12</v>
      </c>
      <c r="E1" s="29" t="s">
        <v>140</v>
      </c>
      <c r="F1"/>
      <c r="G1"/>
      <c r="H1"/>
      <c r="I1"/>
      <c r="J1"/>
      <c r="K1" s="29" t="s">
        <v>141</v>
      </c>
      <c r="L1" s="29" t="s">
        <v>149</v>
      </c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</row>
    <row r="2" spans="1:67" ht="23.85" customHeight="1" x14ac:dyDescent="0.25">
      <c r="A2" s="39" t="s">
        <v>6</v>
      </c>
      <c r="B2" s="32" t="s">
        <v>13</v>
      </c>
      <c r="C2" s="40" t="s">
        <v>14</v>
      </c>
      <c r="E2"/>
      <c r="F2"/>
      <c r="G2"/>
      <c r="H2"/>
      <c r="I2"/>
      <c r="J2"/>
      <c r="K2" t="s">
        <v>131</v>
      </c>
      <c r="L2"/>
      <c r="M2"/>
      <c r="N2"/>
      <c r="O2" t="s">
        <v>128</v>
      </c>
      <c r="P2"/>
      <c r="Q2"/>
      <c r="R2"/>
      <c r="S2" t="s">
        <v>129</v>
      </c>
      <c r="T2"/>
      <c r="U2"/>
      <c r="V2"/>
      <c r="W2" t="s">
        <v>130</v>
      </c>
      <c r="X2"/>
      <c r="Y2"/>
      <c r="Z2"/>
      <c r="AA2" t="s">
        <v>132</v>
      </c>
      <c r="AB2"/>
      <c r="AC2"/>
      <c r="AD2"/>
      <c r="AE2" t="s">
        <v>133</v>
      </c>
      <c r="AF2"/>
      <c r="AG2"/>
      <c r="AH2"/>
      <c r="AI2" t="s">
        <v>134</v>
      </c>
      <c r="AJ2"/>
      <c r="AK2"/>
      <c r="AL2"/>
      <c r="AM2" t="s">
        <v>135</v>
      </c>
      <c r="AN2"/>
      <c r="AO2"/>
      <c r="AP2"/>
      <c r="AQ2" t="s">
        <v>136</v>
      </c>
      <c r="AR2"/>
      <c r="AS2"/>
      <c r="AT2"/>
      <c r="AU2" t="s">
        <v>137</v>
      </c>
      <c r="AV2"/>
      <c r="AW2"/>
      <c r="AX2"/>
      <c r="AY2" t="s">
        <v>138</v>
      </c>
      <c r="AZ2"/>
      <c r="BA2"/>
      <c r="BB2"/>
      <c r="BC2" t="s">
        <v>139</v>
      </c>
      <c r="BD2"/>
      <c r="BE2"/>
      <c r="BF2"/>
      <c r="BG2" s="76" t="s">
        <v>33</v>
      </c>
      <c r="BH2"/>
      <c r="BI2"/>
      <c r="BJ2"/>
      <c r="BK2"/>
      <c r="BL2"/>
      <c r="BM2"/>
      <c r="BN2"/>
      <c r="BO2"/>
    </row>
    <row r="3" spans="1:67" s="35" customFormat="1" ht="23.85" customHeight="1" x14ac:dyDescent="0.25">
      <c r="A3" s="41" t="s">
        <v>2</v>
      </c>
      <c r="B3" s="32" t="s">
        <v>15</v>
      </c>
      <c r="C3" s="32" t="s">
        <v>16</v>
      </c>
      <c r="E3" s="29" t="s">
        <v>4</v>
      </c>
      <c r="F3" s="29" t="s">
        <v>0</v>
      </c>
      <c r="G3" s="29" t="s">
        <v>1</v>
      </c>
      <c r="H3" s="29" t="s">
        <v>148</v>
      </c>
      <c r="I3" s="29" t="s">
        <v>31</v>
      </c>
      <c r="J3" s="29" t="s">
        <v>7</v>
      </c>
      <c r="K3" t="s">
        <v>5</v>
      </c>
      <c r="L3" t="s">
        <v>6</v>
      </c>
      <c r="M3" t="s">
        <v>2</v>
      </c>
      <c r="N3" t="s">
        <v>3</v>
      </c>
      <c r="O3" t="s">
        <v>5</v>
      </c>
      <c r="P3" t="s">
        <v>6</v>
      </c>
      <c r="Q3" t="s">
        <v>2</v>
      </c>
      <c r="R3" t="s">
        <v>3</v>
      </c>
      <c r="S3" s="76" t="s">
        <v>5</v>
      </c>
      <c r="T3" s="76" t="s">
        <v>6</v>
      </c>
      <c r="U3" s="76" t="s">
        <v>2</v>
      </c>
      <c r="V3" t="s">
        <v>3</v>
      </c>
      <c r="W3" s="76" t="s">
        <v>5</v>
      </c>
      <c r="X3" s="76" t="s">
        <v>6</v>
      </c>
      <c r="Y3" s="76" t="s">
        <v>2</v>
      </c>
      <c r="Z3" s="76" t="s">
        <v>3</v>
      </c>
      <c r="AA3" t="s">
        <v>5</v>
      </c>
      <c r="AB3" t="s">
        <v>6</v>
      </c>
      <c r="AC3" t="s">
        <v>2</v>
      </c>
      <c r="AD3" t="s">
        <v>3</v>
      </c>
      <c r="AE3" t="s">
        <v>5</v>
      </c>
      <c r="AF3" t="s">
        <v>6</v>
      </c>
      <c r="AG3" t="s">
        <v>2</v>
      </c>
      <c r="AH3" t="s">
        <v>3</v>
      </c>
      <c r="AI3" t="s">
        <v>5</v>
      </c>
      <c r="AJ3" t="s">
        <v>6</v>
      </c>
      <c r="AK3" t="s">
        <v>2</v>
      </c>
      <c r="AL3" t="s">
        <v>3</v>
      </c>
      <c r="AM3" t="s">
        <v>5</v>
      </c>
      <c r="AN3" t="s">
        <v>6</v>
      </c>
      <c r="AO3" t="s">
        <v>2</v>
      </c>
      <c r="AP3" t="s">
        <v>3</v>
      </c>
      <c r="AQ3" t="s">
        <v>5</v>
      </c>
      <c r="AR3" t="s">
        <v>6</v>
      </c>
      <c r="AS3" t="s">
        <v>2</v>
      </c>
      <c r="AT3" t="s">
        <v>3</v>
      </c>
      <c r="AU3" t="s">
        <v>5</v>
      </c>
      <c r="AV3" t="s">
        <v>6</v>
      </c>
      <c r="AW3" t="s">
        <v>2</v>
      </c>
      <c r="AX3" t="s">
        <v>3</v>
      </c>
      <c r="AY3" t="s">
        <v>5</v>
      </c>
      <c r="AZ3" t="s">
        <v>6</v>
      </c>
      <c r="BA3" t="s">
        <v>2</v>
      </c>
      <c r="BB3" t="s">
        <v>3</v>
      </c>
      <c r="BC3" t="s">
        <v>5</v>
      </c>
      <c r="BD3" t="s">
        <v>6</v>
      </c>
      <c r="BE3" t="s">
        <v>2</v>
      </c>
      <c r="BF3" t="s">
        <v>3</v>
      </c>
      <c r="BG3" s="76"/>
      <c r="BH3"/>
      <c r="BI3"/>
      <c r="BJ3"/>
      <c r="BK3"/>
      <c r="BL3"/>
      <c r="BM3"/>
      <c r="BN3"/>
      <c r="BO3"/>
    </row>
    <row r="4" spans="1:67" s="35" customFormat="1" ht="23.85" customHeight="1" thickBot="1" x14ac:dyDescent="0.3">
      <c r="A4" s="42" t="s">
        <v>3</v>
      </c>
      <c r="B4" s="43" t="s">
        <v>17</v>
      </c>
      <c r="C4" s="43" t="s">
        <v>18</v>
      </c>
      <c r="E4" t="s">
        <v>41</v>
      </c>
      <c r="F4" t="s">
        <v>62</v>
      </c>
      <c r="G4" t="s">
        <v>61</v>
      </c>
      <c r="H4" t="s">
        <v>136</v>
      </c>
      <c r="I4">
        <v>13</v>
      </c>
      <c r="J4" t="s">
        <v>9</v>
      </c>
      <c r="K4" s="75"/>
      <c r="L4" s="75"/>
      <c r="M4" s="75"/>
      <c r="N4" s="75"/>
      <c r="O4" s="75"/>
      <c r="P4" s="75"/>
      <c r="Q4" s="75"/>
      <c r="R4" s="75"/>
      <c r="S4" s="75">
        <v>2</v>
      </c>
      <c r="T4" s="75">
        <v>19</v>
      </c>
      <c r="U4" s="75"/>
      <c r="V4" s="75"/>
      <c r="W4" s="75"/>
      <c r="X4" s="75">
        <v>16</v>
      </c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>
        <v>37</v>
      </c>
      <c r="BH4"/>
      <c r="BI4"/>
      <c r="BJ4"/>
      <c r="BK4"/>
      <c r="BL4"/>
      <c r="BM4"/>
      <c r="BN4"/>
      <c r="BO4"/>
    </row>
    <row r="5" spans="1:67" s="35" customFormat="1" ht="23.85" customHeight="1" x14ac:dyDescent="0.25">
      <c r="A5"/>
      <c r="B5"/>
      <c r="C5"/>
      <c r="E5" t="s">
        <v>43</v>
      </c>
      <c r="F5" t="s">
        <v>54</v>
      </c>
      <c r="G5" t="s">
        <v>53</v>
      </c>
      <c r="H5" t="s">
        <v>138</v>
      </c>
      <c r="I5">
        <v>16</v>
      </c>
      <c r="J5" t="s">
        <v>8</v>
      </c>
      <c r="K5" s="75"/>
      <c r="L5" s="75"/>
      <c r="M5" s="75"/>
      <c r="N5" s="75"/>
      <c r="O5" s="75"/>
      <c r="P5" s="75"/>
      <c r="Q5" s="75"/>
      <c r="R5" s="75"/>
      <c r="S5" s="75">
        <v>21</v>
      </c>
      <c r="T5" s="75"/>
      <c r="U5" s="75"/>
      <c r="V5" s="75"/>
      <c r="W5" s="75">
        <v>16</v>
      </c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>
        <v>37</v>
      </c>
      <c r="BH5"/>
      <c r="BI5"/>
      <c r="BJ5"/>
      <c r="BK5"/>
      <c r="BL5"/>
      <c r="BM5"/>
      <c r="BN5"/>
      <c r="BO5"/>
    </row>
    <row r="6" spans="1:67" s="35" customFormat="1" ht="23.85" customHeight="1" x14ac:dyDescent="0.25">
      <c r="A6"/>
      <c r="B6"/>
      <c r="C6"/>
      <c r="E6" t="s">
        <v>44</v>
      </c>
      <c r="F6" t="s">
        <v>56</v>
      </c>
      <c r="G6" t="s">
        <v>51</v>
      </c>
      <c r="H6" t="s">
        <v>137</v>
      </c>
      <c r="I6">
        <v>21</v>
      </c>
      <c r="J6" t="s">
        <v>8</v>
      </c>
      <c r="K6" s="75"/>
      <c r="L6" s="75"/>
      <c r="M6" s="75"/>
      <c r="N6" s="75"/>
      <c r="O6" s="75"/>
      <c r="P6" s="75"/>
      <c r="Q6" s="75"/>
      <c r="R6" s="75"/>
      <c r="S6" s="75">
        <v>10</v>
      </c>
      <c r="T6" s="75">
        <v>11</v>
      </c>
      <c r="U6" s="75"/>
      <c r="V6" s="75"/>
      <c r="W6" s="75">
        <v>16</v>
      </c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>
        <v>37</v>
      </c>
      <c r="BH6"/>
      <c r="BI6"/>
      <c r="BJ6"/>
      <c r="BK6"/>
      <c r="BL6"/>
      <c r="BM6"/>
      <c r="BN6"/>
      <c r="BO6"/>
    </row>
    <row r="7" spans="1:67" s="35" customFormat="1" ht="23.85" customHeight="1" x14ac:dyDescent="0.25">
      <c r="A7"/>
      <c r="B7"/>
      <c r="C7"/>
      <c r="E7"/>
      <c r="F7" t="s">
        <v>59</v>
      </c>
      <c r="G7" t="s">
        <v>48</v>
      </c>
      <c r="H7" t="s">
        <v>129</v>
      </c>
      <c r="I7">
        <v>16</v>
      </c>
      <c r="J7" t="s">
        <v>8</v>
      </c>
      <c r="K7" s="75"/>
      <c r="L7" s="75"/>
      <c r="M7" s="75"/>
      <c r="N7" s="75"/>
      <c r="O7" s="75"/>
      <c r="P7" s="75"/>
      <c r="Q7" s="75"/>
      <c r="R7" s="75"/>
      <c r="S7" s="75">
        <v>21</v>
      </c>
      <c r="T7" s="75"/>
      <c r="U7" s="75"/>
      <c r="V7" s="75"/>
      <c r="W7" s="75">
        <v>16</v>
      </c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>
        <v>37</v>
      </c>
      <c r="BH7"/>
      <c r="BI7"/>
      <c r="BJ7"/>
      <c r="BK7"/>
      <c r="BL7"/>
      <c r="BM7"/>
      <c r="BN7"/>
      <c r="BO7"/>
    </row>
    <row r="8" spans="1:67" s="35" customFormat="1" ht="23.85" customHeight="1" x14ac:dyDescent="0.25">
      <c r="A8"/>
      <c r="B8"/>
      <c r="C8"/>
      <c r="E8" t="s">
        <v>45</v>
      </c>
      <c r="F8" t="s">
        <v>50</v>
      </c>
      <c r="G8" t="s">
        <v>49</v>
      </c>
      <c r="H8" t="s">
        <v>129</v>
      </c>
      <c r="I8">
        <v>17</v>
      </c>
      <c r="J8" t="s">
        <v>10</v>
      </c>
      <c r="K8" s="75"/>
      <c r="L8" s="75"/>
      <c r="M8" s="75"/>
      <c r="N8" s="75"/>
      <c r="O8" s="75"/>
      <c r="P8" s="75"/>
      <c r="Q8" s="75"/>
      <c r="R8" s="75"/>
      <c r="S8" s="75">
        <v>2</v>
      </c>
      <c r="T8" s="75">
        <v>18</v>
      </c>
      <c r="U8" s="75">
        <v>1</v>
      </c>
      <c r="V8" s="75"/>
      <c r="W8" s="75">
        <v>2</v>
      </c>
      <c r="X8" s="75">
        <v>14</v>
      </c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>
        <v>37</v>
      </c>
      <c r="BH8"/>
      <c r="BI8"/>
      <c r="BJ8"/>
      <c r="BK8"/>
      <c r="BL8"/>
      <c r="BM8"/>
      <c r="BN8"/>
      <c r="BO8"/>
    </row>
    <row r="9" spans="1:67" s="35" customFormat="1" ht="23.85" customHeight="1" x14ac:dyDescent="0.25">
      <c r="A9"/>
      <c r="B9"/>
      <c r="C9"/>
      <c r="E9" t="s">
        <v>42</v>
      </c>
      <c r="F9" t="s">
        <v>39</v>
      </c>
      <c r="G9" t="s">
        <v>40</v>
      </c>
      <c r="H9" t="s">
        <v>138</v>
      </c>
      <c r="I9">
        <v>18</v>
      </c>
      <c r="J9" t="s">
        <v>8</v>
      </c>
      <c r="K9" s="75"/>
      <c r="L9" s="75"/>
      <c r="M9" s="75"/>
      <c r="N9" s="75"/>
      <c r="O9" s="75"/>
      <c r="P9" s="75"/>
      <c r="Q9" s="75"/>
      <c r="R9" s="75"/>
      <c r="S9" s="75">
        <v>18</v>
      </c>
      <c r="T9" s="75">
        <v>3</v>
      </c>
      <c r="U9" s="75"/>
      <c r="V9" s="75"/>
      <c r="W9" s="75">
        <v>12</v>
      </c>
      <c r="X9" s="75">
        <v>4</v>
      </c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>
        <v>37</v>
      </c>
      <c r="BH9"/>
      <c r="BI9"/>
      <c r="BJ9"/>
      <c r="BK9"/>
      <c r="BL9"/>
      <c r="BM9"/>
      <c r="BN9"/>
      <c r="BO9"/>
    </row>
    <row r="10" spans="1:67" ht="23.85" customHeight="1" x14ac:dyDescent="0.25">
      <c r="A10"/>
      <c r="B10"/>
      <c r="C10"/>
      <c r="E10"/>
      <c r="F10" t="s">
        <v>63</v>
      </c>
      <c r="G10" t="s">
        <v>60</v>
      </c>
      <c r="H10" t="s">
        <v>129</v>
      </c>
      <c r="I10">
        <v>20</v>
      </c>
      <c r="J10" t="s">
        <v>8</v>
      </c>
      <c r="K10" s="75"/>
      <c r="L10" s="75"/>
      <c r="M10" s="75"/>
      <c r="N10" s="75"/>
      <c r="O10" s="75"/>
      <c r="P10" s="75"/>
      <c r="Q10" s="75"/>
      <c r="R10" s="75"/>
      <c r="S10" s="75">
        <v>20</v>
      </c>
      <c r="T10" s="75"/>
      <c r="U10" s="75">
        <v>1</v>
      </c>
      <c r="V10" s="75"/>
      <c r="W10" s="75">
        <v>14</v>
      </c>
      <c r="X10" s="75"/>
      <c r="Y10" s="75"/>
      <c r="Z10" s="75">
        <v>2</v>
      </c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>
        <v>37</v>
      </c>
      <c r="BH10"/>
      <c r="BI10"/>
      <c r="BJ10"/>
      <c r="BK10"/>
      <c r="BL10"/>
      <c r="BM10"/>
      <c r="BN10"/>
      <c r="BO10"/>
    </row>
    <row r="11" spans="1:67" s="35" customFormat="1" ht="23.85" customHeight="1" x14ac:dyDescent="0.25">
      <c r="A11"/>
      <c r="B11"/>
      <c r="C11"/>
      <c r="E11"/>
      <c r="F11" t="s">
        <v>55</v>
      </c>
      <c r="G11" t="s">
        <v>52</v>
      </c>
      <c r="H11" t="s">
        <v>133</v>
      </c>
      <c r="I11">
        <v>20</v>
      </c>
      <c r="J11" t="s">
        <v>8</v>
      </c>
      <c r="K11" s="75"/>
      <c r="L11" s="75"/>
      <c r="M11" s="75"/>
      <c r="N11" s="75"/>
      <c r="O11" s="75"/>
      <c r="P11" s="75"/>
      <c r="Q11" s="75"/>
      <c r="R11" s="75"/>
      <c r="S11" s="75">
        <v>18</v>
      </c>
      <c r="T11" s="75">
        <v>2</v>
      </c>
      <c r="U11" s="75">
        <v>1</v>
      </c>
      <c r="V11" s="75"/>
      <c r="W11" s="75">
        <v>15</v>
      </c>
      <c r="X11" s="75"/>
      <c r="Y11" s="75">
        <v>1</v>
      </c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>
        <v>37</v>
      </c>
      <c r="BH11"/>
      <c r="BI11"/>
      <c r="BJ11"/>
      <c r="BK11"/>
      <c r="BL11"/>
      <c r="BM11"/>
      <c r="BN11"/>
      <c r="BO11"/>
    </row>
    <row r="12" spans="1:67" s="35" customFormat="1" ht="23.85" customHeight="1" x14ac:dyDescent="0.25">
      <c r="A12"/>
      <c r="B12"/>
      <c r="C12"/>
      <c r="E12"/>
      <c r="F12" t="s">
        <v>58</v>
      </c>
      <c r="G12" t="s">
        <v>46</v>
      </c>
      <c r="H12" t="s">
        <v>136</v>
      </c>
      <c r="I12">
        <v>19</v>
      </c>
      <c r="J12" t="s">
        <v>8</v>
      </c>
      <c r="K12" s="75"/>
      <c r="L12" s="75"/>
      <c r="M12" s="75"/>
      <c r="N12" s="75"/>
      <c r="O12" s="75"/>
      <c r="P12" s="75"/>
      <c r="Q12" s="75"/>
      <c r="R12" s="75"/>
      <c r="S12" s="75">
        <v>19</v>
      </c>
      <c r="T12" s="75">
        <v>2</v>
      </c>
      <c r="U12" s="75"/>
      <c r="V12" s="75"/>
      <c r="W12" s="75">
        <v>12</v>
      </c>
      <c r="X12" s="75">
        <v>3</v>
      </c>
      <c r="Y12" s="75">
        <v>1</v>
      </c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>
        <v>37</v>
      </c>
      <c r="BH12"/>
      <c r="BI12"/>
      <c r="BJ12"/>
      <c r="BK12"/>
      <c r="BL12"/>
      <c r="BM12"/>
      <c r="BN12"/>
      <c r="BO12"/>
    </row>
    <row r="13" spans="1:67" s="35" customFormat="1" ht="23.85" customHeight="1" x14ac:dyDescent="0.25">
      <c r="A13"/>
      <c r="B13"/>
      <c r="C13"/>
      <c r="E13"/>
      <c r="F13" t="s">
        <v>57</v>
      </c>
      <c r="G13" t="s">
        <v>47</v>
      </c>
      <c r="H13" t="s">
        <v>139</v>
      </c>
      <c r="I13">
        <v>21</v>
      </c>
      <c r="J13" t="s">
        <v>8</v>
      </c>
      <c r="K13" s="75"/>
      <c r="L13" s="75"/>
      <c r="M13" s="75"/>
      <c r="N13" s="75"/>
      <c r="O13" s="75"/>
      <c r="P13" s="75"/>
      <c r="Q13" s="75"/>
      <c r="R13" s="75"/>
      <c r="S13" s="75">
        <v>18</v>
      </c>
      <c r="T13" s="75">
        <v>2</v>
      </c>
      <c r="U13" s="75">
        <v>1</v>
      </c>
      <c r="V13" s="75"/>
      <c r="W13" s="75">
        <v>14</v>
      </c>
      <c r="X13" s="75"/>
      <c r="Y13" s="75">
        <v>2</v>
      </c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>
        <v>37</v>
      </c>
      <c r="BH13"/>
      <c r="BI13"/>
      <c r="BJ13"/>
      <c r="BK13"/>
      <c r="BL13"/>
      <c r="BM13"/>
      <c r="BN13"/>
      <c r="BO13"/>
    </row>
    <row r="14" spans="1:67" ht="23.85" customHeight="1" x14ac:dyDescent="0.25">
      <c r="E14" t="s">
        <v>33</v>
      </c>
      <c r="F14"/>
      <c r="G14"/>
      <c r="H14"/>
      <c r="I14"/>
      <c r="J14"/>
      <c r="K14" s="75"/>
      <c r="L14" s="75"/>
      <c r="M14" s="75"/>
      <c r="N14" s="75"/>
      <c r="O14" s="75"/>
      <c r="P14" s="75"/>
      <c r="Q14" s="75"/>
      <c r="R14" s="75"/>
      <c r="S14" s="75">
        <v>149</v>
      </c>
      <c r="T14" s="75">
        <v>57</v>
      </c>
      <c r="U14" s="75">
        <v>4</v>
      </c>
      <c r="V14" s="75"/>
      <c r="W14" s="75">
        <v>117</v>
      </c>
      <c r="X14" s="75">
        <v>37</v>
      </c>
      <c r="Y14" s="75">
        <v>4</v>
      </c>
      <c r="Z14" s="75">
        <v>2</v>
      </c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>
        <v>370</v>
      </c>
      <c r="BH14"/>
      <c r="BI14"/>
      <c r="BJ14"/>
      <c r="BK14"/>
      <c r="BL14"/>
      <c r="BM14"/>
      <c r="BN14"/>
      <c r="BO14"/>
    </row>
    <row r="15" spans="1:67" ht="23.85" customHeight="1" x14ac:dyDescent="0.25">
      <c r="E15"/>
      <c r="F15"/>
      <c r="G15"/>
    </row>
    <row r="16" spans="1:67" ht="43.15" customHeight="1" x14ac:dyDescent="0.25">
      <c r="E16" s="29" t="s">
        <v>140</v>
      </c>
      <c r="F16"/>
      <c r="G16"/>
      <c r="H16"/>
      <c r="I16"/>
      <c r="J16"/>
      <c r="K16" s="29" t="s">
        <v>149</v>
      </c>
      <c r="L16"/>
      <c r="M16"/>
      <c r="N16"/>
      <c r="O16"/>
      <c r="P16"/>
      <c r="Q16"/>
      <c r="R16"/>
      <c r="S16"/>
    </row>
    <row r="17" spans="5:19" ht="23.85" customHeight="1" x14ac:dyDescent="0.25">
      <c r="E17" s="29" t="s">
        <v>4</v>
      </c>
      <c r="F17" s="29" t="s">
        <v>0</v>
      </c>
      <c r="G17" s="29" t="s">
        <v>1</v>
      </c>
      <c r="H17" s="29" t="s">
        <v>148</v>
      </c>
      <c r="I17" s="29" t="s">
        <v>31</v>
      </c>
      <c r="J17" s="29" t="s">
        <v>7</v>
      </c>
      <c r="K17" s="76" t="s">
        <v>5</v>
      </c>
      <c r="L17" s="76" t="s">
        <v>6</v>
      </c>
      <c r="M17" s="76" t="s">
        <v>2</v>
      </c>
      <c r="N17" s="76" t="s">
        <v>3</v>
      </c>
      <c r="O17"/>
      <c r="P17"/>
      <c r="Q17"/>
      <c r="R17"/>
      <c r="S17"/>
    </row>
    <row r="18" spans="5:19" ht="23.85" customHeight="1" x14ac:dyDescent="0.25">
      <c r="E18" t="s">
        <v>41</v>
      </c>
      <c r="F18" t="s">
        <v>62</v>
      </c>
      <c r="G18" t="s">
        <v>61</v>
      </c>
      <c r="H18" t="s">
        <v>136</v>
      </c>
      <c r="I18">
        <v>13</v>
      </c>
      <c r="J18" t="s">
        <v>9</v>
      </c>
      <c r="K18" s="75">
        <v>2</v>
      </c>
      <c r="L18" s="75">
        <v>35</v>
      </c>
      <c r="M18" s="75"/>
      <c r="N18" s="75"/>
      <c r="O18"/>
      <c r="P18"/>
      <c r="Q18"/>
      <c r="R18"/>
      <c r="S18"/>
    </row>
    <row r="19" spans="5:19" ht="23.85" customHeight="1" x14ac:dyDescent="0.25">
      <c r="E19" t="s">
        <v>43</v>
      </c>
      <c r="F19" t="s">
        <v>54</v>
      </c>
      <c r="G19" t="s">
        <v>53</v>
      </c>
      <c r="H19" t="s">
        <v>138</v>
      </c>
      <c r="I19">
        <v>16</v>
      </c>
      <c r="J19" t="s">
        <v>8</v>
      </c>
      <c r="K19" s="75">
        <v>37</v>
      </c>
      <c r="L19" s="75"/>
      <c r="M19" s="75"/>
      <c r="N19" s="75"/>
      <c r="O19"/>
      <c r="P19"/>
      <c r="Q19"/>
      <c r="R19"/>
      <c r="S19"/>
    </row>
    <row r="20" spans="5:19" ht="23.85" customHeight="1" x14ac:dyDescent="0.25">
      <c r="E20" t="s">
        <v>44</v>
      </c>
      <c r="F20" t="s">
        <v>56</v>
      </c>
      <c r="G20" t="s">
        <v>51</v>
      </c>
      <c r="H20" t="s">
        <v>137</v>
      </c>
      <c r="I20">
        <v>21</v>
      </c>
      <c r="J20" t="s">
        <v>8</v>
      </c>
      <c r="K20" s="75">
        <v>26</v>
      </c>
      <c r="L20" s="75">
        <v>11</v>
      </c>
      <c r="M20" s="75"/>
      <c r="N20" s="75"/>
      <c r="O20"/>
      <c r="P20"/>
      <c r="Q20"/>
      <c r="R20"/>
      <c r="S20"/>
    </row>
    <row r="21" spans="5:19" ht="23.85" customHeight="1" x14ac:dyDescent="0.25">
      <c r="E21"/>
      <c r="F21" t="s">
        <v>59</v>
      </c>
      <c r="G21" t="s">
        <v>48</v>
      </c>
      <c r="H21" t="s">
        <v>129</v>
      </c>
      <c r="I21">
        <v>16</v>
      </c>
      <c r="J21" t="s">
        <v>8</v>
      </c>
      <c r="K21" s="75">
        <v>37</v>
      </c>
      <c r="L21" s="75"/>
      <c r="M21" s="75"/>
      <c r="N21" s="75"/>
      <c r="O21"/>
      <c r="P21"/>
      <c r="Q21"/>
      <c r="R21"/>
      <c r="S21"/>
    </row>
    <row r="22" spans="5:19" ht="23.85" customHeight="1" x14ac:dyDescent="0.25">
      <c r="E22" t="s">
        <v>45</v>
      </c>
      <c r="F22" t="s">
        <v>50</v>
      </c>
      <c r="G22" t="s">
        <v>49</v>
      </c>
      <c r="H22" t="s">
        <v>129</v>
      </c>
      <c r="I22">
        <v>17</v>
      </c>
      <c r="J22" t="s">
        <v>10</v>
      </c>
      <c r="K22" s="75">
        <v>4</v>
      </c>
      <c r="L22" s="75">
        <v>32</v>
      </c>
      <c r="M22" s="75">
        <v>1</v>
      </c>
      <c r="N22" s="75"/>
      <c r="O22"/>
      <c r="P22"/>
      <c r="Q22"/>
      <c r="R22"/>
      <c r="S22"/>
    </row>
    <row r="23" spans="5:19" ht="23.85" customHeight="1" x14ac:dyDescent="0.25">
      <c r="E23" t="s">
        <v>42</v>
      </c>
      <c r="F23" t="s">
        <v>39</v>
      </c>
      <c r="G23" t="s">
        <v>40</v>
      </c>
      <c r="H23" t="s">
        <v>138</v>
      </c>
      <c r="I23">
        <v>18</v>
      </c>
      <c r="J23" t="s">
        <v>8</v>
      </c>
      <c r="K23" s="75">
        <v>30</v>
      </c>
      <c r="L23" s="75">
        <v>7</v>
      </c>
      <c r="M23" s="75"/>
      <c r="N23" s="75"/>
      <c r="O23"/>
      <c r="P23"/>
      <c r="Q23"/>
      <c r="R23"/>
      <c r="S23"/>
    </row>
    <row r="24" spans="5:19" ht="23.85" customHeight="1" x14ac:dyDescent="0.25">
      <c r="E24"/>
      <c r="F24" t="s">
        <v>63</v>
      </c>
      <c r="G24" t="s">
        <v>60</v>
      </c>
      <c r="H24" t="s">
        <v>129</v>
      </c>
      <c r="I24">
        <v>20</v>
      </c>
      <c r="J24" t="s">
        <v>8</v>
      </c>
      <c r="K24" s="75">
        <v>34</v>
      </c>
      <c r="L24" s="75"/>
      <c r="M24" s="75">
        <v>1</v>
      </c>
      <c r="N24" s="75">
        <v>2</v>
      </c>
      <c r="O24"/>
      <c r="P24"/>
      <c r="Q24"/>
      <c r="R24"/>
      <c r="S24"/>
    </row>
    <row r="25" spans="5:19" ht="23.85" customHeight="1" x14ac:dyDescent="0.25">
      <c r="E25"/>
      <c r="F25" t="s">
        <v>55</v>
      </c>
      <c r="G25" t="s">
        <v>52</v>
      </c>
      <c r="H25" t="s">
        <v>133</v>
      </c>
      <c r="I25">
        <v>20</v>
      </c>
      <c r="J25" t="s">
        <v>8</v>
      </c>
      <c r="K25" s="75">
        <v>33</v>
      </c>
      <c r="L25" s="75">
        <v>2</v>
      </c>
      <c r="M25" s="75">
        <v>2</v>
      </c>
      <c r="N25" s="75"/>
      <c r="O25"/>
      <c r="P25"/>
      <c r="Q25"/>
      <c r="R25"/>
      <c r="S25"/>
    </row>
    <row r="26" spans="5:19" ht="23.85" customHeight="1" x14ac:dyDescent="0.25">
      <c r="E26"/>
      <c r="F26" t="s">
        <v>58</v>
      </c>
      <c r="G26" t="s">
        <v>46</v>
      </c>
      <c r="H26" t="s">
        <v>136</v>
      </c>
      <c r="I26">
        <v>19</v>
      </c>
      <c r="J26" t="s">
        <v>8</v>
      </c>
      <c r="K26" s="75">
        <v>31</v>
      </c>
      <c r="L26" s="75">
        <v>5</v>
      </c>
      <c r="M26" s="75">
        <v>1</v>
      </c>
      <c r="N26" s="75"/>
      <c r="O26"/>
      <c r="P26"/>
      <c r="Q26"/>
      <c r="R26"/>
      <c r="S26"/>
    </row>
    <row r="27" spans="5:19" ht="23.85" customHeight="1" x14ac:dyDescent="0.25">
      <c r="E27"/>
      <c r="F27" t="s">
        <v>57</v>
      </c>
      <c r="G27" t="s">
        <v>47</v>
      </c>
      <c r="H27" t="s">
        <v>139</v>
      </c>
      <c r="I27">
        <v>21</v>
      </c>
      <c r="J27" t="s">
        <v>8</v>
      </c>
      <c r="K27" s="75">
        <v>32</v>
      </c>
      <c r="L27" s="75">
        <v>2</v>
      </c>
      <c r="M27" s="75">
        <v>3</v>
      </c>
      <c r="N27" s="75"/>
      <c r="O27"/>
      <c r="P27"/>
      <c r="Q27"/>
      <c r="R27"/>
      <c r="S27"/>
    </row>
    <row r="28" spans="5:19" ht="23.85" customHeight="1" x14ac:dyDescent="0.25">
      <c r="E28" t="s">
        <v>33</v>
      </c>
      <c r="F28"/>
      <c r="G28"/>
      <c r="H28"/>
      <c r="I28"/>
      <c r="J28"/>
      <c r="K28" s="75">
        <v>266</v>
      </c>
      <c r="L28" s="75">
        <v>94</v>
      </c>
      <c r="M28" s="75">
        <v>8</v>
      </c>
      <c r="N28" s="75">
        <v>2</v>
      </c>
      <c r="O28"/>
      <c r="P28"/>
      <c r="Q28"/>
      <c r="R28"/>
      <c r="S28"/>
    </row>
    <row r="29" spans="5:19" ht="23.85" customHeight="1" x14ac:dyDescent="0.25"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</sheetData>
  <conditionalFormatting sqref="A2">
    <cfRule type="containsText" dxfId="29" priority="5" operator="containsText" text="H">
      <formula>NOT(ISERROR(SEARCH("H",A2)))</formula>
    </cfRule>
    <cfRule type="containsBlanks" dxfId="28" priority="6">
      <formula>LEN(TRIM(A2))=0</formula>
    </cfRule>
    <cfRule type="cellIs" dxfId="27" priority="7" operator="equal">
      <formula>"A"</formula>
    </cfRule>
  </conditionalFormatting>
  <conditionalFormatting sqref="A5:C12">
    <cfRule type="expression" dxfId="26" priority="1">
      <formula>DATDIF($A:$G,TODAY(),"Y")&gt;=20</formula>
    </cfRule>
  </conditionalFormatting>
  <conditionalFormatting sqref="A13:C14 A19:C1048576 A1:C4">
    <cfRule type="expression" dxfId="4" priority="141">
      <formula>DATDIF($A:$C,TODAY(),"Y")&gt;=20</formula>
    </cfRule>
  </conditionalFormatting>
  <pageMargins left="0.23622047244094491" right="0.23622047244094491" top="0.74803149606299213" bottom="0.74803149606299213" header="0.31496062992125984" footer="0.31496062992125984"/>
  <pageSetup paperSize="8" scale="29" orientation="landscape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72281-C0DC-4A10-8F55-EFB7362169FC}">
  <sheetPr codeName="Feuil4"/>
  <dimension ref="A1:D5"/>
  <sheetViews>
    <sheetView workbookViewId="0">
      <selection activeCell="C1" sqref="C1:D5"/>
    </sheetView>
  </sheetViews>
  <sheetFormatPr baseColWidth="10" defaultRowHeight="15" x14ac:dyDescent="0.25"/>
  <cols>
    <col min="1" max="3" width="11.42578125" style="74"/>
    <col min="4" max="4" width="14.28515625" style="74" bestFit="1" customWidth="1"/>
    <col min="5" max="16384" width="11.42578125" style="74"/>
  </cols>
  <sheetData>
    <row r="1" spans="1:4" x14ac:dyDescent="0.25">
      <c r="A1" s="74" t="s">
        <v>127</v>
      </c>
      <c r="C1" s="74" t="s">
        <v>142</v>
      </c>
      <c r="D1" s="74" t="s">
        <v>143</v>
      </c>
    </row>
    <row r="2" spans="1:4" x14ac:dyDescent="0.25">
      <c r="A2" s="74">
        <v>2025</v>
      </c>
      <c r="C2" s="74" t="s">
        <v>5</v>
      </c>
      <c r="D2" s="74" t="s">
        <v>144</v>
      </c>
    </row>
    <row r="3" spans="1:4" x14ac:dyDescent="0.25">
      <c r="C3" s="74" t="s">
        <v>6</v>
      </c>
      <c r="D3" s="74" t="s">
        <v>145</v>
      </c>
    </row>
    <row r="4" spans="1:4" x14ac:dyDescent="0.25">
      <c r="C4" s="74" t="s">
        <v>2</v>
      </c>
      <c r="D4" s="74" t="s">
        <v>146</v>
      </c>
    </row>
    <row r="5" spans="1:4" x14ac:dyDescent="0.25">
      <c r="C5" s="74" t="s">
        <v>3</v>
      </c>
      <c r="D5" s="74" t="s">
        <v>17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AECC-00C9-45AF-94B3-AF32EB748845}">
  <sheetPr codeName="Feuil5">
    <pageSetUpPr fitToPage="1"/>
  </sheetPr>
  <dimension ref="A1:AQ18"/>
  <sheetViews>
    <sheetView workbookViewId="0">
      <pane xSplit="3" ySplit="1" topLeftCell="D2" activePane="bottomRight" state="frozen"/>
      <selection activeCell="N8" sqref="N8"/>
      <selection pane="topRight" activeCell="N8" sqref="N8"/>
      <selection pane="bottomLeft" activeCell="N8" sqref="N8"/>
      <selection pane="bottomRight" activeCell="F6" sqref="F6"/>
    </sheetView>
  </sheetViews>
  <sheetFormatPr baseColWidth="10" defaultColWidth="11.5703125" defaultRowHeight="23.85" customHeight="1" x14ac:dyDescent="0.25"/>
  <cols>
    <col min="1" max="1" width="9.42578125" style="7" bestFit="1" customWidth="1"/>
    <col min="2" max="2" width="21.7109375" style="7" bestFit="1" customWidth="1"/>
    <col min="3" max="3" width="17.7109375" style="7" bestFit="1" customWidth="1"/>
    <col min="4" max="4" width="23.5703125" style="26" customWidth="1"/>
    <col min="5" max="5" width="7.5703125" style="4" customWidth="1"/>
    <col min="6" max="6" width="10.140625" style="7" customWidth="1"/>
    <col min="7" max="15" width="5.5703125" style="7" customWidth="1"/>
    <col min="16" max="36" width="6.42578125" style="7" customWidth="1"/>
    <col min="37" max="37" width="9.5703125" style="7" customWidth="1"/>
    <col min="38" max="38" width="5" style="7" bestFit="1" customWidth="1"/>
    <col min="39" max="39" width="6" style="7" customWidth="1"/>
    <col min="40" max="41" width="4.42578125" style="7" customWidth="1"/>
    <col min="42" max="16384" width="11.5703125" style="7"/>
  </cols>
  <sheetData>
    <row r="1" spans="1:43" ht="23.85" customHeight="1" thickBot="1" x14ac:dyDescent="0.3">
      <c r="A1" s="52" t="s">
        <v>4</v>
      </c>
      <c r="B1" s="53" t="s">
        <v>0</v>
      </c>
      <c r="C1" s="53" t="s">
        <v>1</v>
      </c>
      <c r="D1" s="54" t="s">
        <v>20</v>
      </c>
      <c r="E1" s="55" t="s">
        <v>31</v>
      </c>
      <c r="F1" s="53" t="s">
        <v>7</v>
      </c>
      <c r="G1" s="56" t="s">
        <v>95</v>
      </c>
      <c r="H1" s="56" t="s">
        <v>96</v>
      </c>
      <c r="I1" s="56" t="s">
        <v>97</v>
      </c>
      <c r="J1" s="56" t="s">
        <v>98</v>
      </c>
      <c r="K1" s="56" t="s">
        <v>99</v>
      </c>
      <c r="L1" s="56" t="s">
        <v>100</v>
      </c>
      <c r="M1" s="56" t="s">
        <v>101</v>
      </c>
      <c r="N1" s="56" t="s">
        <v>102</v>
      </c>
      <c r="O1" s="56" t="s">
        <v>103</v>
      </c>
      <c r="P1" s="56" t="s">
        <v>104</v>
      </c>
      <c r="Q1" s="56" t="s">
        <v>105</v>
      </c>
      <c r="R1" s="56" t="s">
        <v>106</v>
      </c>
      <c r="S1" s="56" t="s">
        <v>107</v>
      </c>
      <c r="T1" s="56" t="s">
        <v>108</v>
      </c>
      <c r="U1" s="56" t="s">
        <v>109</v>
      </c>
      <c r="V1" s="56" t="s">
        <v>110</v>
      </c>
      <c r="W1" s="56" t="s">
        <v>111</v>
      </c>
      <c r="X1" s="56" t="s">
        <v>112</v>
      </c>
      <c r="Y1" s="56" t="s">
        <v>113</v>
      </c>
      <c r="Z1" s="56" t="s">
        <v>114</v>
      </c>
      <c r="AA1" s="56" t="s">
        <v>115</v>
      </c>
      <c r="AB1" s="56" t="s">
        <v>116</v>
      </c>
      <c r="AC1" s="56" t="s">
        <v>117</v>
      </c>
      <c r="AD1" s="56" t="s">
        <v>118</v>
      </c>
      <c r="AE1" s="56" t="s">
        <v>119</v>
      </c>
      <c r="AF1" s="56" t="s">
        <v>120</v>
      </c>
      <c r="AG1" s="56" t="s">
        <v>121</v>
      </c>
      <c r="AH1" s="56" t="s">
        <v>122</v>
      </c>
      <c r="AI1" s="56" t="s">
        <v>123</v>
      </c>
      <c r="AJ1" s="56" t="s">
        <v>124</v>
      </c>
      <c r="AK1" s="56" t="s">
        <v>125</v>
      </c>
      <c r="AL1" s="57" t="s">
        <v>5</v>
      </c>
      <c r="AM1" s="58" t="s">
        <v>6</v>
      </c>
      <c r="AN1" s="59" t="s">
        <v>2</v>
      </c>
      <c r="AO1" s="60" t="s">
        <v>3</v>
      </c>
    </row>
    <row r="2" spans="1:43" s="5" customFormat="1" ht="23.85" customHeight="1" thickTop="1" x14ac:dyDescent="0.25">
      <c r="A2" s="48" t="s">
        <v>42</v>
      </c>
      <c r="B2" s="36" t="s">
        <v>39</v>
      </c>
      <c r="C2" s="36" t="s">
        <v>40</v>
      </c>
      <c r="D2" s="34" t="s">
        <v>21</v>
      </c>
      <c r="E2" s="31">
        <f ca="1">DATEDIF(D2, TODAY(), "Y")</f>
        <v>18</v>
      </c>
      <c r="F2" s="33" t="s">
        <v>8</v>
      </c>
      <c r="G2" s="8" t="s">
        <v>6</v>
      </c>
      <c r="H2" s="8" t="s">
        <v>5</v>
      </c>
      <c r="I2" s="8" t="s">
        <v>5</v>
      </c>
      <c r="J2" s="8" t="s">
        <v>5</v>
      </c>
      <c r="K2" s="8"/>
      <c r="L2" s="8"/>
      <c r="M2" s="8" t="s">
        <v>5</v>
      </c>
      <c r="N2" s="8" t="s">
        <v>6</v>
      </c>
      <c r="O2" s="8" t="s">
        <v>5</v>
      </c>
      <c r="P2" s="8" t="s">
        <v>5</v>
      </c>
      <c r="Q2" s="8" t="s">
        <v>5</v>
      </c>
      <c r="R2" s="8"/>
      <c r="S2" s="8"/>
      <c r="T2" s="8"/>
      <c r="U2" s="8"/>
      <c r="V2" s="8"/>
      <c r="W2" s="8"/>
      <c r="X2" s="8"/>
      <c r="Y2" s="8"/>
      <c r="Z2" s="8"/>
      <c r="AA2" s="8"/>
      <c r="AB2" s="8" t="s">
        <v>6</v>
      </c>
      <c r="AC2" s="8" t="s">
        <v>5</v>
      </c>
      <c r="AD2" s="8" t="s">
        <v>5</v>
      </c>
      <c r="AE2" s="8" t="s">
        <v>5</v>
      </c>
      <c r="AF2" s="8"/>
      <c r="AG2" s="8"/>
      <c r="AH2" s="8" t="s">
        <v>5</v>
      </c>
      <c r="AI2" s="8" t="s">
        <v>6</v>
      </c>
      <c r="AJ2" s="8" t="s">
        <v>5</v>
      </c>
      <c r="AK2" s="8"/>
      <c r="AL2" s="9">
        <f t="shared" ref="AL2:AL11" si="0">COUNTIF(G2:AK2,"I")</f>
        <v>12</v>
      </c>
      <c r="AM2" s="10">
        <f t="shared" ref="AM2:AM11" si="1">COUNTIF(G2:AK2,"1/2")</f>
        <v>4</v>
      </c>
      <c r="AN2" s="11">
        <f t="shared" ref="AN2:AN11" si="2">COUNTIF(G2:AK2,"A")</f>
        <v>0</v>
      </c>
      <c r="AO2" s="51">
        <f t="shared" ref="AO2:AO11" si="3">COUNTIF(G2:AK2,"H")</f>
        <v>0</v>
      </c>
    </row>
    <row r="3" spans="1:43" s="5" customFormat="1" ht="23.85" customHeight="1" x14ac:dyDescent="0.25">
      <c r="A3" s="48" t="s">
        <v>42</v>
      </c>
      <c r="B3" s="36" t="s">
        <v>58</v>
      </c>
      <c r="C3" s="36" t="s">
        <v>46</v>
      </c>
      <c r="D3" s="34" t="s">
        <v>22</v>
      </c>
      <c r="E3" s="31">
        <f t="shared" ref="E3:E11" ca="1" si="4">DATEDIF(D3, TODAY(), "Y")</f>
        <v>19</v>
      </c>
      <c r="F3" s="33" t="s">
        <v>8</v>
      </c>
      <c r="G3" s="8" t="s">
        <v>5</v>
      </c>
      <c r="H3" s="8" t="s">
        <v>5</v>
      </c>
      <c r="I3" s="8" t="s">
        <v>6</v>
      </c>
      <c r="J3" s="8" t="s">
        <v>5</v>
      </c>
      <c r="K3" s="8"/>
      <c r="L3" s="8"/>
      <c r="M3" s="8" t="s">
        <v>5</v>
      </c>
      <c r="N3" s="8" t="s">
        <v>5</v>
      </c>
      <c r="O3" s="8" t="s">
        <v>5</v>
      </c>
      <c r="P3" s="8" t="s">
        <v>6</v>
      </c>
      <c r="Q3" s="8" t="s">
        <v>5</v>
      </c>
      <c r="R3" s="8"/>
      <c r="S3" s="8"/>
      <c r="T3" s="8"/>
      <c r="U3" s="8"/>
      <c r="V3" s="8"/>
      <c r="W3" s="8"/>
      <c r="X3" s="8"/>
      <c r="Y3" s="8"/>
      <c r="Z3" s="8"/>
      <c r="AA3" s="8"/>
      <c r="AB3" s="8" t="s">
        <v>5</v>
      </c>
      <c r="AC3" s="8" t="s">
        <v>5</v>
      </c>
      <c r="AD3" s="8" t="s">
        <v>6</v>
      </c>
      <c r="AE3" s="8" t="s">
        <v>5</v>
      </c>
      <c r="AF3" s="8"/>
      <c r="AG3" s="8"/>
      <c r="AH3" s="8" t="s">
        <v>5</v>
      </c>
      <c r="AI3" s="8" t="s">
        <v>5</v>
      </c>
      <c r="AJ3" s="8" t="s">
        <v>2</v>
      </c>
      <c r="AK3" s="8"/>
      <c r="AL3" s="9">
        <f t="shared" si="0"/>
        <v>12</v>
      </c>
      <c r="AM3" s="10">
        <f t="shared" si="1"/>
        <v>3</v>
      </c>
      <c r="AN3" s="11">
        <f t="shared" si="2"/>
        <v>1</v>
      </c>
      <c r="AO3" s="51">
        <f t="shared" si="3"/>
        <v>0</v>
      </c>
    </row>
    <row r="4" spans="1:43" ht="23.85" customHeight="1" x14ac:dyDescent="0.25">
      <c r="A4" s="48" t="s">
        <v>42</v>
      </c>
      <c r="B4" s="36" t="s">
        <v>57</v>
      </c>
      <c r="C4" s="36" t="s">
        <v>47</v>
      </c>
      <c r="D4" s="34" t="s">
        <v>23</v>
      </c>
      <c r="E4" s="31">
        <f t="shared" ca="1" si="4"/>
        <v>21</v>
      </c>
      <c r="F4" s="33" t="s">
        <v>8</v>
      </c>
      <c r="G4" s="8" t="s">
        <v>5</v>
      </c>
      <c r="H4" s="8" t="s">
        <v>5</v>
      </c>
      <c r="I4" s="8" t="s">
        <v>5</v>
      </c>
      <c r="J4" s="8" t="s">
        <v>5</v>
      </c>
      <c r="K4" s="8"/>
      <c r="L4" s="8"/>
      <c r="M4" s="8" t="s">
        <v>5</v>
      </c>
      <c r="N4" s="8" t="s">
        <v>2</v>
      </c>
      <c r="O4" s="8" t="s">
        <v>5</v>
      </c>
      <c r="P4" s="8" t="s">
        <v>5</v>
      </c>
      <c r="Q4" s="8" t="s">
        <v>5</v>
      </c>
      <c r="R4" s="8"/>
      <c r="S4" s="8"/>
      <c r="T4" s="8"/>
      <c r="U4" s="8"/>
      <c r="V4" s="8"/>
      <c r="W4" s="8"/>
      <c r="X4" s="8"/>
      <c r="Y4" s="8"/>
      <c r="Z4" s="8"/>
      <c r="AA4" s="8"/>
      <c r="AB4" s="8" t="s">
        <v>5</v>
      </c>
      <c r="AC4" s="8" t="s">
        <v>5</v>
      </c>
      <c r="AD4" s="8" t="s">
        <v>2</v>
      </c>
      <c r="AE4" s="8" t="s">
        <v>5</v>
      </c>
      <c r="AF4" s="8"/>
      <c r="AG4" s="8"/>
      <c r="AH4" s="8" t="s">
        <v>5</v>
      </c>
      <c r="AI4" s="8" t="s">
        <v>5</v>
      </c>
      <c r="AJ4" s="8" t="s">
        <v>5</v>
      </c>
      <c r="AK4" s="8"/>
      <c r="AL4" s="9">
        <f t="shared" si="0"/>
        <v>14</v>
      </c>
      <c r="AM4" s="10">
        <f t="shared" si="1"/>
        <v>0</v>
      </c>
      <c r="AN4" s="11">
        <f t="shared" si="2"/>
        <v>2</v>
      </c>
      <c r="AO4" s="51">
        <f t="shared" si="3"/>
        <v>0</v>
      </c>
    </row>
    <row r="5" spans="1:43" s="5" customFormat="1" ht="23.85" customHeight="1" x14ac:dyDescent="0.25">
      <c r="A5" s="49" t="s">
        <v>44</v>
      </c>
      <c r="B5" s="36" t="s">
        <v>59</v>
      </c>
      <c r="C5" s="36" t="s">
        <v>48</v>
      </c>
      <c r="D5" s="34" t="s">
        <v>24</v>
      </c>
      <c r="E5" s="31">
        <f t="shared" ca="1" si="4"/>
        <v>16</v>
      </c>
      <c r="F5" s="33" t="s">
        <v>8</v>
      </c>
      <c r="G5" s="8" t="s">
        <v>5</v>
      </c>
      <c r="H5" s="8" t="s">
        <v>5</v>
      </c>
      <c r="I5" s="8" t="s">
        <v>5</v>
      </c>
      <c r="J5" s="8" t="s">
        <v>5</v>
      </c>
      <c r="K5" s="8"/>
      <c r="L5" s="8"/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/>
      <c r="S5" s="8"/>
      <c r="T5" s="8"/>
      <c r="U5" s="8"/>
      <c r="V5" s="8"/>
      <c r="W5" s="8"/>
      <c r="X5" s="8"/>
      <c r="Y5" s="8"/>
      <c r="Z5" s="8"/>
      <c r="AA5" s="8"/>
      <c r="AB5" s="8" t="s">
        <v>5</v>
      </c>
      <c r="AC5" s="8" t="s">
        <v>5</v>
      </c>
      <c r="AD5" s="8" t="s">
        <v>5</v>
      </c>
      <c r="AE5" s="8" t="s">
        <v>5</v>
      </c>
      <c r="AF5" s="8"/>
      <c r="AG5" s="8"/>
      <c r="AH5" s="8" t="s">
        <v>5</v>
      </c>
      <c r="AI5" s="8" t="s">
        <v>5</v>
      </c>
      <c r="AJ5" s="8" t="s">
        <v>5</v>
      </c>
      <c r="AK5" s="8"/>
      <c r="AL5" s="9">
        <f t="shared" si="0"/>
        <v>16</v>
      </c>
      <c r="AM5" s="10">
        <f t="shared" si="1"/>
        <v>0</v>
      </c>
      <c r="AN5" s="11">
        <f t="shared" si="2"/>
        <v>0</v>
      </c>
      <c r="AO5" s="51">
        <f t="shared" si="3"/>
        <v>0</v>
      </c>
    </row>
    <row r="6" spans="1:43" s="5" customFormat="1" ht="23.85" customHeight="1" x14ac:dyDescent="0.25">
      <c r="A6" s="49" t="s">
        <v>45</v>
      </c>
      <c r="B6" s="36" t="s">
        <v>50</v>
      </c>
      <c r="C6" s="36" t="s">
        <v>49</v>
      </c>
      <c r="D6" s="34" t="s">
        <v>25</v>
      </c>
      <c r="E6" s="31">
        <f t="shared" ca="1" si="4"/>
        <v>17</v>
      </c>
      <c r="F6" s="33" t="s">
        <v>10</v>
      </c>
      <c r="G6" s="8" t="s">
        <v>6</v>
      </c>
      <c r="H6" s="8" t="s">
        <v>6</v>
      </c>
      <c r="I6" s="8" t="s">
        <v>6</v>
      </c>
      <c r="J6" s="8" t="s">
        <v>6</v>
      </c>
      <c r="K6" s="8"/>
      <c r="L6" s="8"/>
      <c r="M6" s="8" t="s">
        <v>5</v>
      </c>
      <c r="N6" s="8" t="s">
        <v>6</v>
      </c>
      <c r="O6" s="8" t="s">
        <v>6</v>
      </c>
      <c r="P6" s="8" t="s">
        <v>6</v>
      </c>
      <c r="Q6" s="8" t="s">
        <v>6</v>
      </c>
      <c r="R6" s="8"/>
      <c r="S6" s="8"/>
      <c r="T6" s="8"/>
      <c r="U6" s="8"/>
      <c r="V6" s="8"/>
      <c r="W6" s="8"/>
      <c r="X6" s="8"/>
      <c r="Y6" s="8"/>
      <c r="Z6" s="8"/>
      <c r="AA6" s="8"/>
      <c r="AB6" s="8" t="s">
        <v>6</v>
      </c>
      <c r="AC6" s="8" t="s">
        <v>6</v>
      </c>
      <c r="AD6" s="8" t="s">
        <v>6</v>
      </c>
      <c r="AE6" s="8" t="s">
        <v>6</v>
      </c>
      <c r="AF6" s="8"/>
      <c r="AG6" s="8"/>
      <c r="AH6" s="8" t="s">
        <v>5</v>
      </c>
      <c r="AI6" s="8" t="s">
        <v>6</v>
      </c>
      <c r="AJ6" s="8" t="s">
        <v>6</v>
      </c>
      <c r="AK6" s="8"/>
      <c r="AL6" s="9">
        <f t="shared" si="0"/>
        <v>2</v>
      </c>
      <c r="AM6" s="10">
        <f t="shared" si="1"/>
        <v>14</v>
      </c>
      <c r="AN6" s="11">
        <f t="shared" si="2"/>
        <v>0</v>
      </c>
      <c r="AO6" s="51">
        <f t="shared" si="3"/>
        <v>0</v>
      </c>
    </row>
    <row r="7" spans="1:43" s="5" customFormat="1" ht="23.85" customHeight="1" x14ac:dyDescent="0.25">
      <c r="A7" s="48" t="s">
        <v>44</v>
      </c>
      <c r="B7" s="36" t="s">
        <v>56</v>
      </c>
      <c r="C7" s="36" t="s">
        <v>51</v>
      </c>
      <c r="D7" s="34" t="s">
        <v>26</v>
      </c>
      <c r="E7" s="31">
        <f t="shared" ca="1" si="4"/>
        <v>21</v>
      </c>
      <c r="F7" s="33" t="s">
        <v>8</v>
      </c>
      <c r="G7" s="8" t="s">
        <v>5</v>
      </c>
      <c r="H7" s="8" t="s">
        <v>5</v>
      </c>
      <c r="I7" s="8" t="s">
        <v>5</v>
      </c>
      <c r="J7" s="8" t="s">
        <v>5</v>
      </c>
      <c r="K7" s="8"/>
      <c r="L7" s="8"/>
      <c r="M7" s="8" t="s">
        <v>5</v>
      </c>
      <c r="N7" s="8" t="s">
        <v>5</v>
      </c>
      <c r="O7" s="8" t="s">
        <v>5</v>
      </c>
      <c r="P7" s="8" t="s">
        <v>5</v>
      </c>
      <c r="Q7" s="8" t="s">
        <v>5</v>
      </c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5</v>
      </c>
      <c r="AC7" s="8" t="s">
        <v>5</v>
      </c>
      <c r="AD7" s="8" t="s">
        <v>5</v>
      </c>
      <c r="AE7" s="8" t="s">
        <v>5</v>
      </c>
      <c r="AF7" s="8"/>
      <c r="AG7" s="8"/>
      <c r="AH7" s="8" t="s">
        <v>5</v>
      </c>
      <c r="AI7" s="8" t="s">
        <v>5</v>
      </c>
      <c r="AJ7" s="8" t="s">
        <v>5</v>
      </c>
      <c r="AK7" s="8"/>
      <c r="AL7" s="9">
        <f t="shared" si="0"/>
        <v>16</v>
      </c>
      <c r="AM7" s="10">
        <f t="shared" si="1"/>
        <v>0</v>
      </c>
      <c r="AN7" s="11">
        <f t="shared" si="2"/>
        <v>0</v>
      </c>
      <c r="AO7" s="51">
        <f t="shared" si="3"/>
        <v>0</v>
      </c>
    </row>
    <row r="8" spans="1:43" ht="23.85" customHeight="1" x14ac:dyDescent="0.25">
      <c r="A8" s="48" t="s">
        <v>42</v>
      </c>
      <c r="B8" s="36" t="s">
        <v>55</v>
      </c>
      <c r="C8" s="36" t="s">
        <v>52</v>
      </c>
      <c r="D8" s="34" t="s">
        <v>27</v>
      </c>
      <c r="E8" s="31">
        <f t="shared" ca="1" si="4"/>
        <v>20</v>
      </c>
      <c r="F8" s="33" t="s">
        <v>8</v>
      </c>
      <c r="G8" s="8" t="s">
        <v>5</v>
      </c>
      <c r="H8" s="8" t="s">
        <v>5</v>
      </c>
      <c r="I8" s="8" t="s">
        <v>5</v>
      </c>
      <c r="J8" s="8" t="s">
        <v>5</v>
      </c>
      <c r="K8" s="8"/>
      <c r="L8" s="8"/>
      <c r="M8" s="8" t="s">
        <v>5</v>
      </c>
      <c r="N8" s="8" t="s">
        <v>5</v>
      </c>
      <c r="O8" s="8" t="s">
        <v>5</v>
      </c>
      <c r="P8" s="8" t="s">
        <v>2</v>
      </c>
      <c r="Q8" s="8" t="s">
        <v>5</v>
      </c>
      <c r="R8" s="8"/>
      <c r="S8" s="8"/>
      <c r="T8" s="8"/>
      <c r="U8" s="8"/>
      <c r="V8" s="8"/>
      <c r="W8" s="8"/>
      <c r="X8" s="8"/>
      <c r="Y8" s="8"/>
      <c r="Z8" s="8"/>
      <c r="AA8" s="8"/>
      <c r="AB8" s="8" t="s">
        <v>5</v>
      </c>
      <c r="AC8" s="8" t="s">
        <v>5</v>
      </c>
      <c r="AD8" s="8" t="s">
        <v>5</v>
      </c>
      <c r="AE8" s="8" t="s">
        <v>5</v>
      </c>
      <c r="AF8" s="8"/>
      <c r="AG8" s="8"/>
      <c r="AH8" s="8" t="s">
        <v>5</v>
      </c>
      <c r="AI8" s="8" t="s">
        <v>5</v>
      </c>
      <c r="AJ8" s="8" t="s">
        <v>5</v>
      </c>
      <c r="AK8" s="8"/>
      <c r="AL8" s="9">
        <f t="shared" si="0"/>
        <v>15</v>
      </c>
      <c r="AM8" s="10">
        <f t="shared" si="1"/>
        <v>0</v>
      </c>
      <c r="AN8" s="11">
        <f t="shared" si="2"/>
        <v>1</v>
      </c>
      <c r="AO8" s="51">
        <f t="shared" si="3"/>
        <v>0</v>
      </c>
    </row>
    <row r="9" spans="1:43" s="5" customFormat="1" ht="23.85" customHeight="1" x14ac:dyDescent="0.25">
      <c r="A9" s="50" t="s">
        <v>43</v>
      </c>
      <c r="B9" s="36" t="s">
        <v>54</v>
      </c>
      <c r="C9" s="36" t="s">
        <v>53</v>
      </c>
      <c r="D9" s="34" t="s">
        <v>28</v>
      </c>
      <c r="E9" s="31">
        <f t="shared" ca="1" si="4"/>
        <v>16</v>
      </c>
      <c r="F9" s="33" t="s">
        <v>8</v>
      </c>
      <c r="G9" s="8" t="s">
        <v>5</v>
      </c>
      <c r="H9" s="8" t="s">
        <v>5</v>
      </c>
      <c r="I9" s="8" t="s">
        <v>5</v>
      </c>
      <c r="J9" s="8" t="s">
        <v>5</v>
      </c>
      <c r="K9" s="8"/>
      <c r="L9" s="8"/>
      <c r="M9" s="8" t="s">
        <v>5</v>
      </c>
      <c r="N9" s="8" t="s">
        <v>5</v>
      </c>
      <c r="O9" s="8" t="s">
        <v>5</v>
      </c>
      <c r="P9" s="8" t="s">
        <v>5</v>
      </c>
      <c r="Q9" s="8" t="s">
        <v>5</v>
      </c>
      <c r="R9" s="8"/>
      <c r="S9" s="8"/>
      <c r="T9" s="8"/>
      <c r="U9" s="8"/>
      <c r="V9" s="8"/>
      <c r="W9" s="8"/>
      <c r="X9" s="8"/>
      <c r="Y9" s="8"/>
      <c r="Z9" s="8"/>
      <c r="AA9" s="8"/>
      <c r="AB9" s="8" t="s">
        <v>5</v>
      </c>
      <c r="AC9" s="8" t="s">
        <v>5</v>
      </c>
      <c r="AD9" s="8" t="s">
        <v>5</v>
      </c>
      <c r="AE9" s="8" t="s">
        <v>5</v>
      </c>
      <c r="AF9" s="8"/>
      <c r="AG9" s="8"/>
      <c r="AH9" s="8" t="s">
        <v>5</v>
      </c>
      <c r="AI9" s="8" t="s">
        <v>5</v>
      </c>
      <c r="AJ9" s="8" t="s">
        <v>5</v>
      </c>
      <c r="AK9" s="8"/>
      <c r="AL9" s="9">
        <f t="shared" si="0"/>
        <v>16</v>
      </c>
      <c r="AM9" s="10">
        <f t="shared" si="1"/>
        <v>0</v>
      </c>
      <c r="AN9" s="11">
        <f t="shared" si="2"/>
        <v>0</v>
      </c>
      <c r="AO9" s="51">
        <f t="shared" si="3"/>
        <v>0</v>
      </c>
    </row>
    <row r="10" spans="1:43" s="5" customFormat="1" ht="23.85" customHeight="1" x14ac:dyDescent="0.25">
      <c r="A10" s="48" t="s">
        <v>42</v>
      </c>
      <c r="B10" s="36" t="s">
        <v>63</v>
      </c>
      <c r="C10" s="36" t="s">
        <v>60</v>
      </c>
      <c r="D10" s="34" t="s">
        <v>29</v>
      </c>
      <c r="E10" s="31">
        <f t="shared" ca="1" si="4"/>
        <v>20</v>
      </c>
      <c r="F10" s="33" t="s">
        <v>8</v>
      </c>
      <c r="G10" s="8" t="s">
        <v>5</v>
      </c>
      <c r="H10" s="8" t="s">
        <v>5</v>
      </c>
      <c r="I10" s="8" t="s">
        <v>5</v>
      </c>
      <c r="J10" s="8" t="s">
        <v>5</v>
      </c>
      <c r="K10" s="8"/>
      <c r="L10" s="8"/>
      <c r="M10" s="8" t="s">
        <v>5</v>
      </c>
      <c r="N10" s="8" t="s">
        <v>5</v>
      </c>
      <c r="O10" s="8" t="s">
        <v>5</v>
      </c>
      <c r="P10" s="8" t="s">
        <v>5</v>
      </c>
      <c r="Q10" s="8" t="s">
        <v>5</v>
      </c>
      <c r="R10" s="8"/>
      <c r="S10" s="8"/>
      <c r="T10" s="8"/>
      <c r="U10" s="8"/>
      <c r="V10" s="8"/>
      <c r="W10" s="8"/>
      <c r="X10" s="8"/>
      <c r="Y10" s="8"/>
      <c r="Z10" s="8"/>
      <c r="AA10" s="8"/>
      <c r="AB10" s="8" t="s">
        <v>5</v>
      </c>
      <c r="AC10" s="8" t="s">
        <v>5</v>
      </c>
      <c r="AD10" s="8" t="s">
        <v>5</v>
      </c>
      <c r="AE10" s="8" t="s">
        <v>5</v>
      </c>
      <c r="AF10" s="8"/>
      <c r="AG10" s="8"/>
      <c r="AH10" s="8" t="s">
        <v>5</v>
      </c>
      <c r="AI10" s="8" t="s">
        <v>3</v>
      </c>
      <c r="AJ10" s="8" t="s">
        <v>3</v>
      </c>
      <c r="AK10" s="8"/>
      <c r="AL10" s="9">
        <f t="shared" si="0"/>
        <v>14</v>
      </c>
      <c r="AM10" s="10">
        <f t="shared" si="1"/>
        <v>0</v>
      </c>
      <c r="AN10" s="11">
        <f t="shared" si="2"/>
        <v>0</v>
      </c>
      <c r="AO10" s="51">
        <f t="shared" si="3"/>
        <v>2</v>
      </c>
    </row>
    <row r="11" spans="1:43" s="5" customFormat="1" ht="23.85" customHeight="1" x14ac:dyDescent="0.25">
      <c r="A11" s="61" t="s">
        <v>41</v>
      </c>
      <c r="B11" s="62" t="s">
        <v>62</v>
      </c>
      <c r="C11" s="62" t="s">
        <v>61</v>
      </c>
      <c r="D11" s="63" t="s">
        <v>30</v>
      </c>
      <c r="E11" s="64">
        <f t="shared" ca="1" si="4"/>
        <v>13</v>
      </c>
      <c r="F11" s="65" t="s">
        <v>9</v>
      </c>
      <c r="G11" s="66" t="s">
        <v>6</v>
      </c>
      <c r="H11" s="66" t="s">
        <v>6</v>
      </c>
      <c r="I11" s="66" t="s">
        <v>6</v>
      </c>
      <c r="J11" s="66" t="s">
        <v>6</v>
      </c>
      <c r="K11" s="66"/>
      <c r="L11" s="66"/>
      <c r="M11" s="66" t="s">
        <v>6</v>
      </c>
      <c r="N11" s="66" t="s">
        <v>6</v>
      </c>
      <c r="O11" s="66" t="s">
        <v>6</v>
      </c>
      <c r="P11" s="66" t="s">
        <v>6</v>
      </c>
      <c r="Q11" s="66" t="s">
        <v>6</v>
      </c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 t="s">
        <v>6</v>
      </c>
      <c r="AC11" s="66" t="s">
        <v>6</v>
      </c>
      <c r="AD11" s="66" t="s">
        <v>6</v>
      </c>
      <c r="AE11" s="66" t="s">
        <v>6</v>
      </c>
      <c r="AF11" s="66"/>
      <c r="AG11" s="66"/>
      <c r="AH11" s="66" t="s">
        <v>6</v>
      </c>
      <c r="AI11" s="66" t="s">
        <v>6</v>
      </c>
      <c r="AJ11" s="66" t="s">
        <v>6</v>
      </c>
      <c r="AK11" s="66"/>
      <c r="AL11" s="67">
        <f t="shared" si="0"/>
        <v>0</v>
      </c>
      <c r="AM11" s="68">
        <f t="shared" si="1"/>
        <v>16</v>
      </c>
      <c r="AN11" s="69">
        <f t="shared" si="2"/>
        <v>0</v>
      </c>
      <c r="AO11" s="70">
        <f t="shared" si="3"/>
        <v>0</v>
      </c>
    </row>
    <row r="12" spans="1:43" s="5" customFormat="1" ht="23.85" customHeight="1" x14ac:dyDescent="0.25">
      <c r="A12" s="71" t="s">
        <v>126</v>
      </c>
      <c r="B12" s="72"/>
      <c r="C12" s="72"/>
      <c r="D12" s="73"/>
      <c r="E12" s="73"/>
      <c r="F12" s="72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7">
        <f>SUBTOTAL(109,t_Avril[I])</f>
        <v>117</v>
      </c>
      <c r="AM12" s="67">
        <f>SUBTOTAL(109,t_Avril[1/2])</f>
        <v>37</v>
      </c>
      <c r="AN12" s="67">
        <f>SUBTOTAL(109,t_Avril[A])</f>
        <v>4</v>
      </c>
      <c r="AO12" s="70">
        <f>SUBTOTAL(109,t_Avril[H])</f>
        <v>2</v>
      </c>
    </row>
    <row r="13" spans="1:43" ht="23.85" customHeight="1" x14ac:dyDescent="0.25">
      <c r="A13" s="44"/>
      <c r="B13" s="44"/>
      <c r="C13" s="2"/>
      <c r="D13" s="25"/>
      <c r="E13" s="2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5"/>
      <c r="AI13" s="5"/>
      <c r="AJ13" s="5"/>
      <c r="AK13" s="5"/>
      <c r="AL13" s="5"/>
      <c r="AM13" s="5"/>
      <c r="AN13" s="5"/>
      <c r="AO13" s="5"/>
    </row>
    <row r="14" spans="1:43" ht="23.85" customHeight="1" thickBot="1" x14ac:dyDescent="0.3">
      <c r="AI14" s="45" t="s">
        <v>19</v>
      </c>
      <c r="AJ14" s="45"/>
      <c r="AK14" s="45"/>
      <c r="AL14" s="45"/>
      <c r="AM14" s="21">
        <f>SUM(t_Avril[[#Totals],[I]:[1/2]])</f>
        <v>154</v>
      </c>
      <c r="AN14"/>
      <c r="AO14"/>
      <c r="AP14"/>
      <c r="AQ14"/>
    </row>
    <row r="15" spans="1:43" ht="43.15" customHeight="1" x14ac:dyDescent="0.25">
      <c r="A15" s="12" t="s">
        <v>5</v>
      </c>
      <c r="B15" s="13" t="s">
        <v>11</v>
      </c>
      <c r="C15" s="13" t="s">
        <v>12</v>
      </c>
      <c r="D15" s="27"/>
      <c r="E15" s="23"/>
      <c r="F15" s="14"/>
      <c r="AI15"/>
      <c r="AJ15"/>
      <c r="AK15"/>
      <c r="AL15"/>
      <c r="AM15"/>
      <c r="AN15"/>
      <c r="AO15"/>
      <c r="AP15"/>
      <c r="AQ15"/>
    </row>
    <row r="16" spans="1:43" ht="23.85" customHeight="1" x14ac:dyDescent="0.25">
      <c r="A16" s="15" t="s">
        <v>6</v>
      </c>
      <c r="B16" s="7" t="s">
        <v>13</v>
      </c>
      <c r="C16" s="46" t="s">
        <v>14</v>
      </c>
      <c r="D16" s="46"/>
      <c r="E16" s="46"/>
      <c r="F16" s="47"/>
      <c r="J16" s="3"/>
      <c r="Q16" s="3"/>
    </row>
    <row r="17" spans="1:6" ht="23.85" customHeight="1" x14ac:dyDescent="0.25">
      <c r="A17" s="16" t="s">
        <v>2</v>
      </c>
      <c r="B17" s="7" t="s">
        <v>15</v>
      </c>
      <c r="C17" s="7" t="s">
        <v>16</v>
      </c>
      <c r="F17" s="17"/>
    </row>
    <row r="18" spans="1:6" ht="23.85" customHeight="1" thickBot="1" x14ac:dyDescent="0.3">
      <c r="A18" s="18" t="s">
        <v>3</v>
      </c>
      <c r="B18" s="19" t="s">
        <v>17</v>
      </c>
      <c r="C18" s="19" t="s">
        <v>18</v>
      </c>
      <c r="D18" s="28"/>
      <c r="E18" s="24"/>
      <c r="F18" s="20"/>
    </row>
  </sheetData>
  <mergeCells count="3">
    <mergeCell ref="A13:B13"/>
    <mergeCell ref="AI14:AL14"/>
    <mergeCell ref="C16:F16"/>
  </mergeCells>
  <conditionalFormatting sqref="A16">
    <cfRule type="containsText" dxfId="25" priority="35" operator="containsText" text="H">
      <formula>NOT(ISERROR(SEARCH("H",A16)))</formula>
    </cfRule>
    <cfRule type="containsBlanks" dxfId="24" priority="36">
      <formula>LEN(TRIM(A16))=0</formula>
    </cfRule>
    <cfRule type="cellIs" dxfId="23" priority="37" operator="equal">
      <formula>"A"</formula>
    </cfRule>
  </conditionalFormatting>
  <conditionalFormatting sqref="A13:C1048576 E13:AG14 A1:C1 E1:AO1 G2:AO11 AP14:AP15 E15:AO15 E17:AO1048576 E16:AH16 AN16:AO16 AI14:AM14">
    <cfRule type="expression" dxfId="22" priority="13">
      <formula>DATDIF($A:$AO,TODAY(),"Y")&gt;=20</formula>
    </cfRule>
  </conditionalFormatting>
  <conditionalFormatting sqref="A2:C11 F2:F11">
    <cfRule type="expression" dxfId="21" priority="5">
      <formula>DATDIF($A:$BC,TODAY(),"Y")&gt;=20</formula>
    </cfRule>
  </conditionalFormatting>
  <conditionalFormatting sqref="D1:D2 D6:D9 D11">
    <cfRule type="expression" dxfId="20" priority="139">
      <formula>DATEDIF(#REF!,TODAY(),"Y")&gt;=2+#REF!</formula>
    </cfRule>
  </conditionalFormatting>
  <conditionalFormatting sqref="D3:D5 D10 D13:D1048576">
    <cfRule type="expression" dxfId="19" priority="12">
      <formula>DATEDIF(D4,TODAY(),"Y")&gt;=2+#REF!</formula>
    </cfRule>
  </conditionalFormatting>
  <conditionalFormatting sqref="G2:AK11">
    <cfRule type="containsText" dxfId="18" priority="32" operator="containsText" text="H">
      <formula>NOT(ISERROR(SEARCH("H",G2)))</formula>
    </cfRule>
    <cfRule type="containsBlanks" dxfId="17" priority="33">
      <formula>LEN(TRIM(G2))=0</formula>
    </cfRule>
    <cfRule type="cellIs" dxfId="16" priority="34" operator="equal">
      <formula>"A"</formula>
    </cfRule>
  </conditionalFormatting>
  <dataValidations count="1">
    <dataValidation type="list" allowBlank="1" showInputMessage="1" showErrorMessage="1" sqref="F2:F11" xr:uid="{77D7F940-DC76-42CA-A0EE-286630838840}">
      <formula1>"Int,1/2 Int,Mod"</formula1>
    </dataValidation>
  </dataValidations>
  <pageMargins left="0.23622047244094491" right="0.23622047244094491" top="0.74803149606299213" bottom="0.74803149606299213" header="0.31496062992125984" footer="0.31496062992125984"/>
  <pageSetup paperSize="8" scale="2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F580A-A261-4553-BA8D-95010A439A19}">
  <sheetPr codeName="Feuil6">
    <pageSetUpPr fitToPage="1"/>
  </sheetPr>
  <dimension ref="A1:AP19"/>
  <sheetViews>
    <sheetView workbookViewId="0">
      <pane xSplit="3" ySplit="1" topLeftCell="E2" activePane="bottomRight" state="frozen"/>
      <selection activeCell="N8" sqref="N8"/>
      <selection pane="topRight" activeCell="N8" sqref="N8"/>
      <selection pane="bottomLeft" activeCell="N8" sqref="N8"/>
      <selection pane="bottomRight" activeCell="AO1" sqref="AO1"/>
    </sheetView>
  </sheetViews>
  <sheetFormatPr baseColWidth="10" defaultColWidth="11.5703125" defaultRowHeight="23.85" customHeight="1" x14ac:dyDescent="0.25"/>
  <cols>
    <col min="1" max="1" width="9.42578125" style="7" bestFit="1" customWidth="1"/>
    <col min="2" max="2" width="21.7109375" style="7" bestFit="1" customWidth="1"/>
    <col min="3" max="3" width="17.7109375" style="7" bestFit="1" customWidth="1"/>
    <col min="4" max="4" width="27.140625" style="26" customWidth="1"/>
    <col min="5" max="5" width="7.5703125" style="4" customWidth="1"/>
    <col min="6" max="6" width="10.140625" style="7" customWidth="1"/>
    <col min="7" max="15" width="5.5703125" style="7" customWidth="1"/>
    <col min="16" max="37" width="6.42578125" style="7" customWidth="1"/>
    <col min="38" max="38" width="5" style="7" bestFit="1" customWidth="1"/>
    <col min="39" max="39" width="6" style="7" customWidth="1"/>
    <col min="40" max="41" width="4.42578125" style="7" customWidth="1"/>
    <col min="42" max="16384" width="11.5703125" style="7"/>
  </cols>
  <sheetData>
    <row r="1" spans="1:42" ht="23.85" customHeight="1" thickBot="1" x14ac:dyDescent="0.3">
      <c r="A1" s="52" t="s">
        <v>4</v>
      </c>
      <c r="B1" s="53" t="s">
        <v>0</v>
      </c>
      <c r="C1" s="53" t="s">
        <v>1</v>
      </c>
      <c r="D1" s="54" t="s">
        <v>20</v>
      </c>
      <c r="E1" s="55" t="s">
        <v>31</v>
      </c>
      <c r="F1" s="53" t="s">
        <v>7</v>
      </c>
      <c r="G1" s="56" t="s">
        <v>64</v>
      </c>
      <c r="H1" s="56" t="s">
        <v>65</v>
      </c>
      <c r="I1" s="56" t="s">
        <v>66</v>
      </c>
      <c r="J1" s="56" t="s">
        <v>67</v>
      </c>
      <c r="K1" s="56" t="s">
        <v>68</v>
      </c>
      <c r="L1" s="56" t="s">
        <v>69</v>
      </c>
      <c r="M1" s="56" t="s">
        <v>70</v>
      </c>
      <c r="N1" s="56" t="s">
        <v>71</v>
      </c>
      <c r="O1" s="56" t="s">
        <v>72</v>
      </c>
      <c r="P1" s="56" t="s">
        <v>73</v>
      </c>
      <c r="Q1" s="56" t="s">
        <v>74</v>
      </c>
      <c r="R1" s="56" t="s">
        <v>75</v>
      </c>
      <c r="S1" s="56" t="s">
        <v>76</v>
      </c>
      <c r="T1" s="56" t="s">
        <v>77</v>
      </c>
      <c r="U1" s="56" t="s">
        <v>78</v>
      </c>
      <c r="V1" s="56" t="s">
        <v>79</v>
      </c>
      <c r="W1" s="56" t="s">
        <v>80</v>
      </c>
      <c r="X1" s="56" t="s">
        <v>81</v>
      </c>
      <c r="Y1" s="56" t="s">
        <v>82</v>
      </c>
      <c r="Z1" s="56" t="s">
        <v>83</v>
      </c>
      <c r="AA1" s="56" t="s">
        <v>84</v>
      </c>
      <c r="AB1" s="56" t="s">
        <v>85</v>
      </c>
      <c r="AC1" s="56" t="s">
        <v>86</v>
      </c>
      <c r="AD1" s="56" t="s">
        <v>87</v>
      </c>
      <c r="AE1" s="56" t="s">
        <v>88</v>
      </c>
      <c r="AF1" s="56" t="s">
        <v>89</v>
      </c>
      <c r="AG1" s="56" t="s">
        <v>90</v>
      </c>
      <c r="AH1" s="56" t="s">
        <v>91</v>
      </c>
      <c r="AI1" s="56" t="s">
        <v>92</v>
      </c>
      <c r="AJ1" s="56" t="s">
        <v>93</v>
      </c>
      <c r="AK1" s="56" t="s">
        <v>94</v>
      </c>
      <c r="AL1" s="57" t="s">
        <v>5</v>
      </c>
      <c r="AM1" s="58" t="s">
        <v>6</v>
      </c>
      <c r="AN1" s="59" t="s">
        <v>2</v>
      </c>
      <c r="AO1" s="60" t="s">
        <v>3</v>
      </c>
    </row>
    <row r="2" spans="1:42" s="5" customFormat="1" ht="23.85" customHeight="1" thickTop="1" x14ac:dyDescent="0.25">
      <c r="A2" s="48" t="s">
        <v>42</v>
      </c>
      <c r="B2" s="36" t="s">
        <v>39</v>
      </c>
      <c r="C2" s="36" t="s">
        <v>40</v>
      </c>
      <c r="D2" s="34" t="s">
        <v>21</v>
      </c>
      <c r="E2" s="31">
        <f ca="1">DATEDIF(D2, TODAY(), "Y")</f>
        <v>18</v>
      </c>
      <c r="F2" s="33" t="s">
        <v>8</v>
      </c>
      <c r="G2" s="8"/>
      <c r="H2" s="8"/>
      <c r="I2" s="8" t="s">
        <v>5</v>
      </c>
      <c r="J2" s="8" t="s">
        <v>6</v>
      </c>
      <c r="K2" s="8" t="s">
        <v>5</v>
      </c>
      <c r="L2" s="8" t="s">
        <v>5</v>
      </c>
      <c r="M2" s="8" t="s">
        <v>5</v>
      </c>
      <c r="N2" s="8"/>
      <c r="O2" s="8"/>
      <c r="P2" s="8" t="s">
        <v>5</v>
      </c>
      <c r="Q2" s="8" t="s">
        <v>6</v>
      </c>
      <c r="R2" s="8" t="s">
        <v>5</v>
      </c>
      <c r="S2" s="8" t="s">
        <v>5</v>
      </c>
      <c r="T2" s="8" t="s">
        <v>5</v>
      </c>
      <c r="U2" s="8"/>
      <c r="V2" s="8"/>
      <c r="W2" s="8" t="s">
        <v>6</v>
      </c>
      <c r="X2" s="8" t="s">
        <v>5</v>
      </c>
      <c r="Y2" s="8" t="s">
        <v>5</v>
      </c>
      <c r="Z2" s="8" t="s">
        <v>5</v>
      </c>
      <c r="AA2" s="8" t="s">
        <v>5</v>
      </c>
      <c r="AB2" s="8"/>
      <c r="AC2" s="8"/>
      <c r="AD2" s="8" t="s">
        <v>5</v>
      </c>
      <c r="AE2" s="8" t="s">
        <v>5</v>
      </c>
      <c r="AF2" s="8" t="s">
        <v>5</v>
      </c>
      <c r="AG2" s="8" t="s">
        <v>5</v>
      </c>
      <c r="AH2" s="8" t="s">
        <v>5</v>
      </c>
      <c r="AI2" s="8"/>
      <c r="AJ2" s="8"/>
      <c r="AK2" s="8" t="s">
        <v>5</v>
      </c>
      <c r="AL2" s="9">
        <f>COUNTIF(G2:AK2,"I")</f>
        <v>18</v>
      </c>
      <c r="AM2" s="10">
        <f>COUNTIF(G2:AK2,"1/2")</f>
        <v>3</v>
      </c>
      <c r="AN2" s="11">
        <f>COUNTIF(G2:AK2,"A")</f>
        <v>0</v>
      </c>
      <c r="AO2" s="51">
        <f>COUNTIF(G2:AK2,"H")</f>
        <v>0</v>
      </c>
    </row>
    <row r="3" spans="1:42" s="5" customFormat="1" ht="23.85" customHeight="1" x14ac:dyDescent="0.25">
      <c r="A3" s="48" t="s">
        <v>42</v>
      </c>
      <c r="B3" s="36" t="s">
        <v>58</v>
      </c>
      <c r="C3" s="36" t="s">
        <v>46</v>
      </c>
      <c r="D3" s="34" t="s">
        <v>22</v>
      </c>
      <c r="E3" s="31">
        <f t="shared" ref="E3:E11" ca="1" si="0">DATEDIF(D3, TODAY(), "Y")</f>
        <v>19</v>
      </c>
      <c r="F3" s="33" t="s">
        <v>8</v>
      </c>
      <c r="G3" s="8"/>
      <c r="H3" s="8"/>
      <c r="I3" s="8" t="s">
        <v>5</v>
      </c>
      <c r="J3" s="8" t="s">
        <v>5</v>
      </c>
      <c r="K3" s="8" t="s">
        <v>5</v>
      </c>
      <c r="L3" s="8" t="s">
        <v>6</v>
      </c>
      <c r="M3" s="8" t="s">
        <v>5</v>
      </c>
      <c r="N3" s="8"/>
      <c r="O3" s="8"/>
      <c r="P3" s="8" t="s">
        <v>5</v>
      </c>
      <c r="Q3" s="8" t="s">
        <v>5</v>
      </c>
      <c r="R3" s="8" t="s">
        <v>5</v>
      </c>
      <c r="S3" s="8" t="s">
        <v>6</v>
      </c>
      <c r="T3" s="8" t="s">
        <v>5</v>
      </c>
      <c r="U3" s="8"/>
      <c r="V3" s="8"/>
      <c r="W3" s="8" t="s">
        <v>5</v>
      </c>
      <c r="X3" s="8" t="s">
        <v>5</v>
      </c>
      <c r="Y3" s="8" t="s">
        <v>5</v>
      </c>
      <c r="Z3" s="8" t="s">
        <v>5</v>
      </c>
      <c r="AA3" s="8" t="s">
        <v>5</v>
      </c>
      <c r="AB3" s="8"/>
      <c r="AC3" s="8"/>
      <c r="AD3" s="8" t="s">
        <v>5</v>
      </c>
      <c r="AE3" s="8" t="s">
        <v>5</v>
      </c>
      <c r="AF3" s="8" t="s">
        <v>5</v>
      </c>
      <c r="AG3" s="8" t="s">
        <v>5</v>
      </c>
      <c r="AH3" s="8" t="s">
        <v>5</v>
      </c>
      <c r="AI3" s="8"/>
      <c r="AJ3" s="8"/>
      <c r="AK3" s="8" t="s">
        <v>5</v>
      </c>
      <c r="AL3" s="9">
        <f t="shared" ref="AL3:AL11" si="1">COUNTIF(G3:AK3,"I")</f>
        <v>19</v>
      </c>
      <c r="AM3" s="10">
        <f t="shared" ref="AM3:AM11" si="2">COUNTIF(G3:AK3,"1/2")</f>
        <v>2</v>
      </c>
      <c r="AN3" s="11">
        <f t="shared" ref="AN3:AN11" si="3">COUNTIF(G3:AK3,"A")</f>
        <v>0</v>
      </c>
      <c r="AO3" s="51">
        <f t="shared" ref="AO3:AO11" si="4">COUNTIF(G3:AK3,"H")</f>
        <v>0</v>
      </c>
    </row>
    <row r="4" spans="1:42" s="5" customFormat="1" ht="23.85" customHeight="1" x14ac:dyDescent="0.25">
      <c r="A4" s="48" t="s">
        <v>42</v>
      </c>
      <c r="B4" s="36" t="s">
        <v>57</v>
      </c>
      <c r="C4" s="36" t="s">
        <v>47</v>
      </c>
      <c r="D4" s="34" t="s">
        <v>23</v>
      </c>
      <c r="E4" s="31">
        <f t="shared" ca="1" si="0"/>
        <v>21</v>
      </c>
      <c r="F4" s="33" t="s">
        <v>8</v>
      </c>
      <c r="G4" s="8"/>
      <c r="H4" s="8"/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/>
      <c r="O4" s="8"/>
      <c r="P4" s="8" t="s">
        <v>5</v>
      </c>
      <c r="Q4" s="8" t="s">
        <v>5</v>
      </c>
      <c r="R4" s="8" t="s">
        <v>2</v>
      </c>
      <c r="S4" s="8" t="s">
        <v>5</v>
      </c>
      <c r="T4" s="8" t="s">
        <v>5</v>
      </c>
      <c r="U4" s="8"/>
      <c r="V4" s="8"/>
      <c r="W4" s="8" t="s">
        <v>5</v>
      </c>
      <c r="X4" s="8" t="s">
        <v>6</v>
      </c>
      <c r="Y4" s="8" t="s">
        <v>5</v>
      </c>
      <c r="Z4" s="8" t="s">
        <v>5</v>
      </c>
      <c r="AA4" s="8" t="s">
        <v>5</v>
      </c>
      <c r="AB4" s="8"/>
      <c r="AC4" s="8"/>
      <c r="AD4" s="8" t="s">
        <v>5</v>
      </c>
      <c r="AE4" s="8" t="s">
        <v>6</v>
      </c>
      <c r="AF4" s="8" t="s">
        <v>5</v>
      </c>
      <c r="AG4" s="8" t="s">
        <v>5</v>
      </c>
      <c r="AH4" s="8" t="s">
        <v>5</v>
      </c>
      <c r="AI4" s="8"/>
      <c r="AJ4" s="8"/>
      <c r="AK4" s="8" t="s">
        <v>5</v>
      </c>
      <c r="AL4" s="9">
        <f t="shared" si="1"/>
        <v>18</v>
      </c>
      <c r="AM4" s="10">
        <f t="shared" si="2"/>
        <v>2</v>
      </c>
      <c r="AN4" s="11">
        <f t="shared" si="3"/>
        <v>1</v>
      </c>
      <c r="AO4" s="51">
        <f t="shared" si="4"/>
        <v>0</v>
      </c>
    </row>
    <row r="5" spans="1:42" s="5" customFormat="1" ht="23.85" customHeight="1" x14ac:dyDescent="0.25">
      <c r="A5" s="49" t="s">
        <v>44</v>
      </c>
      <c r="B5" s="36" t="s">
        <v>59</v>
      </c>
      <c r="C5" s="36" t="s">
        <v>48</v>
      </c>
      <c r="D5" s="34" t="s">
        <v>24</v>
      </c>
      <c r="E5" s="31">
        <f t="shared" ca="1" si="0"/>
        <v>16</v>
      </c>
      <c r="F5" s="33" t="s">
        <v>8</v>
      </c>
      <c r="G5" s="8"/>
      <c r="H5" s="8"/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/>
      <c r="O5" s="8"/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/>
      <c r="V5" s="8"/>
      <c r="W5" s="8" t="s">
        <v>5</v>
      </c>
      <c r="X5" s="8" t="s">
        <v>5</v>
      </c>
      <c r="Y5" s="8" t="s">
        <v>5</v>
      </c>
      <c r="Z5" s="8" t="s">
        <v>5</v>
      </c>
      <c r="AA5" s="8" t="s">
        <v>5</v>
      </c>
      <c r="AB5" s="8"/>
      <c r="AC5" s="8"/>
      <c r="AD5" s="8" t="s">
        <v>5</v>
      </c>
      <c r="AE5" s="8" t="s">
        <v>5</v>
      </c>
      <c r="AF5" s="8" t="s">
        <v>5</v>
      </c>
      <c r="AG5" s="8" t="s">
        <v>5</v>
      </c>
      <c r="AH5" s="8" t="s">
        <v>5</v>
      </c>
      <c r="AI5" s="8"/>
      <c r="AJ5" s="8"/>
      <c r="AK5" s="8" t="s">
        <v>5</v>
      </c>
      <c r="AL5" s="9">
        <f t="shared" si="1"/>
        <v>21</v>
      </c>
      <c r="AM5" s="10">
        <f t="shared" si="2"/>
        <v>0</v>
      </c>
      <c r="AN5" s="11">
        <f t="shared" si="3"/>
        <v>0</v>
      </c>
      <c r="AO5" s="51">
        <f t="shared" si="4"/>
        <v>0</v>
      </c>
    </row>
    <row r="6" spans="1:42" s="5" customFormat="1" ht="23.85" customHeight="1" x14ac:dyDescent="0.25">
      <c r="A6" s="49" t="s">
        <v>45</v>
      </c>
      <c r="B6" s="36" t="s">
        <v>50</v>
      </c>
      <c r="C6" s="36" t="s">
        <v>49</v>
      </c>
      <c r="D6" s="34" t="s">
        <v>25</v>
      </c>
      <c r="E6" s="31">
        <f t="shared" ca="1" si="0"/>
        <v>17</v>
      </c>
      <c r="F6" s="33" t="s">
        <v>10</v>
      </c>
      <c r="G6" s="8"/>
      <c r="H6" s="8"/>
      <c r="I6" s="8" t="s">
        <v>5</v>
      </c>
      <c r="J6" s="8" t="s">
        <v>6</v>
      </c>
      <c r="K6" s="8" t="s">
        <v>6</v>
      </c>
      <c r="L6" s="8" t="s">
        <v>6</v>
      </c>
      <c r="M6" s="8" t="s">
        <v>6</v>
      </c>
      <c r="N6" s="8"/>
      <c r="O6" s="8"/>
      <c r="P6" s="8" t="s">
        <v>5</v>
      </c>
      <c r="Q6" s="8" t="s">
        <v>6</v>
      </c>
      <c r="R6" s="8" t="s">
        <v>6</v>
      </c>
      <c r="S6" s="8" t="s">
        <v>6</v>
      </c>
      <c r="T6" s="8" t="s">
        <v>6</v>
      </c>
      <c r="U6" s="8"/>
      <c r="V6" s="8"/>
      <c r="W6" s="8" t="s">
        <v>6</v>
      </c>
      <c r="X6" s="8" t="s">
        <v>6</v>
      </c>
      <c r="Y6" s="8" t="s">
        <v>6</v>
      </c>
      <c r="Z6" s="8" t="s">
        <v>6</v>
      </c>
      <c r="AA6" s="8" t="s">
        <v>6</v>
      </c>
      <c r="AB6" s="8"/>
      <c r="AC6" s="8"/>
      <c r="AD6" s="8" t="s">
        <v>6</v>
      </c>
      <c r="AE6" s="8" t="s">
        <v>6</v>
      </c>
      <c r="AF6" s="8" t="s">
        <v>2</v>
      </c>
      <c r="AG6" s="8" t="s">
        <v>6</v>
      </c>
      <c r="AH6" s="8" t="s">
        <v>6</v>
      </c>
      <c r="AI6" s="8"/>
      <c r="AJ6" s="8"/>
      <c r="AK6" s="8" t="s">
        <v>6</v>
      </c>
      <c r="AL6" s="9">
        <f t="shared" si="1"/>
        <v>2</v>
      </c>
      <c r="AM6" s="10">
        <f t="shared" si="2"/>
        <v>18</v>
      </c>
      <c r="AN6" s="11">
        <f t="shared" si="3"/>
        <v>1</v>
      </c>
      <c r="AO6" s="51">
        <f t="shared" si="4"/>
        <v>0</v>
      </c>
    </row>
    <row r="7" spans="1:42" s="5" customFormat="1" ht="23.85" customHeight="1" x14ac:dyDescent="0.25">
      <c r="A7" s="48" t="s">
        <v>44</v>
      </c>
      <c r="B7" s="36" t="s">
        <v>56</v>
      </c>
      <c r="C7" s="36" t="s">
        <v>51</v>
      </c>
      <c r="D7" s="34" t="s">
        <v>26</v>
      </c>
      <c r="E7" s="31">
        <f t="shared" ca="1" si="0"/>
        <v>21</v>
      </c>
      <c r="F7" s="33" t="s">
        <v>8</v>
      </c>
      <c r="G7" s="8"/>
      <c r="H7" s="8"/>
      <c r="I7" s="8" t="s">
        <v>5</v>
      </c>
      <c r="J7" s="8" t="s">
        <v>5</v>
      </c>
      <c r="K7" s="8" t="s">
        <v>5</v>
      </c>
      <c r="L7" s="8" t="s">
        <v>5</v>
      </c>
      <c r="M7" s="8" t="s">
        <v>5</v>
      </c>
      <c r="N7" s="8"/>
      <c r="O7" s="8"/>
      <c r="P7" s="8" t="s">
        <v>5</v>
      </c>
      <c r="Q7" s="8" t="s">
        <v>5</v>
      </c>
      <c r="R7" s="8" t="s">
        <v>5</v>
      </c>
      <c r="S7" s="8" t="s">
        <v>5</v>
      </c>
      <c r="T7" s="8" t="s">
        <v>5</v>
      </c>
      <c r="U7" s="8"/>
      <c r="V7" s="8"/>
      <c r="W7" s="8" t="s">
        <v>6</v>
      </c>
      <c r="X7" s="8" t="s">
        <v>6</v>
      </c>
      <c r="Y7" s="8" t="s">
        <v>6</v>
      </c>
      <c r="Z7" s="8" t="s">
        <v>6</v>
      </c>
      <c r="AA7" s="8" t="s">
        <v>6</v>
      </c>
      <c r="AB7" s="8"/>
      <c r="AC7" s="8"/>
      <c r="AD7" s="8" t="s">
        <v>6</v>
      </c>
      <c r="AE7" s="8" t="s">
        <v>6</v>
      </c>
      <c r="AF7" s="8" t="s">
        <v>6</v>
      </c>
      <c r="AG7" s="8" t="s">
        <v>6</v>
      </c>
      <c r="AH7" s="8" t="s">
        <v>6</v>
      </c>
      <c r="AI7" s="8"/>
      <c r="AJ7" s="8"/>
      <c r="AK7" s="8" t="s">
        <v>6</v>
      </c>
      <c r="AL7" s="9">
        <f t="shared" si="1"/>
        <v>10</v>
      </c>
      <c r="AM7" s="10">
        <f t="shared" si="2"/>
        <v>11</v>
      </c>
      <c r="AN7" s="11">
        <f t="shared" si="3"/>
        <v>0</v>
      </c>
      <c r="AO7" s="51">
        <f t="shared" si="4"/>
        <v>0</v>
      </c>
    </row>
    <row r="8" spans="1:42" s="5" customFormat="1" ht="23.85" customHeight="1" x14ac:dyDescent="0.25">
      <c r="A8" s="48" t="s">
        <v>42</v>
      </c>
      <c r="B8" s="36" t="s">
        <v>55</v>
      </c>
      <c r="C8" s="36" t="s">
        <v>52</v>
      </c>
      <c r="D8" s="34" t="s">
        <v>27</v>
      </c>
      <c r="E8" s="31">
        <f t="shared" ca="1" si="0"/>
        <v>20</v>
      </c>
      <c r="F8" s="33" t="s">
        <v>8</v>
      </c>
      <c r="G8" s="8"/>
      <c r="H8" s="8"/>
      <c r="I8" s="8" t="s">
        <v>5</v>
      </c>
      <c r="J8" s="8" t="s">
        <v>5</v>
      </c>
      <c r="K8" s="8" t="s">
        <v>5</v>
      </c>
      <c r="L8" s="8" t="s">
        <v>2</v>
      </c>
      <c r="M8" s="8" t="s">
        <v>5</v>
      </c>
      <c r="N8" s="8"/>
      <c r="O8" s="8"/>
      <c r="P8" s="8" t="s">
        <v>5</v>
      </c>
      <c r="Q8" s="8" t="s">
        <v>5</v>
      </c>
      <c r="R8" s="8" t="s">
        <v>5</v>
      </c>
      <c r="S8" s="8" t="s">
        <v>5</v>
      </c>
      <c r="T8" s="8" t="s">
        <v>5</v>
      </c>
      <c r="U8" s="8"/>
      <c r="V8" s="8"/>
      <c r="W8" s="8" t="s">
        <v>5</v>
      </c>
      <c r="X8" s="8" t="s">
        <v>5</v>
      </c>
      <c r="Y8" s="8" t="s">
        <v>5</v>
      </c>
      <c r="Z8" s="8" t="s">
        <v>6</v>
      </c>
      <c r="AA8" s="8" t="s">
        <v>5</v>
      </c>
      <c r="AB8" s="8"/>
      <c r="AC8" s="8"/>
      <c r="AD8" s="8" t="s">
        <v>5</v>
      </c>
      <c r="AE8" s="8" t="s">
        <v>5</v>
      </c>
      <c r="AF8" s="8" t="s">
        <v>5</v>
      </c>
      <c r="AG8" s="8" t="s">
        <v>6</v>
      </c>
      <c r="AH8" s="8" t="s">
        <v>5</v>
      </c>
      <c r="AI8" s="8"/>
      <c r="AJ8" s="8"/>
      <c r="AK8" s="8" t="s">
        <v>5</v>
      </c>
      <c r="AL8" s="9">
        <f t="shared" si="1"/>
        <v>18</v>
      </c>
      <c r="AM8" s="10">
        <f t="shared" si="2"/>
        <v>2</v>
      </c>
      <c r="AN8" s="11">
        <f t="shared" si="3"/>
        <v>1</v>
      </c>
      <c r="AO8" s="51">
        <f t="shared" si="4"/>
        <v>0</v>
      </c>
    </row>
    <row r="9" spans="1:42" ht="23.85" customHeight="1" x14ac:dyDescent="0.25">
      <c r="A9" s="50" t="s">
        <v>43</v>
      </c>
      <c r="B9" s="36" t="s">
        <v>54</v>
      </c>
      <c r="C9" s="36" t="s">
        <v>53</v>
      </c>
      <c r="D9" s="34" t="s">
        <v>28</v>
      </c>
      <c r="E9" s="31">
        <f t="shared" ca="1" si="0"/>
        <v>16</v>
      </c>
      <c r="F9" s="33" t="s">
        <v>8</v>
      </c>
      <c r="G9" s="8"/>
      <c r="H9" s="8"/>
      <c r="I9" s="8" t="s">
        <v>5</v>
      </c>
      <c r="J9" s="8" t="s">
        <v>5</v>
      </c>
      <c r="K9" s="8" t="s">
        <v>5</v>
      </c>
      <c r="L9" s="8" t="s">
        <v>5</v>
      </c>
      <c r="M9" s="8" t="s">
        <v>5</v>
      </c>
      <c r="N9" s="8"/>
      <c r="O9" s="8"/>
      <c r="P9" s="8" t="s">
        <v>5</v>
      </c>
      <c r="Q9" s="8" t="s">
        <v>5</v>
      </c>
      <c r="R9" s="8" t="s">
        <v>5</v>
      </c>
      <c r="S9" s="8" t="s">
        <v>5</v>
      </c>
      <c r="T9" s="8" t="s">
        <v>5</v>
      </c>
      <c r="U9" s="8"/>
      <c r="V9" s="8"/>
      <c r="W9" s="8" t="s">
        <v>5</v>
      </c>
      <c r="X9" s="8" t="s">
        <v>5</v>
      </c>
      <c r="Y9" s="8" t="s">
        <v>5</v>
      </c>
      <c r="Z9" s="8" t="s">
        <v>5</v>
      </c>
      <c r="AA9" s="8" t="s">
        <v>5</v>
      </c>
      <c r="AB9" s="8"/>
      <c r="AC9" s="8"/>
      <c r="AD9" s="8" t="s">
        <v>5</v>
      </c>
      <c r="AE9" s="8" t="s">
        <v>5</v>
      </c>
      <c r="AF9" s="8" t="s">
        <v>5</v>
      </c>
      <c r="AG9" s="8" t="s">
        <v>5</v>
      </c>
      <c r="AH9" s="8" t="s">
        <v>5</v>
      </c>
      <c r="AI9" s="8"/>
      <c r="AJ9" s="8"/>
      <c r="AK9" s="8" t="s">
        <v>5</v>
      </c>
      <c r="AL9" s="9">
        <f t="shared" si="1"/>
        <v>21</v>
      </c>
      <c r="AM9" s="10">
        <f t="shared" si="2"/>
        <v>0</v>
      </c>
      <c r="AN9" s="11">
        <f t="shared" si="3"/>
        <v>0</v>
      </c>
      <c r="AO9" s="51">
        <f t="shared" si="4"/>
        <v>0</v>
      </c>
    </row>
    <row r="10" spans="1:42" s="5" customFormat="1" ht="23.85" customHeight="1" x14ac:dyDescent="0.25">
      <c r="A10" s="48" t="s">
        <v>42</v>
      </c>
      <c r="B10" s="36" t="s">
        <v>63</v>
      </c>
      <c r="C10" s="36" t="s">
        <v>60</v>
      </c>
      <c r="D10" s="34" t="s">
        <v>29</v>
      </c>
      <c r="E10" s="31">
        <f t="shared" ca="1" si="0"/>
        <v>20</v>
      </c>
      <c r="F10" s="33" t="s">
        <v>8</v>
      </c>
      <c r="G10" s="8"/>
      <c r="H10" s="8"/>
      <c r="I10" s="8" t="s">
        <v>5</v>
      </c>
      <c r="J10" s="8" t="s">
        <v>5</v>
      </c>
      <c r="K10" s="8" t="s">
        <v>5</v>
      </c>
      <c r="L10" s="8" t="s">
        <v>5</v>
      </c>
      <c r="M10" s="8" t="s">
        <v>5</v>
      </c>
      <c r="N10" s="8"/>
      <c r="O10" s="8"/>
      <c r="P10" s="8" t="s">
        <v>5</v>
      </c>
      <c r="Q10" s="8" t="s">
        <v>5</v>
      </c>
      <c r="R10" s="8" t="s">
        <v>5</v>
      </c>
      <c r="S10" s="8" t="s">
        <v>5</v>
      </c>
      <c r="T10" s="8" t="s">
        <v>5</v>
      </c>
      <c r="U10" s="8"/>
      <c r="V10" s="8"/>
      <c r="W10" s="8" t="s">
        <v>5</v>
      </c>
      <c r="X10" s="8" t="s">
        <v>5</v>
      </c>
      <c r="Y10" s="8" t="s">
        <v>5</v>
      </c>
      <c r="Z10" s="8" t="s">
        <v>2</v>
      </c>
      <c r="AA10" s="8" t="s">
        <v>5</v>
      </c>
      <c r="AB10" s="8"/>
      <c r="AC10" s="8"/>
      <c r="AD10" s="8" t="s">
        <v>5</v>
      </c>
      <c r="AE10" s="8" t="s">
        <v>5</v>
      </c>
      <c r="AF10" s="8" t="s">
        <v>5</v>
      </c>
      <c r="AG10" s="8" t="s">
        <v>5</v>
      </c>
      <c r="AH10" s="8" t="s">
        <v>5</v>
      </c>
      <c r="AI10" s="8"/>
      <c r="AJ10" s="8"/>
      <c r="AK10" s="8" t="s">
        <v>5</v>
      </c>
      <c r="AL10" s="9">
        <f t="shared" si="1"/>
        <v>20</v>
      </c>
      <c r="AM10" s="10">
        <f t="shared" si="2"/>
        <v>0</v>
      </c>
      <c r="AN10" s="11">
        <f t="shared" si="3"/>
        <v>1</v>
      </c>
      <c r="AO10" s="51">
        <f t="shared" si="4"/>
        <v>0</v>
      </c>
    </row>
    <row r="11" spans="1:42" s="5" customFormat="1" ht="23.85" customHeight="1" x14ac:dyDescent="0.25">
      <c r="A11" s="61" t="s">
        <v>41</v>
      </c>
      <c r="B11" s="62" t="s">
        <v>62</v>
      </c>
      <c r="C11" s="62" t="s">
        <v>61</v>
      </c>
      <c r="D11" s="63" t="s">
        <v>30</v>
      </c>
      <c r="E11" s="64">
        <f t="shared" ca="1" si="0"/>
        <v>13</v>
      </c>
      <c r="F11" s="65" t="s">
        <v>9</v>
      </c>
      <c r="G11" s="66"/>
      <c r="H11" s="66"/>
      <c r="I11" s="66" t="s">
        <v>6</v>
      </c>
      <c r="J11" s="66" t="s">
        <v>6</v>
      </c>
      <c r="K11" s="66" t="s">
        <v>6</v>
      </c>
      <c r="L11" s="66" t="s">
        <v>6</v>
      </c>
      <c r="M11" s="66" t="s">
        <v>6</v>
      </c>
      <c r="N11" s="66"/>
      <c r="O11" s="66"/>
      <c r="P11" s="66" t="s">
        <v>6</v>
      </c>
      <c r="Q11" s="66" t="s">
        <v>6</v>
      </c>
      <c r="R11" s="66" t="s">
        <v>6</v>
      </c>
      <c r="S11" s="66" t="s">
        <v>6</v>
      </c>
      <c r="T11" s="66" t="s">
        <v>6</v>
      </c>
      <c r="U11" s="66"/>
      <c r="V11" s="66"/>
      <c r="W11" s="66" t="s">
        <v>5</v>
      </c>
      <c r="X11" s="66" t="s">
        <v>6</v>
      </c>
      <c r="Y11" s="66" t="s">
        <v>6</v>
      </c>
      <c r="Z11" s="66" t="s">
        <v>6</v>
      </c>
      <c r="AA11" s="66" t="s">
        <v>6</v>
      </c>
      <c r="AB11" s="66"/>
      <c r="AC11" s="66"/>
      <c r="AD11" s="66" t="s">
        <v>5</v>
      </c>
      <c r="AE11" s="66" t="s">
        <v>6</v>
      </c>
      <c r="AF11" s="66" t="s">
        <v>6</v>
      </c>
      <c r="AG11" s="66" t="s">
        <v>6</v>
      </c>
      <c r="AH11" s="66" t="s">
        <v>6</v>
      </c>
      <c r="AI11" s="66"/>
      <c r="AJ11" s="66"/>
      <c r="AK11" s="66" t="s">
        <v>6</v>
      </c>
      <c r="AL11" s="67">
        <f t="shared" si="1"/>
        <v>2</v>
      </c>
      <c r="AM11" s="68">
        <f t="shared" si="2"/>
        <v>19</v>
      </c>
      <c r="AN11" s="69">
        <f t="shared" si="3"/>
        <v>0</v>
      </c>
      <c r="AO11" s="70">
        <f t="shared" si="4"/>
        <v>0</v>
      </c>
    </row>
    <row r="12" spans="1:42" s="5" customFormat="1" ht="23.85" customHeight="1" x14ac:dyDescent="0.25">
      <c r="A12" s="71" t="s">
        <v>126</v>
      </c>
      <c r="B12" s="72"/>
      <c r="C12" s="72"/>
      <c r="D12" s="73"/>
      <c r="E12" s="73"/>
      <c r="F12" s="72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7">
        <f>SUBTOTAL(109,t_Mars[I])</f>
        <v>149</v>
      </c>
      <c r="AM12" s="67">
        <f>SUBTOTAL(109,t_Mars[1/2])</f>
        <v>57</v>
      </c>
      <c r="AN12" s="67">
        <f>SUBTOTAL(109,t_Mars[A])</f>
        <v>4</v>
      </c>
      <c r="AO12" s="67">
        <f>SUBTOTAL(109,t_Mars[H])</f>
        <v>0</v>
      </c>
    </row>
    <row r="13" spans="1:42" ht="23.85" customHeight="1" x14ac:dyDescent="0.25">
      <c r="A13" s="44"/>
      <c r="B13" s="44"/>
      <c r="C13" s="2"/>
      <c r="D13" s="25"/>
      <c r="E13" s="2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5"/>
      <c r="AL13" s="5"/>
      <c r="AM13" s="5"/>
      <c r="AN13" s="5"/>
      <c r="AO13" s="5"/>
    </row>
    <row r="14" spans="1:42" ht="23.85" customHeight="1" thickBot="1" x14ac:dyDescent="0.3">
      <c r="AH14" s="45" t="s">
        <v>19</v>
      </c>
      <c r="AI14" s="45"/>
      <c r="AJ14" s="45"/>
      <c r="AK14" s="45"/>
      <c r="AL14" s="21">
        <f>SUM(t_Mars[[#Totals],[I]:[1/2]])</f>
        <v>206</v>
      </c>
    </row>
    <row r="15" spans="1:42" ht="43.15" customHeight="1" x14ac:dyDescent="0.25">
      <c r="A15" s="12" t="s">
        <v>5</v>
      </c>
      <c r="B15" s="13" t="s">
        <v>11</v>
      </c>
      <c r="C15" s="13" t="s">
        <v>12</v>
      </c>
      <c r="D15" s="27"/>
      <c r="E15" s="23"/>
      <c r="F15" s="14"/>
    </row>
    <row r="16" spans="1:42" ht="23.85" customHeight="1" x14ac:dyDescent="0.25">
      <c r="A16" s="15" t="s">
        <v>6</v>
      </c>
      <c r="B16" s="7" t="s">
        <v>13</v>
      </c>
      <c r="C16" s="46" t="s">
        <v>14</v>
      </c>
      <c r="D16" s="46"/>
      <c r="E16" s="46"/>
      <c r="F16" s="47"/>
      <c r="J16" s="3"/>
      <c r="Q16" s="3"/>
      <c r="AH16"/>
      <c r="AI16"/>
      <c r="AJ16"/>
      <c r="AK16"/>
      <c r="AL16"/>
      <c r="AM16"/>
      <c r="AN16"/>
      <c r="AO16"/>
      <c r="AP16"/>
    </row>
    <row r="17" spans="1:42" ht="23.85" customHeight="1" x14ac:dyDescent="0.25">
      <c r="A17" s="16" t="s">
        <v>2</v>
      </c>
      <c r="B17" s="7" t="s">
        <v>15</v>
      </c>
      <c r="C17" s="7" t="s">
        <v>16</v>
      </c>
      <c r="F17" s="17"/>
      <c r="AH17"/>
      <c r="AI17"/>
      <c r="AJ17"/>
      <c r="AK17"/>
      <c r="AL17"/>
      <c r="AM17"/>
      <c r="AN17"/>
      <c r="AO17"/>
      <c r="AP17"/>
    </row>
    <row r="18" spans="1:42" ht="23.85" customHeight="1" thickBot="1" x14ac:dyDescent="0.3">
      <c r="A18" s="18" t="s">
        <v>3</v>
      </c>
      <c r="B18" s="19" t="s">
        <v>17</v>
      </c>
      <c r="C18" s="19" t="s">
        <v>18</v>
      </c>
      <c r="D18" s="28"/>
      <c r="E18" s="24"/>
      <c r="F18" s="20"/>
      <c r="AH18"/>
      <c r="AI18"/>
      <c r="AJ18"/>
      <c r="AK18"/>
      <c r="AL18"/>
      <c r="AM18"/>
      <c r="AN18"/>
      <c r="AO18"/>
      <c r="AP18"/>
    </row>
    <row r="19" spans="1:42" ht="23.85" customHeight="1" x14ac:dyDescent="0.25">
      <c r="AH19"/>
      <c r="AI19"/>
      <c r="AJ19"/>
      <c r="AK19"/>
      <c r="AL19"/>
      <c r="AM19"/>
      <c r="AN19"/>
      <c r="AO19"/>
      <c r="AP19"/>
    </row>
  </sheetData>
  <mergeCells count="3">
    <mergeCell ref="A13:B13"/>
    <mergeCell ref="AH14:AK14"/>
    <mergeCell ref="C16:F16"/>
  </mergeCells>
  <conditionalFormatting sqref="A16">
    <cfRule type="containsText" dxfId="15" priority="52" operator="containsText" text="H">
      <formula>NOT(ISERROR(SEARCH("H",A16)))</formula>
    </cfRule>
    <cfRule type="containsBlanks" dxfId="14" priority="53">
      <formula>LEN(TRIM(A16))=0</formula>
    </cfRule>
    <cfRule type="cellIs" dxfId="13" priority="54" operator="equal">
      <formula>"A"</formula>
    </cfRule>
  </conditionalFormatting>
  <conditionalFormatting sqref="A13:C1048576 E13:AI13 E14:AO1048576 A1:C1 E1:AO1 G2:AO11">
    <cfRule type="expression" dxfId="12" priority="30">
      <formula>DATDIF($A:$AO,TODAY(),"Y")&gt;=20</formula>
    </cfRule>
  </conditionalFormatting>
  <conditionalFormatting sqref="A2:C11 F2:F11">
    <cfRule type="expression" dxfId="11" priority="16">
      <formula>DATDIF($A:$BC,TODAY(),"Y")&gt;=20</formula>
    </cfRule>
  </conditionalFormatting>
  <conditionalFormatting sqref="D1 D13:D1048576">
    <cfRule type="expression" dxfId="10" priority="29">
      <formula>DATEDIF(D2,TODAY(),"Y")&gt;=2+#REF!</formula>
    </cfRule>
  </conditionalFormatting>
  <conditionalFormatting sqref="D2 D6:D9 D11">
    <cfRule type="expression" dxfId="9" priority="11">
      <formula>DATEDIF(#REF!,TODAY(),"Y")&gt;=2+#REF!</formula>
    </cfRule>
  </conditionalFormatting>
  <conditionalFormatting sqref="D3:D5 D10">
    <cfRule type="expression" dxfId="8" priority="10">
      <formula>DATEDIF(D4,TODAY(),"Y")&gt;=2+#REF!</formula>
    </cfRule>
  </conditionalFormatting>
  <conditionalFormatting sqref="G2:AK11">
    <cfRule type="containsText" dxfId="7" priority="2" operator="containsText" text="H">
      <formula>NOT(ISERROR(SEARCH("H",G2)))</formula>
    </cfRule>
    <cfRule type="containsBlanks" dxfId="6" priority="3">
      <formula>LEN(TRIM(G2))=0</formula>
    </cfRule>
    <cfRule type="cellIs" dxfId="5" priority="4" operator="equal">
      <formula>"A"</formula>
    </cfRule>
  </conditionalFormatting>
  <dataValidations count="1">
    <dataValidation type="list" allowBlank="1" showInputMessage="1" showErrorMessage="1" sqref="F2:F11" xr:uid="{D1A182B3-24BF-4201-AB64-28BDBBFA64B9}">
      <formula1>"Int,1/2 Int,Mod"</formula1>
    </dataValidation>
  </dataValidations>
  <pageMargins left="0.23622047244094491" right="0.23622047244094491" top="0.74803149606299213" bottom="0.74803149606299213" header="0.31496062992125984" footer="0.31496062992125984"/>
  <pageSetup paperSize="8" scale="2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8E8331-CB30-49C2-9F8B-A72C538B18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ACTIVITE 2025</vt:lpstr>
      <vt:lpstr>20ans et plus</vt:lpstr>
      <vt:lpstr>PRESENCE ANNUELLE</vt:lpstr>
      <vt:lpstr>Paramètres</vt:lpstr>
      <vt:lpstr>AVRIL</vt:lpstr>
      <vt:lpstr>MARS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cruz</dc:creator>
  <cp:lastModifiedBy>Chris_W10</cp:lastModifiedBy>
  <cp:lastPrinted>2025-02-06T09:28:16Z</cp:lastPrinted>
  <dcterms:created xsi:type="dcterms:W3CDTF">2018-10-22T13:02:53Z</dcterms:created>
  <dcterms:modified xsi:type="dcterms:W3CDTF">2025-02-06T17:23:57Z</dcterms:modified>
</cp:coreProperties>
</file>