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F0B1601-0F3B-496A-8CF7-428289FC17F9}" xr6:coauthVersionLast="47" xr6:coauthVersionMax="47" xr10:uidLastSave="{00000000-0000-0000-0000-000000000000}"/>
  <bookViews>
    <workbookView xWindow="-120" yWindow="-120" windowWidth="38640" windowHeight="15990" xr2:uid="{0A42EE2B-C24E-4810-A7D5-472FE961CC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S37" i="1" l="1" a="1"/>
  <c r="AS37" i="1" s="1"/>
  <c r="AS36" i="1" a="1"/>
  <c r="AS36" i="1" s="1"/>
  <c r="AS35" i="1" a="1"/>
  <c r="AS35" i="1" s="1"/>
  <c r="AS34" i="1" a="1"/>
  <c r="AS34" i="1" s="1"/>
  <c r="AS33" i="1" a="1"/>
  <c r="AS33" i="1" s="1"/>
  <c r="AS32" i="1" a="1"/>
  <c r="AS32" i="1" s="1"/>
  <c r="AS31" i="1" a="1"/>
  <c r="AS31" i="1" s="1"/>
  <c r="AS30" i="1" a="1"/>
  <c r="AS30" i="1" s="1"/>
  <c r="AS29" i="1" a="1"/>
  <c r="AS29" i="1" s="1"/>
  <c r="AS28" i="1" a="1"/>
  <c r="AS28" i="1" s="1"/>
  <c r="AS27" i="1" a="1"/>
  <c r="AS27" i="1" s="1"/>
  <c r="AS26" i="1" a="1"/>
  <c r="AS26" i="1" s="1"/>
  <c r="AS25" i="1" a="1"/>
  <c r="AS25" i="1" s="1"/>
  <c r="AS24" i="1" a="1"/>
  <c r="AS24" i="1" s="1"/>
  <c r="AS23" i="1" a="1"/>
  <c r="AS23" i="1" s="1"/>
  <c r="AS22" i="1" a="1"/>
  <c r="AS22" i="1" s="1"/>
  <c r="AS21" i="1" a="1"/>
  <c r="AS21" i="1" s="1"/>
  <c r="AS20" i="1" a="1"/>
  <c r="AS20" i="1" s="1"/>
  <c r="AS19" i="1" a="1"/>
  <c r="AS19" i="1" s="1"/>
  <c r="AS18" i="1" a="1"/>
  <c r="AS18" i="1" s="1"/>
  <c r="AS17" i="1" a="1"/>
  <c r="AS17" i="1" s="1"/>
  <c r="AS16" i="1" a="1"/>
  <c r="AS16" i="1" s="1"/>
  <c r="AS15" i="1" a="1"/>
  <c r="AS15" i="1" s="1"/>
  <c r="AS14" i="1" a="1"/>
  <c r="AS14" i="1" s="1"/>
  <c r="AS13" i="1" a="1"/>
  <c r="AS13" i="1" s="1"/>
  <c r="AS12" i="1" a="1"/>
  <c r="AS12" i="1" s="1"/>
  <c r="AS11" i="1" a="1"/>
  <c r="AS11" i="1" s="1"/>
  <c r="AS10" i="1" a="1"/>
  <c r="AS10" i="1" s="1"/>
  <c r="AS9" i="1" a="1"/>
  <c r="AS9" i="1" s="1"/>
  <c r="AS8" i="1" a="1"/>
  <c r="AS8" i="1" s="1"/>
  <c r="AS7" i="1" a="1"/>
  <c r="AS7" i="1" s="1"/>
  <c r="AO37" i="1" a="1"/>
  <c r="AO37" i="1" s="1"/>
  <c r="AO36" i="1" a="1"/>
  <c r="AO36" i="1" s="1"/>
  <c r="AO35" i="1" a="1"/>
  <c r="AO35" i="1" s="1"/>
  <c r="AO34" i="1" a="1"/>
  <c r="AO34" i="1" s="1"/>
  <c r="AO33" i="1" a="1"/>
  <c r="AO33" i="1" s="1"/>
  <c r="AO32" i="1" a="1"/>
  <c r="AO32" i="1" s="1"/>
  <c r="AO31" i="1" a="1"/>
  <c r="AO31" i="1" s="1"/>
  <c r="AO30" i="1" a="1"/>
  <c r="AO30" i="1" s="1"/>
  <c r="AO29" i="1" a="1"/>
  <c r="AO29" i="1" s="1"/>
  <c r="AO28" i="1" a="1"/>
  <c r="AO28" i="1" s="1"/>
  <c r="AO27" i="1" a="1"/>
  <c r="AO27" i="1" s="1"/>
  <c r="AO26" i="1" a="1"/>
  <c r="AO26" i="1" s="1"/>
  <c r="AO25" i="1" a="1"/>
  <c r="AO25" i="1" s="1"/>
  <c r="AO24" i="1" a="1"/>
  <c r="AO24" i="1" s="1"/>
  <c r="AO23" i="1" a="1"/>
  <c r="AO23" i="1" s="1"/>
  <c r="AO22" i="1" a="1"/>
  <c r="AO22" i="1" s="1"/>
  <c r="AO21" i="1" a="1"/>
  <c r="AO21" i="1" s="1"/>
  <c r="AO20" i="1" a="1"/>
  <c r="AO20" i="1" s="1"/>
  <c r="AO19" i="1" a="1"/>
  <c r="AO19" i="1" s="1"/>
  <c r="AO18" i="1" a="1"/>
  <c r="AO18" i="1" s="1"/>
  <c r="AO17" i="1" a="1"/>
  <c r="AO17" i="1" s="1"/>
  <c r="AO16" i="1" a="1"/>
  <c r="AO16" i="1" s="1"/>
  <c r="AO15" i="1" a="1"/>
  <c r="AO15" i="1" s="1"/>
  <c r="AO14" i="1" a="1"/>
  <c r="AO14" i="1" s="1"/>
  <c r="AO13" i="1" a="1"/>
  <c r="AO13" i="1" s="1"/>
  <c r="AO12" i="1" a="1"/>
  <c r="AO12" i="1" s="1"/>
  <c r="AO11" i="1" a="1"/>
  <c r="AO11" i="1" s="1"/>
  <c r="AO10" i="1" a="1"/>
  <c r="AO10" i="1" s="1"/>
  <c r="AO9" i="1" a="1"/>
  <c r="AO9" i="1" s="1"/>
  <c r="AO8" i="1" a="1"/>
  <c r="AO8" i="1" s="1"/>
  <c r="AO7" i="1" a="1"/>
  <c r="AO7" i="1" s="1"/>
  <c r="AK37" i="1" a="1"/>
  <c r="AK37" i="1" s="1"/>
  <c r="AK36" i="1" a="1"/>
  <c r="AK36" i="1" s="1"/>
  <c r="AK35" i="1" a="1"/>
  <c r="AK35" i="1" s="1"/>
  <c r="AK34" i="1" a="1"/>
  <c r="AK34" i="1" s="1"/>
  <c r="AK33" i="1" a="1"/>
  <c r="AK33" i="1" s="1"/>
  <c r="AK32" i="1" a="1"/>
  <c r="AK32" i="1" s="1"/>
  <c r="AK31" i="1" a="1"/>
  <c r="AK31" i="1" s="1"/>
  <c r="AK30" i="1" a="1"/>
  <c r="AK30" i="1" s="1"/>
  <c r="AK29" i="1" a="1"/>
  <c r="AK29" i="1" s="1"/>
  <c r="AK28" i="1" a="1"/>
  <c r="AK28" i="1" s="1"/>
  <c r="AK27" i="1" a="1"/>
  <c r="AK27" i="1" s="1"/>
  <c r="AK26" i="1" a="1"/>
  <c r="AK26" i="1" s="1"/>
  <c r="AK25" i="1" a="1"/>
  <c r="AK25" i="1" s="1"/>
  <c r="AK24" i="1" a="1"/>
  <c r="AK24" i="1" s="1"/>
  <c r="AK23" i="1" a="1"/>
  <c r="AK23" i="1" s="1"/>
  <c r="AK22" i="1" a="1"/>
  <c r="AK22" i="1" s="1"/>
  <c r="AK21" i="1" a="1"/>
  <c r="AK21" i="1" s="1"/>
  <c r="AK20" i="1" a="1"/>
  <c r="AK20" i="1" s="1"/>
  <c r="AK19" i="1" a="1"/>
  <c r="AK19" i="1" s="1"/>
  <c r="AK18" i="1" a="1"/>
  <c r="AK18" i="1" s="1"/>
  <c r="AK17" i="1" a="1"/>
  <c r="AK17" i="1" s="1"/>
  <c r="AK16" i="1" a="1"/>
  <c r="AK16" i="1" s="1"/>
  <c r="AK15" i="1" a="1"/>
  <c r="AK15" i="1" s="1"/>
  <c r="AK14" i="1" a="1"/>
  <c r="AK14" i="1" s="1"/>
  <c r="AK13" i="1" a="1"/>
  <c r="AK13" i="1" s="1"/>
  <c r="AK12" i="1" a="1"/>
  <c r="AK12" i="1" s="1"/>
  <c r="AK11" i="1" a="1"/>
  <c r="AK11" i="1" s="1"/>
  <c r="AK10" i="1" a="1"/>
  <c r="AK10" i="1" s="1"/>
  <c r="AK9" i="1" a="1"/>
  <c r="AK9" i="1" s="1"/>
  <c r="AK8" i="1" a="1"/>
  <c r="AK8" i="1" s="1"/>
  <c r="AK7" i="1" a="1"/>
  <c r="AK7" i="1" s="1"/>
  <c r="AG37" i="1" a="1"/>
  <c r="AG37" i="1" s="1"/>
  <c r="AG36" i="1" a="1"/>
  <c r="AG36" i="1" s="1"/>
  <c r="AG35" i="1" a="1"/>
  <c r="AG35" i="1" s="1"/>
  <c r="AG34" i="1" a="1"/>
  <c r="AG34" i="1" s="1"/>
  <c r="AG33" i="1" a="1"/>
  <c r="AG33" i="1" s="1"/>
  <c r="AG32" i="1" a="1"/>
  <c r="AG32" i="1" s="1"/>
  <c r="AG31" i="1" a="1"/>
  <c r="AG31" i="1" s="1"/>
  <c r="AG30" i="1" a="1"/>
  <c r="AG30" i="1" s="1"/>
  <c r="AG29" i="1" a="1"/>
  <c r="AG29" i="1" s="1"/>
  <c r="AG28" i="1" a="1"/>
  <c r="AG28" i="1" s="1"/>
  <c r="AG27" i="1" a="1"/>
  <c r="AG27" i="1" s="1"/>
  <c r="AG26" i="1" a="1"/>
  <c r="AG26" i="1" s="1"/>
  <c r="AG25" i="1" a="1"/>
  <c r="AG25" i="1" s="1"/>
  <c r="AG24" i="1" a="1"/>
  <c r="AG24" i="1" s="1"/>
  <c r="AG23" i="1" a="1"/>
  <c r="AG23" i="1" s="1"/>
  <c r="AG22" i="1" a="1"/>
  <c r="AG22" i="1" s="1"/>
  <c r="AG21" i="1" a="1"/>
  <c r="AG21" i="1" s="1"/>
  <c r="AG20" i="1" a="1"/>
  <c r="AG20" i="1" s="1"/>
  <c r="AG19" i="1" a="1"/>
  <c r="AG19" i="1" s="1"/>
  <c r="AG18" i="1" a="1"/>
  <c r="AG18" i="1" s="1"/>
  <c r="AG17" i="1" a="1"/>
  <c r="AG17" i="1" s="1"/>
  <c r="AG16" i="1" a="1"/>
  <c r="AG16" i="1" s="1"/>
  <c r="AG15" i="1" a="1"/>
  <c r="AG15" i="1" s="1"/>
  <c r="AG14" i="1" a="1"/>
  <c r="AG14" i="1" s="1"/>
  <c r="AG13" i="1" a="1"/>
  <c r="AG13" i="1" s="1"/>
  <c r="AG12" i="1" a="1"/>
  <c r="AG12" i="1" s="1"/>
  <c r="AG11" i="1" a="1"/>
  <c r="AG11" i="1" s="1"/>
  <c r="AG10" i="1" a="1"/>
  <c r="AG10" i="1" s="1"/>
  <c r="AG9" i="1" a="1"/>
  <c r="AG9" i="1" s="1"/>
  <c r="AG8" i="1" a="1"/>
  <c r="AG8" i="1" s="1"/>
  <c r="AG7" i="1" a="1"/>
  <c r="AG7" i="1" s="1"/>
  <c r="AC37" i="1" a="1"/>
  <c r="AC37" i="1" s="1"/>
  <c r="AC36" i="1" a="1"/>
  <c r="AC36" i="1" s="1"/>
  <c r="AC35" i="1" a="1"/>
  <c r="AC35" i="1" s="1"/>
  <c r="AC34" i="1" a="1"/>
  <c r="AC34" i="1" s="1"/>
  <c r="AC33" i="1" a="1"/>
  <c r="AC33" i="1" s="1"/>
  <c r="AC32" i="1" a="1"/>
  <c r="AC32" i="1" s="1"/>
  <c r="AC31" i="1" a="1"/>
  <c r="AC31" i="1" s="1"/>
  <c r="AC30" i="1" a="1"/>
  <c r="AC30" i="1" s="1"/>
  <c r="AC29" i="1" a="1"/>
  <c r="AC29" i="1" s="1"/>
  <c r="AC28" i="1" a="1"/>
  <c r="AC28" i="1" s="1"/>
  <c r="AC27" i="1" a="1"/>
  <c r="AC27" i="1" s="1"/>
  <c r="AC26" i="1" a="1"/>
  <c r="AC26" i="1" s="1"/>
  <c r="AC25" i="1" a="1"/>
  <c r="AC25" i="1" s="1"/>
  <c r="AC24" i="1" a="1"/>
  <c r="AC24" i="1" s="1"/>
  <c r="AC23" i="1" a="1"/>
  <c r="AC23" i="1" s="1"/>
  <c r="AC22" i="1" a="1"/>
  <c r="AC22" i="1" s="1"/>
  <c r="AC21" i="1" a="1"/>
  <c r="AC21" i="1" s="1"/>
  <c r="AC20" i="1" a="1"/>
  <c r="AC20" i="1" s="1"/>
  <c r="AC19" i="1" a="1"/>
  <c r="AC19" i="1" s="1"/>
  <c r="AC18" i="1" a="1"/>
  <c r="AC18" i="1" s="1"/>
  <c r="AC17" i="1" a="1"/>
  <c r="AC17" i="1" s="1"/>
  <c r="AC16" i="1" a="1"/>
  <c r="AC16" i="1" s="1"/>
  <c r="AC15" i="1" a="1"/>
  <c r="AC15" i="1" s="1"/>
  <c r="AC14" i="1" a="1"/>
  <c r="AC14" i="1" s="1"/>
  <c r="AC13" i="1" a="1"/>
  <c r="AC13" i="1" s="1"/>
  <c r="AC12" i="1" a="1"/>
  <c r="AC12" i="1" s="1"/>
  <c r="AC11" i="1" a="1"/>
  <c r="AC11" i="1" s="1"/>
  <c r="AC10" i="1" a="1"/>
  <c r="AC10" i="1" s="1"/>
  <c r="AC9" i="1" a="1"/>
  <c r="AC9" i="1" s="1"/>
  <c r="AC8" i="1" a="1"/>
  <c r="AC8" i="1" s="1"/>
  <c r="AC7" i="1" a="1"/>
  <c r="AC7" i="1" s="1"/>
  <c r="Y37" i="1" a="1"/>
  <c r="Y37" i="1" s="1"/>
  <c r="Y36" i="1" a="1"/>
  <c r="Y36" i="1" s="1"/>
  <c r="Y35" i="1" a="1"/>
  <c r="Y35" i="1" s="1"/>
  <c r="Y34" i="1" a="1"/>
  <c r="Y34" i="1" s="1"/>
  <c r="Y33" i="1" a="1"/>
  <c r="Y33" i="1" s="1"/>
  <c r="Y32" i="1" a="1"/>
  <c r="Y32" i="1" s="1"/>
  <c r="Y31" i="1" a="1"/>
  <c r="Y31" i="1" s="1"/>
  <c r="Y30" i="1" a="1"/>
  <c r="Y30" i="1" s="1"/>
  <c r="Y29" i="1" a="1"/>
  <c r="Y29" i="1" s="1"/>
  <c r="Y28" i="1" a="1"/>
  <c r="Y28" i="1" s="1"/>
  <c r="Y27" i="1" a="1"/>
  <c r="Y27" i="1" s="1"/>
  <c r="Y26" i="1" a="1"/>
  <c r="Y26" i="1" s="1"/>
  <c r="Y25" i="1" a="1"/>
  <c r="Y25" i="1" s="1"/>
  <c r="Y24" i="1" a="1"/>
  <c r="Y24" i="1" s="1"/>
  <c r="Y23" i="1" a="1"/>
  <c r="Y23" i="1" s="1"/>
  <c r="Y22" i="1" a="1"/>
  <c r="Y22" i="1" s="1"/>
  <c r="Y21" i="1" a="1"/>
  <c r="Y21" i="1" s="1"/>
  <c r="Y20" i="1" a="1"/>
  <c r="Y20" i="1" s="1"/>
  <c r="Y19" i="1" a="1"/>
  <c r="Y19" i="1" s="1"/>
  <c r="Y18" i="1" a="1"/>
  <c r="Y18" i="1" s="1"/>
  <c r="Y17" i="1" a="1"/>
  <c r="Y17" i="1" s="1"/>
  <c r="Y16" i="1" a="1"/>
  <c r="Y16" i="1" s="1"/>
  <c r="Y15" i="1" a="1"/>
  <c r="Y15" i="1" s="1"/>
  <c r="Y14" i="1" a="1"/>
  <c r="Y14" i="1" s="1"/>
  <c r="Y13" i="1" a="1"/>
  <c r="Y13" i="1" s="1"/>
  <c r="Y12" i="1" a="1"/>
  <c r="Y12" i="1" s="1"/>
  <c r="Y11" i="1" a="1"/>
  <c r="Y11" i="1" s="1"/>
  <c r="Y10" i="1" a="1"/>
  <c r="Y10" i="1" s="1"/>
  <c r="Y9" i="1" a="1"/>
  <c r="Y9" i="1" s="1"/>
  <c r="Y8" i="1" a="1"/>
  <c r="Y8" i="1" s="1"/>
  <c r="Y7" i="1" a="1"/>
  <c r="Y7" i="1" s="1"/>
  <c r="U37" i="1" a="1"/>
  <c r="U37" i="1" s="1"/>
  <c r="U36" i="1" a="1"/>
  <c r="U36" i="1" s="1"/>
  <c r="U35" i="1" a="1"/>
  <c r="U35" i="1" s="1"/>
  <c r="U34" i="1" a="1"/>
  <c r="U34" i="1" s="1"/>
  <c r="U33" i="1" a="1"/>
  <c r="U33" i="1" s="1"/>
  <c r="U32" i="1" a="1"/>
  <c r="U32" i="1" s="1"/>
  <c r="U31" i="1" a="1"/>
  <c r="U31" i="1" s="1"/>
  <c r="U30" i="1" a="1"/>
  <c r="U30" i="1" s="1"/>
  <c r="U29" i="1" a="1"/>
  <c r="U29" i="1" s="1"/>
  <c r="U28" i="1" a="1"/>
  <c r="U28" i="1" s="1"/>
  <c r="U27" i="1" a="1"/>
  <c r="U27" i="1" s="1"/>
  <c r="U26" i="1" a="1"/>
  <c r="U26" i="1" s="1"/>
  <c r="U25" i="1" a="1"/>
  <c r="U25" i="1" s="1"/>
  <c r="U24" i="1" a="1"/>
  <c r="U24" i="1" s="1"/>
  <c r="U23" i="1" a="1"/>
  <c r="U23" i="1" s="1"/>
  <c r="U22" i="1" a="1"/>
  <c r="U22" i="1" s="1"/>
  <c r="U21" i="1" a="1"/>
  <c r="U21" i="1" s="1"/>
  <c r="U20" i="1" a="1"/>
  <c r="U20" i="1" s="1"/>
  <c r="U19" i="1" a="1"/>
  <c r="U19" i="1" s="1"/>
  <c r="U18" i="1" a="1"/>
  <c r="U18" i="1" s="1"/>
  <c r="U17" i="1" a="1"/>
  <c r="U17" i="1" s="1"/>
  <c r="U16" i="1" a="1"/>
  <c r="U16" i="1" s="1"/>
  <c r="U15" i="1" a="1"/>
  <c r="U15" i="1" s="1"/>
  <c r="U14" i="1" a="1"/>
  <c r="U14" i="1" s="1"/>
  <c r="U13" i="1" a="1"/>
  <c r="U13" i="1" s="1"/>
  <c r="U12" i="1" a="1"/>
  <c r="U12" i="1" s="1"/>
  <c r="U11" i="1" a="1"/>
  <c r="U11" i="1" s="1"/>
  <c r="U10" i="1" a="1"/>
  <c r="U10" i="1" s="1"/>
  <c r="U9" i="1" a="1"/>
  <c r="U9" i="1" s="1"/>
  <c r="U8" i="1" a="1"/>
  <c r="U8" i="1" s="1"/>
  <c r="U7" i="1" a="1"/>
  <c r="U7" i="1" s="1"/>
  <c r="Q37" i="1" a="1"/>
  <c r="Q37" i="1" s="1"/>
  <c r="Q36" i="1" a="1"/>
  <c r="Q36" i="1" s="1"/>
  <c r="Q35" i="1" a="1"/>
  <c r="Q35" i="1" s="1"/>
  <c r="Q34" i="1" a="1"/>
  <c r="Q34" i="1" s="1"/>
  <c r="Q33" i="1" a="1"/>
  <c r="Q33" i="1" s="1"/>
  <c r="Q32" i="1" a="1"/>
  <c r="Q32" i="1" s="1"/>
  <c r="Q31" i="1" a="1"/>
  <c r="Q31" i="1" s="1"/>
  <c r="Q30" i="1" a="1"/>
  <c r="Q30" i="1" s="1"/>
  <c r="Q29" i="1" a="1"/>
  <c r="Q29" i="1" s="1"/>
  <c r="Q28" i="1" a="1"/>
  <c r="Q28" i="1" s="1"/>
  <c r="Q27" i="1" a="1"/>
  <c r="Q27" i="1" s="1"/>
  <c r="Q26" i="1" a="1"/>
  <c r="Q26" i="1" s="1"/>
  <c r="Q25" i="1" a="1"/>
  <c r="Q25" i="1" s="1"/>
  <c r="Q24" i="1" a="1"/>
  <c r="Q24" i="1" s="1"/>
  <c r="Q23" i="1" a="1"/>
  <c r="Q23" i="1" s="1"/>
  <c r="Q22" i="1" a="1"/>
  <c r="Q22" i="1" s="1"/>
  <c r="Q21" i="1" a="1"/>
  <c r="Q21" i="1" s="1"/>
  <c r="Q20" i="1" a="1"/>
  <c r="Q20" i="1" s="1"/>
  <c r="Q19" i="1" a="1"/>
  <c r="Q19" i="1" s="1"/>
  <c r="Q18" i="1" a="1"/>
  <c r="Q18" i="1" s="1"/>
  <c r="Q17" i="1" a="1"/>
  <c r="Q17" i="1" s="1"/>
  <c r="Q16" i="1" a="1"/>
  <c r="Q16" i="1" s="1"/>
  <c r="Q15" i="1" a="1"/>
  <c r="Q15" i="1" s="1"/>
  <c r="Q14" i="1" a="1"/>
  <c r="Q14" i="1" s="1"/>
  <c r="Q13" i="1" a="1"/>
  <c r="Q13" i="1" s="1"/>
  <c r="Q12" i="1" a="1"/>
  <c r="Q12" i="1" s="1"/>
  <c r="Q11" i="1" a="1"/>
  <c r="Q11" i="1" s="1"/>
  <c r="Q10" i="1" a="1"/>
  <c r="Q10" i="1" s="1"/>
  <c r="Q9" i="1" a="1"/>
  <c r="Q9" i="1" s="1"/>
  <c r="Q8" i="1" a="1"/>
  <c r="Q8" i="1" s="1"/>
  <c r="Q7" i="1" a="1"/>
  <c r="Q7" i="1" s="1"/>
  <c r="M37" i="1" a="1"/>
  <c r="M37" i="1" s="1"/>
  <c r="M36" i="1" a="1"/>
  <c r="M36" i="1" s="1"/>
  <c r="M35" i="1" a="1"/>
  <c r="M35" i="1" s="1"/>
  <c r="M34" i="1" a="1"/>
  <c r="M34" i="1" s="1"/>
  <c r="M33" i="1" a="1"/>
  <c r="M33" i="1" s="1"/>
  <c r="M32" i="1" a="1"/>
  <c r="M32" i="1" s="1"/>
  <c r="M31" i="1" a="1"/>
  <c r="M31" i="1" s="1"/>
  <c r="M30" i="1" a="1"/>
  <c r="M30" i="1" s="1"/>
  <c r="M29" i="1" a="1"/>
  <c r="M29" i="1" s="1"/>
  <c r="M28" i="1" a="1"/>
  <c r="M28" i="1" s="1"/>
  <c r="M27" i="1" a="1"/>
  <c r="M27" i="1" s="1"/>
  <c r="M26" i="1" a="1"/>
  <c r="M26" i="1" s="1"/>
  <c r="M25" i="1" a="1"/>
  <c r="M25" i="1" s="1"/>
  <c r="M24" i="1" a="1"/>
  <c r="M24" i="1" s="1"/>
  <c r="M23" i="1" a="1"/>
  <c r="M23" i="1" s="1"/>
  <c r="M22" i="1" a="1"/>
  <c r="M22" i="1" s="1"/>
  <c r="M21" i="1" a="1"/>
  <c r="M21" i="1" s="1"/>
  <c r="M20" i="1" a="1"/>
  <c r="M20" i="1" s="1"/>
  <c r="M19" i="1" a="1"/>
  <c r="M19" i="1" s="1"/>
  <c r="M18" i="1" a="1"/>
  <c r="M18" i="1" s="1"/>
  <c r="M17" i="1" a="1"/>
  <c r="M17" i="1" s="1"/>
  <c r="M16" i="1" a="1"/>
  <c r="M16" i="1" s="1"/>
  <c r="M15" i="1" a="1"/>
  <c r="M15" i="1" s="1"/>
  <c r="M14" i="1" a="1"/>
  <c r="M14" i="1" s="1"/>
  <c r="M13" i="1" a="1"/>
  <c r="M13" i="1" s="1"/>
  <c r="M12" i="1" a="1"/>
  <c r="M12" i="1" s="1"/>
  <c r="M11" i="1" a="1"/>
  <c r="M11" i="1" s="1"/>
  <c r="M10" i="1" a="1"/>
  <c r="M10" i="1" s="1"/>
  <c r="M9" i="1" a="1"/>
  <c r="M9" i="1" s="1"/>
  <c r="M8" i="1" a="1"/>
  <c r="M8" i="1" s="1"/>
  <c r="M7" i="1" a="1"/>
  <c r="M7" i="1" s="1"/>
  <c r="I37" i="1" a="1"/>
  <c r="I37" i="1" s="1"/>
  <c r="I36" i="1" a="1"/>
  <c r="I36" i="1" s="1"/>
  <c r="I35" i="1" a="1"/>
  <c r="I35" i="1" s="1"/>
  <c r="I34" i="1" a="1"/>
  <c r="I34" i="1" s="1"/>
  <c r="I33" i="1" a="1"/>
  <c r="I33" i="1" s="1"/>
  <c r="I32" i="1" a="1"/>
  <c r="I32" i="1" s="1"/>
  <c r="I31" i="1" a="1"/>
  <c r="I31" i="1" s="1"/>
  <c r="I30" i="1" a="1"/>
  <c r="I30" i="1" s="1"/>
  <c r="I29" i="1" a="1"/>
  <c r="I29" i="1" s="1"/>
  <c r="I28" i="1" a="1"/>
  <c r="I28" i="1" s="1"/>
  <c r="I27" i="1" a="1"/>
  <c r="I27" i="1" s="1"/>
  <c r="I26" i="1" a="1"/>
  <c r="I26" i="1" s="1"/>
  <c r="I25" i="1" a="1"/>
  <c r="I25" i="1" s="1"/>
  <c r="I24" i="1" a="1"/>
  <c r="I24" i="1" s="1"/>
  <c r="I23" i="1" a="1"/>
  <c r="I23" i="1" s="1"/>
  <c r="I22" i="1" a="1"/>
  <c r="I22" i="1" s="1"/>
  <c r="I21" i="1" a="1"/>
  <c r="I21" i="1" s="1"/>
  <c r="I20" i="1" a="1"/>
  <c r="I20" i="1" s="1"/>
  <c r="I19" i="1" a="1"/>
  <c r="I19" i="1" s="1"/>
  <c r="I18" i="1" a="1"/>
  <c r="I18" i="1" s="1"/>
  <c r="I17" i="1" a="1"/>
  <c r="I17" i="1" s="1"/>
  <c r="I16" i="1" a="1"/>
  <c r="I16" i="1" s="1"/>
  <c r="I15" i="1" a="1"/>
  <c r="I15" i="1" s="1"/>
  <c r="I14" i="1" a="1"/>
  <c r="I14" i="1" s="1"/>
  <c r="I13" i="1" a="1"/>
  <c r="I13" i="1" s="1"/>
  <c r="I12" i="1" a="1"/>
  <c r="I12" i="1" s="1"/>
  <c r="I11" i="1" a="1"/>
  <c r="I11" i="1" s="1"/>
  <c r="I10" i="1" a="1"/>
  <c r="I10" i="1" s="1"/>
  <c r="I9" i="1" a="1"/>
  <c r="I9" i="1" s="1"/>
  <c r="I8" i="1" a="1"/>
  <c r="I8" i="1" s="1"/>
  <c r="I7" i="1" a="1"/>
  <c r="I7" i="1" s="1"/>
  <c r="E37" i="1" a="1"/>
  <c r="E37" i="1" s="1"/>
  <c r="E36" i="1" a="1"/>
  <c r="E36" i="1" s="1"/>
  <c r="E35" i="1" a="1"/>
  <c r="E35" i="1" s="1"/>
  <c r="E34" i="1" a="1"/>
  <c r="E34" i="1" s="1"/>
  <c r="E33" i="1" a="1"/>
  <c r="E33" i="1" s="1"/>
  <c r="E32" i="1" a="1"/>
  <c r="E32" i="1" s="1"/>
  <c r="E31" i="1" a="1"/>
  <c r="E31" i="1" s="1"/>
  <c r="E30" i="1" a="1"/>
  <c r="E30" i="1" s="1"/>
  <c r="E29" i="1" a="1"/>
  <c r="E29" i="1" s="1"/>
  <c r="E28" i="1" a="1"/>
  <c r="E28" i="1" s="1"/>
  <c r="E27" i="1" a="1"/>
  <c r="E27" i="1" s="1"/>
  <c r="E26" i="1" a="1"/>
  <c r="E26" i="1" s="1"/>
  <c r="E25" i="1" a="1"/>
  <c r="E25" i="1" s="1"/>
  <c r="E24" i="1" a="1"/>
  <c r="E24" i="1" s="1"/>
  <c r="E23" i="1" a="1"/>
  <c r="E23" i="1" s="1"/>
  <c r="E22" i="1" a="1"/>
  <c r="E22" i="1" s="1"/>
  <c r="E21" i="1" a="1"/>
  <c r="E21" i="1" s="1"/>
  <c r="E20" i="1" a="1"/>
  <c r="E20" i="1" s="1"/>
  <c r="E19" i="1" a="1"/>
  <c r="E19" i="1" s="1"/>
  <c r="E18" i="1" a="1"/>
  <c r="E18" i="1" s="1"/>
  <c r="E17" i="1" a="1"/>
  <c r="E17" i="1" s="1"/>
  <c r="E16" i="1" a="1"/>
  <c r="E16" i="1" s="1"/>
  <c r="E15" i="1" a="1"/>
  <c r="E15" i="1" s="1"/>
  <c r="E14" i="1" a="1"/>
  <c r="E14" i="1" s="1"/>
  <c r="E13" i="1" a="1"/>
  <c r="E13" i="1" s="1"/>
  <c r="E12" i="1" a="1"/>
  <c r="E12" i="1" s="1"/>
  <c r="E11" i="1" a="1"/>
  <c r="E11" i="1" s="1"/>
  <c r="E10" i="1" a="1"/>
  <c r="E10" i="1" s="1"/>
  <c r="E9" i="1" a="1"/>
  <c r="E9" i="1" s="1"/>
  <c r="E8" i="1" a="1"/>
  <c r="E8" i="1" s="1"/>
  <c r="E7" i="1" a="1"/>
  <c r="E7" i="1" s="1"/>
  <c r="A8" i="1" a="1"/>
  <c r="A8" i="1"/>
  <c r="A9" i="1" a="1"/>
  <c r="A9" i="1" s="1"/>
  <c r="A10" i="1" a="1"/>
  <c r="A10" i="1"/>
  <c r="A11" i="1" a="1"/>
  <c r="A11" i="1" s="1"/>
  <c r="A12" i="1" a="1"/>
  <c r="A12" i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A19" i="1" a="1"/>
  <c r="A19" i="1"/>
  <c r="A20" i="1" a="1"/>
  <c r="A20" i="1" s="1"/>
  <c r="A21" i="1" a="1"/>
  <c r="A21" i="1" s="1"/>
  <c r="A22" i="1" a="1"/>
  <c r="A22" i="1" s="1"/>
  <c r="A23" i="1" a="1"/>
  <c r="A23" i="1" s="1"/>
  <c r="A24" i="1" a="1"/>
  <c r="A24" i="1" s="1"/>
  <c r="A25" i="1" a="1"/>
  <c r="A25" i="1" s="1"/>
  <c r="A26" i="1" a="1"/>
  <c r="A26" i="1"/>
  <c r="A27" i="1" a="1"/>
  <c r="A27" i="1" s="1"/>
  <c r="A28" i="1" a="1"/>
  <c r="A28" i="1" s="1"/>
  <c r="A29" i="1" a="1"/>
  <c r="A29" i="1" s="1"/>
  <c r="A30" i="1" a="1"/>
  <c r="A30" i="1"/>
  <c r="A31" i="1" a="1"/>
  <c r="A31" i="1" s="1"/>
  <c r="A32" i="1" a="1"/>
  <c r="A32" i="1" s="1"/>
  <c r="A33" i="1" a="1"/>
  <c r="A33" i="1" s="1"/>
  <c r="A34" i="1" a="1"/>
  <c r="A34" i="1" s="1"/>
  <c r="A35" i="1" a="1"/>
  <c r="A35" i="1" s="1"/>
  <c r="A36" i="1" a="1"/>
  <c r="A36" i="1" s="1"/>
  <c r="A37" i="1" a="1"/>
  <c r="A37" i="1" s="1"/>
  <c r="A7" i="1" a="1"/>
  <c r="A7" i="1" s="1"/>
  <c r="AV4" i="1"/>
  <c r="AR4" i="1"/>
  <c r="AN4" i="1"/>
  <c r="AJ4" i="1"/>
  <c r="AF4" i="1"/>
  <c r="AB4" i="1"/>
  <c r="X4" i="1"/>
  <c r="T4" i="1"/>
  <c r="O4" i="1"/>
  <c r="L4" i="1"/>
  <c r="H4" i="1"/>
  <c r="F4" i="1" l="1"/>
  <c r="B4" i="1"/>
  <c r="F7" i="1"/>
  <c r="G7" i="1" s="1"/>
  <c r="AT7" i="1"/>
  <c r="AU7" i="1" s="1"/>
  <c r="AP7" i="1"/>
  <c r="AQ7" i="1" s="1"/>
  <c r="AL7" i="1"/>
  <c r="AM7" i="1" s="1"/>
  <c r="AH7" i="1"/>
  <c r="AI7" i="1" s="1"/>
  <c r="AD7" i="1"/>
  <c r="AE7" i="1" s="1"/>
  <c r="Z7" i="1"/>
  <c r="Z8" i="1" s="1"/>
  <c r="Z9" i="1" s="1"/>
  <c r="V7" i="1"/>
  <c r="W7" i="1" s="1"/>
  <c r="R7" i="1"/>
  <c r="R8" i="1" s="1"/>
  <c r="R9" i="1" s="1"/>
  <c r="N7" i="1"/>
  <c r="N8" i="1" s="1"/>
  <c r="N9" i="1" s="1"/>
  <c r="O9" i="1" s="1"/>
  <c r="J7" i="1"/>
  <c r="J8" i="1" s="1"/>
  <c r="B7" i="1"/>
  <c r="C7" i="1" s="1"/>
  <c r="AT8" i="1" l="1"/>
  <c r="AU8" i="1" s="1"/>
  <c r="S7" i="1"/>
  <c r="AA7" i="1"/>
  <c r="O7" i="1"/>
  <c r="A5" i="1"/>
  <c r="AL8" i="1"/>
  <c r="AM8" i="1" s="1"/>
  <c r="AP8" i="1"/>
  <c r="AQ8" i="1" s="1"/>
  <c r="F8" i="1"/>
  <c r="AT9" i="1"/>
  <c r="AP9" i="1"/>
  <c r="AP10" i="1" s="1"/>
  <c r="AL9" i="1"/>
  <c r="AL10" i="1" s="1"/>
  <c r="V8" i="1"/>
  <c r="V9" i="1" s="1"/>
  <c r="AM10" i="1"/>
  <c r="AL11" i="1"/>
  <c r="AQ10" i="1"/>
  <c r="AP11" i="1"/>
  <c r="J9" i="1"/>
  <c r="K8" i="1"/>
  <c r="R10" i="1"/>
  <c r="S9" i="1"/>
  <c r="V10" i="1"/>
  <c r="W9" i="1"/>
  <c r="AA9" i="1"/>
  <c r="Z10" i="1"/>
  <c r="AA8" i="1"/>
  <c r="N10" i="1"/>
  <c r="AD8" i="1"/>
  <c r="AH8" i="1"/>
  <c r="S8" i="1"/>
  <c r="K7" i="1"/>
  <c r="O8" i="1"/>
  <c r="B8" i="1"/>
  <c r="W8" i="1" l="1"/>
  <c r="AQ9" i="1"/>
  <c r="AM9" i="1"/>
  <c r="F9" i="1"/>
  <c r="G8" i="1"/>
  <c r="AU9" i="1"/>
  <c r="AT10" i="1"/>
  <c r="O10" i="1"/>
  <c r="N11" i="1"/>
  <c r="W10" i="1"/>
  <c r="V11" i="1"/>
  <c r="S10" i="1"/>
  <c r="R11" i="1"/>
  <c r="AQ11" i="1"/>
  <c r="AP12" i="1"/>
  <c r="AE8" i="1"/>
  <c r="AD9" i="1"/>
  <c r="AL12" i="1"/>
  <c r="AM11" i="1"/>
  <c r="AI8" i="1"/>
  <c r="AH9" i="1"/>
  <c r="Z11" i="1"/>
  <c r="AA10" i="1"/>
  <c r="K9" i="1"/>
  <c r="J10" i="1"/>
  <c r="B9" i="1"/>
  <c r="C8" i="1"/>
  <c r="G9" i="1" l="1"/>
  <c r="F10" i="1"/>
  <c r="AT11" i="1"/>
  <c r="AU10" i="1"/>
  <c r="AD10" i="1"/>
  <c r="AE9" i="1"/>
  <c r="AA11" i="1"/>
  <c r="Z12" i="1"/>
  <c r="W11" i="1"/>
  <c r="V12" i="1"/>
  <c r="AH10" i="1"/>
  <c r="AI9" i="1"/>
  <c r="AP13" i="1"/>
  <c r="AQ12" i="1"/>
  <c r="N12" i="1"/>
  <c r="O11" i="1"/>
  <c r="K10" i="1"/>
  <c r="J11" i="1"/>
  <c r="AM12" i="1"/>
  <c r="AL13" i="1"/>
  <c r="R12" i="1"/>
  <c r="S11" i="1"/>
  <c r="C9" i="1"/>
  <c r="B10" i="1"/>
  <c r="G10" i="1" l="1"/>
  <c r="F11" i="1"/>
  <c r="AU11" i="1"/>
  <c r="AT12" i="1"/>
  <c r="S12" i="1"/>
  <c r="R13" i="1"/>
  <c r="AM13" i="1"/>
  <c r="AL14" i="1"/>
  <c r="J12" i="1"/>
  <c r="K11" i="1"/>
  <c r="AI10" i="1"/>
  <c r="AH11" i="1"/>
  <c r="V13" i="1"/>
  <c r="W12" i="1"/>
  <c r="O12" i="1"/>
  <c r="N13" i="1"/>
  <c r="AQ13" i="1"/>
  <c r="AP14" i="1"/>
  <c r="Z13" i="1"/>
  <c r="AA12" i="1"/>
  <c r="AD11" i="1"/>
  <c r="AE10" i="1"/>
  <c r="C10" i="1"/>
  <c r="B11" i="1"/>
  <c r="F12" i="1" l="1"/>
  <c r="G11" i="1"/>
  <c r="AT13" i="1"/>
  <c r="AU12" i="1"/>
  <c r="AE11" i="1"/>
  <c r="AD12" i="1"/>
  <c r="AA13" i="1"/>
  <c r="Z14" i="1"/>
  <c r="O13" i="1"/>
  <c r="N14" i="1"/>
  <c r="AQ14" i="1"/>
  <c r="AP15" i="1"/>
  <c r="S13" i="1"/>
  <c r="R14" i="1"/>
  <c r="W13" i="1"/>
  <c r="V14" i="1"/>
  <c r="AH12" i="1"/>
  <c r="AI11" i="1"/>
  <c r="K12" i="1"/>
  <c r="J13" i="1"/>
  <c r="AM14" i="1"/>
  <c r="AL15" i="1"/>
  <c r="C11" i="1"/>
  <c r="B12" i="1"/>
  <c r="F13" i="1" l="1"/>
  <c r="G12" i="1"/>
  <c r="AU13" i="1"/>
  <c r="AT14" i="1"/>
  <c r="AM15" i="1"/>
  <c r="AL16" i="1"/>
  <c r="R15" i="1"/>
  <c r="S14" i="1"/>
  <c r="K13" i="1"/>
  <c r="J14" i="1"/>
  <c r="AP16" i="1"/>
  <c r="AQ15" i="1"/>
  <c r="N15" i="1"/>
  <c r="O14" i="1"/>
  <c r="Z15" i="1"/>
  <c r="AA14" i="1"/>
  <c r="AD13" i="1"/>
  <c r="AE12" i="1"/>
  <c r="AI12" i="1"/>
  <c r="AH13" i="1"/>
  <c r="W14" i="1"/>
  <c r="V15" i="1"/>
  <c r="C12" i="1"/>
  <c r="B13" i="1"/>
  <c r="G13" i="1" l="1"/>
  <c r="F14" i="1"/>
  <c r="AU14" i="1"/>
  <c r="AT15" i="1"/>
  <c r="V16" i="1"/>
  <c r="W15" i="1"/>
  <c r="O15" i="1"/>
  <c r="N16" i="1"/>
  <c r="AI13" i="1"/>
  <c r="AH14" i="1"/>
  <c r="Z16" i="1"/>
  <c r="AA15" i="1"/>
  <c r="AL17" i="1"/>
  <c r="AM16" i="1"/>
  <c r="AE13" i="1"/>
  <c r="AD14" i="1"/>
  <c r="AP17" i="1"/>
  <c r="AQ16" i="1"/>
  <c r="J15" i="1"/>
  <c r="K14" i="1"/>
  <c r="R16" i="1"/>
  <c r="S15" i="1"/>
  <c r="B14" i="1"/>
  <c r="C13" i="1"/>
  <c r="G14" i="1" l="1"/>
  <c r="F15" i="1"/>
  <c r="AT16" i="1"/>
  <c r="AU15" i="1"/>
  <c r="AL18" i="1"/>
  <c r="AM17" i="1"/>
  <c r="K15" i="1"/>
  <c r="J16" i="1"/>
  <c r="AI14" i="1"/>
  <c r="AH15" i="1"/>
  <c r="S16" i="1"/>
  <c r="R17" i="1"/>
  <c r="AQ17" i="1"/>
  <c r="AP18" i="1"/>
  <c r="AE14" i="1"/>
  <c r="AD15" i="1"/>
  <c r="Z17" i="1"/>
  <c r="AA16" i="1"/>
  <c r="O16" i="1"/>
  <c r="N17" i="1"/>
  <c r="W16" i="1"/>
  <c r="V17" i="1"/>
  <c r="B15" i="1"/>
  <c r="C14" i="1"/>
  <c r="G15" i="1" l="1"/>
  <c r="F16" i="1"/>
  <c r="AT17" i="1"/>
  <c r="AU16" i="1"/>
  <c r="V18" i="1"/>
  <c r="W17" i="1"/>
  <c r="AP19" i="1"/>
  <c r="AQ18" i="1"/>
  <c r="AH16" i="1"/>
  <c r="AI15" i="1"/>
  <c r="O17" i="1"/>
  <c r="N18" i="1"/>
  <c r="AA17" i="1"/>
  <c r="Z18" i="1"/>
  <c r="AE15" i="1"/>
  <c r="AD16" i="1"/>
  <c r="R18" i="1"/>
  <c r="S17" i="1"/>
  <c r="J17" i="1"/>
  <c r="K16" i="1"/>
  <c r="AM18" i="1"/>
  <c r="AL19" i="1"/>
  <c r="C15" i="1"/>
  <c r="B16" i="1"/>
  <c r="F17" i="1" l="1"/>
  <c r="G16" i="1"/>
  <c r="AT18" i="1"/>
  <c r="AU17" i="1"/>
  <c r="AM19" i="1"/>
  <c r="AL20" i="1"/>
  <c r="N19" i="1"/>
  <c r="O18" i="1"/>
  <c r="R19" i="1"/>
  <c r="S18" i="1"/>
  <c r="Z19" i="1"/>
  <c r="AA18" i="1"/>
  <c r="AI16" i="1"/>
  <c r="AH17" i="1"/>
  <c r="AQ19" i="1"/>
  <c r="AP20" i="1"/>
  <c r="J18" i="1"/>
  <c r="K17" i="1"/>
  <c r="AD17" i="1"/>
  <c r="AE16" i="1"/>
  <c r="V19" i="1"/>
  <c r="W18" i="1"/>
  <c r="B17" i="1"/>
  <c r="C16" i="1"/>
  <c r="F18" i="1" l="1"/>
  <c r="G17" i="1"/>
  <c r="AT19" i="1"/>
  <c r="AU18" i="1"/>
  <c r="AE17" i="1"/>
  <c r="AD18" i="1"/>
  <c r="K18" i="1"/>
  <c r="J19" i="1"/>
  <c r="AQ20" i="1"/>
  <c r="AP21" i="1"/>
  <c r="AH18" i="1"/>
  <c r="AI17" i="1"/>
  <c r="AA19" i="1"/>
  <c r="Z20" i="1"/>
  <c r="W19" i="1"/>
  <c r="V20" i="1"/>
  <c r="S19" i="1"/>
  <c r="R20" i="1"/>
  <c r="AM20" i="1"/>
  <c r="AL21" i="1"/>
  <c r="O19" i="1"/>
  <c r="N20" i="1"/>
  <c r="B18" i="1"/>
  <c r="C17" i="1"/>
  <c r="F19" i="1" l="1"/>
  <c r="G18" i="1"/>
  <c r="AU19" i="1"/>
  <c r="AT20" i="1"/>
  <c r="N21" i="1"/>
  <c r="O20" i="1"/>
  <c r="W20" i="1"/>
  <c r="V21" i="1"/>
  <c r="Z21" i="1"/>
  <c r="AA20" i="1"/>
  <c r="AM21" i="1"/>
  <c r="AL22" i="1"/>
  <c r="S20" i="1"/>
  <c r="R21" i="1"/>
  <c r="AI18" i="1"/>
  <c r="AH19" i="1"/>
  <c r="AP22" i="1"/>
  <c r="AQ21" i="1"/>
  <c r="AE18" i="1"/>
  <c r="AD19" i="1"/>
  <c r="K19" i="1"/>
  <c r="J20" i="1"/>
  <c r="B19" i="1"/>
  <c r="C18" i="1"/>
  <c r="G19" i="1" l="1"/>
  <c r="F20" i="1"/>
  <c r="AU20" i="1"/>
  <c r="AT21" i="1"/>
  <c r="R22" i="1"/>
  <c r="S21" i="1"/>
  <c r="AD20" i="1"/>
  <c r="AE19" i="1"/>
  <c r="AP23" i="1"/>
  <c r="AQ22" i="1"/>
  <c r="AH20" i="1"/>
  <c r="AI19" i="1"/>
  <c r="AA21" i="1"/>
  <c r="Z22" i="1"/>
  <c r="V22" i="1"/>
  <c r="W21" i="1"/>
  <c r="J21" i="1"/>
  <c r="K20" i="1"/>
  <c r="AL23" i="1"/>
  <c r="AM22" i="1"/>
  <c r="O21" i="1"/>
  <c r="N22" i="1"/>
  <c r="C19" i="1"/>
  <c r="B20" i="1"/>
  <c r="G20" i="1" l="1"/>
  <c r="F21" i="1"/>
  <c r="AT22" i="1"/>
  <c r="AU21" i="1"/>
  <c r="K21" i="1"/>
  <c r="J22" i="1"/>
  <c r="Z23" i="1"/>
  <c r="AA22" i="1"/>
  <c r="AL24" i="1"/>
  <c r="AM23" i="1"/>
  <c r="AI20" i="1"/>
  <c r="AH21" i="1"/>
  <c r="W22" i="1"/>
  <c r="V23" i="1"/>
  <c r="AQ23" i="1"/>
  <c r="AP24" i="1"/>
  <c r="AE20" i="1"/>
  <c r="AD21" i="1"/>
  <c r="O22" i="1"/>
  <c r="N23" i="1"/>
  <c r="S22" i="1"/>
  <c r="R23" i="1"/>
  <c r="B21" i="1"/>
  <c r="C20" i="1"/>
  <c r="F22" i="1" l="1"/>
  <c r="G21" i="1"/>
  <c r="AT23" i="1"/>
  <c r="AU22" i="1"/>
  <c r="S23" i="1"/>
  <c r="R24" i="1"/>
  <c r="W23" i="1"/>
  <c r="V24" i="1"/>
  <c r="AH22" i="1"/>
  <c r="AI21" i="1"/>
  <c r="O23" i="1"/>
  <c r="N24" i="1"/>
  <c r="AD22" i="1"/>
  <c r="AE21" i="1"/>
  <c r="AP25" i="1"/>
  <c r="AQ24" i="1"/>
  <c r="K22" i="1"/>
  <c r="J23" i="1"/>
  <c r="AM24" i="1"/>
  <c r="AL25" i="1"/>
  <c r="AA23" i="1"/>
  <c r="Z24" i="1"/>
  <c r="C21" i="1"/>
  <c r="B22" i="1"/>
  <c r="G22" i="1" l="1"/>
  <c r="F23" i="1"/>
  <c r="AT24" i="1"/>
  <c r="AU23" i="1"/>
  <c r="Z25" i="1"/>
  <c r="AA24" i="1"/>
  <c r="AQ25" i="1"/>
  <c r="AP26" i="1"/>
  <c r="J24" i="1"/>
  <c r="K23" i="1"/>
  <c r="AM25" i="1"/>
  <c r="AL26" i="1"/>
  <c r="AH23" i="1"/>
  <c r="AI22" i="1"/>
  <c r="V25" i="1"/>
  <c r="W24" i="1"/>
  <c r="R25" i="1"/>
  <c r="S24" i="1"/>
  <c r="AD23" i="1"/>
  <c r="AE22" i="1"/>
  <c r="N25" i="1"/>
  <c r="O24" i="1"/>
  <c r="C22" i="1"/>
  <c r="B23" i="1"/>
  <c r="G23" i="1" l="1"/>
  <c r="F24" i="1"/>
  <c r="AT25" i="1"/>
  <c r="AU24" i="1"/>
  <c r="AE23" i="1"/>
  <c r="AD24" i="1"/>
  <c r="O25" i="1"/>
  <c r="N26" i="1"/>
  <c r="S25" i="1"/>
  <c r="R26" i="1"/>
  <c r="W25" i="1"/>
  <c r="V26" i="1"/>
  <c r="AH24" i="1"/>
  <c r="AI23" i="1"/>
  <c r="AM26" i="1"/>
  <c r="AL27" i="1"/>
  <c r="J25" i="1"/>
  <c r="K24" i="1"/>
  <c r="AQ26" i="1"/>
  <c r="AP27" i="1"/>
  <c r="AA25" i="1"/>
  <c r="Z26" i="1"/>
  <c r="B24" i="1"/>
  <c r="C23" i="1"/>
  <c r="F25" i="1" l="1"/>
  <c r="G24" i="1"/>
  <c r="AU25" i="1"/>
  <c r="AT26" i="1"/>
  <c r="Z27" i="1"/>
  <c r="AA26" i="1"/>
  <c r="AI24" i="1"/>
  <c r="AH25" i="1"/>
  <c r="V27" i="1"/>
  <c r="W26" i="1"/>
  <c r="S26" i="1"/>
  <c r="R27" i="1"/>
  <c r="N27" i="1"/>
  <c r="O26" i="1"/>
  <c r="AP28" i="1"/>
  <c r="AQ27" i="1"/>
  <c r="AE24" i="1"/>
  <c r="AD25" i="1"/>
  <c r="K25" i="1"/>
  <c r="J26" i="1"/>
  <c r="AL28" i="1"/>
  <c r="AM27" i="1"/>
  <c r="C24" i="1"/>
  <c r="B25" i="1"/>
  <c r="G25" i="1" l="1"/>
  <c r="F26" i="1"/>
  <c r="AT27" i="1"/>
  <c r="AU26" i="1"/>
  <c r="AP29" i="1"/>
  <c r="AQ28" i="1"/>
  <c r="AL29" i="1"/>
  <c r="AM28" i="1"/>
  <c r="J27" i="1"/>
  <c r="K26" i="1"/>
  <c r="AD26" i="1"/>
  <c r="AE25" i="1"/>
  <c r="R28" i="1"/>
  <c r="S27" i="1"/>
  <c r="O27" i="1"/>
  <c r="N28" i="1"/>
  <c r="V28" i="1"/>
  <c r="W27" i="1"/>
  <c r="AH26" i="1"/>
  <c r="AI25" i="1"/>
  <c r="Z28" i="1"/>
  <c r="AA27" i="1"/>
  <c r="B26" i="1"/>
  <c r="C25" i="1"/>
  <c r="F27" i="1" l="1"/>
  <c r="G26" i="1"/>
  <c r="AU27" i="1"/>
  <c r="AT28" i="1"/>
  <c r="S28" i="1"/>
  <c r="R29" i="1"/>
  <c r="AI26" i="1"/>
  <c r="AH27" i="1"/>
  <c r="K27" i="1"/>
  <c r="J28" i="1"/>
  <c r="Z29" i="1"/>
  <c r="AA28" i="1"/>
  <c r="AL30" i="1"/>
  <c r="AM29" i="1"/>
  <c r="W28" i="1"/>
  <c r="V29" i="1"/>
  <c r="O28" i="1"/>
  <c r="N29" i="1"/>
  <c r="AE26" i="1"/>
  <c r="AD27" i="1"/>
  <c r="AQ29" i="1"/>
  <c r="AP30" i="1"/>
  <c r="C26" i="1"/>
  <c r="B27" i="1"/>
  <c r="F28" i="1" l="1"/>
  <c r="G27" i="1"/>
  <c r="AU28" i="1"/>
  <c r="AT29" i="1"/>
  <c r="AP31" i="1"/>
  <c r="AQ30" i="1"/>
  <c r="AD28" i="1"/>
  <c r="AE27" i="1"/>
  <c r="AM30" i="1"/>
  <c r="AL31" i="1"/>
  <c r="AA29" i="1"/>
  <c r="Z30" i="1"/>
  <c r="K28" i="1"/>
  <c r="J29" i="1"/>
  <c r="O29" i="1"/>
  <c r="N30" i="1"/>
  <c r="AH28" i="1"/>
  <c r="AI27" i="1"/>
  <c r="S29" i="1"/>
  <c r="R30" i="1"/>
  <c r="W29" i="1"/>
  <c r="V30" i="1"/>
  <c r="B28" i="1"/>
  <c r="C27" i="1"/>
  <c r="G28" i="1" l="1"/>
  <c r="F29" i="1"/>
  <c r="AU29" i="1"/>
  <c r="AT30" i="1"/>
  <c r="V31" i="1"/>
  <c r="W30" i="1"/>
  <c r="J30" i="1"/>
  <c r="K29" i="1"/>
  <c r="Z31" i="1"/>
  <c r="AA30" i="1"/>
  <c r="R31" i="1"/>
  <c r="S30" i="1"/>
  <c r="AD29" i="1"/>
  <c r="AE28" i="1"/>
  <c r="AH29" i="1"/>
  <c r="AI28" i="1"/>
  <c r="O30" i="1"/>
  <c r="N31" i="1"/>
  <c r="AM31" i="1"/>
  <c r="AL32" i="1"/>
  <c r="AQ31" i="1"/>
  <c r="AP32" i="1"/>
  <c r="B29" i="1"/>
  <c r="C28" i="1"/>
  <c r="F30" i="1" l="1"/>
  <c r="G29" i="1"/>
  <c r="AT31" i="1"/>
  <c r="AU30" i="1"/>
  <c r="AQ32" i="1"/>
  <c r="AP33" i="1"/>
  <c r="O31" i="1"/>
  <c r="N32" i="1"/>
  <c r="S31" i="1"/>
  <c r="R32" i="1"/>
  <c r="AM32" i="1"/>
  <c r="AL33" i="1"/>
  <c r="AH30" i="1"/>
  <c r="AI29" i="1"/>
  <c r="K30" i="1"/>
  <c r="J31" i="1"/>
  <c r="AE29" i="1"/>
  <c r="AD30" i="1"/>
  <c r="AA31" i="1"/>
  <c r="Z32" i="1"/>
  <c r="W31" i="1"/>
  <c r="V32" i="1"/>
  <c r="C29" i="1"/>
  <c r="B30" i="1"/>
  <c r="F31" i="1" l="1"/>
  <c r="G30" i="1"/>
  <c r="AU31" i="1"/>
  <c r="AT32" i="1"/>
  <c r="W32" i="1"/>
  <c r="V33" i="1"/>
  <c r="AE30" i="1"/>
  <c r="AD31" i="1"/>
  <c r="Z33" i="1"/>
  <c r="AA32" i="1"/>
  <c r="N33" i="1"/>
  <c r="O32" i="1"/>
  <c r="AQ33" i="1"/>
  <c r="AP34" i="1"/>
  <c r="K31" i="1"/>
  <c r="J32" i="1"/>
  <c r="AI30" i="1"/>
  <c r="AH31" i="1"/>
  <c r="AM33" i="1"/>
  <c r="AL34" i="1"/>
  <c r="R33" i="1"/>
  <c r="S32" i="1"/>
  <c r="C30" i="1"/>
  <c r="B31" i="1"/>
  <c r="G31" i="1" l="1"/>
  <c r="F32" i="1"/>
  <c r="AT33" i="1"/>
  <c r="AU32" i="1"/>
  <c r="R34" i="1"/>
  <c r="S33" i="1"/>
  <c r="AL35" i="1"/>
  <c r="AM34" i="1"/>
  <c r="AP35" i="1"/>
  <c r="AQ34" i="1"/>
  <c r="AH32" i="1"/>
  <c r="AI31" i="1"/>
  <c r="Z34" i="1"/>
  <c r="AA33" i="1"/>
  <c r="AD32" i="1"/>
  <c r="AE31" i="1"/>
  <c r="V34" i="1"/>
  <c r="W33" i="1"/>
  <c r="J33" i="1"/>
  <c r="K32" i="1"/>
  <c r="O33" i="1"/>
  <c r="N34" i="1"/>
  <c r="C31" i="1"/>
  <c r="B32" i="1"/>
  <c r="G32" i="1" l="1"/>
  <c r="F33" i="1"/>
  <c r="AT34" i="1"/>
  <c r="AU33" i="1"/>
  <c r="O34" i="1"/>
  <c r="N35" i="1"/>
  <c r="AE32" i="1"/>
  <c r="AD33" i="1"/>
  <c r="K33" i="1"/>
  <c r="J34" i="1"/>
  <c r="Z35" i="1"/>
  <c r="AA34" i="1"/>
  <c r="W34" i="1"/>
  <c r="V35" i="1"/>
  <c r="AI32" i="1"/>
  <c r="AH33" i="1"/>
  <c r="AQ35" i="1"/>
  <c r="AP36" i="1"/>
  <c r="AL36" i="1"/>
  <c r="AM35" i="1"/>
  <c r="S34" i="1"/>
  <c r="R35" i="1"/>
  <c r="B33" i="1"/>
  <c r="C32" i="1"/>
  <c r="G33" i="1" l="1"/>
  <c r="F34" i="1"/>
  <c r="AT35" i="1"/>
  <c r="AU34" i="1"/>
  <c r="AH34" i="1"/>
  <c r="AI33" i="1"/>
  <c r="W35" i="1"/>
  <c r="V36" i="1"/>
  <c r="AA35" i="1"/>
  <c r="Z36" i="1"/>
  <c r="AD34" i="1"/>
  <c r="AE33" i="1"/>
  <c r="N36" i="1"/>
  <c r="O35" i="1"/>
  <c r="R36" i="1"/>
  <c r="S35" i="1"/>
  <c r="AM36" i="1"/>
  <c r="AL37" i="1"/>
  <c r="AM37" i="1" s="1"/>
  <c r="AP37" i="1"/>
  <c r="AQ37" i="1" s="1"/>
  <c r="AQ36" i="1"/>
  <c r="K34" i="1"/>
  <c r="J35" i="1"/>
  <c r="B34" i="1"/>
  <c r="C33" i="1"/>
  <c r="G34" i="1" l="1"/>
  <c r="F35" i="1"/>
  <c r="AU35" i="1"/>
  <c r="AT36" i="1"/>
  <c r="N37" i="1"/>
  <c r="O37" i="1" s="1"/>
  <c r="O36" i="1"/>
  <c r="Z37" i="1"/>
  <c r="AA37" i="1" s="1"/>
  <c r="AA36" i="1"/>
  <c r="J36" i="1"/>
  <c r="K35" i="1"/>
  <c r="R37" i="1"/>
  <c r="S37" i="1" s="1"/>
  <c r="S36" i="1"/>
  <c r="AD35" i="1"/>
  <c r="AE34" i="1"/>
  <c r="V37" i="1"/>
  <c r="W37" i="1" s="1"/>
  <c r="W36" i="1"/>
  <c r="AI34" i="1"/>
  <c r="AH35" i="1"/>
  <c r="C34" i="1"/>
  <c r="B35" i="1"/>
  <c r="G35" i="1" l="1"/>
  <c r="F36" i="1"/>
  <c r="AT37" i="1"/>
  <c r="AU37" i="1" s="1"/>
  <c r="AU36" i="1"/>
  <c r="K36" i="1"/>
  <c r="J37" i="1"/>
  <c r="K37" i="1" s="1"/>
  <c r="AH36" i="1"/>
  <c r="AI35" i="1"/>
  <c r="AE35" i="1"/>
  <c r="AD36" i="1"/>
  <c r="C35" i="1"/>
  <c r="B36" i="1"/>
  <c r="G36" i="1" l="1"/>
  <c r="F37" i="1"/>
  <c r="G37" i="1" s="1"/>
  <c r="AE36" i="1"/>
  <c r="AD37" i="1"/>
  <c r="AE37" i="1" s="1"/>
  <c r="AI36" i="1"/>
  <c r="AH37" i="1"/>
  <c r="AI37" i="1" s="1"/>
  <c r="B37" i="1"/>
  <c r="C37" i="1" s="1"/>
  <c r="C3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<sst xmlns="http://schemas.openxmlformats.org/spreadsheetml/2006/main" count="36" uniqueCount="14">
  <si>
    <t>ANNEE</t>
  </si>
  <si>
    <t>Heure/Jour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</si>
  <si>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</si>
  <si>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</si>
  <si>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</si>
  <si>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</si>
  <si>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</si>
  <si>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</si>
  <si>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</si>
  <si>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</si>
  <si>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</si>
  <si>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</si>
  <si>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</si>
  <si>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Heure/Mois: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</si>
</sst>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&quot;Nb heure/Semaine&quot;* 0;;;"/>
  </numFmts>
  <fonts count="7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2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dashed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3" fillId="3" borderId="0" xfId="0" applyFont="1" applyFill="1"/>
    <xf numFmtId="164" fontId="1" fillId="2" borderId="0" xfId="0" applyNumberFormat="1" applyFont="1" applyFill="1"/>
    <xf numFmtId="164" fontId="0" fillId="0" borderId="0" xfId="0" applyNumberFormat="1"/>
    <xf numFmtId="164" fontId="4" fillId="0" borderId="0" xfId="0" applyNumberFormat="1" applyFont="1"/>
    <xf numFmtId="0" fontId="4" fillId="0" borderId="0" xfId="0" applyFont="1"/>
    <xf numFmtId="164" fontId="1" fillId="4" borderId="0" xfId="0" applyNumberFormat="1" applyFont="1" applyFill="1"/>
    <xf numFmtId="0" fontId="3" fillId="4" borderId="0" xfId="0" applyFont="1" applyFill="1"/>
    <xf numFmtId="0" fontId="0" fillId="4" borderId="0" xfId="0" applyFill="1"/>
    <xf numFmtId="164" fontId="0" fillId="4" borderId="0" xfId="0" applyNumberFormat="1" applyFill="1"/>
    <xf numFmtId="0" fontId="2" fillId="4" borderId="0" xfId="0" applyFont="1" applyFill="1" applyAlignment="1">
      <alignment horizontal="center"/>
    </xf>
    <xf numFmtId="164" fontId="4" fillId="4" borderId="0" xfId="0" applyNumberFormat="1" applyFont="1" applyFill="1"/>
    <xf numFmtId="0" fontId="4" fillId="4" borderId="0" xfId="0" applyFont="1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64" fontId="0" fillId="0" borderId="4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/>
    <xf numFmtId="0" fontId="0" fillId="6" borderId="0" xfId="0" applyFill="1"/>
    <xf numFmtId="0" fontId="4" fillId="7" borderId="0" xfId="0" applyFont="1" applyFill="1" applyAlignment="1">
      <alignment horizontal="center" vertical="center"/>
    </xf>
    <xf numFmtId="164" fontId="0" fillId="6" borderId="0" xfId="0" applyNumberFormat="1" applyFill="1"/>
    <xf numFmtId="0" fontId="4" fillId="7" borderId="10" xfId="0" applyFont="1" applyFill="1" applyBorder="1" applyAlignment="1">
      <alignment horizontal="center" vertical="center"/>
    </xf>
    <xf numFmtId="164" fontId="0" fillId="0" borderId="11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0" fontId="0" fillId="0" borderId="15" xfId="0" applyBorder="1"/>
    <xf numFmtId="164" fontId="0" fillId="0" borderId="16" xfId="0" applyNumberFormat="1" applyBorder="1"/>
    <xf numFmtId="0" fontId="0" fillId="4" borderId="0" xfId="0" applyFill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4" fillId="8" borderId="0" xfId="0" applyFont="1" applyFill="1" applyAlignment="1">
      <alignment horizontal="center" vertical="center"/>
    </xf>
    <xf numFmtId="0" fontId="0" fillId="8" borderId="18" xfId="0" applyFill="1" applyBorder="1"/>
    <xf numFmtId="164" fontId="0" fillId="6" borderId="18" xfId="0" applyNumberFormat="1" applyFill="1" applyBorder="1"/>
    <xf numFmtId="0" fontId="0" fillId="6" borderId="21" xfId="0" applyFill="1" applyBorder="1"/>
    <xf numFmtId="0" fontId="4" fillId="7" borderId="19" xfId="0" applyFon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3" xfId="0" applyNumberFormat="1" applyBorder="1" applyAlignment="1">
      <alignment vertical="center"/>
    </xf>
    <xf numFmtId="164" fontId="4" fillId="5" borderId="18" xfId="0" applyNumberFormat="1" applyFont="1" applyFill="1" applyBorder="1" applyAlignment="1">
      <alignment horizontal="right" vertical="center"/>
    </xf>
    <xf numFmtId="164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vertical="center"/>
    </xf>
    <xf numFmtId="0" fontId="0" fillId="0" borderId="20" xfId="0" applyBorder="1" applyAlignment="1">
      <alignment horizontal="center" vertical="center"/>
    </xf>
    <xf numFmtId="164" fontId="0" fillId="4" borderId="0" xfId="0" applyNumberFormat="1" applyFill="1" applyAlignment="1">
      <alignment vertical="center"/>
    </xf>
    <xf numFmtId="0" fontId="0" fillId="4" borderId="0" xfId="0" applyFill="1" applyAlignment="1">
      <alignment vertical="center"/>
    </xf>
    <xf numFmtId="0" fontId="6" fillId="5" borderId="20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5" fontId="0" fillId="0" borderId="9" xfId="0" applyNumberFormat="1" applyBorder="1"/>
  </cellXfs>
  <cellStyles count="1">
    <cellStyle name="Normal" xfId="0" builtinId="0"/>
  </cellStyles>
  <dxfs count="14"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 val="0"/>
        <i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D8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41585-AFAF-4A4F-A562-BFE6DFB2D3D0}">
  <sheetPr codeName="Feuil1"/>
  <dimension ref="A1:BJ43"/>
  <sheetViews>
    <sheetView tabSelected="1" zoomScale="85" zoomScaleNormal="85" workbookViewId="0">
      <selection activeCell="H8" sqref="H8"/>
    </sheetView>
  </sheetViews>
  <sheetFormatPr baseColWidth="10" defaultRowHeight="15" x14ac:dyDescent="0.25"/>
  <cols>
    <col min="1" max="1" width="20.7109375" bestFit="1" customWidth="1"/>
    <col min="2" max="2" width="6.42578125" style="5" bestFit="1" customWidth="1"/>
    <col min="3" max="3" width="11.28515625" customWidth="1"/>
    <col min="4" max="4" width="17.85546875" style="1" customWidth="1"/>
    <col min="5" max="5" width="23.28515625" style="1" bestFit="1" customWidth="1"/>
    <col min="6" max="6" width="6.42578125" style="5" bestFit="1" customWidth="1"/>
    <col min="7" max="7" width="11.28515625" customWidth="1"/>
    <col min="8" max="8" width="17.85546875" style="1" customWidth="1"/>
    <col min="9" max="9" width="23.28515625" style="1" bestFit="1" customWidth="1"/>
    <col min="10" max="10" width="6.42578125" style="5" bestFit="1" customWidth="1"/>
    <col min="11" max="11" width="11.28515625" customWidth="1"/>
    <col min="12" max="12" width="17.85546875" style="1" customWidth="1"/>
    <col min="13" max="13" width="23.28515625" style="1" bestFit="1" customWidth="1"/>
    <col min="14" max="14" width="6.42578125" style="5" bestFit="1" customWidth="1"/>
    <col min="15" max="15" width="11.28515625" customWidth="1"/>
    <col min="16" max="16" width="17.85546875" style="1" customWidth="1"/>
    <col min="17" max="17" width="23.28515625" style="1" bestFit="1" customWidth="1"/>
    <col min="18" max="18" width="6.42578125" style="5" bestFit="1" customWidth="1"/>
    <col min="19" max="19" width="11.28515625" customWidth="1"/>
    <col min="20" max="20" width="17.85546875" style="1" customWidth="1"/>
    <col min="21" max="21" width="23.28515625" style="1" bestFit="1" customWidth="1"/>
    <col min="22" max="22" width="6.42578125" style="5" bestFit="1" customWidth="1"/>
    <col min="23" max="23" width="11.28515625" customWidth="1"/>
    <col min="24" max="24" width="17.85546875" style="1" customWidth="1"/>
    <col min="25" max="25" width="23.28515625" style="1" bestFit="1" customWidth="1"/>
    <col min="26" max="26" width="6.42578125" style="5" bestFit="1" customWidth="1"/>
    <col min="27" max="27" width="11.28515625" customWidth="1"/>
    <col min="28" max="28" width="17.85546875" style="1" customWidth="1"/>
    <col min="29" max="29" width="23.28515625" style="1" bestFit="1" customWidth="1"/>
    <col min="30" max="30" width="6.42578125" style="5" bestFit="1" customWidth="1"/>
    <col min="31" max="31" width="11.28515625" customWidth="1"/>
    <col min="32" max="32" width="17.85546875" style="1" customWidth="1"/>
    <col min="33" max="33" width="23.28515625" style="1" bestFit="1" customWidth="1"/>
    <col min="34" max="34" width="6.42578125" style="5" bestFit="1" customWidth="1"/>
    <col min="35" max="35" width="11.28515625" customWidth="1"/>
    <col min="36" max="36" width="17.85546875" style="1" customWidth="1"/>
    <col min="37" max="37" width="23.28515625" style="1" bestFit="1" customWidth="1"/>
    <col min="38" max="38" width="6.42578125" style="5" bestFit="1" customWidth="1"/>
    <col min="39" max="39" width="11.28515625" customWidth="1"/>
    <col min="40" max="40" width="17.85546875" style="1" customWidth="1"/>
    <col min="41" max="41" width="23.28515625" style="1" bestFit="1" customWidth="1"/>
    <col min="42" max="42" width="6.42578125" style="5" bestFit="1" customWidth="1"/>
    <col min="43" max="43" width="11.28515625" customWidth="1"/>
    <col min="44" max="44" width="17.85546875" style="1" customWidth="1"/>
    <col min="45" max="45" width="23.28515625" style="1" bestFit="1" customWidth="1"/>
    <col min="46" max="46" width="6.42578125" style="5" bestFit="1" customWidth="1"/>
    <col min="47" max="47" width="11.28515625" customWidth="1"/>
    <col min="48" max="48" width="17.85546875" style="1" customWidth="1"/>
    <col min="49" max="49" width="3.7109375" style="11" customWidth="1"/>
    <col min="50" max="50" width="11.28515625" style="10" customWidth="1"/>
    <col min="51" max="51" width="17.85546875" style="10" customWidth="1"/>
    <col min="52" max="52" width="3.7109375" style="11" customWidth="1"/>
    <col min="53" max="53" width="11.28515625" style="10" customWidth="1"/>
    <col min="54" max="54" width="17.85546875" style="10" customWidth="1"/>
    <col min="55" max="55" width="3.7109375" style="11" customWidth="1"/>
    <col min="56" max="56" width="11.28515625" style="10" customWidth="1"/>
    <col min="57" max="57" width="17.85546875" style="10" customWidth="1"/>
    <col min="58" max="58" width="3.7109375" style="11" customWidth="1"/>
    <col min="59" max="59" width="11.28515625" style="10" customWidth="1"/>
    <col min="60" max="60" width="17.85546875" style="10" customWidth="1"/>
    <col min="61" max="61" width="3.7109375" style="11" customWidth="1"/>
    <col min="62" max="62" width="11.42578125" style="10"/>
  </cols>
  <sheetData>
    <row r="1" spans="1:62" ht="26.25" x14ac:dyDescent="0.4">
      <c r="A1" s="2" t="s">
        <v>0</v>
      </c>
      <c r="B1" s="4"/>
      <c r="C1" s="3">
        <v>2025</v>
      </c>
      <c r="F1" s="8"/>
      <c r="G1" s="9"/>
      <c r="H1" s="31"/>
      <c r="I1" s="31"/>
      <c r="J1" s="8"/>
      <c r="K1" s="9"/>
      <c r="L1" s="31"/>
      <c r="M1" s="31"/>
      <c r="N1" s="8"/>
      <c r="O1" s="9"/>
      <c r="P1" s="31"/>
      <c r="Q1" s="31"/>
      <c r="R1" s="8"/>
      <c r="S1" s="9"/>
      <c r="T1" s="31"/>
      <c r="U1" s="31"/>
      <c r="V1" s="8"/>
      <c r="W1" s="9"/>
      <c r="X1" s="31"/>
      <c r="Y1" s="31"/>
      <c r="Z1" s="8"/>
      <c r="AA1" s="9"/>
      <c r="AB1" s="31"/>
      <c r="AC1" s="31"/>
      <c r="AD1" s="8"/>
      <c r="AE1" s="9"/>
      <c r="AF1" s="31"/>
      <c r="AG1" s="31"/>
      <c r="AH1" s="8"/>
      <c r="AI1" s="9"/>
      <c r="AK1" s="31"/>
      <c r="AL1" s="8"/>
      <c r="AM1" s="9"/>
      <c r="AO1" s="31"/>
      <c r="AP1" s="8"/>
      <c r="AQ1" s="9"/>
      <c r="AS1" s="31"/>
      <c r="AT1" s="8"/>
      <c r="AU1" s="9"/>
      <c r="AW1" s="8"/>
      <c r="AX1" s="9"/>
      <c r="AZ1" s="8"/>
      <c r="BA1" s="9"/>
      <c r="BC1" s="8"/>
      <c r="BD1" s="9"/>
      <c r="BF1" s="8"/>
      <c r="BG1" s="9"/>
      <c r="BI1" s="8"/>
    </row>
    <row r="2" spans="1:62" ht="15.75" thickBot="1" x14ac:dyDescent="0.3"/>
    <row r="3" spans="1:62" ht="15.75" hidden="1" thickBot="1" x14ac:dyDescent="0.3"/>
    <row r="4" spans="1:62" s="15" customFormat="1" ht="39" customHeight="1" thickBot="1" x14ac:dyDescent="0.3">
      <c r="A4" s="42" t="s">
        <v>13</v>
      </c>
      <c r="B4" s="50" t="str">
        <f>A5</f>
        <v>JANVIER</v>
      </c>
      <c r="C4" s="51"/>
      <c r="D4" s="48"/>
      <c r="E4" s="43" t="s">
        <v>13</v>
      </c>
      <c r="F4" s="60" t="str">
        <f>E5</f>
        <v>FÉVRIER</v>
      </c>
      <c r="G4" s="61"/>
      <c r="H4" s="48">
        <f>SUM(H7:H37)</f>
        <v>12</v>
      </c>
      <c r="I4" s="44" t="s">
        <v>13</v>
      </c>
      <c r="J4" s="40"/>
      <c r="K4" s="41"/>
      <c r="L4" s="48">
        <f>SUM(L7:L37)</f>
        <v>0</v>
      </c>
      <c r="M4" s="44" t="s">
        <v>13</v>
      </c>
      <c r="N4" s="40"/>
      <c r="O4" s="48">
        <f>SUM(O7:O37)</f>
        <v>0</v>
      </c>
      <c r="P4" s="45"/>
      <c r="Q4" s="44" t="s">
        <v>13</v>
      </c>
      <c r="R4" s="41"/>
      <c r="T4" s="48">
        <f>SUM(T7:T37)</f>
        <v>0</v>
      </c>
      <c r="U4" s="16"/>
      <c r="V4" s="58" t="s">
        <v>13</v>
      </c>
      <c r="W4" s="59"/>
      <c r="X4" s="48">
        <f>SUM(X7:X37)</f>
        <v>0</v>
      </c>
      <c r="Y4" s="16"/>
      <c r="Z4" s="58" t="s">
        <v>13</v>
      </c>
      <c r="AA4" s="59"/>
      <c r="AB4" s="48">
        <f>SUM(AB7:AB37)</f>
        <v>0</v>
      </c>
      <c r="AC4" s="16"/>
      <c r="AD4" s="58" t="s">
        <v>13</v>
      </c>
      <c r="AE4" s="59"/>
      <c r="AF4" s="48">
        <f>SUM(AF7:AF37)</f>
        <v>0</v>
      </c>
      <c r="AG4" s="16"/>
      <c r="AH4" s="58" t="s">
        <v>13</v>
      </c>
      <c r="AI4" s="59"/>
      <c r="AJ4" s="48">
        <f>SUM(AJ7:AJ37)</f>
        <v>0</v>
      </c>
      <c r="AK4" s="16"/>
      <c r="AL4" s="58" t="s">
        <v>13</v>
      </c>
      <c r="AM4" s="59"/>
      <c r="AN4" s="48">
        <f>SUM(AN7:AN37)</f>
        <v>0</v>
      </c>
      <c r="AO4" s="16"/>
      <c r="AP4" s="58" t="s">
        <v>13</v>
      </c>
      <c r="AQ4" s="59"/>
      <c r="AR4" s="48">
        <f>SUM(AR7:AR37)</f>
        <v>0</v>
      </c>
      <c r="AS4" s="16"/>
      <c r="AT4" s="58" t="s">
        <v>13</v>
      </c>
      <c r="AU4" s="59"/>
      <c r="AV4" s="48">
        <f>SUM(AV7:AV37)</f>
        <v>0</v>
      </c>
      <c r="AW4" s="46"/>
      <c r="AX4" s="47"/>
      <c r="AY4" s="47"/>
      <c r="AZ4" s="46"/>
      <c r="BA4" s="47"/>
      <c r="BB4" s="47"/>
      <c r="BC4" s="46"/>
      <c r="BD4" s="47"/>
      <c r="BE4" s="47"/>
      <c r="BF4" s="46"/>
      <c r="BG4" s="47"/>
      <c r="BH4" s="47"/>
      <c r="BI4" s="46"/>
      <c r="BJ4" s="47"/>
    </row>
    <row r="5" spans="1:62" ht="24" thickBot="1" x14ac:dyDescent="0.4">
      <c r="A5" s="52" t="str">
        <f>UPPER(TEXT(B7,"mmmm"))</f>
        <v>JANVIER</v>
      </c>
      <c r="B5" s="53"/>
      <c r="C5" s="53"/>
      <c r="D5" s="54"/>
      <c r="E5" s="55" t="s">
        <v>2</v>
      </c>
      <c r="F5" s="56"/>
      <c r="G5" s="56"/>
      <c r="H5" s="57"/>
      <c r="I5" s="52" t="s">
        <v>3</v>
      </c>
      <c r="J5" s="53"/>
      <c r="K5" s="53"/>
      <c r="L5" s="54"/>
      <c r="M5" s="55" t="s">
        <v>4</v>
      </c>
      <c r="N5" s="56"/>
      <c r="O5" s="56"/>
      <c r="P5" s="57"/>
      <c r="Q5" s="52" t="s">
        <v>5</v>
      </c>
      <c r="R5" s="53"/>
      <c r="S5" s="53"/>
      <c r="T5" s="54"/>
      <c r="U5" s="55" t="s">
        <v>6</v>
      </c>
      <c r="V5" s="56"/>
      <c r="W5" s="56"/>
      <c r="X5" s="57"/>
      <c r="Y5" s="52" t="s">
        <v>7</v>
      </c>
      <c r="Z5" s="53"/>
      <c r="AA5" s="53"/>
      <c r="AB5" s="54"/>
      <c r="AC5" s="55" t="s">
        <v>8</v>
      </c>
      <c r="AD5" s="56"/>
      <c r="AE5" s="56"/>
      <c r="AF5" s="57"/>
      <c r="AG5" s="52" t="s">
        <v>9</v>
      </c>
      <c r="AH5" s="53"/>
      <c r="AI5" s="53"/>
      <c r="AJ5" s="54"/>
      <c r="AK5" s="55" t="s">
        <v>10</v>
      </c>
      <c r="AL5" s="56"/>
      <c r="AM5" s="56"/>
      <c r="AN5" s="57"/>
      <c r="AO5" s="52" t="s">
        <v>11</v>
      </c>
      <c r="AP5" s="53"/>
      <c r="AQ5" s="53"/>
      <c r="AR5" s="54"/>
      <c r="AS5" s="55" t="s">
        <v>12</v>
      </c>
      <c r="AT5" s="56"/>
      <c r="AU5" s="56"/>
      <c r="AV5" s="57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12"/>
    </row>
    <row r="6" spans="1:62" x14ac:dyDescent="0.25">
      <c r="A6" s="36"/>
      <c r="B6" s="37"/>
      <c r="C6" s="38"/>
      <c r="D6" s="39" t="s">
        <v>1</v>
      </c>
      <c r="E6" s="35"/>
      <c r="F6" s="24"/>
      <c r="G6" s="22"/>
      <c r="H6" s="23" t="s">
        <v>1</v>
      </c>
      <c r="I6" s="35"/>
      <c r="J6" s="24"/>
      <c r="K6" s="22"/>
      <c r="L6" s="23" t="s">
        <v>1</v>
      </c>
      <c r="M6" s="35"/>
      <c r="N6" s="24"/>
      <c r="O6" s="22"/>
      <c r="P6" s="23" t="s">
        <v>1</v>
      </c>
      <c r="Q6" s="35"/>
      <c r="R6" s="24"/>
      <c r="S6" s="22"/>
      <c r="T6" s="23" t="s">
        <v>1</v>
      </c>
      <c r="U6" s="35"/>
      <c r="V6" s="24"/>
      <c r="W6" s="22"/>
      <c r="X6" s="23" t="s">
        <v>1</v>
      </c>
      <c r="Y6" s="35"/>
      <c r="Z6" s="24"/>
      <c r="AA6" s="22"/>
      <c r="AB6" s="23" t="s">
        <v>1</v>
      </c>
      <c r="AC6" s="35"/>
      <c r="AD6" s="24"/>
      <c r="AE6" s="22"/>
      <c r="AF6" s="23" t="s">
        <v>1</v>
      </c>
      <c r="AG6" s="35"/>
      <c r="AH6" s="24"/>
      <c r="AI6" s="22"/>
      <c r="AJ6" s="23" t="s">
        <v>1</v>
      </c>
      <c r="AK6" s="35"/>
      <c r="AL6" s="24"/>
      <c r="AM6" s="22"/>
      <c r="AN6" s="23" t="s">
        <v>1</v>
      </c>
      <c r="AO6" s="35"/>
      <c r="AP6" s="24"/>
      <c r="AQ6" s="22"/>
      <c r="AR6" s="23" t="s">
        <v>1</v>
      </c>
      <c r="AS6" s="35"/>
      <c r="AT6" s="24"/>
      <c r="AU6" s="22"/>
      <c r="AV6" s="25" t="s">
        <v>1</v>
      </c>
      <c r="AY6" s="17"/>
      <c r="BB6" s="17"/>
      <c r="BE6" s="17"/>
      <c r="BH6" s="17"/>
    </row>
    <row r="7" spans="1:62" ht="18" customHeight="1" x14ac:dyDescent="0.25">
      <c r="A7" s="62" cm="1">
        <f t="array" ref="A7">IF(B7="",0,IF(AND(DAY(B7)&lt;&gt;1,OR(WEEKDAY(B7,2)=6,B7=EOMONTH(B$7,0))),SUMPRODUCT((_xlfn.ISOWEEKNUM(B$7:B7)=_xlfn.ISOWEEKNUM(B7))*(WEEKDAY(B$7:B7,2)&lt;6),D$7:D7),0))</f>
        <v>0</v>
      </c>
      <c r="B7" s="26">
        <f>DATE($C$1,1,1)</f>
        <v>45658</v>
      </c>
      <c r="C7" s="19" t="str">
        <f>TEXT(B7,"jjjj")</f>
        <v>mercredi</v>
      </c>
      <c r="D7" s="33">
        <v>5</v>
      </c>
      <c r="E7" s="62" cm="1">
        <f t="array" ref="E7">IF(F7="",0,IF(AND(DAY(F7)&lt;&gt;1,OR(WEEKDAY(F7,2)=6,F7=EOMONTH(F$7,0))),SUMPRODUCT((_xlfn.ISOWEEKNUM(F$7:F7)=_xlfn.ISOWEEKNUM(F7))*(WEEKDAY(F$7:F7,2)&lt;6),H$7:H7),0))</f>
        <v>0</v>
      </c>
      <c r="F7" s="18">
        <f>DATE($C$1,2,1)</f>
        <v>45689</v>
      </c>
      <c r="G7" s="19" t="str">
        <f>TEXT(F7,"jjjj")</f>
        <v>samedi</v>
      </c>
      <c r="H7" s="33"/>
      <c r="I7" s="62" cm="1">
        <f t="array" ref="I7">IF(J7="",0,IF(AND(DAY(J7)&lt;&gt;1,OR(WEEKDAY(J7,2)=6,J7=EOMONTH(J$7,0))),SUMPRODUCT((_xlfn.ISOWEEKNUM(J$7:J7)=_xlfn.ISOWEEKNUM(J7))*(WEEKDAY(J$7:J7,2)&lt;6),L$7:L7),0))</f>
        <v>0</v>
      </c>
      <c r="J7" s="18">
        <f>DATE($C$1,3,1)</f>
        <v>45717</v>
      </c>
      <c r="K7" s="19" t="str">
        <f t="shared" ref="K7" si="0">TEXT(J7,"jjjj")</f>
        <v>samedi</v>
      </c>
      <c r="L7" s="33"/>
      <c r="M7" s="62" cm="1">
        <f t="array" ref="M7">IF(N7="",0,IF(AND(DAY(N7)&lt;&gt;1,OR(WEEKDAY(N7,2)=6,N7=EOMONTH(N$7,0))),SUMPRODUCT((_xlfn.ISOWEEKNUM(N$7:N7)=_xlfn.ISOWEEKNUM(N7))*(WEEKDAY(N$7:N7,2)&lt;6),P$7:P7),0))</f>
        <v>0</v>
      </c>
      <c r="N7" s="18">
        <f>DATE($C$1,4,1)</f>
        <v>45748</v>
      </c>
      <c r="O7" s="19" t="str">
        <f t="shared" ref="O7" si="1">TEXT(N7,"jjjj")</f>
        <v>mardi</v>
      </c>
      <c r="P7" s="33"/>
      <c r="Q7" s="62" cm="1">
        <f t="array" ref="Q7">IF(R7="",0,IF(AND(DAY(R7)&lt;&gt;1,OR(WEEKDAY(R7,2)=6,R7=EOMONTH(R$7,0))),SUMPRODUCT((_xlfn.ISOWEEKNUM(R$7:R7)=_xlfn.ISOWEEKNUM(R7))*(WEEKDAY(R$7:R7,2)&lt;6),T$7:T7),0))</f>
        <v>0</v>
      </c>
      <c r="R7" s="18">
        <f>DATE($C$1,5,1)</f>
        <v>45778</v>
      </c>
      <c r="S7" s="19" t="str">
        <f t="shared" ref="S7" si="2">TEXT(R7,"jjjj")</f>
        <v>jeudi</v>
      </c>
      <c r="T7" s="33"/>
      <c r="U7" s="62" cm="1">
        <f t="array" ref="U7">IF(V7="",0,IF(AND(DAY(V7)&lt;&gt;1,OR(WEEKDAY(V7,2)=6,V7=EOMONTH(V$7,0))),SUMPRODUCT((_xlfn.ISOWEEKNUM(V$7:V7)=_xlfn.ISOWEEKNUM(V7))*(WEEKDAY(V$7:V7,2)&lt;6),X$7:X7),0))</f>
        <v>0</v>
      </c>
      <c r="V7" s="18">
        <f>DATE($C$1,6,1)</f>
        <v>45809</v>
      </c>
      <c r="W7" s="19" t="str">
        <f t="shared" ref="W7" si="3">TEXT(V7,"jjjj")</f>
        <v>dimanche</v>
      </c>
      <c r="X7" s="33"/>
      <c r="Y7" s="62" cm="1">
        <f t="array" ref="Y7">IF(Z7="",0,IF(AND(DAY(Z7)&lt;&gt;1,OR(WEEKDAY(Z7,2)=6,Z7=EOMONTH(Z$7,0))),SUMPRODUCT((_xlfn.ISOWEEKNUM(Z$7:Z7)=_xlfn.ISOWEEKNUM(Z7))*(WEEKDAY(Z$7:Z7,2)&lt;6),AB$7:AB7),0))</f>
        <v>0</v>
      </c>
      <c r="Z7" s="18">
        <f>DATE($C$1,7,1)</f>
        <v>45839</v>
      </c>
      <c r="AA7" s="19" t="str">
        <f t="shared" ref="AA7" si="4">TEXT(Z7,"jjjj")</f>
        <v>mardi</v>
      </c>
      <c r="AB7" s="33"/>
      <c r="AC7" s="62" cm="1">
        <f t="array" ref="AC7">IF(AD7="",0,IF(AND(DAY(AD7)&lt;&gt;1,OR(WEEKDAY(AD7,2)=6,AD7=EOMONTH(AD$7,0))),SUMPRODUCT((_xlfn.ISOWEEKNUM(AD$7:AD7)=_xlfn.ISOWEEKNUM(AD7))*(WEEKDAY(AD$7:AD7,2)&lt;6),AF$7:AF7),0))</f>
        <v>0</v>
      </c>
      <c r="AD7" s="18">
        <f>DATE($C$1,8,1)</f>
        <v>45870</v>
      </c>
      <c r="AE7" s="19" t="str">
        <f t="shared" ref="AE7" si="5">TEXT(AD7,"jjjj")</f>
        <v>vendredi</v>
      </c>
      <c r="AF7" s="33"/>
      <c r="AG7" s="62" cm="1">
        <f t="array" ref="AG7">IF(AH7="",0,IF(AND(DAY(AH7)&lt;&gt;1,OR(WEEKDAY(AH7,2)=6,AH7=EOMONTH(AH$7,0))),SUMPRODUCT((_xlfn.ISOWEEKNUM(AH$7:AH7)=_xlfn.ISOWEEKNUM(AH7))*(WEEKDAY(AH$7:AH7,2)&lt;6),AJ$7:AJ7),0))</f>
        <v>0</v>
      </c>
      <c r="AH7" s="18">
        <f>DATE($C$1,9,1)</f>
        <v>45901</v>
      </c>
      <c r="AI7" s="19" t="str">
        <f t="shared" ref="AI7" si="6">TEXT(AH7,"jjjj")</f>
        <v>lundi</v>
      </c>
      <c r="AJ7" s="33"/>
      <c r="AK7" s="62" cm="1">
        <f t="array" ref="AK7">IF(AL7="",0,IF(AND(DAY(AL7)&lt;&gt;1,OR(WEEKDAY(AL7,2)=6,AL7=EOMONTH(AL$7,0))),SUMPRODUCT((_xlfn.ISOWEEKNUM(AL$7:AL7)=_xlfn.ISOWEEKNUM(AL7))*(WEEKDAY(AL$7:AL7,2)&lt;6),AN$7:AN7),0))</f>
        <v>0</v>
      </c>
      <c r="AL7" s="18">
        <f>DATE($C$1,10,1)</f>
        <v>45931</v>
      </c>
      <c r="AM7" s="19" t="str">
        <f t="shared" ref="AM7" si="7">TEXT(AL7,"jjjj")</f>
        <v>mercredi</v>
      </c>
      <c r="AN7" s="33"/>
      <c r="AO7" s="62" cm="1">
        <f t="array" ref="AO7">IF(AP7="",0,IF(AND(DAY(AP7)&lt;&gt;1,OR(WEEKDAY(AP7,2)=6,AP7=EOMONTH(AP$7,0))),SUMPRODUCT((_xlfn.ISOWEEKNUM(AP$7:AP7)=_xlfn.ISOWEEKNUM(AP7))*(WEEKDAY(AP$7:AP7,2)&lt;6),AR$7:AR7),0))</f>
        <v>0</v>
      </c>
      <c r="AP7" s="18">
        <f>DATE($C$1,11,1)</f>
        <v>45962</v>
      </c>
      <c r="AQ7" s="19" t="str">
        <f t="shared" ref="AQ7" si="8">TEXT(AP7,"jjjj")</f>
        <v>samedi</v>
      </c>
      <c r="AR7" s="33"/>
      <c r="AS7" s="62" cm="1">
        <f t="array" ref="AS7">IF(AT7="",0,IF(AND(DAY(AT7)&lt;&gt;1,OR(WEEKDAY(AT7,2)=6,AT7=EOMONTH(AT$7,0))),SUMPRODUCT((_xlfn.ISOWEEKNUM(AT$7:AT7)=_xlfn.ISOWEEKNUM(AT7))*(WEEKDAY(AT$7:AT7,2)&lt;6),AV$7:AV7),0))</f>
        <v>0</v>
      </c>
      <c r="AT7" s="18">
        <f>DATE($C$1,12,1)</f>
        <v>45992</v>
      </c>
      <c r="AU7" s="19" t="str">
        <f t="shared" ref="AU7" si="9">TEXT(AT7,"jjjj")</f>
        <v>lundi</v>
      </c>
      <c r="AV7" s="33"/>
    </row>
    <row r="8" spans="1:62" ht="20.25" customHeight="1" x14ac:dyDescent="0.25">
      <c r="A8" s="62" cm="1">
        <f t="array" ref="A8">IF(B8="",0,IF(AND(DAY(B8)&lt;&gt;1,OR(WEEKDAY(B8,2)=6,B8=EOMONTH(B$7,0))),SUMPRODUCT((_xlfn.ISOWEEKNUM(B$7:B8)=_xlfn.ISOWEEKNUM(B8))*(WEEKDAY(B$7:B8,2)&lt;6),D$7:D8),0))</f>
        <v>0</v>
      </c>
      <c r="B8" s="27">
        <f>+B7+1</f>
        <v>45659</v>
      </c>
      <c r="C8" s="21" t="str">
        <f>TEXT(B8,"jjjj")</f>
        <v>jeudi</v>
      </c>
      <c r="D8" s="33">
        <v>10</v>
      </c>
      <c r="E8" s="62" cm="1">
        <f t="array" ref="E8">IF(F8="",0,IF(AND(DAY(F8)&lt;&gt;1,OR(WEEKDAY(F8,2)=6,F8=EOMONTH(F$7,0))),SUMPRODUCT((_xlfn.ISOWEEKNUM(F$7:F8)=_xlfn.ISOWEEKNUM(F8))*(WEEKDAY(F$7:F8,2)&lt;6),H$7:H8),0))</f>
        <v>0</v>
      </c>
      <c r="F8" s="20">
        <f>+F7+1</f>
        <v>45690</v>
      </c>
      <c r="G8" s="21" t="str">
        <f>TEXT(F8,"jjjj")</f>
        <v>dimanche</v>
      </c>
      <c r="H8" s="33"/>
      <c r="I8" s="62" cm="1">
        <f t="array" ref="I8">IF(J8="",0,IF(AND(DAY(J8)&lt;&gt;1,OR(WEEKDAY(J8,2)=6,J8=EOMONTH(J$7,0))),SUMPRODUCT((_xlfn.ISOWEEKNUM(J$7:J8)=_xlfn.ISOWEEKNUM(J8))*(WEEKDAY(J$7:J8,2)&lt;6),L$7:L8),0))</f>
        <v>0</v>
      </c>
      <c r="J8" s="20">
        <f t="shared" ref="J8:J34" si="10">+J7+1</f>
        <v>45718</v>
      </c>
      <c r="K8" s="21" t="str">
        <f t="shared" ref="K8:AU23" si="11">TEXT(J8,"jjjj")</f>
        <v>dimanche</v>
      </c>
      <c r="L8" s="33"/>
      <c r="M8" s="62" cm="1">
        <f t="array" ref="M8">IF(N8="",0,IF(AND(DAY(N8)&lt;&gt;1,OR(WEEKDAY(N8,2)=6,N8=EOMONTH(N$7,0))),SUMPRODUCT((_xlfn.ISOWEEKNUM(N$7:N8)=_xlfn.ISOWEEKNUM(N8))*(WEEKDAY(N$7:N8,2)&lt;6),P$7:P8),0))</f>
        <v>0</v>
      </c>
      <c r="N8" s="20">
        <f t="shared" ref="N8:N34" si="12">+N7+1</f>
        <v>45749</v>
      </c>
      <c r="O8" s="21" t="str">
        <f t="shared" ref="O8" si="13">TEXT(N8,"jjjj")</f>
        <v>mercredi</v>
      </c>
      <c r="P8" s="33"/>
      <c r="Q8" s="62" cm="1">
        <f t="array" ref="Q8">IF(R8="",0,IF(AND(DAY(R8)&lt;&gt;1,OR(WEEKDAY(R8,2)=6,R8=EOMONTH(R$7,0))),SUMPRODUCT((_xlfn.ISOWEEKNUM(R$7:R8)=_xlfn.ISOWEEKNUM(R8))*(WEEKDAY(R$7:R8,2)&lt;6),T$7:T8),0))</f>
        <v>0</v>
      </c>
      <c r="R8" s="20">
        <f t="shared" ref="R8:R34" si="14">+R7+1</f>
        <v>45779</v>
      </c>
      <c r="S8" s="21" t="str">
        <f t="shared" ref="S8" si="15">TEXT(R8,"jjjj")</f>
        <v>vendredi</v>
      </c>
      <c r="T8" s="33"/>
      <c r="U8" s="62" cm="1">
        <f t="array" ref="U8">IF(V8="",0,IF(AND(DAY(V8)&lt;&gt;1,OR(WEEKDAY(V8,2)=6,V8=EOMONTH(V$7,0))),SUMPRODUCT((_xlfn.ISOWEEKNUM(V$7:V8)=_xlfn.ISOWEEKNUM(V8))*(WEEKDAY(V$7:V8,2)&lt;6),X$7:X8),0))</f>
        <v>0</v>
      </c>
      <c r="V8" s="20">
        <f t="shared" ref="V8:V34" si="16">+V7+1</f>
        <v>45810</v>
      </c>
      <c r="W8" s="21" t="str">
        <f t="shared" ref="W8" si="17">TEXT(V8,"jjjj")</f>
        <v>lundi</v>
      </c>
      <c r="X8" s="33"/>
      <c r="Y8" s="62" cm="1">
        <f t="array" ref="Y8">IF(Z8="",0,IF(AND(DAY(Z8)&lt;&gt;1,OR(WEEKDAY(Z8,2)=6,Z8=EOMONTH(Z$7,0))),SUMPRODUCT((_xlfn.ISOWEEKNUM(Z$7:Z8)=_xlfn.ISOWEEKNUM(Z8))*(WEEKDAY(Z$7:Z8,2)&lt;6),AB$7:AB8),0))</f>
        <v>0</v>
      </c>
      <c r="Z8" s="20">
        <f t="shared" ref="Z8:Z34" si="18">+Z7+1</f>
        <v>45840</v>
      </c>
      <c r="AA8" s="21" t="str">
        <f t="shared" ref="AA8" si="19">TEXT(Z8,"jjjj")</f>
        <v>mercredi</v>
      </c>
      <c r="AB8" s="33"/>
      <c r="AC8" s="62" cm="1">
        <f t="array" ref="AC8">IF(AD8="",0,IF(AND(DAY(AD8)&lt;&gt;1,OR(WEEKDAY(AD8,2)=6,AD8=EOMONTH(AD$7,0))),SUMPRODUCT((_xlfn.ISOWEEKNUM(AD$7:AD8)=_xlfn.ISOWEEKNUM(AD8))*(WEEKDAY(AD$7:AD8,2)&lt;6),AF$7:AF8),0))</f>
        <v>0</v>
      </c>
      <c r="AD8" s="20">
        <f t="shared" ref="AD8:AD34" si="20">+AD7+1</f>
        <v>45871</v>
      </c>
      <c r="AE8" s="21" t="str">
        <f t="shared" ref="AE8" si="21">TEXT(AD8,"jjjj")</f>
        <v>samedi</v>
      </c>
      <c r="AF8" s="33"/>
      <c r="AG8" s="62" cm="1">
        <f t="array" ref="AG8">IF(AH8="",0,IF(AND(DAY(AH8)&lt;&gt;1,OR(WEEKDAY(AH8,2)=6,AH8=EOMONTH(AH$7,0))),SUMPRODUCT((_xlfn.ISOWEEKNUM(AH$7:AH8)=_xlfn.ISOWEEKNUM(AH8))*(WEEKDAY(AH$7:AH8,2)&lt;6),AJ$7:AJ8),0))</f>
        <v>0</v>
      </c>
      <c r="AH8" s="20">
        <f t="shared" ref="AH8:AH34" si="22">+AH7+1</f>
        <v>45902</v>
      </c>
      <c r="AI8" s="21" t="str">
        <f t="shared" ref="AI8" si="23">TEXT(AH8,"jjjj")</f>
        <v>mardi</v>
      </c>
      <c r="AJ8" s="33"/>
      <c r="AK8" s="62" cm="1">
        <f t="array" ref="AK8">IF(AL8="",0,IF(AND(DAY(AL8)&lt;&gt;1,OR(WEEKDAY(AL8,2)=6,AL8=EOMONTH(AL$7,0))),SUMPRODUCT((_xlfn.ISOWEEKNUM(AL$7:AL8)=_xlfn.ISOWEEKNUM(AL8))*(WEEKDAY(AL$7:AL8,2)&lt;6),AN$7:AN8),0))</f>
        <v>0</v>
      </c>
      <c r="AL8" s="20">
        <f t="shared" ref="AL8:AL34" si="24">+AL7+1</f>
        <v>45932</v>
      </c>
      <c r="AM8" s="21" t="str">
        <f t="shared" ref="AM8" si="25">TEXT(AL8,"jjjj")</f>
        <v>jeudi</v>
      </c>
      <c r="AN8" s="33"/>
      <c r="AO8" s="62" cm="1">
        <f t="array" ref="AO8">IF(AP8="",0,IF(AND(DAY(AP8)&lt;&gt;1,OR(WEEKDAY(AP8,2)=6,AP8=EOMONTH(AP$7,0))),SUMPRODUCT((_xlfn.ISOWEEKNUM(AP$7:AP8)=_xlfn.ISOWEEKNUM(AP8))*(WEEKDAY(AP$7:AP8,2)&lt;6),AR$7:AR8),0))</f>
        <v>0</v>
      </c>
      <c r="AP8" s="20">
        <f t="shared" ref="AP8:AP34" si="26">+AP7+1</f>
        <v>45963</v>
      </c>
      <c r="AQ8" s="21" t="str">
        <f t="shared" ref="AQ8" si="27">TEXT(AP8,"jjjj")</f>
        <v>dimanche</v>
      </c>
      <c r="AR8" s="33"/>
      <c r="AS8" s="62" cm="1">
        <f t="array" ref="AS8">IF(AT8="",0,IF(AND(DAY(AT8)&lt;&gt;1,OR(WEEKDAY(AT8,2)=6,AT8=EOMONTH(AT$7,0))),SUMPRODUCT((_xlfn.ISOWEEKNUM(AT$7:AT8)=_xlfn.ISOWEEKNUM(AT8))*(WEEKDAY(AT$7:AT8,2)&lt;6),AV$7:AV8),0))</f>
        <v>0</v>
      </c>
      <c r="AT8" s="20">
        <f t="shared" ref="AT8:AT34" si="28">+AT7+1</f>
        <v>45993</v>
      </c>
      <c r="AU8" s="21" t="str">
        <f t="shared" ref="AU8" si="29">TEXT(AT8,"jjjj")</f>
        <v>mardi</v>
      </c>
      <c r="AV8" s="33"/>
    </row>
    <row r="9" spans="1:62" ht="20.25" customHeight="1" x14ac:dyDescent="0.25">
      <c r="A9" s="62" cm="1">
        <f t="array" ref="A9">IF(B9="",0,IF(AND(DAY(B9)&lt;&gt;1,OR(WEEKDAY(B9,2)=6,B9=EOMONTH(B$7,0))),SUMPRODUCT((_xlfn.ISOWEEKNUM(B$7:B9)=_xlfn.ISOWEEKNUM(B9))*(WEEKDAY(B$7:B9,2)&lt;6),D$7:D9),0))</f>
        <v>0</v>
      </c>
      <c r="B9" s="27">
        <f t="shared" ref="B9:B37" si="30">+B8+1</f>
        <v>45660</v>
      </c>
      <c r="C9" s="21" t="str">
        <f t="shared" ref="C9:C37" si="31">TEXT(B9,"jjjj")</f>
        <v>vendredi</v>
      </c>
      <c r="D9" s="33">
        <v>3</v>
      </c>
      <c r="E9" s="62" cm="1">
        <f t="array" ref="E9">IF(F9="",0,IF(AND(DAY(F9)&lt;&gt;1,OR(WEEKDAY(F9,2)=6,F9=EOMONTH(F$7,0))),SUMPRODUCT((_xlfn.ISOWEEKNUM(F$7:F9)=_xlfn.ISOWEEKNUM(F9))*(WEEKDAY(F$7:F9,2)&lt;6),H$7:H9),0))</f>
        <v>0</v>
      </c>
      <c r="F9" s="20">
        <f t="shared" ref="F9:F34" si="32">+F8+1</f>
        <v>45691</v>
      </c>
      <c r="G9" s="21" t="str">
        <f t="shared" ref="G9:G37" si="33">TEXT(F9,"jjjj")</f>
        <v>lundi</v>
      </c>
      <c r="H9" s="33"/>
      <c r="I9" s="62" cm="1">
        <f t="array" ref="I9">IF(J9="",0,IF(AND(DAY(J9)&lt;&gt;1,OR(WEEKDAY(J9,2)=6,J9=EOMONTH(J$7,0))),SUMPRODUCT((_xlfn.ISOWEEKNUM(J$7:J9)=_xlfn.ISOWEEKNUM(J9))*(WEEKDAY(J$7:J9,2)&lt;6),L$7:L9),0))</f>
        <v>0</v>
      </c>
      <c r="J9" s="20">
        <f t="shared" si="10"/>
        <v>45719</v>
      </c>
      <c r="K9" s="21" t="str">
        <f t="shared" si="11"/>
        <v>lundi</v>
      </c>
      <c r="L9" s="33"/>
      <c r="M9" s="62" cm="1">
        <f t="array" ref="M9">IF(N9="",0,IF(AND(DAY(N9)&lt;&gt;1,OR(WEEKDAY(N9,2)=6,N9=EOMONTH(N$7,0))),SUMPRODUCT((_xlfn.ISOWEEKNUM(N$7:N9)=_xlfn.ISOWEEKNUM(N9))*(WEEKDAY(N$7:N9,2)&lt;6),P$7:P9),0))</f>
        <v>0</v>
      </c>
      <c r="N9" s="20">
        <f t="shared" si="12"/>
        <v>45750</v>
      </c>
      <c r="O9" s="21" t="str">
        <f t="shared" si="11"/>
        <v>jeudi</v>
      </c>
      <c r="P9" s="33"/>
      <c r="Q9" s="62" cm="1">
        <f t="array" ref="Q9">IF(R9="",0,IF(AND(DAY(R9)&lt;&gt;1,OR(WEEKDAY(R9,2)=6,R9=EOMONTH(R$7,0))),SUMPRODUCT((_xlfn.ISOWEEKNUM(R$7:R9)=_xlfn.ISOWEEKNUM(R9))*(WEEKDAY(R$7:R9,2)&lt;6),T$7:T9),0))</f>
        <v>0</v>
      </c>
      <c r="R9" s="20">
        <f t="shared" si="14"/>
        <v>45780</v>
      </c>
      <c r="S9" s="21" t="str">
        <f t="shared" si="11"/>
        <v>samedi</v>
      </c>
      <c r="T9" s="33"/>
      <c r="U9" s="62" cm="1">
        <f t="array" ref="U9">IF(V9="",0,IF(AND(DAY(V9)&lt;&gt;1,OR(WEEKDAY(V9,2)=6,V9=EOMONTH(V$7,0))),SUMPRODUCT((_xlfn.ISOWEEKNUM(V$7:V9)=_xlfn.ISOWEEKNUM(V9))*(WEEKDAY(V$7:V9,2)&lt;6),X$7:X9),0))</f>
        <v>0</v>
      </c>
      <c r="V9" s="20">
        <f t="shared" si="16"/>
        <v>45811</v>
      </c>
      <c r="W9" s="21" t="str">
        <f t="shared" si="11"/>
        <v>mardi</v>
      </c>
      <c r="X9" s="33"/>
      <c r="Y9" s="62" cm="1">
        <f t="array" ref="Y9">IF(Z9="",0,IF(AND(DAY(Z9)&lt;&gt;1,OR(WEEKDAY(Z9,2)=6,Z9=EOMONTH(Z$7,0))),SUMPRODUCT((_xlfn.ISOWEEKNUM(Z$7:Z9)=_xlfn.ISOWEEKNUM(Z9))*(WEEKDAY(Z$7:Z9,2)&lt;6),AB$7:AB9),0))</f>
        <v>0</v>
      </c>
      <c r="Z9" s="20">
        <f t="shared" si="18"/>
        <v>45841</v>
      </c>
      <c r="AA9" s="21" t="str">
        <f t="shared" si="11"/>
        <v>jeudi</v>
      </c>
      <c r="AB9" s="33"/>
      <c r="AC9" s="62" cm="1">
        <f t="array" ref="AC9">IF(AD9="",0,IF(AND(DAY(AD9)&lt;&gt;1,OR(WEEKDAY(AD9,2)=6,AD9=EOMONTH(AD$7,0))),SUMPRODUCT((_xlfn.ISOWEEKNUM(AD$7:AD9)=_xlfn.ISOWEEKNUM(AD9))*(WEEKDAY(AD$7:AD9,2)&lt;6),AF$7:AF9),0))</f>
        <v>0</v>
      </c>
      <c r="AD9" s="20">
        <f t="shared" si="20"/>
        <v>45872</v>
      </c>
      <c r="AE9" s="21" t="str">
        <f t="shared" si="11"/>
        <v>dimanche</v>
      </c>
      <c r="AF9" s="33"/>
      <c r="AG9" s="62" cm="1">
        <f t="array" ref="AG9">IF(AH9="",0,IF(AND(DAY(AH9)&lt;&gt;1,OR(WEEKDAY(AH9,2)=6,AH9=EOMONTH(AH$7,0))),SUMPRODUCT((_xlfn.ISOWEEKNUM(AH$7:AH9)=_xlfn.ISOWEEKNUM(AH9))*(WEEKDAY(AH$7:AH9,2)&lt;6),AJ$7:AJ9),0))</f>
        <v>0</v>
      </c>
      <c r="AH9" s="20">
        <f t="shared" si="22"/>
        <v>45903</v>
      </c>
      <c r="AI9" s="21" t="str">
        <f t="shared" si="11"/>
        <v>mercredi</v>
      </c>
      <c r="AJ9" s="33"/>
      <c r="AK9" s="62" cm="1">
        <f t="array" ref="AK9">IF(AL9="",0,IF(AND(DAY(AL9)&lt;&gt;1,OR(WEEKDAY(AL9,2)=6,AL9=EOMONTH(AL$7,0))),SUMPRODUCT((_xlfn.ISOWEEKNUM(AL$7:AL9)=_xlfn.ISOWEEKNUM(AL9))*(WEEKDAY(AL$7:AL9,2)&lt;6),AN$7:AN9),0))</f>
        <v>0</v>
      </c>
      <c r="AL9" s="20">
        <f t="shared" si="24"/>
        <v>45933</v>
      </c>
      <c r="AM9" s="21" t="str">
        <f t="shared" si="11"/>
        <v>vendredi</v>
      </c>
      <c r="AN9" s="33"/>
      <c r="AO9" s="62" cm="1">
        <f t="array" ref="AO9">IF(AP9="",0,IF(AND(DAY(AP9)&lt;&gt;1,OR(WEEKDAY(AP9,2)=6,AP9=EOMONTH(AP$7,0))),SUMPRODUCT((_xlfn.ISOWEEKNUM(AP$7:AP9)=_xlfn.ISOWEEKNUM(AP9))*(WEEKDAY(AP$7:AP9,2)&lt;6),AR$7:AR9),0))</f>
        <v>0</v>
      </c>
      <c r="AP9" s="20">
        <f t="shared" si="26"/>
        <v>45964</v>
      </c>
      <c r="AQ9" s="21" t="str">
        <f t="shared" si="11"/>
        <v>lundi</v>
      </c>
      <c r="AR9" s="33"/>
      <c r="AS9" s="62" cm="1">
        <f t="array" ref="AS9">IF(AT9="",0,IF(AND(DAY(AT9)&lt;&gt;1,OR(WEEKDAY(AT9,2)=6,AT9=EOMONTH(AT$7,0))),SUMPRODUCT((_xlfn.ISOWEEKNUM(AT$7:AT9)=_xlfn.ISOWEEKNUM(AT9))*(WEEKDAY(AT$7:AT9,2)&lt;6),AV$7:AV9),0))</f>
        <v>0</v>
      </c>
      <c r="AT9" s="20">
        <f t="shared" si="28"/>
        <v>45994</v>
      </c>
      <c r="AU9" s="21" t="str">
        <f t="shared" si="11"/>
        <v>mercredi</v>
      </c>
      <c r="AV9" s="33"/>
    </row>
    <row r="10" spans="1:62" ht="20.25" customHeight="1" x14ac:dyDescent="0.25">
      <c r="A10" s="62" cm="1">
        <f t="array" ref="A10">IF(B10="",0,IF(AND(DAY(B10)&lt;&gt;1,OR(WEEKDAY(B10,2)=6,B10=EOMONTH(B$7,0))),SUMPRODUCT((_xlfn.ISOWEEKNUM(B$7:B10)=_xlfn.ISOWEEKNUM(B10))*(WEEKDAY(B$7:B10,2)&lt;6),D$7:D10),0))</f>
        <v>18</v>
      </c>
      <c r="B10" s="27">
        <f>+B9+1</f>
        <v>45661</v>
      </c>
      <c r="C10" s="21" t="str">
        <f t="shared" si="31"/>
        <v>samedi</v>
      </c>
      <c r="D10" s="33"/>
      <c r="E10" s="62" cm="1">
        <f t="array" ref="E10">IF(F10="",0,IF(AND(DAY(F10)&lt;&gt;1,OR(WEEKDAY(F10,2)=6,F10=EOMONTH(F$7,0))),SUMPRODUCT((_xlfn.ISOWEEKNUM(F$7:F10)=_xlfn.ISOWEEKNUM(F10))*(WEEKDAY(F$7:F10,2)&lt;6),H$7:H10),0))</f>
        <v>0</v>
      </c>
      <c r="F10" s="20">
        <f t="shared" si="32"/>
        <v>45692</v>
      </c>
      <c r="G10" s="21" t="str">
        <f t="shared" si="33"/>
        <v>mardi</v>
      </c>
      <c r="H10" s="33">
        <v>3</v>
      </c>
      <c r="I10" s="62" cm="1">
        <f t="array" ref="I10">IF(J10="",0,IF(AND(DAY(J10)&lt;&gt;1,OR(WEEKDAY(J10,2)=6,J10=EOMONTH(J$7,0))),SUMPRODUCT((_xlfn.ISOWEEKNUM(J$7:J10)=_xlfn.ISOWEEKNUM(J10))*(WEEKDAY(J$7:J10,2)&lt;6),L$7:L10),0))</f>
        <v>0</v>
      </c>
      <c r="J10" s="20">
        <f t="shared" si="10"/>
        <v>45720</v>
      </c>
      <c r="K10" s="21" t="str">
        <f t="shared" si="11"/>
        <v>mardi</v>
      </c>
      <c r="L10" s="33"/>
      <c r="M10" s="62" cm="1">
        <f t="array" ref="M10">IF(N10="",0,IF(AND(DAY(N10)&lt;&gt;1,OR(WEEKDAY(N10,2)=6,N10=EOMONTH(N$7,0))),SUMPRODUCT((_xlfn.ISOWEEKNUM(N$7:N10)=_xlfn.ISOWEEKNUM(N10))*(WEEKDAY(N$7:N10,2)&lt;6),P$7:P10),0))</f>
        <v>0</v>
      </c>
      <c r="N10" s="20">
        <f t="shared" si="12"/>
        <v>45751</v>
      </c>
      <c r="O10" s="21" t="str">
        <f t="shared" si="11"/>
        <v>vendredi</v>
      </c>
      <c r="P10" s="33"/>
      <c r="Q10" s="62" cm="1">
        <f t="array" ref="Q10">IF(R10="",0,IF(AND(DAY(R10)&lt;&gt;1,OR(WEEKDAY(R10,2)=6,R10=EOMONTH(R$7,0))),SUMPRODUCT((_xlfn.ISOWEEKNUM(R$7:R10)=_xlfn.ISOWEEKNUM(R10))*(WEEKDAY(R$7:R10,2)&lt;6),T$7:T10),0))</f>
        <v>0</v>
      </c>
      <c r="R10" s="20">
        <f t="shared" si="14"/>
        <v>45781</v>
      </c>
      <c r="S10" s="21" t="str">
        <f t="shared" si="11"/>
        <v>dimanche</v>
      </c>
      <c r="T10" s="33"/>
      <c r="U10" s="62" cm="1">
        <f t="array" ref="U10">IF(V10="",0,IF(AND(DAY(V10)&lt;&gt;1,OR(WEEKDAY(V10,2)=6,V10=EOMONTH(V$7,0))),SUMPRODUCT((_xlfn.ISOWEEKNUM(V$7:V10)=_xlfn.ISOWEEKNUM(V10))*(WEEKDAY(V$7:V10,2)&lt;6),X$7:X10),0))</f>
        <v>0</v>
      </c>
      <c r="V10" s="20">
        <f t="shared" si="16"/>
        <v>45812</v>
      </c>
      <c r="W10" s="21" t="str">
        <f t="shared" si="11"/>
        <v>mercredi</v>
      </c>
      <c r="X10" s="33"/>
      <c r="Y10" s="62" cm="1">
        <f t="array" ref="Y10">IF(Z10="",0,IF(AND(DAY(Z10)&lt;&gt;1,OR(WEEKDAY(Z10,2)=6,Z10=EOMONTH(Z$7,0))),SUMPRODUCT((_xlfn.ISOWEEKNUM(Z$7:Z10)=_xlfn.ISOWEEKNUM(Z10))*(WEEKDAY(Z$7:Z10,2)&lt;6),AB$7:AB10),0))</f>
        <v>0</v>
      </c>
      <c r="Z10" s="20">
        <f t="shared" si="18"/>
        <v>45842</v>
      </c>
      <c r="AA10" s="21" t="str">
        <f t="shared" si="11"/>
        <v>vendredi</v>
      </c>
      <c r="AB10" s="33"/>
      <c r="AC10" s="62" cm="1">
        <f t="array" ref="AC10">IF(AD10="",0,IF(AND(DAY(AD10)&lt;&gt;1,OR(WEEKDAY(AD10,2)=6,AD10=EOMONTH(AD$7,0))),SUMPRODUCT((_xlfn.ISOWEEKNUM(AD$7:AD10)=_xlfn.ISOWEEKNUM(AD10))*(WEEKDAY(AD$7:AD10,2)&lt;6),AF$7:AF10),0))</f>
        <v>0</v>
      </c>
      <c r="AD10" s="20">
        <f t="shared" si="20"/>
        <v>45873</v>
      </c>
      <c r="AE10" s="21" t="str">
        <f t="shared" si="11"/>
        <v>lundi</v>
      </c>
      <c r="AF10" s="33"/>
      <c r="AG10" s="62" cm="1">
        <f t="array" ref="AG10">IF(AH10="",0,IF(AND(DAY(AH10)&lt;&gt;1,OR(WEEKDAY(AH10,2)=6,AH10=EOMONTH(AH$7,0))),SUMPRODUCT((_xlfn.ISOWEEKNUM(AH$7:AH10)=_xlfn.ISOWEEKNUM(AH10))*(WEEKDAY(AH$7:AH10,2)&lt;6),AJ$7:AJ10),0))</f>
        <v>0</v>
      </c>
      <c r="AH10" s="20">
        <f t="shared" si="22"/>
        <v>45904</v>
      </c>
      <c r="AI10" s="21" t="str">
        <f t="shared" si="11"/>
        <v>jeudi</v>
      </c>
      <c r="AJ10" s="33"/>
      <c r="AK10" s="62" cm="1">
        <f t="array" ref="AK10">IF(AL10="",0,IF(AND(DAY(AL10)&lt;&gt;1,OR(WEEKDAY(AL10,2)=6,AL10=EOMONTH(AL$7,0))),SUMPRODUCT((_xlfn.ISOWEEKNUM(AL$7:AL10)=_xlfn.ISOWEEKNUM(AL10))*(WEEKDAY(AL$7:AL10,2)&lt;6),AN$7:AN10),0))</f>
        <v>0</v>
      </c>
      <c r="AL10" s="20">
        <f t="shared" si="24"/>
        <v>45934</v>
      </c>
      <c r="AM10" s="21" t="str">
        <f t="shared" si="11"/>
        <v>samedi</v>
      </c>
      <c r="AN10" s="33"/>
      <c r="AO10" s="62" cm="1">
        <f t="array" ref="AO10">IF(AP10="",0,IF(AND(DAY(AP10)&lt;&gt;1,OR(WEEKDAY(AP10,2)=6,AP10=EOMONTH(AP$7,0))),SUMPRODUCT((_xlfn.ISOWEEKNUM(AP$7:AP10)=_xlfn.ISOWEEKNUM(AP10))*(WEEKDAY(AP$7:AP10,2)&lt;6),AR$7:AR10),0))</f>
        <v>0</v>
      </c>
      <c r="AP10" s="20">
        <f t="shared" si="26"/>
        <v>45965</v>
      </c>
      <c r="AQ10" s="21" t="str">
        <f t="shared" si="11"/>
        <v>mardi</v>
      </c>
      <c r="AR10" s="33"/>
      <c r="AS10" s="62" cm="1">
        <f t="array" ref="AS10">IF(AT10="",0,IF(AND(DAY(AT10)&lt;&gt;1,OR(WEEKDAY(AT10,2)=6,AT10=EOMONTH(AT$7,0))),SUMPRODUCT((_xlfn.ISOWEEKNUM(AT$7:AT10)=_xlfn.ISOWEEKNUM(AT10))*(WEEKDAY(AT$7:AT10,2)&lt;6),AV$7:AV10),0))</f>
        <v>0</v>
      </c>
      <c r="AT10" s="20">
        <f t="shared" si="28"/>
        <v>45995</v>
      </c>
      <c r="AU10" s="21" t="str">
        <f t="shared" si="11"/>
        <v>jeudi</v>
      </c>
      <c r="AV10" s="33"/>
    </row>
    <row r="11" spans="1:62" ht="20.25" customHeight="1" x14ac:dyDescent="0.25">
      <c r="A11" s="62" cm="1">
        <f t="array" ref="A11">IF(B11="",0,IF(AND(DAY(B11)&lt;&gt;1,OR(WEEKDAY(B11,2)=6,B11=EOMONTH(B$7,0))),SUMPRODUCT((_xlfn.ISOWEEKNUM(B$7:B11)=_xlfn.ISOWEEKNUM(B11))*(WEEKDAY(B$7:B11,2)&lt;6),D$7:D11),0))</f>
        <v>0</v>
      </c>
      <c r="B11" s="27">
        <f t="shared" si="30"/>
        <v>45662</v>
      </c>
      <c r="C11" s="21" t="str">
        <f t="shared" si="31"/>
        <v>dimanche</v>
      </c>
      <c r="D11" s="33"/>
      <c r="E11" s="62" cm="1">
        <f t="array" ref="E11">IF(F11="",0,IF(AND(DAY(F11)&lt;&gt;1,OR(WEEKDAY(F11,2)=6,F11=EOMONTH(F$7,0))),SUMPRODUCT((_xlfn.ISOWEEKNUM(F$7:F11)=_xlfn.ISOWEEKNUM(F11))*(WEEKDAY(F$7:F11,2)&lt;6),H$7:H11),0))</f>
        <v>0</v>
      </c>
      <c r="F11" s="20">
        <f t="shared" si="32"/>
        <v>45693</v>
      </c>
      <c r="G11" s="21" t="str">
        <f t="shared" si="33"/>
        <v>mercredi</v>
      </c>
      <c r="H11" s="33">
        <v>4</v>
      </c>
      <c r="I11" s="62" cm="1">
        <f t="array" ref="I11">IF(J11="",0,IF(AND(DAY(J11)&lt;&gt;1,OR(WEEKDAY(J11,2)=6,J11=EOMONTH(J$7,0))),SUMPRODUCT((_xlfn.ISOWEEKNUM(J$7:J11)=_xlfn.ISOWEEKNUM(J11))*(WEEKDAY(J$7:J11,2)&lt;6),L$7:L11),0))</f>
        <v>0</v>
      </c>
      <c r="J11" s="20">
        <f t="shared" si="10"/>
        <v>45721</v>
      </c>
      <c r="K11" s="21" t="str">
        <f t="shared" si="11"/>
        <v>mercredi</v>
      </c>
      <c r="L11" s="33"/>
      <c r="M11" s="62" cm="1">
        <f t="array" ref="M11">IF(N11="",0,IF(AND(DAY(N11)&lt;&gt;1,OR(WEEKDAY(N11,2)=6,N11=EOMONTH(N$7,0))),SUMPRODUCT((_xlfn.ISOWEEKNUM(N$7:N11)=_xlfn.ISOWEEKNUM(N11))*(WEEKDAY(N$7:N11,2)&lt;6),P$7:P11),0))</f>
        <v>0</v>
      </c>
      <c r="N11" s="20">
        <f t="shared" si="12"/>
        <v>45752</v>
      </c>
      <c r="O11" s="21" t="str">
        <f t="shared" si="11"/>
        <v>samedi</v>
      </c>
      <c r="P11" s="33"/>
      <c r="Q11" s="62" cm="1">
        <f t="array" ref="Q11">IF(R11="",0,IF(AND(DAY(R11)&lt;&gt;1,OR(WEEKDAY(R11,2)=6,R11=EOMONTH(R$7,0))),SUMPRODUCT((_xlfn.ISOWEEKNUM(R$7:R11)=_xlfn.ISOWEEKNUM(R11))*(WEEKDAY(R$7:R11,2)&lt;6),T$7:T11),0))</f>
        <v>0</v>
      </c>
      <c r="R11" s="20">
        <f t="shared" si="14"/>
        <v>45782</v>
      </c>
      <c r="S11" s="21" t="str">
        <f t="shared" si="11"/>
        <v>lundi</v>
      </c>
      <c r="T11" s="33"/>
      <c r="U11" s="62" cm="1">
        <f t="array" ref="U11">IF(V11="",0,IF(AND(DAY(V11)&lt;&gt;1,OR(WEEKDAY(V11,2)=6,V11=EOMONTH(V$7,0))),SUMPRODUCT((_xlfn.ISOWEEKNUM(V$7:V11)=_xlfn.ISOWEEKNUM(V11))*(WEEKDAY(V$7:V11,2)&lt;6),X$7:X11),0))</f>
        <v>0</v>
      </c>
      <c r="V11" s="20">
        <f t="shared" si="16"/>
        <v>45813</v>
      </c>
      <c r="W11" s="21" t="str">
        <f t="shared" si="11"/>
        <v>jeudi</v>
      </c>
      <c r="X11" s="33"/>
      <c r="Y11" s="62" cm="1">
        <f t="array" ref="Y11">IF(Z11="",0,IF(AND(DAY(Z11)&lt;&gt;1,OR(WEEKDAY(Z11,2)=6,Z11=EOMONTH(Z$7,0))),SUMPRODUCT((_xlfn.ISOWEEKNUM(Z$7:Z11)=_xlfn.ISOWEEKNUM(Z11))*(WEEKDAY(Z$7:Z11,2)&lt;6),AB$7:AB11),0))</f>
        <v>0</v>
      </c>
      <c r="Z11" s="20">
        <f t="shared" si="18"/>
        <v>45843</v>
      </c>
      <c r="AA11" s="21" t="str">
        <f t="shared" si="11"/>
        <v>samedi</v>
      </c>
      <c r="AB11" s="33"/>
      <c r="AC11" s="62" cm="1">
        <f t="array" ref="AC11">IF(AD11="",0,IF(AND(DAY(AD11)&lt;&gt;1,OR(WEEKDAY(AD11,2)=6,AD11=EOMONTH(AD$7,0))),SUMPRODUCT((_xlfn.ISOWEEKNUM(AD$7:AD11)=_xlfn.ISOWEEKNUM(AD11))*(WEEKDAY(AD$7:AD11,2)&lt;6),AF$7:AF11),0))</f>
        <v>0</v>
      </c>
      <c r="AD11" s="20">
        <f t="shared" si="20"/>
        <v>45874</v>
      </c>
      <c r="AE11" s="21" t="str">
        <f t="shared" si="11"/>
        <v>mardi</v>
      </c>
      <c r="AF11" s="33"/>
      <c r="AG11" s="62" cm="1">
        <f t="array" ref="AG11">IF(AH11="",0,IF(AND(DAY(AH11)&lt;&gt;1,OR(WEEKDAY(AH11,2)=6,AH11=EOMONTH(AH$7,0))),SUMPRODUCT((_xlfn.ISOWEEKNUM(AH$7:AH11)=_xlfn.ISOWEEKNUM(AH11))*(WEEKDAY(AH$7:AH11,2)&lt;6),AJ$7:AJ11),0))</f>
        <v>0</v>
      </c>
      <c r="AH11" s="20">
        <f t="shared" si="22"/>
        <v>45905</v>
      </c>
      <c r="AI11" s="21" t="str">
        <f t="shared" si="11"/>
        <v>vendredi</v>
      </c>
      <c r="AJ11" s="33"/>
      <c r="AK11" s="62" cm="1">
        <f t="array" ref="AK11">IF(AL11="",0,IF(AND(DAY(AL11)&lt;&gt;1,OR(WEEKDAY(AL11,2)=6,AL11=EOMONTH(AL$7,0))),SUMPRODUCT((_xlfn.ISOWEEKNUM(AL$7:AL11)=_xlfn.ISOWEEKNUM(AL11))*(WEEKDAY(AL$7:AL11,2)&lt;6),AN$7:AN11),0))</f>
        <v>0</v>
      </c>
      <c r="AL11" s="20">
        <f t="shared" si="24"/>
        <v>45935</v>
      </c>
      <c r="AM11" s="21" t="str">
        <f t="shared" si="11"/>
        <v>dimanche</v>
      </c>
      <c r="AN11" s="33"/>
      <c r="AO11" s="62" cm="1">
        <f t="array" ref="AO11">IF(AP11="",0,IF(AND(DAY(AP11)&lt;&gt;1,OR(WEEKDAY(AP11,2)=6,AP11=EOMONTH(AP$7,0))),SUMPRODUCT((_xlfn.ISOWEEKNUM(AP$7:AP11)=_xlfn.ISOWEEKNUM(AP11))*(WEEKDAY(AP$7:AP11,2)&lt;6),AR$7:AR11),0))</f>
        <v>0</v>
      </c>
      <c r="AP11" s="20">
        <f t="shared" si="26"/>
        <v>45966</v>
      </c>
      <c r="AQ11" s="21" t="str">
        <f t="shared" si="11"/>
        <v>mercredi</v>
      </c>
      <c r="AR11" s="33"/>
      <c r="AS11" s="62" cm="1">
        <f t="array" ref="AS11">IF(AT11="",0,IF(AND(DAY(AT11)&lt;&gt;1,OR(WEEKDAY(AT11,2)=6,AT11=EOMONTH(AT$7,0))),SUMPRODUCT((_xlfn.ISOWEEKNUM(AT$7:AT11)=_xlfn.ISOWEEKNUM(AT11))*(WEEKDAY(AT$7:AT11,2)&lt;6),AV$7:AV11),0))</f>
        <v>0</v>
      </c>
      <c r="AT11" s="20">
        <f t="shared" si="28"/>
        <v>45996</v>
      </c>
      <c r="AU11" s="21" t="str">
        <f t="shared" si="11"/>
        <v>vendredi</v>
      </c>
      <c r="AV11" s="33"/>
    </row>
    <row r="12" spans="1:62" ht="20.25" customHeight="1" x14ac:dyDescent="0.25">
      <c r="A12" s="62" cm="1">
        <f t="array" ref="A12">IF(B12="",0,IF(AND(DAY(B12)&lt;&gt;1,OR(WEEKDAY(B12,2)=6,B12=EOMONTH(B$7,0))),SUMPRODUCT((_xlfn.ISOWEEKNUM(B$7:B12)=_xlfn.ISOWEEKNUM(B12))*(WEEKDAY(B$7:B12,2)&lt;6),D$7:D12),0))</f>
        <v>0</v>
      </c>
      <c r="B12" s="27">
        <f>+B11+1</f>
        <v>45663</v>
      </c>
      <c r="C12" s="21" t="str">
        <f t="shared" si="31"/>
        <v>lundi</v>
      </c>
      <c r="D12" s="33"/>
      <c r="E12" s="62" cm="1">
        <f t="array" ref="E12">IF(F12="",0,IF(AND(DAY(F12)&lt;&gt;1,OR(WEEKDAY(F12,2)=6,F12=EOMONTH(F$7,0))),SUMPRODUCT((_xlfn.ISOWEEKNUM(F$7:F12)=_xlfn.ISOWEEKNUM(F12))*(WEEKDAY(F$7:F12,2)&lt;6),H$7:H12),0))</f>
        <v>0</v>
      </c>
      <c r="F12" s="20">
        <f t="shared" si="32"/>
        <v>45694</v>
      </c>
      <c r="G12" s="21" t="str">
        <f t="shared" si="33"/>
        <v>jeudi</v>
      </c>
      <c r="H12" s="33"/>
      <c r="I12" s="62" cm="1">
        <f t="array" ref="I12">IF(J12="",0,IF(AND(DAY(J12)&lt;&gt;1,OR(WEEKDAY(J12,2)=6,J12=EOMONTH(J$7,0))),SUMPRODUCT((_xlfn.ISOWEEKNUM(J$7:J12)=_xlfn.ISOWEEKNUM(J12))*(WEEKDAY(J$7:J12,2)&lt;6),L$7:L12),0))</f>
        <v>0</v>
      </c>
      <c r="J12" s="20">
        <f t="shared" si="10"/>
        <v>45722</v>
      </c>
      <c r="K12" s="21" t="str">
        <f t="shared" si="11"/>
        <v>jeudi</v>
      </c>
      <c r="L12" s="33"/>
      <c r="M12" s="62" cm="1">
        <f t="array" ref="M12">IF(N12="",0,IF(AND(DAY(N12)&lt;&gt;1,OR(WEEKDAY(N12,2)=6,N12=EOMONTH(N$7,0))),SUMPRODUCT((_xlfn.ISOWEEKNUM(N$7:N12)=_xlfn.ISOWEEKNUM(N12))*(WEEKDAY(N$7:N12,2)&lt;6),P$7:P12),0))</f>
        <v>0</v>
      </c>
      <c r="N12" s="20">
        <f t="shared" si="12"/>
        <v>45753</v>
      </c>
      <c r="O12" s="21" t="str">
        <f t="shared" si="11"/>
        <v>dimanche</v>
      </c>
      <c r="P12" s="33"/>
      <c r="Q12" s="62" cm="1">
        <f t="array" ref="Q12">IF(R12="",0,IF(AND(DAY(R12)&lt;&gt;1,OR(WEEKDAY(R12,2)=6,R12=EOMONTH(R$7,0))),SUMPRODUCT((_xlfn.ISOWEEKNUM(R$7:R12)=_xlfn.ISOWEEKNUM(R12))*(WEEKDAY(R$7:R12,2)&lt;6),T$7:T12),0))</f>
        <v>0</v>
      </c>
      <c r="R12" s="20">
        <f t="shared" si="14"/>
        <v>45783</v>
      </c>
      <c r="S12" s="21" t="str">
        <f t="shared" si="11"/>
        <v>mardi</v>
      </c>
      <c r="T12" s="33"/>
      <c r="U12" s="62" cm="1">
        <f t="array" ref="U12">IF(V12="",0,IF(AND(DAY(V12)&lt;&gt;1,OR(WEEKDAY(V12,2)=6,V12=EOMONTH(V$7,0))),SUMPRODUCT((_xlfn.ISOWEEKNUM(V$7:V12)=_xlfn.ISOWEEKNUM(V12))*(WEEKDAY(V$7:V12,2)&lt;6),X$7:X12),0))</f>
        <v>0</v>
      </c>
      <c r="V12" s="20">
        <f t="shared" si="16"/>
        <v>45814</v>
      </c>
      <c r="W12" s="21" t="str">
        <f t="shared" si="11"/>
        <v>vendredi</v>
      </c>
      <c r="X12" s="33"/>
      <c r="Y12" s="62" cm="1">
        <f t="array" ref="Y12">IF(Z12="",0,IF(AND(DAY(Z12)&lt;&gt;1,OR(WEEKDAY(Z12,2)=6,Z12=EOMONTH(Z$7,0))),SUMPRODUCT((_xlfn.ISOWEEKNUM(Z$7:Z12)=_xlfn.ISOWEEKNUM(Z12))*(WEEKDAY(Z$7:Z12,2)&lt;6),AB$7:AB12),0))</f>
        <v>0</v>
      </c>
      <c r="Z12" s="20">
        <f t="shared" si="18"/>
        <v>45844</v>
      </c>
      <c r="AA12" s="21" t="str">
        <f t="shared" si="11"/>
        <v>dimanche</v>
      </c>
      <c r="AB12" s="33"/>
      <c r="AC12" s="62" cm="1">
        <f t="array" ref="AC12">IF(AD12="",0,IF(AND(DAY(AD12)&lt;&gt;1,OR(WEEKDAY(AD12,2)=6,AD12=EOMONTH(AD$7,0))),SUMPRODUCT((_xlfn.ISOWEEKNUM(AD$7:AD12)=_xlfn.ISOWEEKNUM(AD12))*(WEEKDAY(AD$7:AD12,2)&lt;6),AF$7:AF12),0))</f>
        <v>0</v>
      </c>
      <c r="AD12" s="20">
        <f t="shared" si="20"/>
        <v>45875</v>
      </c>
      <c r="AE12" s="21" t="str">
        <f t="shared" si="11"/>
        <v>mercredi</v>
      </c>
      <c r="AF12" s="33"/>
      <c r="AG12" s="62" cm="1">
        <f t="array" ref="AG12">IF(AH12="",0,IF(AND(DAY(AH12)&lt;&gt;1,OR(WEEKDAY(AH12,2)=6,AH12=EOMONTH(AH$7,0))),SUMPRODUCT((_xlfn.ISOWEEKNUM(AH$7:AH12)=_xlfn.ISOWEEKNUM(AH12))*(WEEKDAY(AH$7:AH12,2)&lt;6),AJ$7:AJ12),0))</f>
        <v>0</v>
      </c>
      <c r="AH12" s="20">
        <f t="shared" si="22"/>
        <v>45906</v>
      </c>
      <c r="AI12" s="21" t="str">
        <f t="shared" si="11"/>
        <v>samedi</v>
      </c>
      <c r="AJ12" s="33"/>
      <c r="AK12" s="62" cm="1">
        <f t="array" ref="AK12">IF(AL12="",0,IF(AND(DAY(AL12)&lt;&gt;1,OR(WEEKDAY(AL12,2)=6,AL12=EOMONTH(AL$7,0))),SUMPRODUCT((_xlfn.ISOWEEKNUM(AL$7:AL12)=_xlfn.ISOWEEKNUM(AL12))*(WEEKDAY(AL$7:AL12,2)&lt;6),AN$7:AN12),0))</f>
        <v>0</v>
      </c>
      <c r="AL12" s="20">
        <f t="shared" si="24"/>
        <v>45936</v>
      </c>
      <c r="AM12" s="21" t="str">
        <f t="shared" si="11"/>
        <v>lundi</v>
      </c>
      <c r="AN12" s="33"/>
      <c r="AO12" s="62" cm="1">
        <f t="array" ref="AO12">IF(AP12="",0,IF(AND(DAY(AP12)&lt;&gt;1,OR(WEEKDAY(AP12,2)=6,AP12=EOMONTH(AP$7,0))),SUMPRODUCT((_xlfn.ISOWEEKNUM(AP$7:AP12)=_xlfn.ISOWEEKNUM(AP12))*(WEEKDAY(AP$7:AP12,2)&lt;6),AR$7:AR12),0))</f>
        <v>0</v>
      </c>
      <c r="AP12" s="20">
        <f t="shared" si="26"/>
        <v>45967</v>
      </c>
      <c r="AQ12" s="21" t="str">
        <f t="shared" si="11"/>
        <v>jeudi</v>
      </c>
      <c r="AR12" s="33"/>
      <c r="AS12" s="62" cm="1">
        <f t="array" ref="AS12">IF(AT12="",0,IF(AND(DAY(AT12)&lt;&gt;1,OR(WEEKDAY(AT12,2)=6,AT12=EOMONTH(AT$7,0))),SUMPRODUCT((_xlfn.ISOWEEKNUM(AT$7:AT12)=_xlfn.ISOWEEKNUM(AT12))*(WEEKDAY(AT$7:AT12,2)&lt;6),AV$7:AV12),0))</f>
        <v>0</v>
      </c>
      <c r="AT12" s="20">
        <f t="shared" si="28"/>
        <v>45997</v>
      </c>
      <c r="AU12" s="21" t="str">
        <f t="shared" si="11"/>
        <v>samedi</v>
      </c>
      <c r="AV12" s="33"/>
    </row>
    <row r="13" spans="1:62" ht="20.25" customHeight="1" x14ac:dyDescent="0.25">
      <c r="A13" s="62" cm="1">
        <f t="array" ref="A13">IF(B13="",0,IF(AND(DAY(B13)&lt;&gt;1,OR(WEEKDAY(B13,2)=6,B13=EOMONTH(B$7,0))),SUMPRODUCT((_xlfn.ISOWEEKNUM(B$7:B13)=_xlfn.ISOWEEKNUM(B13))*(WEEKDAY(B$7:B13,2)&lt;6),D$7:D13),0))</f>
        <v>0</v>
      </c>
      <c r="B13" s="27">
        <f t="shared" si="30"/>
        <v>45664</v>
      </c>
      <c r="C13" s="21" t="str">
        <f t="shared" si="31"/>
        <v>mardi</v>
      </c>
      <c r="D13" s="33">
        <v>5</v>
      </c>
      <c r="E13" s="62" cm="1">
        <f t="array" ref="E13">IF(F13="",0,IF(AND(DAY(F13)&lt;&gt;1,OR(WEEKDAY(F13,2)=6,F13=EOMONTH(F$7,0))),SUMPRODUCT((_xlfn.ISOWEEKNUM(F$7:F13)=_xlfn.ISOWEEKNUM(F13))*(WEEKDAY(F$7:F13,2)&lt;6),H$7:H13),0))</f>
        <v>0</v>
      </c>
      <c r="F13" s="20">
        <f t="shared" si="32"/>
        <v>45695</v>
      </c>
      <c r="G13" s="21" t="str">
        <f t="shared" si="33"/>
        <v>vendredi</v>
      </c>
      <c r="H13" s="33"/>
      <c r="I13" s="62" cm="1">
        <f t="array" ref="I13">IF(J13="",0,IF(AND(DAY(J13)&lt;&gt;1,OR(WEEKDAY(J13,2)=6,J13=EOMONTH(J$7,0))),SUMPRODUCT((_xlfn.ISOWEEKNUM(J$7:J13)=_xlfn.ISOWEEKNUM(J13))*(WEEKDAY(J$7:J13,2)&lt;6),L$7:L13),0))</f>
        <v>0</v>
      </c>
      <c r="J13" s="20">
        <f t="shared" si="10"/>
        <v>45723</v>
      </c>
      <c r="K13" s="21" t="str">
        <f t="shared" si="11"/>
        <v>vendredi</v>
      </c>
      <c r="L13" s="33"/>
      <c r="M13" s="62" cm="1">
        <f t="array" ref="M13">IF(N13="",0,IF(AND(DAY(N13)&lt;&gt;1,OR(WEEKDAY(N13,2)=6,N13=EOMONTH(N$7,0))),SUMPRODUCT((_xlfn.ISOWEEKNUM(N$7:N13)=_xlfn.ISOWEEKNUM(N13))*(WEEKDAY(N$7:N13,2)&lt;6),P$7:P13),0))</f>
        <v>0</v>
      </c>
      <c r="N13" s="20">
        <f t="shared" si="12"/>
        <v>45754</v>
      </c>
      <c r="O13" s="21" t="str">
        <f t="shared" si="11"/>
        <v>lundi</v>
      </c>
      <c r="P13" s="33"/>
      <c r="Q13" s="62" cm="1">
        <f t="array" ref="Q13">IF(R13="",0,IF(AND(DAY(R13)&lt;&gt;1,OR(WEEKDAY(R13,2)=6,R13=EOMONTH(R$7,0))),SUMPRODUCT((_xlfn.ISOWEEKNUM(R$7:R13)=_xlfn.ISOWEEKNUM(R13))*(WEEKDAY(R$7:R13,2)&lt;6),T$7:T13),0))</f>
        <v>0</v>
      </c>
      <c r="R13" s="20">
        <f t="shared" si="14"/>
        <v>45784</v>
      </c>
      <c r="S13" s="21" t="str">
        <f t="shared" si="11"/>
        <v>mercredi</v>
      </c>
      <c r="T13" s="33"/>
      <c r="U13" s="62" cm="1">
        <f t="array" ref="U13">IF(V13="",0,IF(AND(DAY(V13)&lt;&gt;1,OR(WEEKDAY(V13,2)=6,V13=EOMONTH(V$7,0))),SUMPRODUCT((_xlfn.ISOWEEKNUM(V$7:V13)=_xlfn.ISOWEEKNUM(V13))*(WEEKDAY(V$7:V13,2)&lt;6),X$7:X13),0))</f>
        <v>0</v>
      </c>
      <c r="V13" s="20">
        <f t="shared" si="16"/>
        <v>45815</v>
      </c>
      <c r="W13" s="21" t="str">
        <f t="shared" si="11"/>
        <v>samedi</v>
      </c>
      <c r="X13" s="33"/>
      <c r="Y13" s="62" cm="1">
        <f t="array" ref="Y13">IF(Z13="",0,IF(AND(DAY(Z13)&lt;&gt;1,OR(WEEKDAY(Z13,2)=6,Z13=EOMONTH(Z$7,0))),SUMPRODUCT((_xlfn.ISOWEEKNUM(Z$7:Z13)=_xlfn.ISOWEEKNUM(Z13))*(WEEKDAY(Z$7:Z13,2)&lt;6),AB$7:AB13),0))</f>
        <v>0</v>
      </c>
      <c r="Z13" s="20">
        <f t="shared" si="18"/>
        <v>45845</v>
      </c>
      <c r="AA13" s="21" t="str">
        <f t="shared" si="11"/>
        <v>lundi</v>
      </c>
      <c r="AB13" s="33"/>
      <c r="AC13" s="62" cm="1">
        <f t="array" ref="AC13">IF(AD13="",0,IF(AND(DAY(AD13)&lt;&gt;1,OR(WEEKDAY(AD13,2)=6,AD13=EOMONTH(AD$7,0))),SUMPRODUCT((_xlfn.ISOWEEKNUM(AD$7:AD13)=_xlfn.ISOWEEKNUM(AD13))*(WEEKDAY(AD$7:AD13,2)&lt;6),AF$7:AF13),0))</f>
        <v>0</v>
      </c>
      <c r="AD13" s="20">
        <f t="shared" si="20"/>
        <v>45876</v>
      </c>
      <c r="AE13" s="21" t="str">
        <f t="shared" si="11"/>
        <v>jeudi</v>
      </c>
      <c r="AF13" s="33"/>
      <c r="AG13" s="62" cm="1">
        <f t="array" ref="AG13">IF(AH13="",0,IF(AND(DAY(AH13)&lt;&gt;1,OR(WEEKDAY(AH13,2)=6,AH13=EOMONTH(AH$7,0))),SUMPRODUCT((_xlfn.ISOWEEKNUM(AH$7:AH13)=_xlfn.ISOWEEKNUM(AH13))*(WEEKDAY(AH$7:AH13,2)&lt;6),AJ$7:AJ13),0))</f>
        <v>0</v>
      </c>
      <c r="AH13" s="20">
        <f t="shared" si="22"/>
        <v>45907</v>
      </c>
      <c r="AI13" s="21" t="str">
        <f t="shared" si="11"/>
        <v>dimanche</v>
      </c>
      <c r="AJ13" s="33"/>
      <c r="AK13" s="62" cm="1">
        <f t="array" ref="AK13">IF(AL13="",0,IF(AND(DAY(AL13)&lt;&gt;1,OR(WEEKDAY(AL13,2)=6,AL13=EOMONTH(AL$7,0))),SUMPRODUCT((_xlfn.ISOWEEKNUM(AL$7:AL13)=_xlfn.ISOWEEKNUM(AL13))*(WEEKDAY(AL$7:AL13,2)&lt;6),AN$7:AN13),0))</f>
        <v>0</v>
      </c>
      <c r="AL13" s="20">
        <f t="shared" si="24"/>
        <v>45937</v>
      </c>
      <c r="AM13" s="21" t="str">
        <f t="shared" si="11"/>
        <v>mardi</v>
      </c>
      <c r="AN13" s="33"/>
      <c r="AO13" s="62" cm="1">
        <f t="array" ref="AO13">IF(AP13="",0,IF(AND(DAY(AP13)&lt;&gt;1,OR(WEEKDAY(AP13,2)=6,AP13=EOMONTH(AP$7,0))),SUMPRODUCT((_xlfn.ISOWEEKNUM(AP$7:AP13)=_xlfn.ISOWEEKNUM(AP13))*(WEEKDAY(AP$7:AP13,2)&lt;6),AR$7:AR13),0))</f>
        <v>0</v>
      </c>
      <c r="AP13" s="20">
        <f t="shared" si="26"/>
        <v>45968</v>
      </c>
      <c r="AQ13" s="21" t="str">
        <f t="shared" si="11"/>
        <v>vendredi</v>
      </c>
      <c r="AR13" s="33"/>
      <c r="AS13" s="62" cm="1">
        <f t="array" ref="AS13">IF(AT13="",0,IF(AND(DAY(AT13)&lt;&gt;1,OR(WEEKDAY(AT13,2)=6,AT13=EOMONTH(AT$7,0))),SUMPRODUCT((_xlfn.ISOWEEKNUM(AT$7:AT13)=_xlfn.ISOWEEKNUM(AT13))*(WEEKDAY(AT$7:AT13,2)&lt;6),AV$7:AV13),0))</f>
        <v>0</v>
      </c>
      <c r="AT13" s="20">
        <f t="shared" si="28"/>
        <v>45998</v>
      </c>
      <c r="AU13" s="21" t="str">
        <f t="shared" si="11"/>
        <v>dimanche</v>
      </c>
      <c r="AV13" s="33"/>
    </row>
    <row r="14" spans="1:62" ht="20.25" customHeight="1" x14ac:dyDescent="0.25">
      <c r="A14" s="62" cm="1">
        <f t="array" ref="A14">IF(B14="",0,IF(AND(DAY(B14)&lt;&gt;1,OR(WEEKDAY(B14,2)=6,B14=EOMONTH(B$7,0))),SUMPRODUCT((_xlfn.ISOWEEKNUM(B$7:B14)=_xlfn.ISOWEEKNUM(B14))*(WEEKDAY(B$7:B14,2)&lt;6),D$7:D14),0))</f>
        <v>0</v>
      </c>
      <c r="B14" s="27">
        <f t="shared" si="30"/>
        <v>45665</v>
      </c>
      <c r="C14" s="21" t="str">
        <f t="shared" si="31"/>
        <v>mercredi</v>
      </c>
      <c r="D14" s="33"/>
      <c r="E14" s="62" cm="1">
        <f t="array" ref="E14">IF(F14="",0,IF(AND(DAY(F14)&lt;&gt;1,OR(WEEKDAY(F14,2)=6,F14=EOMONTH(F$7,0))),SUMPRODUCT((_xlfn.ISOWEEKNUM(F$7:F14)=_xlfn.ISOWEEKNUM(F14))*(WEEKDAY(F$7:F14,2)&lt;6),H$7:H14),0))</f>
        <v>7</v>
      </c>
      <c r="F14" s="20">
        <f t="shared" si="32"/>
        <v>45696</v>
      </c>
      <c r="G14" s="21" t="str">
        <f t="shared" si="33"/>
        <v>samedi</v>
      </c>
      <c r="H14" s="33"/>
      <c r="I14" s="62" cm="1">
        <f t="array" ref="I14">IF(J14="",0,IF(AND(DAY(J14)&lt;&gt;1,OR(WEEKDAY(J14,2)=6,J14=EOMONTH(J$7,0))),SUMPRODUCT((_xlfn.ISOWEEKNUM(J$7:J14)=_xlfn.ISOWEEKNUM(J14))*(WEEKDAY(J$7:J14,2)&lt;6),L$7:L14),0))</f>
        <v>0</v>
      </c>
      <c r="J14" s="20">
        <f t="shared" si="10"/>
        <v>45724</v>
      </c>
      <c r="K14" s="21" t="str">
        <f t="shared" si="11"/>
        <v>samedi</v>
      </c>
      <c r="L14" s="33"/>
      <c r="M14" s="62" cm="1">
        <f t="array" ref="M14">IF(N14="",0,IF(AND(DAY(N14)&lt;&gt;1,OR(WEEKDAY(N14,2)=6,N14=EOMONTH(N$7,0))),SUMPRODUCT((_xlfn.ISOWEEKNUM(N$7:N14)=_xlfn.ISOWEEKNUM(N14))*(WEEKDAY(N$7:N14,2)&lt;6),P$7:P14),0))</f>
        <v>0</v>
      </c>
      <c r="N14" s="20">
        <f t="shared" si="12"/>
        <v>45755</v>
      </c>
      <c r="O14" s="21" t="str">
        <f t="shared" si="11"/>
        <v>mardi</v>
      </c>
      <c r="P14" s="33"/>
      <c r="Q14" s="62" cm="1">
        <f t="array" ref="Q14">IF(R14="",0,IF(AND(DAY(R14)&lt;&gt;1,OR(WEEKDAY(R14,2)=6,R14=EOMONTH(R$7,0))),SUMPRODUCT((_xlfn.ISOWEEKNUM(R$7:R14)=_xlfn.ISOWEEKNUM(R14))*(WEEKDAY(R$7:R14,2)&lt;6),T$7:T14),0))</f>
        <v>0</v>
      </c>
      <c r="R14" s="20">
        <f t="shared" si="14"/>
        <v>45785</v>
      </c>
      <c r="S14" s="21" t="str">
        <f t="shared" si="11"/>
        <v>jeudi</v>
      </c>
      <c r="T14" s="33"/>
      <c r="U14" s="62" cm="1">
        <f t="array" ref="U14">IF(V14="",0,IF(AND(DAY(V14)&lt;&gt;1,OR(WEEKDAY(V14,2)=6,V14=EOMONTH(V$7,0))),SUMPRODUCT((_xlfn.ISOWEEKNUM(V$7:V14)=_xlfn.ISOWEEKNUM(V14))*(WEEKDAY(V$7:V14,2)&lt;6),X$7:X14),0))</f>
        <v>0</v>
      </c>
      <c r="V14" s="20">
        <f t="shared" si="16"/>
        <v>45816</v>
      </c>
      <c r="W14" s="21" t="str">
        <f t="shared" si="11"/>
        <v>dimanche</v>
      </c>
      <c r="X14" s="33"/>
      <c r="Y14" s="62" cm="1">
        <f t="array" ref="Y14">IF(Z14="",0,IF(AND(DAY(Z14)&lt;&gt;1,OR(WEEKDAY(Z14,2)=6,Z14=EOMONTH(Z$7,0))),SUMPRODUCT((_xlfn.ISOWEEKNUM(Z$7:Z14)=_xlfn.ISOWEEKNUM(Z14))*(WEEKDAY(Z$7:Z14,2)&lt;6),AB$7:AB14),0))</f>
        <v>0</v>
      </c>
      <c r="Z14" s="20">
        <f t="shared" si="18"/>
        <v>45846</v>
      </c>
      <c r="AA14" s="21" t="str">
        <f t="shared" si="11"/>
        <v>mardi</v>
      </c>
      <c r="AB14" s="33"/>
      <c r="AC14" s="62" cm="1">
        <f t="array" ref="AC14">IF(AD14="",0,IF(AND(DAY(AD14)&lt;&gt;1,OR(WEEKDAY(AD14,2)=6,AD14=EOMONTH(AD$7,0))),SUMPRODUCT((_xlfn.ISOWEEKNUM(AD$7:AD14)=_xlfn.ISOWEEKNUM(AD14))*(WEEKDAY(AD$7:AD14,2)&lt;6),AF$7:AF14),0))</f>
        <v>0</v>
      </c>
      <c r="AD14" s="20">
        <f t="shared" si="20"/>
        <v>45877</v>
      </c>
      <c r="AE14" s="21" t="str">
        <f t="shared" si="11"/>
        <v>vendredi</v>
      </c>
      <c r="AF14" s="33"/>
      <c r="AG14" s="62" cm="1">
        <f t="array" ref="AG14">IF(AH14="",0,IF(AND(DAY(AH14)&lt;&gt;1,OR(WEEKDAY(AH14,2)=6,AH14=EOMONTH(AH$7,0))),SUMPRODUCT((_xlfn.ISOWEEKNUM(AH$7:AH14)=_xlfn.ISOWEEKNUM(AH14))*(WEEKDAY(AH$7:AH14,2)&lt;6),AJ$7:AJ14),0))</f>
        <v>0</v>
      </c>
      <c r="AH14" s="20">
        <f t="shared" si="22"/>
        <v>45908</v>
      </c>
      <c r="AI14" s="21" t="str">
        <f t="shared" si="11"/>
        <v>lundi</v>
      </c>
      <c r="AJ14" s="33"/>
      <c r="AK14" s="62" cm="1">
        <f t="array" ref="AK14">IF(AL14="",0,IF(AND(DAY(AL14)&lt;&gt;1,OR(WEEKDAY(AL14,2)=6,AL14=EOMONTH(AL$7,0))),SUMPRODUCT((_xlfn.ISOWEEKNUM(AL$7:AL14)=_xlfn.ISOWEEKNUM(AL14))*(WEEKDAY(AL$7:AL14,2)&lt;6),AN$7:AN14),0))</f>
        <v>0</v>
      </c>
      <c r="AL14" s="20">
        <f t="shared" si="24"/>
        <v>45938</v>
      </c>
      <c r="AM14" s="21" t="str">
        <f t="shared" si="11"/>
        <v>mercredi</v>
      </c>
      <c r="AN14" s="33"/>
      <c r="AO14" s="62" cm="1">
        <f t="array" ref="AO14">IF(AP14="",0,IF(AND(DAY(AP14)&lt;&gt;1,OR(WEEKDAY(AP14,2)=6,AP14=EOMONTH(AP$7,0))),SUMPRODUCT((_xlfn.ISOWEEKNUM(AP$7:AP14)=_xlfn.ISOWEEKNUM(AP14))*(WEEKDAY(AP$7:AP14,2)&lt;6),AR$7:AR14),0))</f>
        <v>0</v>
      </c>
      <c r="AP14" s="20">
        <f t="shared" si="26"/>
        <v>45969</v>
      </c>
      <c r="AQ14" s="21" t="str">
        <f t="shared" si="11"/>
        <v>samedi</v>
      </c>
      <c r="AR14" s="33"/>
      <c r="AS14" s="62" cm="1">
        <f t="array" ref="AS14">IF(AT14="",0,IF(AND(DAY(AT14)&lt;&gt;1,OR(WEEKDAY(AT14,2)=6,AT14=EOMONTH(AT$7,0))),SUMPRODUCT((_xlfn.ISOWEEKNUM(AT$7:AT14)=_xlfn.ISOWEEKNUM(AT14))*(WEEKDAY(AT$7:AT14,2)&lt;6),AV$7:AV14),0))</f>
        <v>0</v>
      </c>
      <c r="AT14" s="20">
        <f t="shared" si="28"/>
        <v>45999</v>
      </c>
      <c r="AU14" s="21" t="str">
        <f t="shared" si="11"/>
        <v>lundi</v>
      </c>
      <c r="AV14" s="33"/>
    </row>
    <row r="15" spans="1:62" ht="20.25" customHeight="1" x14ac:dyDescent="0.25">
      <c r="A15" s="62" cm="1">
        <f t="array" ref="A15">IF(B15="",0,IF(AND(DAY(B15)&lt;&gt;1,OR(WEEKDAY(B15,2)=6,B15=EOMONTH(B$7,0))),SUMPRODUCT((_xlfn.ISOWEEKNUM(B$7:B15)=_xlfn.ISOWEEKNUM(B15))*(WEEKDAY(B$7:B15,2)&lt;6),D$7:D15),0))</f>
        <v>0</v>
      </c>
      <c r="B15" s="27">
        <f t="shared" si="30"/>
        <v>45666</v>
      </c>
      <c r="C15" s="21" t="str">
        <f t="shared" si="31"/>
        <v>jeudi</v>
      </c>
      <c r="D15" s="33"/>
      <c r="E15" s="62" cm="1">
        <f t="array" ref="E15">IF(F15="",0,IF(AND(DAY(F15)&lt;&gt;1,OR(WEEKDAY(F15,2)=6,F15=EOMONTH(F$7,0))),SUMPRODUCT((_xlfn.ISOWEEKNUM(F$7:F15)=_xlfn.ISOWEEKNUM(F15))*(WEEKDAY(F$7:F15,2)&lt;6),H$7:H15),0))</f>
        <v>0</v>
      </c>
      <c r="F15" s="20">
        <f t="shared" si="32"/>
        <v>45697</v>
      </c>
      <c r="G15" s="21" t="str">
        <f t="shared" si="33"/>
        <v>dimanche</v>
      </c>
      <c r="H15" s="33"/>
      <c r="I15" s="62" cm="1">
        <f t="array" ref="I15">IF(J15="",0,IF(AND(DAY(J15)&lt;&gt;1,OR(WEEKDAY(J15,2)=6,J15=EOMONTH(J$7,0))),SUMPRODUCT((_xlfn.ISOWEEKNUM(J$7:J15)=_xlfn.ISOWEEKNUM(J15))*(WEEKDAY(J$7:J15,2)&lt;6),L$7:L15),0))</f>
        <v>0</v>
      </c>
      <c r="J15" s="20">
        <f t="shared" si="10"/>
        <v>45725</v>
      </c>
      <c r="K15" s="21" t="str">
        <f t="shared" si="11"/>
        <v>dimanche</v>
      </c>
      <c r="L15" s="33"/>
      <c r="M15" s="62" cm="1">
        <f t="array" ref="M15">IF(N15="",0,IF(AND(DAY(N15)&lt;&gt;1,OR(WEEKDAY(N15,2)=6,N15=EOMONTH(N$7,0))),SUMPRODUCT((_xlfn.ISOWEEKNUM(N$7:N15)=_xlfn.ISOWEEKNUM(N15))*(WEEKDAY(N$7:N15,2)&lt;6),P$7:P15),0))</f>
        <v>0</v>
      </c>
      <c r="N15" s="20">
        <f t="shared" si="12"/>
        <v>45756</v>
      </c>
      <c r="O15" s="21" t="str">
        <f t="shared" si="11"/>
        <v>mercredi</v>
      </c>
      <c r="P15" s="33"/>
      <c r="Q15" s="62" cm="1">
        <f t="array" ref="Q15">IF(R15="",0,IF(AND(DAY(R15)&lt;&gt;1,OR(WEEKDAY(R15,2)=6,R15=EOMONTH(R$7,0))),SUMPRODUCT((_xlfn.ISOWEEKNUM(R$7:R15)=_xlfn.ISOWEEKNUM(R15))*(WEEKDAY(R$7:R15,2)&lt;6),T$7:T15),0))</f>
        <v>0</v>
      </c>
      <c r="R15" s="20">
        <f t="shared" si="14"/>
        <v>45786</v>
      </c>
      <c r="S15" s="21" t="str">
        <f t="shared" si="11"/>
        <v>vendredi</v>
      </c>
      <c r="T15" s="33"/>
      <c r="U15" s="62" cm="1">
        <f t="array" ref="U15">IF(V15="",0,IF(AND(DAY(V15)&lt;&gt;1,OR(WEEKDAY(V15,2)=6,V15=EOMONTH(V$7,0))),SUMPRODUCT((_xlfn.ISOWEEKNUM(V$7:V15)=_xlfn.ISOWEEKNUM(V15))*(WEEKDAY(V$7:V15,2)&lt;6),X$7:X15),0))</f>
        <v>0</v>
      </c>
      <c r="V15" s="20">
        <f t="shared" si="16"/>
        <v>45817</v>
      </c>
      <c r="W15" s="21" t="str">
        <f t="shared" si="11"/>
        <v>lundi</v>
      </c>
      <c r="X15" s="33"/>
      <c r="Y15" s="62" cm="1">
        <f t="array" ref="Y15">IF(Z15="",0,IF(AND(DAY(Z15)&lt;&gt;1,OR(WEEKDAY(Z15,2)=6,Z15=EOMONTH(Z$7,0))),SUMPRODUCT((_xlfn.ISOWEEKNUM(Z$7:Z15)=_xlfn.ISOWEEKNUM(Z15))*(WEEKDAY(Z$7:Z15,2)&lt;6),AB$7:AB15),0))</f>
        <v>0</v>
      </c>
      <c r="Z15" s="20">
        <f t="shared" si="18"/>
        <v>45847</v>
      </c>
      <c r="AA15" s="21" t="str">
        <f t="shared" si="11"/>
        <v>mercredi</v>
      </c>
      <c r="AB15" s="33"/>
      <c r="AC15" s="62" cm="1">
        <f t="array" ref="AC15">IF(AD15="",0,IF(AND(DAY(AD15)&lt;&gt;1,OR(WEEKDAY(AD15,2)=6,AD15=EOMONTH(AD$7,0))),SUMPRODUCT((_xlfn.ISOWEEKNUM(AD$7:AD15)=_xlfn.ISOWEEKNUM(AD15))*(WEEKDAY(AD$7:AD15,2)&lt;6),AF$7:AF15),0))</f>
        <v>0</v>
      </c>
      <c r="AD15" s="20">
        <f t="shared" si="20"/>
        <v>45878</v>
      </c>
      <c r="AE15" s="21" t="str">
        <f t="shared" si="11"/>
        <v>samedi</v>
      </c>
      <c r="AF15" s="33"/>
      <c r="AG15" s="62" cm="1">
        <f t="array" ref="AG15">IF(AH15="",0,IF(AND(DAY(AH15)&lt;&gt;1,OR(WEEKDAY(AH15,2)=6,AH15=EOMONTH(AH$7,0))),SUMPRODUCT((_xlfn.ISOWEEKNUM(AH$7:AH15)=_xlfn.ISOWEEKNUM(AH15))*(WEEKDAY(AH$7:AH15,2)&lt;6),AJ$7:AJ15),0))</f>
        <v>0</v>
      </c>
      <c r="AH15" s="20">
        <f t="shared" si="22"/>
        <v>45909</v>
      </c>
      <c r="AI15" s="21" t="str">
        <f t="shared" si="11"/>
        <v>mardi</v>
      </c>
      <c r="AJ15" s="33"/>
      <c r="AK15" s="62" cm="1">
        <f t="array" ref="AK15">IF(AL15="",0,IF(AND(DAY(AL15)&lt;&gt;1,OR(WEEKDAY(AL15,2)=6,AL15=EOMONTH(AL$7,0))),SUMPRODUCT((_xlfn.ISOWEEKNUM(AL$7:AL15)=_xlfn.ISOWEEKNUM(AL15))*(WEEKDAY(AL$7:AL15,2)&lt;6),AN$7:AN15),0))</f>
        <v>0</v>
      </c>
      <c r="AL15" s="20">
        <f t="shared" si="24"/>
        <v>45939</v>
      </c>
      <c r="AM15" s="21" t="str">
        <f t="shared" si="11"/>
        <v>jeudi</v>
      </c>
      <c r="AN15" s="33"/>
      <c r="AO15" s="62" cm="1">
        <f t="array" ref="AO15">IF(AP15="",0,IF(AND(DAY(AP15)&lt;&gt;1,OR(WEEKDAY(AP15,2)=6,AP15=EOMONTH(AP$7,0))),SUMPRODUCT((_xlfn.ISOWEEKNUM(AP$7:AP15)=_xlfn.ISOWEEKNUM(AP15))*(WEEKDAY(AP$7:AP15,2)&lt;6),AR$7:AR15),0))</f>
        <v>0</v>
      </c>
      <c r="AP15" s="20">
        <f t="shared" si="26"/>
        <v>45970</v>
      </c>
      <c r="AQ15" s="21" t="str">
        <f t="shared" si="11"/>
        <v>dimanche</v>
      </c>
      <c r="AR15" s="33"/>
      <c r="AS15" s="62" cm="1">
        <f t="array" ref="AS15">IF(AT15="",0,IF(AND(DAY(AT15)&lt;&gt;1,OR(WEEKDAY(AT15,2)=6,AT15=EOMONTH(AT$7,0))),SUMPRODUCT((_xlfn.ISOWEEKNUM(AT$7:AT15)=_xlfn.ISOWEEKNUM(AT15))*(WEEKDAY(AT$7:AT15,2)&lt;6),AV$7:AV15),0))</f>
        <v>0</v>
      </c>
      <c r="AT15" s="20">
        <f t="shared" si="28"/>
        <v>46000</v>
      </c>
      <c r="AU15" s="21" t="str">
        <f t="shared" si="11"/>
        <v>mardi</v>
      </c>
      <c r="AV15" s="33"/>
    </row>
    <row r="16" spans="1:62" ht="20.25" customHeight="1" x14ac:dyDescent="0.25">
      <c r="A16" s="62" cm="1">
        <f t="array" ref="A16">IF(B16="",0,IF(AND(DAY(B16)&lt;&gt;1,OR(WEEKDAY(B16,2)=6,B16=EOMONTH(B$7,0))),SUMPRODUCT((_xlfn.ISOWEEKNUM(B$7:B16)=_xlfn.ISOWEEKNUM(B16))*(WEEKDAY(B$7:B16,2)&lt;6),D$7:D16),0))</f>
        <v>0</v>
      </c>
      <c r="B16" s="27">
        <f t="shared" si="30"/>
        <v>45667</v>
      </c>
      <c r="C16" s="21" t="str">
        <f t="shared" si="31"/>
        <v>vendredi</v>
      </c>
      <c r="D16" s="33"/>
      <c r="E16" s="62" cm="1">
        <f t="array" ref="E16">IF(F16="",0,IF(AND(DAY(F16)&lt;&gt;1,OR(WEEKDAY(F16,2)=6,F16=EOMONTH(F$7,0))),SUMPRODUCT((_xlfn.ISOWEEKNUM(F$7:F16)=_xlfn.ISOWEEKNUM(F16))*(WEEKDAY(F$7:F16,2)&lt;6),H$7:H16),0))</f>
        <v>0</v>
      </c>
      <c r="F16" s="20">
        <f t="shared" si="32"/>
        <v>45698</v>
      </c>
      <c r="G16" s="21" t="str">
        <f t="shared" si="33"/>
        <v>lundi</v>
      </c>
      <c r="H16" s="33"/>
      <c r="I16" s="62" cm="1">
        <f t="array" ref="I16">IF(J16="",0,IF(AND(DAY(J16)&lt;&gt;1,OR(WEEKDAY(J16,2)=6,J16=EOMONTH(J$7,0))),SUMPRODUCT((_xlfn.ISOWEEKNUM(J$7:J16)=_xlfn.ISOWEEKNUM(J16))*(WEEKDAY(J$7:J16,2)&lt;6),L$7:L16),0))</f>
        <v>0</v>
      </c>
      <c r="J16" s="20">
        <f t="shared" si="10"/>
        <v>45726</v>
      </c>
      <c r="K16" s="21" t="str">
        <f t="shared" si="11"/>
        <v>lundi</v>
      </c>
      <c r="L16" s="33"/>
      <c r="M16" s="62" cm="1">
        <f t="array" ref="M16">IF(N16="",0,IF(AND(DAY(N16)&lt;&gt;1,OR(WEEKDAY(N16,2)=6,N16=EOMONTH(N$7,0))),SUMPRODUCT((_xlfn.ISOWEEKNUM(N$7:N16)=_xlfn.ISOWEEKNUM(N16))*(WEEKDAY(N$7:N16,2)&lt;6),P$7:P16),0))</f>
        <v>0</v>
      </c>
      <c r="N16" s="20">
        <f t="shared" si="12"/>
        <v>45757</v>
      </c>
      <c r="O16" s="21" t="str">
        <f t="shared" si="11"/>
        <v>jeudi</v>
      </c>
      <c r="P16" s="33"/>
      <c r="Q16" s="62" cm="1">
        <f t="array" ref="Q16">IF(R16="",0,IF(AND(DAY(R16)&lt;&gt;1,OR(WEEKDAY(R16,2)=6,R16=EOMONTH(R$7,0))),SUMPRODUCT((_xlfn.ISOWEEKNUM(R$7:R16)=_xlfn.ISOWEEKNUM(R16))*(WEEKDAY(R$7:R16,2)&lt;6),T$7:T16),0))</f>
        <v>0</v>
      </c>
      <c r="R16" s="20">
        <f t="shared" si="14"/>
        <v>45787</v>
      </c>
      <c r="S16" s="21" t="str">
        <f t="shared" si="11"/>
        <v>samedi</v>
      </c>
      <c r="T16" s="33"/>
      <c r="U16" s="62" cm="1">
        <f t="array" ref="U16">IF(V16="",0,IF(AND(DAY(V16)&lt;&gt;1,OR(WEEKDAY(V16,2)=6,V16=EOMONTH(V$7,0))),SUMPRODUCT((_xlfn.ISOWEEKNUM(V$7:V16)=_xlfn.ISOWEEKNUM(V16))*(WEEKDAY(V$7:V16,2)&lt;6),X$7:X16),0))</f>
        <v>0</v>
      </c>
      <c r="V16" s="20">
        <f t="shared" si="16"/>
        <v>45818</v>
      </c>
      <c r="W16" s="21" t="str">
        <f t="shared" si="11"/>
        <v>mardi</v>
      </c>
      <c r="X16" s="33"/>
      <c r="Y16" s="62" cm="1">
        <f t="array" ref="Y16">IF(Z16="",0,IF(AND(DAY(Z16)&lt;&gt;1,OR(WEEKDAY(Z16,2)=6,Z16=EOMONTH(Z$7,0))),SUMPRODUCT((_xlfn.ISOWEEKNUM(Z$7:Z16)=_xlfn.ISOWEEKNUM(Z16))*(WEEKDAY(Z$7:Z16,2)&lt;6),AB$7:AB16),0))</f>
        <v>0</v>
      </c>
      <c r="Z16" s="20">
        <f t="shared" si="18"/>
        <v>45848</v>
      </c>
      <c r="AA16" s="21" t="str">
        <f t="shared" si="11"/>
        <v>jeudi</v>
      </c>
      <c r="AB16" s="33"/>
      <c r="AC16" s="62" cm="1">
        <f t="array" ref="AC16">IF(AD16="",0,IF(AND(DAY(AD16)&lt;&gt;1,OR(WEEKDAY(AD16,2)=6,AD16=EOMONTH(AD$7,0))),SUMPRODUCT((_xlfn.ISOWEEKNUM(AD$7:AD16)=_xlfn.ISOWEEKNUM(AD16))*(WEEKDAY(AD$7:AD16,2)&lt;6),AF$7:AF16),0))</f>
        <v>0</v>
      </c>
      <c r="AD16" s="20">
        <f t="shared" si="20"/>
        <v>45879</v>
      </c>
      <c r="AE16" s="21" t="str">
        <f t="shared" si="11"/>
        <v>dimanche</v>
      </c>
      <c r="AF16" s="33"/>
      <c r="AG16" s="62" cm="1">
        <f t="array" ref="AG16">IF(AH16="",0,IF(AND(DAY(AH16)&lt;&gt;1,OR(WEEKDAY(AH16,2)=6,AH16=EOMONTH(AH$7,0))),SUMPRODUCT((_xlfn.ISOWEEKNUM(AH$7:AH16)=_xlfn.ISOWEEKNUM(AH16))*(WEEKDAY(AH$7:AH16,2)&lt;6),AJ$7:AJ16),0))</f>
        <v>0</v>
      </c>
      <c r="AH16" s="20">
        <f t="shared" si="22"/>
        <v>45910</v>
      </c>
      <c r="AI16" s="21" t="str">
        <f t="shared" si="11"/>
        <v>mercredi</v>
      </c>
      <c r="AJ16" s="33"/>
      <c r="AK16" s="62" cm="1">
        <f t="array" ref="AK16">IF(AL16="",0,IF(AND(DAY(AL16)&lt;&gt;1,OR(WEEKDAY(AL16,2)=6,AL16=EOMONTH(AL$7,0))),SUMPRODUCT((_xlfn.ISOWEEKNUM(AL$7:AL16)=_xlfn.ISOWEEKNUM(AL16))*(WEEKDAY(AL$7:AL16,2)&lt;6),AN$7:AN16),0))</f>
        <v>0</v>
      </c>
      <c r="AL16" s="20">
        <f t="shared" si="24"/>
        <v>45940</v>
      </c>
      <c r="AM16" s="21" t="str">
        <f t="shared" si="11"/>
        <v>vendredi</v>
      </c>
      <c r="AN16" s="33"/>
      <c r="AO16" s="62" cm="1">
        <f t="array" ref="AO16">IF(AP16="",0,IF(AND(DAY(AP16)&lt;&gt;1,OR(WEEKDAY(AP16,2)=6,AP16=EOMONTH(AP$7,0))),SUMPRODUCT((_xlfn.ISOWEEKNUM(AP$7:AP16)=_xlfn.ISOWEEKNUM(AP16))*(WEEKDAY(AP$7:AP16,2)&lt;6),AR$7:AR16),0))</f>
        <v>0</v>
      </c>
      <c r="AP16" s="20">
        <f t="shared" si="26"/>
        <v>45971</v>
      </c>
      <c r="AQ16" s="21" t="str">
        <f t="shared" si="11"/>
        <v>lundi</v>
      </c>
      <c r="AR16" s="33"/>
      <c r="AS16" s="62" cm="1">
        <f t="array" ref="AS16">IF(AT16="",0,IF(AND(DAY(AT16)&lt;&gt;1,OR(WEEKDAY(AT16,2)=6,AT16=EOMONTH(AT$7,0))),SUMPRODUCT((_xlfn.ISOWEEKNUM(AT$7:AT16)=_xlfn.ISOWEEKNUM(AT16))*(WEEKDAY(AT$7:AT16,2)&lt;6),AV$7:AV16),0))</f>
        <v>0</v>
      </c>
      <c r="AT16" s="20">
        <f t="shared" si="28"/>
        <v>46001</v>
      </c>
      <c r="AU16" s="21" t="str">
        <f t="shared" si="11"/>
        <v>mercredi</v>
      </c>
      <c r="AV16" s="33"/>
    </row>
    <row r="17" spans="1:48" ht="20.25" customHeight="1" x14ac:dyDescent="0.25">
      <c r="A17" s="62" cm="1">
        <f t="array" ref="A17">IF(B17="",0,IF(AND(DAY(B17)&lt;&gt;1,OR(WEEKDAY(B17,2)=6,B17=EOMONTH(B$7,0))),SUMPRODUCT((_xlfn.ISOWEEKNUM(B$7:B17)=_xlfn.ISOWEEKNUM(B17))*(WEEKDAY(B$7:B17,2)&lt;6),D$7:D17),0))</f>
        <v>5</v>
      </c>
      <c r="B17" s="27">
        <f>+B16+1</f>
        <v>45668</v>
      </c>
      <c r="C17" s="21" t="str">
        <f t="shared" si="31"/>
        <v>samedi</v>
      </c>
      <c r="D17" s="33"/>
      <c r="E17" s="62" cm="1">
        <f t="array" ref="E17">IF(F17="",0,IF(AND(DAY(F17)&lt;&gt;1,OR(WEEKDAY(F17,2)=6,F17=EOMONTH(F$7,0))),SUMPRODUCT((_xlfn.ISOWEEKNUM(F$7:F17)=_xlfn.ISOWEEKNUM(F17))*(WEEKDAY(F$7:F17,2)&lt;6),H$7:H17),0))</f>
        <v>0</v>
      </c>
      <c r="F17" s="20">
        <f t="shared" si="32"/>
        <v>45699</v>
      </c>
      <c r="G17" s="21" t="str">
        <f t="shared" si="33"/>
        <v>mardi</v>
      </c>
      <c r="H17" s="33"/>
      <c r="I17" s="62" cm="1">
        <f t="array" ref="I17">IF(J17="",0,IF(AND(DAY(J17)&lt;&gt;1,OR(WEEKDAY(J17,2)=6,J17=EOMONTH(J$7,0))),SUMPRODUCT((_xlfn.ISOWEEKNUM(J$7:J17)=_xlfn.ISOWEEKNUM(J17))*(WEEKDAY(J$7:J17,2)&lt;6),L$7:L17),0))</f>
        <v>0</v>
      </c>
      <c r="J17" s="20">
        <f t="shared" si="10"/>
        <v>45727</v>
      </c>
      <c r="K17" s="21" t="str">
        <f t="shared" si="11"/>
        <v>mardi</v>
      </c>
      <c r="L17" s="33"/>
      <c r="M17" s="62" cm="1">
        <f t="array" ref="M17">IF(N17="",0,IF(AND(DAY(N17)&lt;&gt;1,OR(WEEKDAY(N17,2)=6,N17=EOMONTH(N$7,0))),SUMPRODUCT((_xlfn.ISOWEEKNUM(N$7:N17)=_xlfn.ISOWEEKNUM(N17))*(WEEKDAY(N$7:N17,2)&lt;6),P$7:P17),0))</f>
        <v>0</v>
      </c>
      <c r="N17" s="20">
        <f t="shared" si="12"/>
        <v>45758</v>
      </c>
      <c r="O17" s="21" t="str">
        <f t="shared" si="11"/>
        <v>vendredi</v>
      </c>
      <c r="P17" s="33"/>
      <c r="Q17" s="62" cm="1">
        <f t="array" ref="Q17">IF(R17="",0,IF(AND(DAY(R17)&lt;&gt;1,OR(WEEKDAY(R17,2)=6,R17=EOMONTH(R$7,0))),SUMPRODUCT((_xlfn.ISOWEEKNUM(R$7:R17)=_xlfn.ISOWEEKNUM(R17))*(WEEKDAY(R$7:R17,2)&lt;6),T$7:T17),0))</f>
        <v>0</v>
      </c>
      <c r="R17" s="20">
        <f t="shared" si="14"/>
        <v>45788</v>
      </c>
      <c r="S17" s="21" t="str">
        <f t="shared" si="11"/>
        <v>dimanche</v>
      </c>
      <c r="T17" s="33"/>
      <c r="U17" s="62" cm="1">
        <f t="array" ref="U17">IF(V17="",0,IF(AND(DAY(V17)&lt;&gt;1,OR(WEEKDAY(V17,2)=6,V17=EOMONTH(V$7,0))),SUMPRODUCT((_xlfn.ISOWEEKNUM(V$7:V17)=_xlfn.ISOWEEKNUM(V17))*(WEEKDAY(V$7:V17,2)&lt;6),X$7:X17),0))</f>
        <v>0</v>
      </c>
      <c r="V17" s="20">
        <f t="shared" si="16"/>
        <v>45819</v>
      </c>
      <c r="W17" s="21" t="str">
        <f t="shared" si="11"/>
        <v>mercredi</v>
      </c>
      <c r="X17" s="33"/>
      <c r="Y17" s="62" cm="1">
        <f t="array" ref="Y17">IF(Z17="",0,IF(AND(DAY(Z17)&lt;&gt;1,OR(WEEKDAY(Z17,2)=6,Z17=EOMONTH(Z$7,0))),SUMPRODUCT((_xlfn.ISOWEEKNUM(Z$7:Z17)=_xlfn.ISOWEEKNUM(Z17))*(WEEKDAY(Z$7:Z17,2)&lt;6),AB$7:AB17),0))</f>
        <v>0</v>
      </c>
      <c r="Z17" s="20">
        <f t="shared" si="18"/>
        <v>45849</v>
      </c>
      <c r="AA17" s="21" t="str">
        <f t="shared" si="11"/>
        <v>vendredi</v>
      </c>
      <c r="AB17" s="33"/>
      <c r="AC17" s="62" cm="1">
        <f t="array" ref="AC17">IF(AD17="",0,IF(AND(DAY(AD17)&lt;&gt;1,OR(WEEKDAY(AD17,2)=6,AD17=EOMONTH(AD$7,0))),SUMPRODUCT((_xlfn.ISOWEEKNUM(AD$7:AD17)=_xlfn.ISOWEEKNUM(AD17))*(WEEKDAY(AD$7:AD17,2)&lt;6),AF$7:AF17),0))</f>
        <v>0</v>
      </c>
      <c r="AD17" s="20">
        <f t="shared" si="20"/>
        <v>45880</v>
      </c>
      <c r="AE17" s="21" t="str">
        <f t="shared" si="11"/>
        <v>lundi</v>
      </c>
      <c r="AF17" s="33"/>
      <c r="AG17" s="62" cm="1">
        <f t="array" ref="AG17">IF(AH17="",0,IF(AND(DAY(AH17)&lt;&gt;1,OR(WEEKDAY(AH17,2)=6,AH17=EOMONTH(AH$7,0))),SUMPRODUCT((_xlfn.ISOWEEKNUM(AH$7:AH17)=_xlfn.ISOWEEKNUM(AH17))*(WEEKDAY(AH$7:AH17,2)&lt;6),AJ$7:AJ17),0))</f>
        <v>0</v>
      </c>
      <c r="AH17" s="20">
        <f t="shared" si="22"/>
        <v>45911</v>
      </c>
      <c r="AI17" s="21" t="str">
        <f t="shared" si="11"/>
        <v>jeudi</v>
      </c>
      <c r="AJ17" s="33"/>
      <c r="AK17" s="62" cm="1">
        <f t="array" ref="AK17">IF(AL17="",0,IF(AND(DAY(AL17)&lt;&gt;1,OR(WEEKDAY(AL17,2)=6,AL17=EOMONTH(AL$7,0))),SUMPRODUCT((_xlfn.ISOWEEKNUM(AL$7:AL17)=_xlfn.ISOWEEKNUM(AL17))*(WEEKDAY(AL$7:AL17,2)&lt;6),AN$7:AN17),0))</f>
        <v>0</v>
      </c>
      <c r="AL17" s="20">
        <f t="shared" si="24"/>
        <v>45941</v>
      </c>
      <c r="AM17" s="21" t="str">
        <f t="shared" si="11"/>
        <v>samedi</v>
      </c>
      <c r="AN17" s="33"/>
      <c r="AO17" s="62" cm="1">
        <f t="array" ref="AO17">IF(AP17="",0,IF(AND(DAY(AP17)&lt;&gt;1,OR(WEEKDAY(AP17,2)=6,AP17=EOMONTH(AP$7,0))),SUMPRODUCT((_xlfn.ISOWEEKNUM(AP$7:AP17)=_xlfn.ISOWEEKNUM(AP17))*(WEEKDAY(AP$7:AP17,2)&lt;6),AR$7:AR17),0))</f>
        <v>0</v>
      </c>
      <c r="AP17" s="20">
        <f t="shared" si="26"/>
        <v>45972</v>
      </c>
      <c r="AQ17" s="21" t="str">
        <f t="shared" si="11"/>
        <v>mardi</v>
      </c>
      <c r="AR17" s="33"/>
      <c r="AS17" s="62" cm="1">
        <f t="array" ref="AS17">IF(AT17="",0,IF(AND(DAY(AT17)&lt;&gt;1,OR(WEEKDAY(AT17,2)=6,AT17=EOMONTH(AT$7,0))),SUMPRODUCT((_xlfn.ISOWEEKNUM(AT$7:AT17)=_xlfn.ISOWEEKNUM(AT17))*(WEEKDAY(AT$7:AT17,2)&lt;6),AV$7:AV17),0))</f>
        <v>0</v>
      </c>
      <c r="AT17" s="20">
        <f t="shared" si="28"/>
        <v>46002</v>
      </c>
      <c r="AU17" s="21" t="str">
        <f t="shared" si="11"/>
        <v>jeudi</v>
      </c>
      <c r="AV17" s="33"/>
    </row>
    <row r="18" spans="1:48" ht="20.25" customHeight="1" x14ac:dyDescent="0.25">
      <c r="A18" s="62" cm="1">
        <f t="array" ref="A18">IF(B18="",0,IF(AND(DAY(B18)&lt;&gt;1,OR(WEEKDAY(B18,2)=6,B18=EOMONTH(B$7,0))),SUMPRODUCT((_xlfn.ISOWEEKNUM(B$7:B18)=_xlfn.ISOWEEKNUM(B18))*(WEEKDAY(B$7:B18,2)&lt;6),D$7:D18),0))</f>
        <v>0</v>
      </c>
      <c r="B18" s="27">
        <f t="shared" si="30"/>
        <v>45669</v>
      </c>
      <c r="C18" s="21" t="str">
        <f t="shared" si="31"/>
        <v>dimanche</v>
      </c>
      <c r="D18" s="33"/>
      <c r="E18" s="62" cm="1">
        <f t="array" ref="E18">IF(F18="",0,IF(AND(DAY(F18)&lt;&gt;1,OR(WEEKDAY(F18,2)=6,F18=EOMONTH(F$7,0))),SUMPRODUCT((_xlfn.ISOWEEKNUM(F$7:F18)=_xlfn.ISOWEEKNUM(F18))*(WEEKDAY(F$7:F18,2)&lt;6),H$7:H18),0))</f>
        <v>0</v>
      </c>
      <c r="F18" s="20">
        <f t="shared" si="32"/>
        <v>45700</v>
      </c>
      <c r="G18" s="21" t="str">
        <f t="shared" si="33"/>
        <v>mercredi</v>
      </c>
      <c r="H18" s="33"/>
      <c r="I18" s="62" cm="1">
        <f t="array" ref="I18">IF(J18="",0,IF(AND(DAY(J18)&lt;&gt;1,OR(WEEKDAY(J18,2)=6,J18=EOMONTH(J$7,0))),SUMPRODUCT((_xlfn.ISOWEEKNUM(J$7:J18)=_xlfn.ISOWEEKNUM(J18))*(WEEKDAY(J$7:J18,2)&lt;6),L$7:L18),0))</f>
        <v>0</v>
      </c>
      <c r="J18" s="20">
        <f t="shared" si="10"/>
        <v>45728</v>
      </c>
      <c r="K18" s="21" t="str">
        <f t="shared" si="11"/>
        <v>mercredi</v>
      </c>
      <c r="L18" s="33"/>
      <c r="M18" s="62" cm="1">
        <f t="array" ref="M18">IF(N18="",0,IF(AND(DAY(N18)&lt;&gt;1,OR(WEEKDAY(N18,2)=6,N18=EOMONTH(N$7,0))),SUMPRODUCT((_xlfn.ISOWEEKNUM(N$7:N18)=_xlfn.ISOWEEKNUM(N18))*(WEEKDAY(N$7:N18,2)&lt;6),P$7:P18),0))</f>
        <v>0</v>
      </c>
      <c r="N18" s="20">
        <f t="shared" si="12"/>
        <v>45759</v>
      </c>
      <c r="O18" s="21" t="str">
        <f t="shared" si="11"/>
        <v>samedi</v>
      </c>
      <c r="P18" s="33"/>
      <c r="Q18" s="62" cm="1">
        <f t="array" ref="Q18">IF(R18="",0,IF(AND(DAY(R18)&lt;&gt;1,OR(WEEKDAY(R18,2)=6,R18=EOMONTH(R$7,0))),SUMPRODUCT((_xlfn.ISOWEEKNUM(R$7:R18)=_xlfn.ISOWEEKNUM(R18))*(WEEKDAY(R$7:R18,2)&lt;6),T$7:T18),0))</f>
        <v>0</v>
      </c>
      <c r="R18" s="20">
        <f t="shared" si="14"/>
        <v>45789</v>
      </c>
      <c r="S18" s="21" t="str">
        <f t="shared" si="11"/>
        <v>lundi</v>
      </c>
      <c r="T18" s="33"/>
      <c r="U18" s="62" cm="1">
        <f t="array" ref="U18">IF(V18="",0,IF(AND(DAY(V18)&lt;&gt;1,OR(WEEKDAY(V18,2)=6,V18=EOMONTH(V$7,0))),SUMPRODUCT((_xlfn.ISOWEEKNUM(V$7:V18)=_xlfn.ISOWEEKNUM(V18))*(WEEKDAY(V$7:V18,2)&lt;6),X$7:X18),0))</f>
        <v>0</v>
      </c>
      <c r="V18" s="20">
        <f t="shared" si="16"/>
        <v>45820</v>
      </c>
      <c r="W18" s="21" t="str">
        <f t="shared" si="11"/>
        <v>jeudi</v>
      </c>
      <c r="X18" s="33"/>
      <c r="Y18" s="62" cm="1">
        <f t="array" ref="Y18">IF(Z18="",0,IF(AND(DAY(Z18)&lt;&gt;1,OR(WEEKDAY(Z18,2)=6,Z18=EOMONTH(Z$7,0))),SUMPRODUCT((_xlfn.ISOWEEKNUM(Z$7:Z18)=_xlfn.ISOWEEKNUM(Z18))*(WEEKDAY(Z$7:Z18,2)&lt;6),AB$7:AB18),0))</f>
        <v>0</v>
      </c>
      <c r="Z18" s="20">
        <f t="shared" si="18"/>
        <v>45850</v>
      </c>
      <c r="AA18" s="21" t="str">
        <f t="shared" si="11"/>
        <v>samedi</v>
      </c>
      <c r="AB18" s="33"/>
      <c r="AC18" s="62" cm="1">
        <f t="array" ref="AC18">IF(AD18="",0,IF(AND(DAY(AD18)&lt;&gt;1,OR(WEEKDAY(AD18,2)=6,AD18=EOMONTH(AD$7,0))),SUMPRODUCT((_xlfn.ISOWEEKNUM(AD$7:AD18)=_xlfn.ISOWEEKNUM(AD18))*(WEEKDAY(AD$7:AD18,2)&lt;6),AF$7:AF18),0))</f>
        <v>0</v>
      </c>
      <c r="AD18" s="20">
        <f t="shared" si="20"/>
        <v>45881</v>
      </c>
      <c r="AE18" s="21" t="str">
        <f t="shared" si="11"/>
        <v>mardi</v>
      </c>
      <c r="AF18" s="33"/>
      <c r="AG18" s="62" cm="1">
        <f t="array" ref="AG18">IF(AH18="",0,IF(AND(DAY(AH18)&lt;&gt;1,OR(WEEKDAY(AH18,2)=6,AH18=EOMONTH(AH$7,0))),SUMPRODUCT((_xlfn.ISOWEEKNUM(AH$7:AH18)=_xlfn.ISOWEEKNUM(AH18))*(WEEKDAY(AH$7:AH18,2)&lt;6),AJ$7:AJ18),0))</f>
        <v>0</v>
      </c>
      <c r="AH18" s="20">
        <f t="shared" si="22"/>
        <v>45912</v>
      </c>
      <c r="AI18" s="21" t="str">
        <f t="shared" si="11"/>
        <v>vendredi</v>
      </c>
      <c r="AJ18" s="33"/>
      <c r="AK18" s="62" cm="1">
        <f t="array" ref="AK18">IF(AL18="",0,IF(AND(DAY(AL18)&lt;&gt;1,OR(WEEKDAY(AL18,2)=6,AL18=EOMONTH(AL$7,0))),SUMPRODUCT((_xlfn.ISOWEEKNUM(AL$7:AL18)=_xlfn.ISOWEEKNUM(AL18))*(WEEKDAY(AL$7:AL18,2)&lt;6),AN$7:AN18),0))</f>
        <v>0</v>
      </c>
      <c r="AL18" s="20">
        <f t="shared" si="24"/>
        <v>45942</v>
      </c>
      <c r="AM18" s="21" t="str">
        <f t="shared" si="11"/>
        <v>dimanche</v>
      </c>
      <c r="AN18" s="33"/>
      <c r="AO18" s="62" cm="1">
        <f t="array" ref="AO18">IF(AP18="",0,IF(AND(DAY(AP18)&lt;&gt;1,OR(WEEKDAY(AP18,2)=6,AP18=EOMONTH(AP$7,0))),SUMPRODUCT((_xlfn.ISOWEEKNUM(AP$7:AP18)=_xlfn.ISOWEEKNUM(AP18))*(WEEKDAY(AP$7:AP18,2)&lt;6),AR$7:AR18),0))</f>
        <v>0</v>
      </c>
      <c r="AP18" s="20">
        <f t="shared" si="26"/>
        <v>45973</v>
      </c>
      <c r="AQ18" s="21" t="str">
        <f t="shared" si="11"/>
        <v>mercredi</v>
      </c>
      <c r="AR18" s="33"/>
      <c r="AS18" s="62" cm="1">
        <f t="array" ref="AS18">IF(AT18="",0,IF(AND(DAY(AT18)&lt;&gt;1,OR(WEEKDAY(AT18,2)=6,AT18=EOMONTH(AT$7,0))),SUMPRODUCT((_xlfn.ISOWEEKNUM(AT$7:AT18)=_xlfn.ISOWEEKNUM(AT18))*(WEEKDAY(AT$7:AT18,2)&lt;6),AV$7:AV18),0))</f>
        <v>0</v>
      </c>
      <c r="AT18" s="20">
        <f t="shared" si="28"/>
        <v>46003</v>
      </c>
      <c r="AU18" s="21" t="str">
        <f t="shared" si="11"/>
        <v>vendredi</v>
      </c>
      <c r="AV18" s="33"/>
    </row>
    <row r="19" spans="1:48" ht="20.25" customHeight="1" x14ac:dyDescent="0.25">
      <c r="A19" s="62" cm="1">
        <f t="array" ref="A19">IF(B19="",0,IF(AND(DAY(B19)&lt;&gt;1,OR(WEEKDAY(B19,2)=6,B19=EOMONTH(B$7,0))),SUMPRODUCT((_xlfn.ISOWEEKNUM(B$7:B19)=_xlfn.ISOWEEKNUM(B19))*(WEEKDAY(B$7:B19,2)&lt;6),D$7:D19),0))</f>
        <v>0</v>
      </c>
      <c r="B19" s="27">
        <f>+B18+1</f>
        <v>45670</v>
      </c>
      <c r="C19" s="21" t="str">
        <f t="shared" si="31"/>
        <v>lundi</v>
      </c>
      <c r="D19" s="33"/>
      <c r="E19" s="62" cm="1">
        <f t="array" ref="E19">IF(F19="",0,IF(AND(DAY(F19)&lt;&gt;1,OR(WEEKDAY(F19,2)=6,F19=EOMONTH(F$7,0))),SUMPRODUCT((_xlfn.ISOWEEKNUM(F$7:F19)=_xlfn.ISOWEEKNUM(F19))*(WEEKDAY(F$7:F19,2)&lt;6),H$7:H19),0))</f>
        <v>0</v>
      </c>
      <c r="F19" s="20">
        <f t="shared" si="32"/>
        <v>45701</v>
      </c>
      <c r="G19" s="21" t="str">
        <f t="shared" si="33"/>
        <v>jeudi</v>
      </c>
      <c r="H19" s="33"/>
      <c r="I19" s="62" cm="1">
        <f t="array" ref="I19">IF(J19="",0,IF(AND(DAY(J19)&lt;&gt;1,OR(WEEKDAY(J19,2)=6,J19=EOMONTH(J$7,0))),SUMPRODUCT((_xlfn.ISOWEEKNUM(J$7:J19)=_xlfn.ISOWEEKNUM(J19))*(WEEKDAY(J$7:J19,2)&lt;6),L$7:L19),0))</f>
        <v>0</v>
      </c>
      <c r="J19" s="20">
        <f t="shared" si="10"/>
        <v>45729</v>
      </c>
      <c r="K19" s="21" t="str">
        <f t="shared" si="11"/>
        <v>jeudi</v>
      </c>
      <c r="L19" s="33"/>
      <c r="M19" s="62" cm="1">
        <f t="array" ref="M19">IF(N19="",0,IF(AND(DAY(N19)&lt;&gt;1,OR(WEEKDAY(N19,2)=6,N19=EOMONTH(N$7,0))),SUMPRODUCT((_xlfn.ISOWEEKNUM(N$7:N19)=_xlfn.ISOWEEKNUM(N19))*(WEEKDAY(N$7:N19,2)&lt;6),P$7:P19),0))</f>
        <v>0</v>
      </c>
      <c r="N19" s="20">
        <f t="shared" si="12"/>
        <v>45760</v>
      </c>
      <c r="O19" s="21" t="str">
        <f t="shared" si="11"/>
        <v>dimanche</v>
      </c>
      <c r="P19" s="33"/>
      <c r="Q19" s="62" cm="1">
        <f t="array" ref="Q19">IF(R19="",0,IF(AND(DAY(R19)&lt;&gt;1,OR(WEEKDAY(R19,2)=6,R19=EOMONTH(R$7,0))),SUMPRODUCT((_xlfn.ISOWEEKNUM(R$7:R19)=_xlfn.ISOWEEKNUM(R19))*(WEEKDAY(R$7:R19,2)&lt;6),T$7:T19),0))</f>
        <v>0</v>
      </c>
      <c r="R19" s="20">
        <f t="shared" si="14"/>
        <v>45790</v>
      </c>
      <c r="S19" s="21" t="str">
        <f t="shared" si="11"/>
        <v>mardi</v>
      </c>
      <c r="T19" s="33"/>
      <c r="U19" s="62" cm="1">
        <f t="array" ref="U19">IF(V19="",0,IF(AND(DAY(V19)&lt;&gt;1,OR(WEEKDAY(V19,2)=6,V19=EOMONTH(V$7,0))),SUMPRODUCT((_xlfn.ISOWEEKNUM(V$7:V19)=_xlfn.ISOWEEKNUM(V19))*(WEEKDAY(V$7:V19,2)&lt;6),X$7:X19),0))</f>
        <v>0</v>
      </c>
      <c r="V19" s="20">
        <f t="shared" si="16"/>
        <v>45821</v>
      </c>
      <c r="W19" s="21" t="str">
        <f t="shared" si="11"/>
        <v>vendredi</v>
      </c>
      <c r="X19" s="33"/>
      <c r="Y19" s="62" cm="1">
        <f t="array" ref="Y19">IF(Z19="",0,IF(AND(DAY(Z19)&lt;&gt;1,OR(WEEKDAY(Z19,2)=6,Z19=EOMONTH(Z$7,0))),SUMPRODUCT((_xlfn.ISOWEEKNUM(Z$7:Z19)=_xlfn.ISOWEEKNUM(Z19))*(WEEKDAY(Z$7:Z19,2)&lt;6),AB$7:AB19),0))</f>
        <v>0</v>
      </c>
      <c r="Z19" s="20">
        <f t="shared" si="18"/>
        <v>45851</v>
      </c>
      <c r="AA19" s="21" t="str">
        <f t="shared" si="11"/>
        <v>dimanche</v>
      </c>
      <c r="AB19" s="33"/>
      <c r="AC19" s="62" cm="1">
        <f t="array" ref="AC19">IF(AD19="",0,IF(AND(DAY(AD19)&lt;&gt;1,OR(WEEKDAY(AD19,2)=6,AD19=EOMONTH(AD$7,0))),SUMPRODUCT((_xlfn.ISOWEEKNUM(AD$7:AD19)=_xlfn.ISOWEEKNUM(AD19))*(WEEKDAY(AD$7:AD19,2)&lt;6),AF$7:AF19),0))</f>
        <v>0</v>
      </c>
      <c r="AD19" s="20">
        <f t="shared" si="20"/>
        <v>45882</v>
      </c>
      <c r="AE19" s="21" t="str">
        <f t="shared" si="11"/>
        <v>mercredi</v>
      </c>
      <c r="AF19" s="33"/>
      <c r="AG19" s="62" cm="1">
        <f t="array" ref="AG19">IF(AH19="",0,IF(AND(DAY(AH19)&lt;&gt;1,OR(WEEKDAY(AH19,2)=6,AH19=EOMONTH(AH$7,0))),SUMPRODUCT((_xlfn.ISOWEEKNUM(AH$7:AH19)=_xlfn.ISOWEEKNUM(AH19))*(WEEKDAY(AH$7:AH19,2)&lt;6),AJ$7:AJ19),0))</f>
        <v>0</v>
      </c>
      <c r="AH19" s="20">
        <f t="shared" si="22"/>
        <v>45913</v>
      </c>
      <c r="AI19" s="21" t="str">
        <f t="shared" si="11"/>
        <v>samedi</v>
      </c>
      <c r="AJ19" s="33"/>
      <c r="AK19" s="62" cm="1">
        <f t="array" ref="AK19">IF(AL19="",0,IF(AND(DAY(AL19)&lt;&gt;1,OR(WEEKDAY(AL19,2)=6,AL19=EOMONTH(AL$7,0))),SUMPRODUCT((_xlfn.ISOWEEKNUM(AL$7:AL19)=_xlfn.ISOWEEKNUM(AL19))*(WEEKDAY(AL$7:AL19,2)&lt;6),AN$7:AN19),0))</f>
        <v>0</v>
      </c>
      <c r="AL19" s="20">
        <f t="shared" si="24"/>
        <v>45943</v>
      </c>
      <c r="AM19" s="21" t="str">
        <f t="shared" si="11"/>
        <v>lundi</v>
      </c>
      <c r="AN19" s="33"/>
      <c r="AO19" s="62" cm="1">
        <f t="array" ref="AO19">IF(AP19="",0,IF(AND(DAY(AP19)&lt;&gt;1,OR(WEEKDAY(AP19,2)=6,AP19=EOMONTH(AP$7,0))),SUMPRODUCT((_xlfn.ISOWEEKNUM(AP$7:AP19)=_xlfn.ISOWEEKNUM(AP19))*(WEEKDAY(AP$7:AP19,2)&lt;6),AR$7:AR19),0))</f>
        <v>0</v>
      </c>
      <c r="AP19" s="20">
        <f t="shared" si="26"/>
        <v>45974</v>
      </c>
      <c r="AQ19" s="21" t="str">
        <f t="shared" si="11"/>
        <v>jeudi</v>
      </c>
      <c r="AR19" s="33"/>
      <c r="AS19" s="62" cm="1">
        <f t="array" ref="AS19">IF(AT19="",0,IF(AND(DAY(AT19)&lt;&gt;1,OR(WEEKDAY(AT19,2)=6,AT19=EOMONTH(AT$7,0))),SUMPRODUCT((_xlfn.ISOWEEKNUM(AT$7:AT19)=_xlfn.ISOWEEKNUM(AT19))*(WEEKDAY(AT$7:AT19,2)&lt;6),AV$7:AV19),0))</f>
        <v>0</v>
      </c>
      <c r="AT19" s="20">
        <f t="shared" si="28"/>
        <v>46004</v>
      </c>
      <c r="AU19" s="21" t="str">
        <f t="shared" si="11"/>
        <v>samedi</v>
      </c>
      <c r="AV19" s="33"/>
    </row>
    <row r="20" spans="1:48" ht="20.25" customHeight="1" x14ac:dyDescent="0.25">
      <c r="A20" s="62" cm="1">
        <f t="array" ref="A20">IF(B20="",0,IF(AND(DAY(B20)&lt;&gt;1,OR(WEEKDAY(B20,2)=6,B20=EOMONTH(B$7,0))),SUMPRODUCT((_xlfn.ISOWEEKNUM(B$7:B20)=_xlfn.ISOWEEKNUM(B20))*(WEEKDAY(B$7:B20,2)&lt;6),D$7:D20),0))</f>
        <v>0</v>
      </c>
      <c r="B20" s="27">
        <f t="shared" si="30"/>
        <v>45671</v>
      </c>
      <c r="C20" s="21" t="str">
        <f t="shared" si="31"/>
        <v>mardi</v>
      </c>
      <c r="D20" s="33">
        <v>5</v>
      </c>
      <c r="E20" s="62" cm="1">
        <f t="array" ref="E20">IF(F20="",0,IF(AND(DAY(F20)&lt;&gt;1,OR(WEEKDAY(F20,2)=6,F20=EOMONTH(F$7,0))),SUMPRODUCT((_xlfn.ISOWEEKNUM(F$7:F20)=_xlfn.ISOWEEKNUM(F20))*(WEEKDAY(F$7:F20,2)&lt;6),H$7:H20),0))</f>
        <v>0</v>
      </c>
      <c r="F20" s="20">
        <f t="shared" si="32"/>
        <v>45702</v>
      </c>
      <c r="G20" s="21" t="str">
        <f t="shared" si="33"/>
        <v>vendredi</v>
      </c>
      <c r="H20" s="33"/>
      <c r="I20" s="62" cm="1">
        <f t="array" ref="I20">IF(J20="",0,IF(AND(DAY(J20)&lt;&gt;1,OR(WEEKDAY(J20,2)=6,J20=EOMONTH(J$7,0))),SUMPRODUCT((_xlfn.ISOWEEKNUM(J$7:J20)=_xlfn.ISOWEEKNUM(J20))*(WEEKDAY(J$7:J20,2)&lt;6),L$7:L20),0))</f>
        <v>0</v>
      </c>
      <c r="J20" s="20">
        <f t="shared" si="10"/>
        <v>45730</v>
      </c>
      <c r="K20" s="21" t="str">
        <f t="shared" si="11"/>
        <v>vendredi</v>
      </c>
      <c r="L20" s="33"/>
      <c r="M20" s="62" cm="1">
        <f t="array" ref="M20">IF(N20="",0,IF(AND(DAY(N20)&lt;&gt;1,OR(WEEKDAY(N20,2)=6,N20=EOMONTH(N$7,0))),SUMPRODUCT((_xlfn.ISOWEEKNUM(N$7:N20)=_xlfn.ISOWEEKNUM(N20))*(WEEKDAY(N$7:N20,2)&lt;6),P$7:P20),0))</f>
        <v>0</v>
      </c>
      <c r="N20" s="20">
        <f t="shared" si="12"/>
        <v>45761</v>
      </c>
      <c r="O20" s="21" t="str">
        <f t="shared" si="11"/>
        <v>lundi</v>
      </c>
      <c r="P20" s="33"/>
      <c r="Q20" s="62" cm="1">
        <f t="array" ref="Q20">IF(R20="",0,IF(AND(DAY(R20)&lt;&gt;1,OR(WEEKDAY(R20,2)=6,R20=EOMONTH(R$7,0))),SUMPRODUCT((_xlfn.ISOWEEKNUM(R$7:R20)=_xlfn.ISOWEEKNUM(R20))*(WEEKDAY(R$7:R20,2)&lt;6),T$7:T20),0))</f>
        <v>0</v>
      </c>
      <c r="R20" s="20">
        <f t="shared" si="14"/>
        <v>45791</v>
      </c>
      <c r="S20" s="21" t="str">
        <f t="shared" si="11"/>
        <v>mercredi</v>
      </c>
      <c r="T20" s="33"/>
      <c r="U20" s="62" cm="1">
        <f t="array" ref="U20">IF(V20="",0,IF(AND(DAY(V20)&lt;&gt;1,OR(WEEKDAY(V20,2)=6,V20=EOMONTH(V$7,0))),SUMPRODUCT((_xlfn.ISOWEEKNUM(V$7:V20)=_xlfn.ISOWEEKNUM(V20))*(WEEKDAY(V$7:V20,2)&lt;6),X$7:X20),0))</f>
        <v>0</v>
      </c>
      <c r="V20" s="20">
        <f t="shared" si="16"/>
        <v>45822</v>
      </c>
      <c r="W20" s="21" t="str">
        <f t="shared" si="11"/>
        <v>samedi</v>
      </c>
      <c r="X20" s="33"/>
      <c r="Y20" s="62" cm="1">
        <f t="array" ref="Y20">IF(Z20="",0,IF(AND(DAY(Z20)&lt;&gt;1,OR(WEEKDAY(Z20,2)=6,Z20=EOMONTH(Z$7,0))),SUMPRODUCT((_xlfn.ISOWEEKNUM(Z$7:Z20)=_xlfn.ISOWEEKNUM(Z20))*(WEEKDAY(Z$7:Z20,2)&lt;6),AB$7:AB20),0))</f>
        <v>0</v>
      </c>
      <c r="Z20" s="20">
        <f t="shared" si="18"/>
        <v>45852</v>
      </c>
      <c r="AA20" s="21" t="str">
        <f t="shared" si="11"/>
        <v>lundi</v>
      </c>
      <c r="AB20" s="33"/>
      <c r="AC20" s="62" cm="1">
        <f t="array" ref="AC20">IF(AD20="",0,IF(AND(DAY(AD20)&lt;&gt;1,OR(WEEKDAY(AD20,2)=6,AD20=EOMONTH(AD$7,0))),SUMPRODUCT((_xlfn.ISOWEEKNUM(AD$7:AD20)=_xlfn.ISOWEEKNUM(AD20))*(WEEKDAY(AD$7:AD20,2)&lt;6),AF$7:AF20),0))</f>
        <v>0</v>
      </c>
      <c r="AD20" s="20">
        <f t="shared" si="20"/>
        <v>45883</v>
      </c>
      <c r="AE20" s="21" t="str">
        <f t="shared" si="11"/>
        <v>jeudi</v>
      </c>
      <c r="AF20" s="33"/>
      <c r="AG20" s="62" cm="1">
        <f t="array" ref="AG20">IF(AH20="",0,IF(AND(DAY(AH20)&lt;&gt;1,OR(WEEKDAY(AH20,2)=6,AH20=EOMONTH(AH$7,0))),SUMPRODUCT((_xlfn.ISOWEEKNUM(AH$7:AH20)=_xlfn.ISOWEEKNUM(AH20))*(WEEKDAY(AH$7:AH20,2)&lt;6),AJ$7:AJ20),0))</f>
        <v>0</v>
      </c>
      <c r="AH20" s="20">
        <f t="shared" si="22"/>
        <v>45914</v>
      </c>
      <c r="AI20" s="21" t="str">
        <f t="shared" si="11"/>
        <v>dimanche</v>
      </c>
      <c r="AJ20" s="33"/>
      <c r="AK20" s="62" cm="1">
        <f t="array" ref="AK20">IF(AL20="",0,IF(AND(DAY(AL20)&lt;&gt;1,OR(WEEKDAY(AL20,2)=6,AL20=EOMONTH(AL$7,0))),SUMPRODUCT((_xlfn.ISOWEEKNUM(AL$7:AL20)=_xlfn.ISOWEEKNUM(AL20))*(WEEKDAY(AL$7:AL20,2)&lt;6),AN$7:AN20),0))</f>
        <v>0</v>
      </c>
      <c r="AL20" s="20">
        <f t="shared" si="24"/>
        <v>45944</v>
      </c>
      <c r="AM20" s="21" t="str">
        <f t="shared" si="11"/>
        <v>mardi</v>
      </c>
      <c r="AN20" s="33"/>
      <c r="AO20" s="62" cm="1">
        <f t="array" ref="AO20">IF(AP20="",0,IF(AND(DAY(AP20)&lt;&gt;1,OR(WEEKDAY(AP20,2)=6,AP20=EOMONTH(AP$7,0))),SUMPRODUCT((_xlfn.ISOWEEKNUM(AP$7:AP20)=_xlfn.ISOWEEKNUM(AP20))*(WEEKDAY(AP$7:AP20,2)&lt;6),AR$7:AR20),0))</f>
        <v>0</v>
      </c>
      <c r="AP20" s="20">
        <f t="shared" si="26"/>
        <v>45975</v>
      </c>
      <c r="AQ20" s="21" t="str">
        <f t="shared" si="11"/>
        <v>vendredi</v>
      </c>
      <c r="AR20" s="33"/>
      <c r="AS20" s="62" cm="1">
        <f t="array" ref="AS20">IF(AT20="",0,IF(AND(DAY(AT20)&lt;&gt;1,OR(WEEKDAY(AT20,2)=6,AT20=EOMONTH(AT$7,0))),SUMPRODUCT((_xlfn.ISOWEEKNUM(AT$7:AT20)=_xlfn.ISOWEEKNUM(AT20))*(WEEKDAY(AT$7:AT20,2)&lt;6),AV$7:AV20),0))</f>
        <v>0</v>
      </c>
      <c r="AT20" s="20">
        <f t="shared" si="28"/>
        <v>46005</v>
      </c>
      <c r="AU20" s="21" t="str">
        <f t="shared" si="11"/>
        <v>dimanche</v>
      </c>
      <c r="AV20" s="33"/>
    </row>
    <row r="21" spans="1:48" ht="20.25" customHeight="1" x14ac:dyDescent="0.25">
      <c r="A21" s="62" cm="1">
        <f t="array" ref="A21">IF(B21="",0,IF(AND(DAY(B21)&lt;&gt;1,OR(WEEKDAY(B21,2)=6,B21=EOMONTH(B$7,0))),SUMPRODUCT((_xlfn.ISOWEEKNUM(B$7:B21)=_xlfn.ISOWEEKNUM(B21))*(WEEKDAY(B$7:B21,2)&lt;6),D$7:D21),0))</f>
        <v>0</v>
      </c>
      <c r="B21" s="27">
        <f t="shared" si="30"/>
        <v>45672</v>
      </c>
      <c r="C21" s="21" t="str">
        <f t="shared" si="31"/>
        <v>mercredi</v>
      </c>
      <c r="D21" s="33"/>
      <c r="E21" s="62" cm="1">
        <f t="array" ref="E21">IF(F21="",0,IF(AND(DAY(F21)&lt;&gt;1,OR(WEEKDAY(F21,2)=6,F21=EOMONTH(F$7,0))),SUMPRODUCT((_xlfn.ISOWEEKNUM(F$7:F21)=_xlfn.ISOWEEKNUM(F21))*(WEEKDAY(F$7:F21,2)&lt;6),H$7:H21),0))</f>
        <v>0</v>
      </c>
      <c r="F21" s="20">
        <f t="shared" si="32"/>
        <v>45703</v>
      </c>
      <c r="G21" s="21" t="str">
        <f t="shared" si="33"/>
        <v>samedi</v>
      </c>
      <c r="H21" s="33"/>
      <c r="I21" s="62" cm="1">
        <f t="array" ref="I21">IF(J21="",0,IF(AND(DAY(J21)&lt;&gt;1,OR(WEEKDAY(J21,2)=6,J21=EOMONTH(J$7,0))),SUMPRODUCT((_xlfn.ISOWEEKNUM(J$7:J21)=_xlfn.ISOWEEKNUM(J21))*(WEEKDAY(J$7:J21,2)&lt;6),L$7:L21),0))</f>
        <v>0</v>
      </c>
      <c r="J21" s="20">
        <f t="shared" si="10"/>
        <v>45731</v>
      </c>
      <c r="K21" s="21" t="str">
        <f t="shared" si="11"/>
        <v>samedi</v>
      </c>
      <c r="L21" s="33"/>
      <c r="M21" s="62" cm="1">
        <f t="array" ref="M21">IF(N21="",0,IF(AND(DAY(N21)&lt;&gt;1,OR(WEEKDAY(N21,2)=6,N21=EOMONTH(N$7,0))),SUMPRODUCT((_xlfn.ISOWEEKNUM(N$7:N21)=_xlfn.ISOWEEKNUM(N21))*(WEEKDAY(N$7:N21,2)&lt;6),P$7:P21),0))</f>
        <v>0</v>
      </c>
      <c r="N21" s="20">
        <f t="shared" si="12"/>
        <v>45762</v>
      </c>
      <c r="O21" s="21" t="str">
        <f t="shared" si="11"/>
        <v>mardi</v>
      </c>
      <c r="P21" s="33"/>
      <c r="Q21" s="62" cm="1">
        <f t="array" ref="Q21">IF(R21="",0,IF(AND(DAY(R21)&lt;&gt;1,OR(WEEKDAY(R21,2)=6,R21=EOMONTH(R$7,0))),SUMPRODUCT((_xlfn.ISOWEEKNUM(R$7:R21)=_xlfn.ISOWEEKNUM(R21))*(WEEKDAY(R$7:R21,2)&lt;6),T$7:T21),0))</f>
        <v>0</v>
      </c>
      <c r="R21" s="20">
        <f t="shared" si="14"/>
        <v>45792</v>
      </c>
      <c r="S21" s="21" t="str">
        <f t="shared" si="11"/>
        <v>jeudi</v>
      </c>
      <c r="T21" s="33"/>
      <c r="U21" s="62" cm="1">
        <f t="array" ref="U21">IF(V21="",0,IF(AND(DAY(V21)&lt;&gt;1,OR(WEEKDAY(V21,2)=6,V21=EOMONTH(V$7,0))),SUMPRODUCT((_xlfn.ISOWEEKNUM(V$7:V21)=_xlfn.ISOWEEKNUM(V21))*(WEEKDAY(V$7:V21,2)&lt;6),X$7:X21),0))</f>
        <v>0</v>
      </c>
      <c r="V21" s="20">
        <f t="shared" si="16"/>
        <v>45823</v>
      </c>
      <c r="W21" s="21" t="str">
        <f t="shared" si="11"/>
        <v>dimanche</v>
      </c>
      <c r="X21" s="33"/>
      <c r="Y21" s="62" cm="1">
        <f t="array" ref="Y21">IF(Z21="",0,IF(AND(DAY(Z21)&lt;&gt;1,OR(WEEKDAY(Z21,2)=6,Z21=EOMONTH(Z$7,0))),SUMPRODUCT((_xlfn.ISOWEEKNUM(Z$7:Z21)=_xlfn.ISOWEEKNUM(Z21))*(WEEKDAY(Z$7:Z21,2)&lt;6),AB$7:AB21),0))</f>
        <v>0</v>
      </c>
      <c r="Z21" s="20">
        <f t="shared" si="18"/>
        <v>45853</v>
      </c>
      <c r="AA21" s="21" t="str">
        <f t="shared" si="11"/>
        <v>mardi</v>
      </c>
      <c r="AB21" s="33"/>
      <c r="AC21" s="62" cm="1">
        <f t="array" ref="AC21">IF(AD21="",0,IF(AND(DAY(AD21)&lt;&gt;1,OR(WEEKDAY(AD21,2)=6,AD21=EOMONTH(AD$7,0))),SUMPRODUCT((_xlfn.ISOWEEKNUM(AD$7:AD21)=_xlfn.ISOWEEKNUM(AD21))*(WEEKDAY(AD$7:AD21,2)&lt;6),AF$7:AF21),0))</f>
        <v>0</v>
      </c>
      <c r="AD21" s="20">
        <f t="shared" si="20"/>
        <v>45884</v>
      </c>
      <c r="AE21" s="21" t="str">
        <f t="shared" si="11"/>
        <v>vendredi</v>
      </c>
      <c r="AF21" s="33"/>
      <c r="AG21" s="62" cm="1">
        <f t="array" ref="AG21">IF(AH21="",0,IF(AND(DAY(AH21)&lt;&gt;1,OR(WEEKDAY(AH21,2)=6,AH21=EOMONTH(AH$7,0))),SUMPRODUCT((_xlfn.ISOWEEKNUM(AH$7:AH21)=_xlfn.ISOWEEKNUM(AH21))*(WEEKDAY(AH$7:AH21,2)&lt;6),AJ$7:AJ21),0))</f>
        <v>0</v>
      </c>
      <c r="AH21" s="20">
        <f t="shared" si="22"/>
        <v>45915</v>
      </c>
      <c r="AI21" s="21" t="str">
        <f t="shared" si="11"/>
        <v>lundi</v>
      </c>
      <c r="AJ21" s="33"/>
      <c r="AK21" s="62" cm="1">
        <f t="array" ref="AK21">IF(AL21="",0,IF(AND(DAY(AL21)&lt;&gt;1,OR(WEEKDAY(AL21,2)=6,AL21=EOMONTH(AL$7,0))),SUMPRODUCT((_xlfn.ISOWEEKNUM(AL$7:AL21)=_xlfn.ISOWEEKNUM(AL21))*(WEEKDAY(AL$7:AL21,2)&lt;6),AN$7:AN21),0))</f>
        <v>0</v>
      </c>
      <c r="AL21" s="20">
        <f t="shared" si="24"/>
        <v>45945</v>
      </c>
      <c r="AM21" s="21" t="str">
        <f t="shared" si="11"/>
        <v>mercredi</v>
      </c>
      <c r="AN21" s="33"/>
      <c r="AO21" s="62" cm="1">
        <f t="array" ref="AO21">IF(AP21="",0,IF(AND(DAY(AP21)&lt;&gt;1,OR(WEEKDAY(AP21,2)=6,AP21=EOMONTH(AP$7,0))),SUMPRODUCT((_xlfn.ISOWEEKNUM(AP$7:AP21)=_xlfn.ISOWEEKNUM(AP21))*(WEEKDAY(AP$7:AP21,2)&lt;6),AR$7:AR21),0))</f>
        <v>0</v>
      </c>
      <c r="AP21" s="20">
        <f t="shared" si="26"/>
        <v>45976</v>
      </c>
      <c r="AQ21" s="21" t="str">
        <f t="shared" si="11"/>
        <v>samedi</v>
      </c>
      <c r="AR21" s="33"/>
      <c r="AS21" s="62" cm="1">
        <f t="array" ref="AS21">IF(AT21="",0,IF(AND(DAY(AT21)&lt;&gt;1,OR(WEEKDAY(AT21,2)=6,AT21=EOMONTH(AT$7,0))),SUMPRODUCT((_xlfn.ISOWEEKNUM(AT$7:AT21)=_xlfn.ISOWEEKNUM(AT21))*(WEEKDAY(AT$7:AT21,2)&lt;6),AV$7:AV21),0))</f>
        <v>0</v>
      </c>
      <c r="AT21" s="20">
        <f t="shared" si="28"/>
        <v>46006</v>
      </c>
      <c r="AU21" s="21" t="str">
        <f t="shared" si="11"/>
        <v>lundi</v>
      </c>
      <c r="AV21" s="33"/>
    </row>
    <row r="22" spans="1:48" ht="20.25" customHeight="1" x14ac:dyDescent="0.25">
      <c r="A22" s="62" cm="1">
        <f t="array" ref="A22">IF(B22="",0,IF(AND(DAY(B22)&lt;&gt;1,OR(WEEKDAY(B22,2)=6,B22=EOMONTH(B$7,0))),SUMPRODUCT((_xlfn.ISOWEEKNUM(B$7:B22)=_xlfn.ISOWEEKNUM(B22))*(WEEKDAY(B$7:B22,2)&lt;6),D$7:D22),0))</f>
        <v>0</v>
      </c>
      <c r="B22" s="27">
        <f t="shared" si="30"/>
        <v>45673</v>
      </c>
      <c r="C22" s="21" t="str">
        <f t="shared" si="31"/>
        <v>jeudi</v>
      </c>
      <c r="D22" s="33"/>
      <c r="E22" s="62" cm="1">
        <f t="array" ref="E22">IF(F22="",0,IF(AND(DAY(F22)&lt;&gt;1,OR(WEEKDAY(F22,2)=6,F22=EOMONTH(F$7,0))),SUMPRODUCT((_xlfn.ISOWEEKNUM(F$7:F22)=_xlfn.ISOWEEKNUM(F22))*(WEEKDAY(F$7:F22,2)&lt;6),H$7:H22),0))</f>
        <v>0</v>
      </c>
      <c r="F22" s="20">
        <f t="shared" si="32"/>
        <v>45704</v>
      </c>
      <c r="G22" s="21" t="str">
        <f t="shared" si="33"/>
        <v>dimanche</v>
      </c>
      <c r="H22" s="33"/>
      <c r="I22" s="62" cm="1">
        <f t="array" ref="I22">IF(J22="",0,IF(AND(DAY(J22)&lt;&gt;1,OR(WEEKDAY(J22,2)=6,J22=EOMONTH(J$7,0))),SUMPRODUCT((_xlfn.ISOWEEKNUM(J$7:J22)=_xlfn.ISOWEEKNUM(J22))*(WEEKDAY(J$7:J22,2)&lt;6),L$7:L22),0))</f>
        <v>0</v>
      </c>
      <c r="J22" s="20">
        <f t="shared" si="10"/>
        <v>45732</v>
      </c>
      <c r="K22" s="21" t="str">
        <f t="shared" si="11"/>
        <v>dimanche</v>
      </c>
      <c r="L22" s="33"/>
      <c r="M22" s="62" cm="1">
        <f t="array" ref="M22">IF(N22="",0,IF(AND(DAY(N22)&lt;&gt;1,OR(WEEKDAY(N22,2)=6,N22=EOMONTH(N$7,0))),SUMPRODUCT((_xlfn.ISOWEEKNUM(N$7:N22)=_xlfn.ISOWEEKNUM(N22))*(WEEKDAY(N$7:N22,2)&lt;6),P$7:P22),0))</f>
        <v>0</v>
      </c>
      <c r="N22" s="20">
        <f t="shared" si="12"/>
        <v>45763</v>
      </c>
      <c r="O22" s="21" t="str">
        <f t="shared" si="11"/>
        <v>mercredi</v>
      </c>
      <c r="P22" s="33"/>
      <c r="Q22" s="62" cm="1">
        <f t="array" ref="Q22">IF(R22="",0,IF(AND(DAY(R22)&lt;&gt;1,OR(WEEKDAY(R22,2)=6,R22=EOMONTH(R$7,0))),SUMPRODUCT((_xlfn.ISOWEEKNUM(R$7:R22)=_xlfn.ISOWEEKNUM(R22))*(WEEKDAY(R$7:R22,2)&lt;6),T$7:T22),0))</f>
        <v>0</v>
      </c>
      <c r="R22" s="20">
        <f t="shared" si="14"/>
        <v>45793</v>
      </c>
      <c r="S22" s="21" t="str">
        <f t="shared" si="11"/>
        <v>vendredi</v>
      </c>
      <c r="T22" s="33"/>
      <c r="U22" s="62" cm="1">
        <f t="array" ref="U22">IF(V22="",0,IF(AND(DAY(V22)&lt;&gt;1,OR(WEEKDAY(V22,2)=6,V22=EOMONTH(V$7,0))),SUMPRODUCT((_xlfn.ISOWEEKNUM(V$7:V22)=_xlfn.ISOWEEKNUM(V22))*(WEEKDAY(V$7:V22,2)&lt;6),X$7:X22),0))</f>
        <v>0</v>
      </c>
      <c r="V22" s="20">
        <f t="shared" si="16"/>
        <v>45824</v>
      </c>
      <c r="W22" s="21" t="str">
        <f t="shared" si="11"/>
        <v>lundi</v>
      </c>
      <c r="X22" s="33"/>
      <c r="Y22" s="62" cm="1">
        <f t="array" ref="Y22">IF(Z22="",0,IF(AND(DAY(Z22)&lt;&gt;1,OR(WEEKDAY(Z22,2)=6,Z22=EOMONTH(Z$7,0))),SUMPRODUCT((_xlfn.ISOWEEKNUM(Z$7:Z22)=_xlfn.ISOWEEKNUM(Z22))*(WEEKDAY(Z$7:Z22,2)&lt;6),AB$7:AB22),0))</f>
        <v>0</v>
      </c>
      <c r="Z22" s="20">
        <f t="shared" si="18"/>
        <v>45854</v>
      </c>
      <c r="AA22" s="21" t="str">
        <f t="shared" si="11"/>
        <v>mercredi</v>
      </c>
      <c r="AB22" s="33"/>
      <c r="AC22" s="62" cm="1">
        <f t="array" ref="AC22">IF(AD22="",0,IF(AND(DAY(AD22)&lt;&gt;1,OR(WEEKDAY(AD22,2)=6,AD22=EOMONTH(AD$7,0))),SUMPRODUCT((_xlfn.ISOWEEKNUM(AD$7:AD22)=_xlfn.ISOWEEKNUM(AD22))*(WEEKDAY(AD$7:AD22,2)&lt;6),AF$7:AF22),0))</f>
        <v>0</v>
      </c>
      <c r="AD22" s="20">
        <f t="shared" si="20"/>
        <v>45885</v>
      </c>
      <c r="AE22" s="21" t="str">
        <f t="shared" si="11"/>
        <v>samedi</v>
      </c>
      <c r="AF22" s="33"/>
      <c r="AG22" s="62" cm="1">
        <f t="array" ref="AG22">IF(AH22="",0,IF(AND(DAY(AH22)&lt;&gt;1,OR(WEEKDAY(AH22,2)=6,AH22=EOMONTH(AH$7,0))),SUMPRODUCT((_xlfn.ISOWEEKNUM(AH$7:AH22)=_xlfn.ISOWEEKNUM(AH22))*(WEEKDAY(AH$7:AH22,2)&lt;6),AJ$7:AJ22),0))</f>
        <v>0</v>
      </c>
      <c r="AH22" s="20">
        <f t="shared" si="22"/>
        <v>45916</v>
      </c>
      <c r="AI22" s="21" t="str">
        <f t="shared" si="11"/>
        <v>mardi</v>
      </c>
      <c r="AJ22" s="33"/>
      <c r="AK22" s="62" cm="1">
        <f t="array" ref="AK22">IF(AL22="",0,IF(AND(DAY(AL22)&lt;&gt;1,OR(WEEKDAY(AL22,2)=6,AL22=EOMONTH(AL$7,0))),SUMPRODUCT((_xlfn.ISOWEEKNUM(AL$7:AL22)=_xlfn.ISOWEEKNUM(AL22))*(WEEKDAY(AL$7:AL22,2)&lt;6),AN$7:AN22),0))</f>
        <v>0</v>
      </c>
      <c r="AL22" s="20">
        <f t="shared" si="24"/>
        <v>45946</v>
      </c>
      <c r="AM22" s="21" t="str">
        <f t="shared" si="11"/>
        <v>jeudi</v>
      </c>
      <c r="AN22" s="33"/>
      <c r="AO22" s="62" cm="1">
        <f t="array" ref="AO22">IF(AP22="",0,IF(AND(DAY(AP22)&lt;&gt;1,OR(WEEKDAY(AP22,2)=6,AP22=EOMONTH(AP$7,0))),SUMPRODUCT((_xlfn.ISOWEEKNUM(AP$7:AP22)=_xlfn.ISOWEEKNUM(AP22))*(WEEKDAY(AP$7:AP22,2)&lt;6),AR$7:AR22),0))</f>
        <v>0</v>
      </c>
      <c r="AP22" s="20">
        <f t="shared" si="26"/>
        <v>45977</v>
      </c>
      <c r="AQ22" s="21" t="str">
        <f t="shared" si="11"/>
        <v>dimanche</v>
      </c>
      <c r="AR22" s="33"/>
      <c r="AS22" s="62" cm="1">
        <f t="array" ref="AS22">IF(AT22="",0,IF(AND(DAY(AT22)&lt;&gt;1,OR(WEEKDAY(AT22,2)=6,AT22=EOMONTH(AT$7,0))),SUMPRODUCT((_xlfn.ISOWEEKNUM(AT$7:AT22)=_xlfn.ISOWEEKNUM(AT22))*(WEEKDAY(AT$7:AT22,2)&lt;6),AV$7:AV22),0))</f>
        <v>0</v>
      </c>
      <c r="AT22" s="20">
        <f t="shared" si="28"/>
        <v>46007</v>
      </c>
      <c r="AU22" s="21" t="str">
        <f t="shared" si="11"/>
        <v>mardi</v>
      </c>
      <c r="AV22" s="33"/>
    </row>
    <row r="23" spans="1:48" ht="20.25" customHeight="1" x14ac:dyDescent="0.25">
      <c r="A23" s="62" cm="1">
        <f t="array" ref="A23">IF(B23="",0,IF(AND(DAY(B23)&lt;&gt;1,OR(WEEKDAY(B23,2)=6,B23=EOMONTH(B$7,0))),SUMPRODUCT((_xlfn.ISOWEEKNUM(B$7:B23)=_xlfn.ISOWEEKNUM(B23))*(WEEKDAY(B$7:B23,2)&lt;6),D$7:D23),0))</f>
        <v>0</v>
      </c>
      <c r="B23" s="27">
        <f t="shared" si="30"/>
        <v>45674</v>
      </c>
      <c r="C23" s="21" t="str">
        <f t="shared" si="31"/>
        <v>vendredi</v>
      </c>
      <c r="D23" s="33"/>
      <c r="E23" s="62" cm="1">
        <f t="array" ref="E23">IF(F23="",0,IF(AND(DAY(F23)&lt;&gt;1,OR(WEEKDAY(F23,2)=6,F23=EOMONTH(F$7,0))),SUMPRODUCT((_xlfn.ISOWEEKNUM(F$7:F23)=_xlfn.ISOWEEKNUM(F23))*(WEEKDAY(F$7:F23,2)&lt;6),H$7:H23),0))</f>
        <v>0</v>
      </c>
      <c r="F23" s="20">
        <f t="shared" si="32"/>
        <v>45705</v>
      </c>
      <c r="G23" s="21" t="str">
        <f t="shared" si="33"/>
        <v>lundi</v>
      </c>
      <c r="H23" s="33"/>
      <c r="I23" s="62" cm="1">
        <f t="array" ref="I23">IF(J23="",0,IF(AND(DAY(J23)&lt;&gt;1,OR(WEEKDAY(J23,2)=6,J23=EOMONTH(J$7,0))),SUMPRODUCT((_xlfn.ISOWEEKNUM(J$7:J23)=_xlfn.ISOWEEKNUM(J23))*(WEEKDAY(J$7:J23,2)&lt;6),L$7:L23),0))</f>
        <v>0</v>
      </c>
      <c r="J23" s="20">
        <f t="shared" si="10"/>
        <v>45733</v>
      </c>
      <c r="K23" s="21" t="str">
        <f t="shared" si="11"/>
        <v>lundi</v>
      </c>
      <c r="L23" s="33"/>
      <c r="M23" s="62" cm="1">
        <f t="array" ref="M23">IF(N23="",0,IF(AND(DAY(N23)&lt;&gt;1,OR(WEEKDAY(N23,2)=6,N23=EOMONTH(N$7,0))),SUMPRODUCT((_xlfn.ISOWEEKNUM(N$7:N23)=_xlfn.ISOWEEKNUM(N23))*(WEEKDAY(N$7:N23,2)&lt;6),P$7:P23),0))</f>
        <v>0</v>
      </c>
      <c r="N23" s="20">
        <f t="shared" si="12"/>
        <v>45764</v>
      </c>
      <c r="O23" s="21" t="str">
        <f t="shared" si="11"/>
        <v>jeudi</v>
      </c>
      <c r="P23" s="33"/>
      <c r="Q23" s="62" cm="1">
        <f t="array" ref="Q23">IF(R23="",0,IF(AND(DAY(R23)&lt;&gt;1,OR(WEEKDAY(R23,2)=6,R23=EOMONTH(R$7,0))),SUMPRODUCT((_xlfn.ISOWEEKNUM(R$7:R23)=_xlfn.ISOWEEKNUM(R23))*(WEEKDAY(R$7:R23,2)&lt;6),T$7:T23),0))</f>
        <v>0</v>
      </c>
      <c r="R23" s="20">
        <f t="shared" si="14"/>
        <v>45794</v>
      </c>
      <c r="S23" s="21" t="str">
        <f t="shared" si="11"/>
        <v>samedi</v>
      </c>
      <c r="T23" s="33"/>
      <c r="U23" s="62" cm="1">
        <f t="array" ref="U23">IF(V23="",0,IF(AND(DAY(V23)&lt;&gt;1,OR(WEEKDAY(V23,2)=6,V23=EOMONTH(V$7,0))),SUMPRODUCT((_xlfn.ISOWEEKNUM(V$7:V23)=_xlfn.ISOWEEKNUM(V23))*(WEEKDAY(V$7:V23,2)&lt;6),X$7:X23),0))</f>
        <v>0</v>
      </c>
      <c r="V23" s="20">
        <f t="shared" si="16"/>
        <v>45825</v>
      </c>
      <c r="W23" s="21" t="str">
        <f t="shared" si="11"/>
        <v>mardi</v>
      </c>
      <c r="X23" s="33"/>
      <c r="Y23" s="62" cm="1">
        <f t="array" ref="Y23">IF(Z23="",0,IF(AND(DAY(Z23)&lt;&gt;1,OR(WEEKDAY(Z23,2)=6,Z23=EOMONTH(Z$7,0))),SUMPRODUCT((_xlfn.ISOWEEKNUM(Z$7:Z23)=_xlfn.ISOWEEKNUM(Z23))*(WEEKDAY(Z$7:Z23,2)&lt;6),AB$7:AB23),0))</f>
        <v>0</v>
      </c>
      <c r="Z23" s="20">
        <f t="shared" si="18"/>
        <v>45855</v>
      </c>
      <c r="AA23" s="21" t="str">
        <f t="shared" si="11"/>
        <v>jeudi</v>
      </c>
      <c r="AB23" s="33"/>
      <c r="AC23" s="62" cm="1">
        <f t="array" ref="AC23">IF(AD23="",0,IF(AND(DAY(AD23)&lt;&gt;1,OR(WEEKDAY(AD23,2)=6,AD23=EOMONTH(AD$7,0))),SUMPRODUCT((_xlfn.ISOWEEKNUM(AD$7:AD23)=_xlfn.ISOWEEKNUM(AD23))*(WEEKDAY(AD$7:AD23,2)&lt;6),AF$7:AF23),0))</f>
        <v>0</v>
      </c>
      <c r="AD23" s="20">
        <f t="shared" si="20"/>
        <v>45886</v>
      </c>
      <c r="AE23" s="21" t="str">
        <f t="shared" si="11"/>
        <v>dimanche</v>
      </c>
      <c r="AF23" s="33"/>
      <c r="AG23" s="62" cm="1">
        <f t="array" ref="AG23">IF(AH23="",0,IF(AND(DAY(AH23)&lt;&gt;1,OR(WEEKDAY(AH23,2)=6,AH23=EOMONTH(AH$7,0))),SUMPRODUCT((_xlfn.ISOWEEKNUM(AH$7:AH23)=_xlfn.ISOWEEKNUM(AH23))*(WEEKDAY(AH$7:AH23,2)&lt;6),AJ$7:AJ23),0))</f>
        <v>0</v>
      </c>
      <c r="AH23" s="20">
        <f t="shared" si="22"/>
        <v>45917</v>
      </c>
      <c r="AI23" s="21" t="str">
        <f t="shared" si="11"/>
        <v>mercredi</v>
      </c>
      <c r="AJ23" s="33"/>
      <c r="AK23" s="62" cm="1">
        <f t="array" ref="AK23">IF(AL23="",0,IF(AND(DAY(AL23)&lt;&gt;1,OR(WEEKDAY(AL23,2)=6,AL23=EOMONTH(AL$7,0))),SUMPRODUCT((_xlfn.ISOWEEKNUM(AL$7:AL23)=_xlfn.ISOWEEKNUM(AL23))*(WEEKDAY(AL$7:AL23,2)&lt;6),AN$7:AN23),0))</f>
        <v>0</v>
      </c>
      <c r="AL23" s="20">
        <f t="shared" si="24"/>
        <v>45947</v>
      </c>
      <c r="AM23" s="21" t="str">
        <f t="shared" si="11"/>
        <v>vendredi</v>
      </c>
      <c r="AN23" s="33"/>
      <c r="AO23" s="62" cm="1">
        <f t="array" ref="AO23">IF(AP23="",0,IF(AND(DAY(AP23)&lt;&gt;1,OR(WEEKDAY(AP23,2)=6,AP23=EOMONTH(AP$7,0))),SUMPRODUCT((_xlfn.ISOWEEKNUM(AP$7:AP23)=_xlfn.ISOWEEKNUM(AP23))*(WEEKDAY(AP$7:AP23,2)&lt;6),AR$7:AR23),0))</f>
        <v>0</v>
      </c>
      <c r="AP23" s="20">
        <f t="shared" si="26"/>
        <v>45978</v>
      </c>
      <c r="AQ23" s="21" t="str">
        <f t="shared" si="11"/>
        <v>lundi</v>
      </c>
      <c r="AR23" s="33"/>
      <c r="AS23" s="62" cm="1">
        <f t="array" ref="AS23">IF(AT23="",0,IF(AND(DAY(AT23)&lt;&gt;1,OR(WEEKDAY(AT23,2)=6,AT23=EOMONTH(AT$7,0))),SUMPRODUCT((_xlfn.ISOWEEKNUM(AT$7:AT23)=_xlfn.ISOWEEKNUM(AT23))*(WEEKDAY(AT$7:AT23,2)&lt;6),AV$7:AV23),0))</f>
        <v>0</v>
      </c>
      <c r="AT23" s="20">
        <f t="shared" si="28"/>
        <v>46008</v>
      </c>
      <c r="AU23" s="21" t="str">
        <f t="shared" si="11"/>
        <v>mercredi</v>
      </c>
      <c r="AV23" s="33"/>
    </row>
    <row r="24" spans="1:48" ht="20.25" customHeight="1" x14ac:dyDescent="0.25">
      <c r="A24" s="62" cm="1">
        <f t="array" ref="A24">IF(B24="",0,IF(AND(DAY(B24)&lt;&gt;1,OR(WEEKDAY(B24,2)=6,B24=EOMONTH(B$7,0))),SUMPRODUCT((_xlfn.ISOWEEKNUM(B$7:B24)=_xlfn.ISOWEEKNUM(B24))*(WEEKDAY(B$7:B24,2)&lt;6),D$7:D24),0))</f>
        <v>5</v>
      </c>
      <c r="B24" s="27">
        <f>+B23+1</f>
        <v>45675</v>
      </c>
      <c r="C24" s="21" t="str">
        <f t="shared" si="31"/>
        <v>samedi</v>
      </c>
      <c r="D24" s="33">
        <v>5</v>
      </c>
      <c r="E24" s="62" cm="1">
        <f t="array" ref="E24">IF(F24="",0,IF(AND(DAY(F24)&lt;&gt;1,OR(WEEKDAY(F24,2)=6,F24=EOMONTH(F$7,0))),SUMPRODUCT((_xlfn.ISOWEEKNUM(F$7:F24)=_xlfn.ISOWEEKNUM(F24))*(WEEKDAY(F$7:F24,2)&lt;6),H$7:H24),0))</f>
        <v>0</v>
      </c>
      <c r="F24" s="20">
        <f t="shared" si="32"/>
        <v>45706</v>
      </c>
      <c r="G24" s="21" t="str">
        <f t="shared" si="33"/>
        <v>mardi</v>
      </c>
      <c r="H24" s="33"/>
      <c r="I24" s="62" cm="1">
        <f t="array" ref="I24">IF(J24="",0,IF(AND(DAY(J24)&lt;&gt;1,OR(WEEKDAY(J24,2)=6,J24=EOMONTH(J$7,0))),SUMPRODUCT((_xlfn.ISOWEEKNUM(J$7:J24)=_xlfn.ISOWEEKNUM(J24))*(WEEKDAY(J$7:J24,2)&lt;6),L$7:L24),0))</f>
        <v>0</v>
      </c>
      <c r="J24" s="20">
        <f t="shared" si="10"/>
        <v>45734</v>
      </c>
      <c r="K24" s="21" t="str">
        <f t="shared" ref="K24:AU37" si="34">TEXT(J24,"jjjj")</f>
        <v>mardi</v>
      </c>
      <c r="L24" s="33"/>
      <c r="M24" s="62" cm="1">
        <f t="array" ref="M24">IF(N24="",0,IF(AND(DAY(N24)&lt;&gt;1,OR(WEEKDAY(N24,2)=6,N24=EOMONTH(N$7,0))),SUMPRODUCT((_xlfn.ISOWEEKNUM(N$7:N24)=_xlfn.ISOWEEKNUM(N24))*(WEEKDAY(N$7:N24,2)&lt;6),P$7:P24),0))</f>
        <v>0</v>
      </c>
      <c r="N24" s="20">
        <f t="shared" si="12"/>
        <v>45765</v>
      </c>
      <c r="O24" s="21" t="str">
        <f t="shared" si="34"/>
        <v>vendredi</v>
      </c>
      <c r="P24" s="33"/>
      <c r="Q24" s="62" cm="1">
        <f t="array" ref="Q24">IF(R24="",0,IF(AND(DAY(R24)&lt;&gt;1,OR(WEEKDAY(R24,2)=6,R24=EOMONTH(R$7,0))),SUMPRODUCT((_xlfn.ISOWEEKNUM(R$7:R24)=_xlfn.ISOWEEKNUM(R24))*(WEEKDAY(R$7:R24,2)&lt;6),T$7:T24),0))</f>
        <v>0</v>
      </c>
      <c r="R24" s="20">
        <f t="shared" si="14"/>
        <v>45795</v>
      </c>
      <c r="S24" s="21" t="str">
        <f t="shared" si="34"/>
        <v>dimanche</v>
      </c>
      <c r="T24" s="33"/>
      <c r="U24" s="62" cm="1">
        <f t="array" ref="U24">IF(V24="",0,IF(AND(DAY(V24)&lt;&gt;1,OR(WEEKDAY(V24,2)=6,V24=EOMONTH(V$7,0))),SUMPRODUCT((_xlfn.ISOWEEKNUM(V$7:V24)=_xlfn.ISOWEEKNUM(V24))*(WEEKDAY(V$7:V24,2)&lt;6),X$7:X24),0))</f>
        <v>0</v>
      </c>
      <c r="V24" s="20">
        <f t="shared" si="16"/>
        <v>45826</v>
      </c>
      <c r="W24" s="21" t="str">
        <f t="shared" si="34"/>
        <v>mercredi</v>
      </c>
      <c r="X24" s="33"/>
      <c r="Y24" s="62" cm="1">
        <f t="array" ref="Y24">IF(Z24="",0,IF(AND(DAY(Z24)&lt;&gt;1,OR(WEEKDAY(Z24,2)=6,Z24=EOMONTH(Z$7,0))),SUMPRODUCT((_xlfn.ISOWEEKNUM(Z$7:Z24)=_xlfn.ISOWEEKNUM(Z24))*(WEEKDAY(Z$7:Z24,2)&lt;6),AB$7:AB24),0))</f>
        <v>0</v>
      </c>
      <c r="Z24" s="20">
        <f t="shared" si="18"/>
        <v>45856</v>
      </c>
      <c r="AA24" s="21" t="str">
        <f t="shared" si="34"/>
        <v>vendredi</v>
      </c>
      <c r="AB24" s="33"/>
      <c r="AC24" s="62" cm="1">
        <f t="array" ref="AC24">IF(AD24="",0,IF(AND(DAY(AD24)&lt;&gt;1,OR(WEEKDAY(AD24,2)=6,AD24=EOMONTH(AD$7,0))),SUMPRODUCT((_xlfn.ISOWEEKNUM(AD$7:AD24)=_xlfn.ISOWEEKNUM(AD24))*(WEEKDAY(AD$7:AD24,2)&lt;6),AF$7:AF24),0))</f>
        <v>0</v>
      </c>
      <c r="AD24" s="20">
        <f t="shared" si="20"/>
        <v>45887</v>
      </c>
      <c r="AE24" s="21" t="str">
        <f t="shared" si="34"/>
        <v>lundi</v>
      </c>
      <c r="AF24" s="33"/>
      <c r="AG24" s="62" cm="1">
        <f t="array" ref="AG24">IF(AH24="",0,IF(AND(DAY(AH24)&lt;&gt;1,OR(WEEKDAY(AH24,2)=6,AH24=EOMONTH(AH$7,0))),SUMPRODUCT((_xlfn.ISOWEEKNUM(AH$7:AH24)=_xlfn.ISOWEEKNUM(AH24))*(WEEKDAY(AH$7:AH24,2)&lt;6),AJ$7:AJ24),0))</f>
        <v>0</v>
      </c>
      <c r="AH24" s="20">
        <f t="shared" si="22"/>
        <v>45918</v>
      </c>
      <c r="AI24" s="21" t="str">
        <f t="shared" si="34"/>
        <v>jeudi</v>
      </c>
      <c r="AJ24" s="33"/>
      <c r="AK24" s="62" cm="1">
        <f t="array" ref="AK24">IF(AL24="",0,IF(AND(DAY(AL24)&lt;&gt;1,OR(WEEKDAY(AL24,2)=6,AL24=EOMONTH(AL$7,0))),SUMPRODUCT((_xlfn.ISOWEEKNUM(AL$7:AL24)=_xlfn.ISOWEEKNUM(AL24))*(WEEKDAY(AL$7:AL24,2)&lt;6),AN$7:AN24),0))</f>
        <v>0</v>
      </c>
      <c r="AL24" s="20">
        <f t="shared" si="24"/>
        <v>45948</v>
      </c>
      <c r="AM24" s="21" t="str">
        <f t="shared" si="34"/>
        <v>samedi</v>
      </c>
      <c r="AN24" s="33"/>
      <c r="AO24" s="62" cm="1">
        <f t="array" ref="AO24">IF(AP24="",0,IF(AND(DAY(AP24)&lt;&gt;1,OR(WEEKDAY(AP24,2)=6,AP24=EOMONTH(AP$7,0))),SUMPRODUCT((_xlfn.ISOWEEKNUM(AP$7:AP24)=_xlfn.ISOWEEKNUM(AP24))*(WEEKDAY(AP$7:AP24,2)&lt;6),AR$7:AR24),0))</f>
        <v>0</v>
      </c>
      <c r="AP24" s="20">
        <f t="shared" si="26"/>
        <v>45979</v>
      </c>
      <c r="AQ24" s="21" t="str">
        <f t="shared" si="34"/>
        <v>mardi</v>
      </c>
      <c r="AR24" s="33"/>
      <c r="AS24" s="62" cm="1">
        <f t="array" ref="AS24">IF(AT24="",0,IF(AND(DAY(AT24)&lt;&gt;1,OR(WEEKDAY(AT24,2)=6,AT24=EOMONTH(AT$7,0))),SUMPRODUCT((_xlfn.ISOWEEKNUM(AT$7:AT24)=_xlfn.ISOWEEKNUM(AT24))*(WEEKDAY(AT$7:AT24,2)&lt;6),AV$7:AV24),0))</f>
        <v>0</v>
      </c>
      <c r="AT24" s="20">
        <f t="shared" si="28"/>
        <v>46009</v>
      </c>
      <c r="AU24" s="21" t="str">
        <f t="shared" si="34"/>
        <v>jeudi</v>
      </c>
      <c r="AV24" s="33"/>
    </row>
    <row r="25" spans="1:48" ht="20.25" customHeight="1" x14ac:dyDescent="0.25">
      <c r="A25" s="62" cm="1">
        <f t="array" ref="A25">IF(B25="",0,IF(AND(DAY(B25)&lt;&gt;1,OR(WEEKDAY(B25,2)=6,B25=EOMONTH(B$7,0))),SUMPRODUCT((_xlfn.ISOWEEKNUM(B$7:B25)=_xlfn.ISOWEEKNUM(B25))*(WEEKDAY(B$7:B25,2)&lt;6),D$7:D25),0))</f>
        <v>0</v>
      </c>
      <c r="B25" s="27">
        <f t="shared" si="30"/>
        <v>45676</v>
      </c>
      <c r="C25" s="21" t="str">
        <f t="shared" si="31"/>
        <v>dimanche</v>
      </c>
      <c r="D25" s="33"/>
      <c r="E25" s="62" cm="1">
        <f t="array" ref="E25">IF(F25="",0,IF(AND(DAY(F25)&lt;&gt;1,OR(WEEKDAY(F25,2)=6,F25=EOMONTH(F$7,0))),SUMPRODUCT((_xlfn.ISOWEEKNUM(F$7:F25)=_xlfn.ISOWEEKNUM(F25))*(WEEKDAY(F$7:F25,2)&lt;6),H$7:H25),0))</f>
        <v>0</v>
      </c>
      <c r="F25" s="20">
        <f t="shared" si="32"/>
        <v>45707</v>
      </c>
      <c r="G25" s="21" t="str">
        <f t="shared" si="33"/>
        <v>mercredi</v>
      </c>
      <c r="H25" s="33"/>
      <c r="I25" s="62" cm="1">
        <f t="array" ref="I25">IF(J25="",0,IF(AND(DAY(J25)&lt;&gt;1,OR(WEEKDAY(J25,2)=6,J25=EOMONTH(J$7,0))),SUMPRODUCT((_xlfn.ISOWEEKNUM(J$7:J25)=_xlfn.ISOWEEKNUM(J25))*(WEEKDAY(J$7:J25,2)&lt;6),L$7:L25),0))</f>
        <v>0</v>
      </c>
      <c r="J25" s="20">
        <f t="shared" si="10"/>
        <v>45735</v>
      </c>
      <c r="K25" s="21" t="str">
        <f t="shared" si="34"/>
        <v>mercredi</v>
      </c>
      <c r="L25" s="33"/>
      <c r="M25" s="62" cm="1">
        <f t="array" ref="M25">IF(N25="",0,IF(AND(DAY(N25)&lt;&gt;1,OR(WEEKDAY(N25,2)=6,N25=EOMONTH(N$7,0))),SUMPRODUCT((_xlfn.ISOWEEKNUM(N$7:N25)=_xlfn.ISOWEEKNUM(N25))*(WEEKDAY(N$7:N25,2)&lt;6),P$7:P25),0))</f>
        <v>0</v>
      </c>
      <c r="N25" s="20">
        <f t="shared" si="12"/>
        <v>45766</v>
      </c>
      <c r="O25" s="21" t="str">
        <f t="shared" si="34"/>
        <v>samedi</v>
      </c>
      <c r="P25" s="33"/>
      <c r="Q25" s="62" cm="1">
        <f t="array" ref="Q25">IF(R25="",0,IF(AND(DAY(R25)&lt;&gt;1,OR(WEEKDAY(R25,2)=6,R25=EOMONTH(R$7,0))),SUMPRODUCT((_xlfn.ISOWEEKNUM(R$7:R25)=_xlfn.ISOWEEKNUM(R25))*(WEEKDAY(R$7:R25,2)&lt;6),T$7:T25),0))</f>
        <v>0</v>
      </c>
      <c r="R25" s="20">
        <f t="shared" si="14"/>
        <v>45796</v>
      </c>
      <c r="S25" s="21" t="str">
        <f t="shared" si="34"/>
        <v>lundi</v>
      </c>
      <c r="T25" s="33"/>
      <c r="U25" s="62" cm="1">
        <f t="array" ref="U25">IF(V25="",0,IF(AND(DAY(V25)&lt;&gt;1,OR(WEEKDAY(V25,2)=6,V25=EOMONTH(V$7,0))),SUMPRODUCT((_xlfn.ISOWEEKNUM(V$7:V25)=_xlfn.ISOWEEKNUM(V25))*(WEEKDAY(V$7:V25,2)&lt;6),X$7:X25),0))</f>
        <v>0</v>
      </c>
      <c r="V25" s="20">
        <f t="shared" si="16"/>
        <v>45827</v>
      </c>
      <c r="W25" s="21" t="str">
        <f t="shared" si="34"/>
        <v>jeudi</v>
      </c>
      <c r="X25" s="33"/>
      <c r="Y25" s="62" cm="1">
        <f t="array" ref="Y25">IF(Z25="",0,IF(AND(DAY(Z25)&lt;&gt;1,OR(WEEKDAY(Z25,2)=6,Z25=EOMONTH(Z$7,0))),SUMPRODUCT((_xlfn.ISOWEEKNUM(Z$7:Z25)=_xlfn.ISOWEEKNUM(Z25))*(WEEKDAY(Z$7:Z25,2)&lt;6),AB$7:AB25),0))</f>
        <v>0</v>
      </c>
      <c r="Z25" s="20">
        <f t="shared" si="18"/>
        <v>45857</v>
      </c>
      <c r="AA25" s="21" t="str">
        <f t="shared" si="34"/>
        <v>samedi</v>
      </c>
      <c r="AB25" s="33"/>
      <c r="AC25" s="62" cm="1">
        <f t="array" ref="AC25">IF(AD25="",0,IF(AND(DAY(AD25)&lt;&gt;1,OR(WEEKDAY(AD25,2)=6,AD25=EOMONTH(AD$7,0))),SUMPRODUCT((_xlfn.ISOWEEKNUM(AD$7:AD25)=_xlfn.ISOWEEKNUM(AD25))*(WEEKDAY(AD$7:AD25,2)&lt;6),AF$7:AF25),0))</f>
        <v>0</v>
      </c>
      <c r="AD25" s="20">
        <f t="shared" si="20"/>
        <v>45888</v>
      </c>
      <c r="AE25" s="21" t="str">
        <f t="shared" si="34"/>
        <v>mardi</v>
      </c>
      <c r="AF25" s="33"/>
      <c r="AG25" s="62" cm="1">
        <f t="array" ref="AG25">IF(AH25="",0,IF(AND(DAY(AH25)&lt;&gt;1,OR(WEEKDAY(AH25,2)=6,AH25=EOMONTH(AH$7,0))),SUMPRODUCT((_xlfn.ISOWEEKNUM(AH$7:AH25)=_xlfn.ISOWEEKNUM(AH25))*(WEEKDAY(AH$7:AH25,2)&lt;6),AJ$7:AJ25),0))</f>
        <v>0</v>
      </c>
      <c r="AH25" s="20">
        <f t="shared" si="22"/>
        <v>45919</v>
      </c>
      <c r="AI25" s="21" t="str">
        <f t="shared" si="34"/>
        <v>vendredi</v>
      </c>
      <c r="AJ25" s="33"/>
      <c r="AK25" s="62" cm="1">
        <f t="array" ref="AK25">IF(AL25="",0,IF(AND(DAY(AL25)&lt;&gt;1,OR(WEEKDAY(AL25,2)=6,AL25=EOMONTH(AL$7,0))),SUMPRODUCT((_xlfn.ISOWEEKNUM(AL$7:AL25)=_xlfn.ISOWEEKNUM(AL25))*(WEEKDAY(AL$7:AL25,2)&lt;6),AN$7:AN25),0))</f>
        <v>0</v>
      </c>
      <c r="AL25" s="20">
        <f t="shared" si="24"/>
        <v>45949</v>
      </c>
      <c r="AM25" s="21" t="str">
        <f t="shared" si="34"/>
        <v>dimanche</v>
      </c>
      <c r="AN25" s="33"/>
      <c r="AO25" s="62" cm="1">
        <f t="array" ref="AO25">IF(AP25="",0,IF(AND(DAY(AP25)&lt;&gt;1,OR(WEEKDAY(AP25,2)=6,AP25=EOMONTH(AP$7,0))),SUMPRODUCT((_xlfn.ISOWEEKNUM(AP$7:AP25)=_xlfn.ISOWEEKNUM(AP25))*(WEEKDAY(AP$7:AP25,2)&lt;6),AR$7:AR25),0))</f>
        <v>0</v>
      </c>
      <c r="AP25" s="20">
        <f t="shared" si="26"/>
        <v>45980</v>
      </c>
      <c r="AQ25" s="21" t="str">
        <f t="shared" si="34"/>
        <v>mercredi</v>
      </c>
      <c r="AR25" s="33"/>
      <c r="AS25" s="62" cm="1">
        <f t="array" ref="AS25">IF(AT25="",0,IF(AND(DAY(AT25)&lt;&gt;1,OR(WEEKDAY(AT25,2)=6,AT25=EOMONTH(AT$7,0))),SUMPRODUCT((_xlfn.ISOWEEKNUM(AT$7:AT25)=_xlfn.ISOWEEKNUM(AT25))*(WEEKDAY(AT$7:AT25,2)&lt;6),AV$7:AV25),0))</f>
        <v>0</v>
      </c>
      <c r="AT25" s="20">
        <f t="shared" si="28"/>
        <v>46010</v>
      </c>
      <c r="AU25" s="21" t="str">
        <f t="shared" si="34"/>
        <v>vendredi</v>
      </c>
      <c r="AV25" s="33"/>
    </row>
    <row r="26" spans="1:48" ht="20.25" customHeight="1" x14ac:dyDescent="0.25">
      <c r="A26" s="62" cm="1">
        <f t="array" ref="A26">IF(B26="",0,IF(AND(DAY(B26)&lt;&gt;1,OR(WEEKDAY(B26,2)=6,B26=EOMONTH(B$7,0))),SUMPRODUCT((_xlfn.ISOWEEKNUM(B$7:B26)=_xlfn.ISOWEEKNUM(B26))*(WEEKDAY(B$7:B26,2)&lt;6),D$7:D26),0))</f>
        <v>0</v>
      </c>
      <c r="B26" s="27">
        <f>+B25+1</f>
        <v>45677</v>
      </c>
      <c r="C26" s="21" t="str">
        <f t="shared" si="31"/>
        <v>lundi</v>
      </c>
      <c r="D26" s="33"/>
      <c r="E26" s="62" cm="1">
        <f t="array" ref="E26">IF(F26="",0,IF(AND(DAY(F26)&lt;&gt;1,OR(WEEKDAY(F26,2)=6,F26=EOMONTH(F$7,0))),SUMPRODUCT((_xlfn.ISOWEEKNUM(F$7:F26)=_xlfn.ISOWEEKNUM(F26))*(WEEKDAY(F$7:F26,2)&lt;6),H$7:H26),0))</f>
        <v>0</v>
      </c>
      <c r="F26" s="20">
        <f t="shared" si="32"/>
        <v>45708</v>
      </c>
      <c r="G26" s="21" t="str">
        <f t="shared" si="33"/>
        <v>jeudi</v>
      </c>
      <c r="H26" s="33"/>
      <c r="I26" s="62" cm="1">
        <f t="array" ref="I26">IF(J26="",0,IF(AND(DAY(J26)&lt;&gt;1,OR(WEEKDAY(J26,2)=6,J26=EOMONTH(J$7,0))),SUMPRODUCT((_xlfn.ISOWEEKNUM(J$7:J26)=_xlfn.ISOWEEKNUM(J26))*(WEEKDAY(J$7:J26,2)&lt;6),L$7:L26),0))</f>
        <v>0</v>
      </c>
      <c r="J26" s="20">
        <f t="shared" si="10"/>
        <v>45736</v>
      </c>
      <c r="K26" s="21" t="str">
        <f t="shared" si="34"/>
        <v>jeudi</v>
      </c>
      <c r="L26" s="33"/>
      <c r="M26" s="62" cm="1">
        <f t="array" ref="M26">IF(N26="",0,IF(AND(DAY(N26)&lt;&gt;1,OR(WEEKDAY(N26,2)=6,N26=EOMONTH(N$7,0))),SUMPRODUCT((_xlfn.ISOWEEKNUM(N$7:N26)=_xlfn.ISOWEEKNUM(N26))*(WEEKDAY(N$7:N26,2)&lt;6),P$7:P26),0))</f>
        <v>0</v>
      </c>
      <c r="N26" s="20">
        <f t="shared" si="12"/>
        <v>45767</v>
      </c>
      <c r="O26" s="21" t="str">
        <f t="shared" si="34"/>
        <v>dimanche</v>
      </c>
      <c r="P26" s="33"/>
      <c r="Q26" s="62" cm="1">
        <f t="array" ref="Q26">IF(R26="",0,IF(AND(DAY(R26)&lt;&gt;1,OR(WEEKDAY(R26,2)=6,R26=EOMONTH(R$7,0))),SUMPRODUCT((_xlfn.ISOWEEKNUM(R$7:R26)=_xlfn.ISOWEEKNUM(R26))*(WEEKDAY(R$7:R26,2)&lt;6),T$7:T26),0))</f>
        <v>0</v>
      </c>
      <c r="R26" s="20">
        <f t="shared" si="14"/>
        <v>45797</v>
      </c>
      <c r="S26" s="21" t="str">
        <f t="shared" si="34"/>
        <v>mardi</v>
      </c>
      <c r="T26" s="33"/>
      <c r="U26" s="62" cm="1">
        <f t="array" ref="U26">IF(V26="",0,IF(AND(DAY(V26)&lt;&gt;1,OR(WEEKDAY(V26,2)=6,V26=EOMONTH(V$7,0))),SUMPRODUCT((_xlfn.ISOWEEKNUM(V$7:V26)=_xlfn.ISOWEEKNUM(V26))*(WEEKDAY(V$7:V26,2)&lt;6),X$7:X26),0))</f>
        <v>0</v>
      </c>
      <c r="V26" s="20">
        <f t="shared" si="16"/>
        <v>45828</v>
      </c>
      <c r="W26" s="21" t="str">
        <f t="shared" si="34"/>
        <v>vendredi</v>
      </c>
      <c r="X26" s="33"/>
      <c r="Y26" s="62" cm="1">
        <f t="array" ref="Y26">IF(Z26="",0,IF(AND(DAY(Z26)&lt;&gt;1,OR(WEEKDAY(Z26,2)=6,Z26=EOMONTH(Z$7,0))),SUMPRODUCT((_xlfn.ISOWEEKNUM(Z$7:Z26)=_xlfn.ISOWEEKNUM(Z26))*(WEEKDAY(Z$7:Z26,2)&lt;6),AB$7:AB26),0))</f>
        <v>0</v>
      </c>
      <c r="Z26" s="20">
        <f t="shared" si="18"/>
        <v>45858</v>
      </c>
      <c r="AA26" s="21" t="str">
        <f t="shared" si="34"/>
        <v>dimanche</v>
      </c>
      <c r="AB26" s="33"/>
      <c r="AC26" s="62" cm="1">
        <f t="array" ref="AC26">IF(AD26="",0,IF(AND(DAY(AD26)&lt;&gt;1,OR(WEEKDAY(AD26,2)=6,AD26=EOMONTH(AD$7,0))),SUMPRODUCT((_xlfn.ISOWEEKNUM(AD$7:AD26)=_xlfn.ISOWEEKNUM(AD26))*(WEEKDAY(AD$7:AD26,2)&lt;6),AF$7:AF26),0))</f>
        <v>0</v>
      </c>
      <c r="AD26" s="20">
        <f t="shared" si="20"/>
        <v>45889</v>
      </c>
      <c r="AE26" s="21" t="str">
        <f t="shared" si="34"/>
        <v>mercredi</v>
      </c>
      <c r="AF26" s="33"/>
      <c r="AG26" s="62" cm="1">
        <f t="array" ref="AG26">IF(AH26="",0,IF(AND(DAY(AH26)&lt;&gt;1,OR(WEEKDAY(AH26,2)=6,AH26=EOMONTH(AH$7,0))),SUMPRODUCT((_xlfn.ISOWEEKNUM(AH$7:AH26)=_xlfn.ISOWEEKNUM(AH26))*(WEEKDAY(AH$7:AH26,2)&lt;6),AJ$7:AJ26),0))</f>
        <v>0</v>
      </c>
      <c r="AH26" s="20">
        <f t="shared" si="22"/>
        <v>45920</v>
      </c>
      <c r="AI26" s="21" t="str">
        <f t="shared" si="34"/>
        <v>samedi</v>
      </c>
      <c r="AJ26" s="33"/>
      <c r="AK26" s="62" cm="1">
        <f t="array" ref="AK26">IF(AL26="",0,IF(AND(DAY(AL26)&lt;&gt;1,OR(WEEKDAY(AL26,2)=6,AL26=EOMONTH(AL$7,0))),SUMPRODUCT((_xlfn.ISOWEEKNUM(AL$7:AL26)=_xlfn.ISOWEEKNUM(AL26))*(WEEKDAY(AL$7:AL26,2)&lt;6),AN$7:AN26),0))</f>
        <v>0</v>
      </c>
      <c r="AL26" s="20">
        <f t="shared" si="24"/>
        <v>45950</v>
      </c>
      <c r="AM26" s="21" t="str">
        <f t="shared" si="34"/>
        <v>lundi</v>
      </c>
      <c r="AN26" s="33"/>
      <c r="AO26" s="62" cm="1">
        <f t="array" ref="AO26">IF(AP26="",0,IF(AND(DAY(AP26)&lt;&gt;1,OR(WEEKDAY(AP26,2)=6,AP26=EOMONTH(AP$7,0))),SUMPRODUCT((_xlfn.ISOWEEKNUM(AP$7:AP26)=_xlfn.ISOWEEKNUM(AP26))*(WEEKDAY(AP$7:AP26,2)&lt;6),AR$7:AR26),0))</f>
        <v>0</v>
      </c>
      <c r="AP26" s="20">
        <f t="shared" si="26"/>
        <v>45981</v>
      </c>
      <c r="AQ26" s="21" t="str">
        <f t="shared" si="34"/>
        <v>jeudi</v>
      </c>
      <c r="AR26" s="33"/>
      <c r="AS26" s="62" cm="1">
        <f t="array" ref="AS26">IF(AT26="",0,IF(AND(DAY(AT26)&lt;&gt;1,OR(WEEKDAY(AT26,2)=6,AT26=EOMONTH(AT$7,0))),SUMPRODUCT((_xlfn.ISOWEEKNUM(AT$7:AT26)=_xlfn.ISOWEEKNUM(AT26))*(WEEKDAY(AT$7:AT26,2)&lt;6),AV$7:AV26),0))</f>
        <v>0</v>
      </c>
      <c r="AT26" s="20">
        <f t="shared" si="28"/>
        <v>46011</v>
      </c>
      <c r="AU26" s="21" t="str">
        <f t="shared" si="34"/>
        <v>samedi</v>
      </c>
      <c r="AV26" s="33"/>
    </row>
    <row r="27" spans="1:48" ht="20.25" customHeight="1" x14ac:dyDescent="0.25">
      <c r="A27" s="62" cm="1">
        <f t="array" ref="A27">IF(B27="",0,IF(AND(DAY(B27)&lt;&gt;1,OR(WEEKDAY(B27,2)=6,B27=EOMONTH(B$7,0))),SUMPRODUCT((_xlfn.ISOWEEKNUM(B$7:B27)=_xlfn.ISOWEEKNUM(B27))*(WEEKDAY(B$7:B27,2)&lt;6),D$7:D27),0))</f>
        <v>0</v>
      </c>
      <c r="B27" s="27">
        <f t="shared" si="30"/>
        <v>45678</v>
      </c>
      <c r="C27" s="21" t="str">
        <f t="shared" si="31"/>
        <v>mardi</v>
      </c>
      <c r="D27" s="33"/>
      <c r="E27" s="62" cm="1">
        <f t="array" ref="E27">IF(F27="",0,IF(AND(DAY(F27)&lt;&gt;1,OR(WEEKDAY(F27,2)=6,F27=EOMONTH(F$7,0))),SUMPRODUCT((_xlfn.ISOWEEKNUM(F$7:F27)=_xlfn.ISOWEEKNUM(F27))*(WEEKDAY(F$7:F27,2)&lt;6),H$7:H27),0))</f>
        <v>0</v>
      </c>
      <c r="F27" s="20">
        <f t="shared" si="32"/>
        <v>45709</v>
      </c>
      <c r="G27" s="21" t="str">
        <f t="shared" si="33"/>
        <v>vendredi</v>
      </c>
      <c r="H27" s="33"/>
      <c r="I27" s="62" cm="1">
        <f t="array" ref="I27">IF(J27="",0,IF(AND(DAY(J27)&lt;&gt;1,OR(WEEKDAY(J27,2)=6,J27=EOMONTH(J$7,0))),SUMPRODUCT((_xlfn.ISOWEEKNUM(J$7:J27)=_xlfn.ISOWEEKNUM(J27))*(WEEKDAY(J$7:J27,2)&lt;6),L$7:L27),0))</f>
        <v>0</v>
      </c>
      <c r="J27" s="20">
        <f t="shared" si="10"/>
        <v>45737</v>
      </c>
      <c r="K27" s="21" t="str">
        <f t="shared" si="34"/>
        <v>vendredi</v>
      </c>
      <c r="L27" s="33"/>
      <c r="M27" s="62" cm="1">
        <f t="array" ref="M27">IF(N27="",0,IF(AND(DAY(N27)&lt;&gt;1,OR(WEEKDAY(N27,2)=6,N27=EOMONTH(N$7,0))),SUMPRODUCT((_xlfn.ISOWEEKNUM(N$7:N27)=_xlfn.ISOWEEKNUM(N27))*(WEEKDAY(N$7:N27,2)&lt;6),P$7:P27),0))</f>
        <v>0</v>
      </c>
      <c r="N27" s="20">
        <f t="shared" si="12"/>
        <v>45768</v>
      </c>
      <c r="O27" s="21" t="str">
        <f t="shared" si="34"/>
        <v>lundi</v>
      </c>
      <c r="P27" s="33"/>
      <c r="Q27" s="62" cm="1">
        <f t="array" ref="Q27">IF(R27="",0,IF(AND(DAY(R27)&lt;&gt;1,OR(WEEKDAY(R27,2)=6,R27=EOMONTH(R$7,0))),SUMPRODUCT((_xlfn.ISOWEEKNUM(R$7:R27)=_xlfn.ISOWEEKNUM(R27))*(WEEKDAY(R$7:R27,2)&lt;6),T$7:T27),0))</f>
        <v>0</v>
      </c>
      <c r="R27" s="20">
        <f t="shared" si="14"/>
        <v>45798</v>
      </c>
      <c r="S27" s="21" t="str">
        <f t="shared" si="34"/>
        <v>mercredi</v>
      </c>
      <c r="T27" s="33"/>
      <c r="U27" s="62" cm="1">
        <f t="array" ref="U27">IF(V27="",0,IF(AND(DAY(V27)&lt;&gt;1,OR(WEEKDAY(V27,2)=6,V27=EOMONTH(V$7,0))),SUMPRODUCT((_xlfn.ISOWEEKNUM(V$7:V27)=_xlfn.ISOWEEKNUM(V27))*(WEEKDAY(V$7:V27,2)&lt;6),X$7:X27),0))</f>
        <v>0</v>
      </c>
      <c r="V27" s="20">
        <f t="shared" si="16"/>
        <v>45829</v>
      </c>
      <c r="W27" s="21" t="str">
        <f t="shared" si="34"/>
        <v>samedi</v>
      </c>
      <c r="X27" s="33"/>
      <c r="Y27" s="62" cm="1">
        <f t="array" ref="Y27">IF(Z27="",0,IF(AND(DAY(Z27)&lt;&gt;1,OR(WEEKDAY(Z27,2)=6,Z27=EOMONTH(Z$7,0))),SUMPRODUCT((_xlfn.ISOWEEKNUM(Z$7:Z27)=_xlfn.ISOWEEKNUM(Z27))*(WEEKDAY(Z$7:Z27,2)&lt;6),AB$7:AB27),0))</f>
        <v>0</v>
      </c>
      <c r="Z27" s="20">
        <f t="shared" si="18"/>
        <v>45859</v>
      </c>
      <c r="AA27" s="21" t="str">
        <f t="shared" si="34"/>
        <v>lundi</v>
      </c>
      <c r="AB27" s="33"/>
      <c r="AC27" s="62" cm="1">
        <f t="array" ref="AC27">IF(AD27="",0,IF(AND(DAY(AD27)&lt;&gt;1,OR(WEEKDAY(AD27,2)=6,AD27=EOMONTH(AD$7,0))),SUMPRODUCT((_xlfn.ISOWEEKNUM(AD$7:AD27)=_xlfn.ISOWEEKNUM(AD27))*(WEEKDAY(AD$7:AD27,2)&lt;6),AF$7:AF27),0))</f>
        <v>0</v>
      </c>
      <c r="AD27" s="20">
        <f t="shared" si="20"/>
        <v>45890</v>
      </c>
      <c r="AE27" s="21" t="str">
        <f t="shared" si="34"/>
        <v>jeudi</v>
      </c>
      <c r="AF27" s="33"/>
      <c r="AG27" s="62" cm="1">
        <f t="array" ref="AG27">IF(AH27="",0,IF(AND(DAY(AH27)&lt;&gt;1,OR(WEEKDAY(AH27,2)=6,AH27=EOMONTH(AH$7,0))),SUMPRODUCT((_xlfn.ISOWEEKNUM(AH$7:AH27)=_xlfn.ISOWEEKNUM(AH27))*(WEEKDAY(AH$7:AH27,2)&lt;6),AJ$7:AJ27),0))</f>
        <v>0</v>
      </c>
      <c r="AH27" s="20">
        <f t="shared" si="22"/>
        <v>45921</v>
      </c>
      <c r="AI27" s="21" t="str">
        <f t="shared" si="34"/>
        <v>dimanche</v>
      </c>
      <c r="AJ27" s="33"/>
      <c r="AK27" s="62" cm="1">
        <f t="array" ref="AK27">IF(AL27="",0,IF(AND(DAY(AL27)&lt;&gt;1,OR(WEEKDAY(AL27,2)=6,AL27=EOMONTH(AL$7,0))),SUMPRODUCT((_xlfn.ISOWEEKNUM(AL$7:AL27)=_xlfn.ISOWEEKNUM(AL27))*(WEEKDAY(AL$7:AL27,2)&lt;6),AN$7:AN27),0))</f>
        <v>0</v>
      </c>
      <c r="AL27" s="20">
        <f t="shared" si="24"/>
        <v>45951</v>
      </c>
      <c r="AM27" s="21" t="str">
        <f t="shared" si="34"/>
        <v>mardi</v>
      </c>
      <c r="AN27" s="33"/>
      <c r="AO27" s="62" cm="1">
        <f t="array" ref="AO27">IF(AP27="",0,IF(AND(DAY(AP27)&lt;&gt;1,OR(WEEKDAY(AP27,2)=6,AP27=EOMONTH(AP$7,0))),SUMPRODUCT((_xlfn.ISOWEEKNUM(AP$7:AP27)=_xlfn.ISOWEEKNUM(AP27))*(WEEKDAY(AP$7:AP27,2)&lt;6),AR$7:AR27),0))</f>
        <v>0</v>
      </c>
      <c r="AP27" s="20">
        <f t="shared" si="26"/>
        <v>45982</v>
      </c>
      <c r="AQ27" s="21" t="str">
        <f t="shared" si="34"/>
        <v>vendredi</v>
      </c>
      <c r="AR27" s="33"/>
      <c r="AS27" s="62" cm="1">
        <f t="array" ref="AS27">IF(AT27="",0,IF(AND(DAY(AT27)&lt;&gt;1,OR(WEEKDAY(AT27,2)=6,AT27=EOMONTH(AT$7,0))),SUMPRODUCT((_xlfn.ISOWEEKNUM(AT$7:AT27)=_xlfn.ISOWEEKNUM(AT27))*(WEEKDAY(AT$7:AT27,2)&lt;6),AV$7:AV27),0))</f>
        <v>0</v>
      </c>
      <c r="AT27" s="20">
        <f t="shared" si="28"/>
        <v>46012</v>
      </c>
      <c r="AU27" s="21" t="str">
        <f t="shared" si="34"/>
        <v>dimanche</v>
      </c>
      <c r="AV27" s="33"/>
    </row>
    <row r="28" spans="1:48" ht="20.25" customHeight="1" x14ac:dyDescent="0.25">
      <c r="A28" s="62" cm="1">
        <f t="array" ref="A28">IF(B28="",0,IF(AND(DAY(B28)&lt;&gt;1,OR(WEEKDAY(B28,2)=6,B28=EOMONTH(B$7,0))),SUMPRODUCT((_xlfn.ISOWEEKNUM(B$7:B28)=_xlfn.ISOWEEKNUM(B28))*(WEEKDAY(B$7:B28,2)&lt;6),D$7:D28),0))</f>
        <v>0</v>
      </c>
      <c r="B28" s="27">
        <f t="shared" si="30"/>
        <v>45679</v>
      </c>
      <c r="C28" s="21" t="str">
        <f t="shared" si="31"/>
        <v>mercredi</v>
      </c>
      <c r="D28" s="33"/>
      <c r="E28" s="62" cm="1">
        <f t="array" ref="E28">IF(F28="",0,IF(AND(DAY(F28)&lt;&gt;1,OR(WEEKDAY(F28,2)=6,F28=EOMONTH(F$7,0))),SUMPRODUCT((_xlfn.ISOWEEKNUM(F$7:F28)=_xlfn.ISOWEEKNUM(F28))*(WEEKDAY(F$7:F28,2)&lt;6),H$7:H28),0))</f>
        <v>0</v>
      </c>
      <c r="F28" s="20">
        <f t="shared" si="32"/>
        <v>45710</v>
      </c>
      <c r="G28" s="21" t="str">
        <f t="shared" si="33"/>
        <v>samedi</v>
      </c>
      <c r="H28" s="33"/>
      <c r="I28" s="62" cm="1">
        <f t="array" ref="I28">IF(J28="",0,IF(AND(DAY(J28)&lt;&gt;1,OR(WEEKDAY(J28,2)=6,J28=EOMONTH(J$7,0))),SUMPRODUCT((_xlfn.ISOWEEKNUM(J$7:J28)=_xlfn.ISOWEEKNUM(J28))*(WEEKDAY(J$7:J28,2)&lt;6),L$7:L28),0))</f>
        <v>0</v>
      </c>
      <c r="J28" s="20">
        <f t="shared" si="10"/>
        <v>45738</v>
      </c>
      <c r="K28" s="21" t="str">
        <f t="shared" si="34"/>
        <v>samedi</v>
      </c>
      <c r="L28" s="33"/>
      <c r="M28" s="62" cm="1">
        <f t="array" ref="M28">IF(N28="",0,IF(AND(DAY(N28)&lt;&gt;1,OR(WEEKDAY(N28,2)=6,N28=EOMONTH(N$7,0))),SUMPRODUCT((_xlfn.ISOWEEKNUM(N$7:N28)=_xlfn.ISOWEEKNUM(N28))*(WEEKDAY(N$7:N28,2)&lt;6),P$7:P28),0))</f>
        <v>0</v>
      </c>
      <c r="N28" s="20">
        <f t="shared" si="12"/>
        <v>45769</v>
      </c>
      <c r="O28" s="21" t="str">
        <f t="shared" si="34"/>
        <v>mardi</v>
      </c>
      <c r="P28" s="33"/>
      <c r="Q28" s="62" cm="1">
        <f t="array" ref="Q28">IF(R28="",0,IF(AND(DAY(R28)&lt;&gt;1,OR(WEEKDAY(R28,2)=6,R28=EOMONTH(R$7,0))),SUMPRODUCT((_xlfn.ISOWEEKNUM(R$7:R28)=_xlfn.ISOWEEKNUM(R28))*(WEEKDAY(R$7:R28,2)&lt;6),T$7:T28),0))</f>
        <v>0</v>
      </c>
      <c r="R28" s="20">
        <f t="shared" si="14"/>
        <v>45799</v>
      </c>
      <c r="S28" s="21" t="str">
        <f t="shared" si="34"/>
        <v>jeudi</v>
      </c>
      <c r="T28" s="33"/>
      <c r="U28" s="62" cm="1">
        <f t="array" ref="U28">IF(V28="",0,IF(AND(DAY(V28)&lt;&gt;1,OR(WEEKDAY(V28,2)=6,V28=EOMONTH(V$7,0))),SUMPRODUCT((_xlfn.ISOWEEKNUM(V$7:V28)=_xlfn.ISOWEEKNUM(V28))*(WEEKDAY(V$7:V28,2)&lt;6),X$7:X28),0))</f>
        <v>0</v>
      </c>
      <c r="V28" s="20">
        <f t="shared" si="16"/>
        <v>45830</v>
      </c>
      <c r="W28" s="21" t="str">
        <f t="shared" si="34"/>
        <v>dimanche</v>
      </c>
      <c r="X28" s="33"/>
      <c r="Y28" s="62" cm="1">
        <f t="array" ref="Y28">IF(Z28="",0,IF(AND(DAY(Z28)&lt;&gt;1,OR(WEEKDAY(Z28,2)=6,Z28=EOMONTH(Z$7,0))),SUMPRODUCT((_xlfn.ISOWEEKNUM(Z$7:Z28)=_xlfn.ISOWEEKNUM(Z28))*(WEEKDAY(Z$7:Z28,2)&lt;6),AB$7:AB28),0))</f>
        <v>0</v>
      </c>
      <c r="Z28" s="20">
        <f t="shared" si="18"/>
        <v>45860</v>
      </c>
      <c r="AA28" s="21" t="str">
        <f t="shared" si="34"/>
        <v>mardi</v>
      </c>
      <c r="AB28" s="33"/>
      <c r="AC28" s="62" cm="1">
        <f t="array" ref="AC28">IF(AD28="",0,IF(AND(DAY(AD28)&lt;&gt;1,OR(WEEKDAY(AD28,2)=6,AD28=EOMONTH(AD$7,0))),SUMPRODUCT((_xlfn.ISOWEEKNUM(AD$7:AD28)=_xlfn.ISOWEEKNUM(AD28))*(WEEKDAY(AD$7:AD28,2)&lt;6),AF$7:AF28),0))</f>
        <v>0</v>
      </c>
      <c r="AD28" s="20">
        <f t="shared" si="20"/>
        <v>45891</v>
      </c>
      <c r="AE28" s="21" t="str">
        <f t="shared" si="34"/>
        <v>vendredi</v>
      </c>
      <c r="AF28" s="33"/>
      <c r="AG28" s="62" cm="1">
        <f t="array" ref="AG28">IF(AH28="",0,IF(AND(DAY(AH28)&lt;&gt;1,OR(WEEKDAY(AH28,2)=6,AH28=EOMONTH(AH$7,0))),SUMPRODUCT((_xlfn.ISOWEEKNUM(AH$7:AH28)=_xlfn.ISOWEEKNUM(AH28))*(WEEKDAY(AH$7:AH28,2)&lt;6),AJ$7:AJ28),0))</f>
        <v>0</v>
      </c>
      <c r="AH28" s="20">
        <f t="shared" si="22"/>
        <v>45922</v>
      </c>
      <c r="AI28" s="21" t="str">
        <f t="shared" si="34"/>
        <v>lundi</v>
      </c>
      <c r="AJ28" s="33"/>
      <c r="AK28" s="62" cm="1">
        <f t="array" ref="AK28">IF(AL28="",0,IF(AND(DAY(AL28)&lt;&gt;1,OR(WEEKDAY(AL28,2)=6,AL28=EOMONTH(AL$7,0))),SUMPRODUCT((_xlfn.ISOWEEKNUM(AL$7:AL28)=_xlfn.ISOWEEKNUM(AL28))*(WEEKDAY(AL$7:AL28,2)&lt;6),AN$7:AN28),0))</f>
        <v>0</v>
      </c>
      <c r="AL28" s="20">
        <f t="shared" si="24"/>
        <v>45952</v>
      </c>
      <c r="AM28" s="21" t="str">
        <f t="shared" si="34"/>
        <v>mercredi</v>
      </c>
      <c r="AN28" s="33"/>
      <c r="AO28" s="62" cm="1">
        <f t="array" ref="AO28">IF(AP28="",0,IF(AND(DAY(AP28)&lt;&gt;1,OR(WEEKDAY(AP28,2)=6,AP28=EOMONTH(AP$7,0))),SUMPRODUCT((_xlfn.ISOWEEKNUM(AP$7:AP28)=_xlfn.ISOWEEKNUM(AP28))*(WEEKDAY(AP$7:AP28,2)&lt;6),AR$7:AR28),0))</f>
        <v>0</v>
      </c>
      <c r="AP28" s="20">
        <f t="shared" si="26"/>
        <v>45983</v>
      </c>
      <c r="AQ28" s="21" t="str">
        <f t="shared" si="34"/>
        <v>samedi</v>
      </c>
      <c r="AR28" s="33"/>
      <c r="AS28" s="62" cm="1">
        <f t="array" ref="AS28">IF(AT28="",0,IF(AND(DAY(AT28)&lt;&gt;1,OR(WEEKDAY(AT28,2)=6,AT28=EOMONTH(AT$7,0))),SUMPRODUCT((_xlfn.ISOWEEKNUM(AT$7:AT28)=_xlfn.ISOWEEKNUM(AT28))*(WEEKDAY(AT$7:AT28,2)&lt;6),AV$7:AV28),0))</f>
        <v>0</v>
      </c>
      <c r="AT28" s="20">
        <f t="shared" si="28"/>
        <v>46013</v>
      </c>
      <c r="AU28" s="21" t="str">
        <f t="shared" si="34"/>
        <v>lundi</v>
      </c>
      <c r="AV28" s="33"/>
    </row>
    <row r="29" spans="1:48" ht="20.25" customHeight="1" x14ac:dyDescent="0.25">
      <c r="A29" s="62" cm="1">
        <f t="array" ref="A29">IF(B29="",0,IF(AND(DAY(B29)&lt;&gt;1,OR(WEEKDAY(B29,2)=6,B29=EOMONTH(B$7,0))),SUMPRODUCT((_xlfn.ISOWEEKNUM(B$7:B29)=_xlfn.ISOWEEKNUM(B29))*(WEEKDAY(B$7:B29,2)&lt;6),D$7:D29),0))</f>
        <v>0</v>
      </c>
      <c r="B29" s="27">
        <f t="shared" si="30"/>
        <v>45680</v>
      </c>
      <c r="C29" s="21" t="str">
        <f t="shared" si="31"/>
        <v>jeudi</v>
      </c>
      <c r="D29" s="33"/>
      <c r="E29" s="62" cm="1">
        <f t="array" ref="E29">IF(F29="",0,IF(AND(DAY(F29)&lt;&gt;1,OR(WEEKDAY(F29,2)=6,F29=EOMONTH(F$7,0))),SUMPRODUCT((_xlfn.ISOWEEKNUM(F$7:F29)=_xlfn.ISOWEEKNUM(F29))*(WEEKDAY(F$7:F29,2)&lt;6),H$7:H29),0))</f>
        <v>0</v>
      </c>
      <c r="F29" s="20">
        <f t="shared" si="32"/>
        <v>45711</v>
      </c>
      <c r="G29" s="21" t="str">
        <f t="shared" si="33"/>
        <v>dimanche</v>
      </c>
      <c r="H29" s="33"/>
      <c r="I29" s="62" cm="1">
        <f t="array" ref="I29">IF(J29="",0,IF(AND(DAY(J29)&lt;&gt;1,OR(WEEKDAY(J29,2)=6,J29=EOMONTH(J$7,0))),SUMPRODUCT((_xlfn.ISOWEEKNUM(J$7:J29)=_xlfn.ISOWEEKNUM(J29))*(WEEKDAY(J$7:J29,2)&lt;6),L$7:L29),0))</f>
        <v>0</v>
      </c>
      <c r="J29" s="20">
        <f t="shared" si="10"/>
        <v>45739</v>
      </c>
      <c r="K29" s="21" t="str">
        <f t="shared" si="34"/>
        <v>dimanche</v>
      </c>
      <c r="L29" s="33"/>
      <c r="M29" s="62" cm="1">
        <f t="array" ref="M29">IF(N29="",0,IF(AND(DAY(N29)&lt;&gt;1,OR(WEEKDAY(N29,2)=6,N29=EOMONTH(N$7,0))),SUMPRODUCT((_xlfn.ISOWEEKNUM(N$7:N29)=_xlfn.ISOWEEKNUM(N29))*(WEEKDAY(N$7:N29,2)&lt;6),P$7:P29),0))</f>
        <v>0</v>
      </c>
      <c r="N29" s="20">
        <f t="shared" si="12"/>
        <v>45770</v>
      </c>
      <c r="O29" s="21" t="str">
        <f t="shared" si="34"/>
        <v>mercredi</v>
      </c>
      <c r="P29" s="33"/>
      <c r="Q29" s="62" cm="1">
        <f t="array" ref="Q29">IF(R29="",0,IF(AND(DAY(R29)&lt;&gt;1,OR(WEEKDAY(R29,2)=6,R29=EOMONTH(R$7,0))),SUMPRODUCT((_xlfn.ISOWEEKNUM(R$7:R29)=_xlfn.ISOWEEKNUM(R29))*(WEEKDAY(R$7:R29,2)&lt;6),T$7:T29),0))</f>
        <v>0</v>
      </c>
      <c r="R29" s="20">
        <f t="shared" si="14"/>
        <v>45800</v>
      </c>
      <c r="S29" s="21" t="str">
        <f t="shared" si="34"/>
        <v>vendredi</v>
      </c>
      <c r="T29" s="33"/>
      <c r="U29" s="62" cm="1">
        <f t="array" ref="U29">IF(V29="",0,IF(AND(DAY(V29)&lt;&gt;1,OR(WEEKDAY(V29,2)=6,V29=EOMONTH(V$7,0))),SUMPRODUCT((_xlfn.ISOWEEKNUM(V$7:V29)=_xlfn.ISOWEEKNUM(V29))*(WEEKDAY(V$7:V29,2)&lt;6),X$7:X29),0))</f>
        <v>0</v>
      </c>
      <c r="V29" s="20">
        <f t="shared" si="16"/>
        <v>45831</v>
      </c>
      <c r="W29" s="21" t="str">
        <f t="shared" si="34"/>
        <v>lundi</v>
      </c>
      <c r="X29" s="33"/>
      <c r="Y29" s="62" cm="1">
        <f t="array" ref="Y29">IF(Z29="",0,IF(AND(DAY(Z29)&lt;&gt;1,OR(WEEKDAY(Z29,2)=6,Z29=EOMONTH(Z$7,0))),SUMPRODUCT((_xlfn.ISOWEEKNUM(Z$7:Z29)=_xlfn.ISOWEEKNUM(Z29))*(WEEKDAY(Z$7:Z29,2)&lt;6),AB$7:AB29),0))</f>
        <v>0</v>
      </c>
      <c r="Z29" s="20">
        <f t="shared" si="18"/>
        <v>45861</v>
      </c>
      <c r="AA29" s="21" t="str">
        <f t="shared" si="34"/>
        <v>mercredi</v>
      </c>
      <c r="AB29" s="33"/>
      <c r="AC29" s="62" cm="1">
        <f t="array" ref="AC29">IF(AD29="",0,IF(AND(DAY(AD29)&lt;&gt;1,OR(WEEKDAY(AD29,2)=6,AD29=EOMONTH(AD$7,0))),SUMPRODUCT((_xlfn.ISOWEEKNUM(AD$7:AD29)=_xlfn.ISOWEEKNUM(AD29))*(WEEKDAY(AD$7:AD29,2)&lt;6),AF$7:AF29),0))</f>
        <v>0</v>
      </c>
      <c r="AD29" s="20">
        <f t="shared" si="20"/>
        <v>45892</v>
      </c>
      <c r="AE29" s="21" t="str">
        <f t="shared" si="34"/>
        <v>samedi</v>
      </c>
      <c r="AF29" s="33"/>
      <c r="AG29" s="62" cm="1">
        <f t="array" ref="AG29">IF(AH29="",0,IF(AND(DAY(AH29)&lt;&gt;1,OR(WEEKDAY(AH29,2)=6,AH29=EOMONTH(AH$7,0))),SUMPRODUCT((_xlfn.ISOWEEKNUM(AH$7:AH29)=_xlfn.ISOWEEKNUM(AH29))*(WEEKDAY(AH$7:AH29,2)&lt;6),AJ$7:AJ29),0))</f>
        <v>0</v>
      </c>
      <c r="AH29" s="20">
        <f t="shared" si="22"/>
        <v>45923</v>
      </c>
      <c r="AI29" s="21" t="str">
        <f t="shared" si="34"/>
        <v>mardi</v>
      </c>
      <c r="AJ29" s="33"/>
      <c r="AK29" s="62" cm="1">
        <f t="array" ref="AK29">IF(AL29="",0,IF(AND(DAY(AL29)&lt;&gt;1,OR(WEEKDAY(AL29,2)=6,AL29=EOMONTH(AL$7,0))),SUMPRODUCT((_xlfn.ISOWEEKNUM(AL$7:AL29)=_xlfn.ISOWEEKNUM(AL29))*(WEEKDAY(AL$7:AL29,2)&lt;6),AN$7:AN29),0))</f>
        <v>0</v>
      </c>
      <c r="AL29" s="20">
        <f t="shared" si="24"/>
        <v>45953</v>
      </c>
      <c r="AM29" s="21" t="str">
        <f t="shared" si="34"/>
        <v>jeudi</v>
      </c>
      <c r="AN29" s="33"/>
      <c r="AO29" s="62" cm="1">
        <f t="array" ref="AO29">IF(AP29="",0,IF(AND(DAY(AP29)&lt;&gt;1,OR(WEEKDAY(AP29,2)=6,AP29=EOMONTH(AP$7,0))),SUMPRODUCT((_xlfn.ISOWEEKNUM(AP$7:AP29)=_xlfn.ISOWEEKNUM(AP29))*(WEEKDAY(AP$7:AP29,2)&lt;6),AR$7:AR29),0))</f>
        <v>0</v>
      </c>
      <c r="AP29" s="20">
        <f t="shared" si="26"/>
        <v>45984</v>
      </c>
      <c r="AQ29" s="21" t="str">
        <f t="shared" si="34"/>
        <v>dimanche</v>
      </c>
      <c r="AR29" s="33"/>
      <c r="AS29" s="62" cm="1">
        <f t="array" ref="AS29">IF(AT29="",0,IF(AND(DAY(AT29)&lt;&gt;1,OR(WEEKDAY(AT29,2)=6,AT29=EOMONTH(AT$7,0))),SUMPRODUCT((_xlfn.ISOWEEKNUM(AT$7:AT29)=_xlfn.ISOWEEKNUM(AT29))*(WEEKDAY(AT$7:AT29,2)&lt;6),AV$7:AV29),0))</f>
        <v>0</v>
      </c>
      <c r="AT29" s="20">
        <f t="shared" si="28"/>
        <v>46014</v>
      </c>
      <c r="AU29" s="21" t="str">
        <f t="shared" si="34"/>
        <v>mardi</v>
      </c>
      <c r="AV29" s="33"/>
    </row>
    <row r="30" spans="1:48" ht="20.25" customHeight="1" x14ac:dyDescent="0.25">
      <c r="A30" s="62" cm="1">
        <f t="array" ref="A30">IF(B30="",0,IF(AND(DAY(B30)&lt;&gt;1,OR(WEEKDAY(B30,2)=6,B30=EOMONTH(B$7,0))),SUMPRODUCT((_xlfn.ISOWEEKNUM(B$7:B30)=_xlfn.ISOWEEKNUM(B30))*(WEEKDAY(B$7:B30,2)&lt;6),D$7:D30),0))</f>
        <v>0</v>
      </c>
      <c r="B30" s="27">
        <f t="shared" si="30"/>
        <v>45681</v>
      </c>
      <c r="C30" s="21" t="str">
        <f t="shared" si="31"/>
        <v>vendredi</v>
      </c>
      <c r="D30" s="33"/>
      <c r="E30" s="62" cm="1">
        <f t="array" ref="E30">IF(F30="",0,IF(AND(DAY(F30)&lt;&gt;1,OR(WEEKDAY(F30,2)=6,F30=EOMONTH(F$7,0))),SUMPRODUCT((_xlfn.ISOWEEKNUM(F$7:F30)=_xlfn.ISOWEEKNUM(F30))*(WEEKDAY(F$7:F30,2)&lt;6),H$7:H30),0))</f>
        <v>0</v>
      </c>
      <c r="F30" s="20">
        <f t="shared" si="32"/>
        <v>45712</v>
      </c>
      <c r="G30" s="21" t="str">
        <f t="shared" si="33"/>
        <v>lundi</v>
      </c>
      <c r="H30" s="33"/>
      <c r="I30" s="62" cm="1">
        <f t="array" ref="I30">IF(J30="",0,IF(AND(DAY(J30)&lt;&gt;1,OR(WEEKDAY(J30,2)=6,J30=EOMONTH(J$7,0))),SUMPRODUCT((_xlfn.ISOWEEKNUM(J$7:J30)=_xlfn.ISOWEEKNUM(J30))*(WEEKDAY(J$7:J30,2)&lt;6),L$7:L30),0))</f>
        <v>0</v>
      </c>
      <c r="J30" s="20">
        <f t="shared" si="10"/>
        <v>45740</v>
      </c>
      <c r="K30" s="21" t="str">
        <f t="shared" si="34"/>
        <v>lundi</v>
      </c>
      <c r="L30" s="33"/>
      <c r="M30" s="62" cm="1">
        <f t="array" ref="M30">IF(N30="",0,IF(AND(DAY(N30)&lt;&gt;1,OR(WEEKDAY(N30,2)=6,N30=EOMONTH(N$7,0))),SUMPRODUCT((_xlfn.ISOWEEKNUM(N$7:N30)=_xlfn.ISOWEEKNUM(N30))*(WEEKDAY(N$7:N30,2)&lt;6),P$7:P30),0))</f>
        <v>0</v>
      </c>
      <c r="N30" s="20">
        <f t="shared" si="12"/>
        <v>45771</v>
      </c>
      <c r="O30" s="21" t="str">
        <f t="shared" si="34"/>
        <v>jeudi</v>
      </c>
      <c r="P30" s="33"/>
      <c r="Q30" s="62" cm="1">
        <f t="array" ref="Q30">IF(R30="",0,IF(AND(DAY(R30)&lt;&gt;1,OR(WEEKDAY(R30,2)=6,R30=EOMONTH(R$7,0))),SUMPRODUCT((_xlfn.ISOWEEKNUM(R$7:R30)=_xlfn.ISOWEEKNUM(R30))*(WEEKDAY(R$7:R30,2)&lt;6),T$7:T30),0))</f>
        <v>0</v>
      </c>
      <c r="R30" s="20">
        <f t="shared" si="14"/>
        <v>45801</v>
      </c>
      <c r="S30" s="21" t="str">
        <f t="shared" si="34"/>
        <v>samedi</v>
      </c>
      <c r="T30" s="33"/>
      <c r="U30" s="62" cm="1">
        <f t="array" ref="U30">IF(V30="",0,IF(AND(DAY(V30)&lt;&gt;1,OR(WEEKDAY(V30,2)=6,V30=EOMONTH(V$7,0))),SUMPRODUCT((_xlfn.ISOWEEKNUM(V$7:V30)=_xlfn.ISOWEEKNUM(V30))*(WEEKDAY(V$7:V30,2)&lt;6),X$7:X30),0))</f>
        <v>0</v>
      </c>
      <c r="V30" s="20">
        <f t="shared" si="16"/>
        <v>45832</v>
      </c>
      <c r="W30" s="21" t="str">
        <f t="shared" si="34"/>
        <v>mardi</v>
      </c>
      <c r="X30" s="33"/>
      <c r="Y30" s="62" cm="1">
        <f t="array" ref="Y30">IF(Z30="",0,IF(AND(DAY(Z30)&lt;&gt;1,OR(WEEKDAY(Z30,2)=6,Z30=EOMONTH(Z$7,0))),SUMPRODUCT((_xlfn.ISOWEEKNUM(Z$7:Z30)=_xlfn.ISOWEEKNUM(Z30))*(WEEKDAY(Z$7:Z30,2)&lt;6),AB$7:AB30),0))</f>
        <v>0</v>
      </c>
      <c r="Z30" s="20">
        <f t="shared" si="18"/>
        <v>45862</v>
      </c>
      <c r="AA30" s="21" t="str">
        <f t="shared" si="34"/>
        <v>jeudi</v>
      </c>
      <c r="AB30" s="33"/>
      <c r="AC30" s="62" cm="1">
        <f t="array" ref="AC30">IF(AD30="",0,IF(AND(DAY(AD30)&lt;&gt;1,OR(WEEKDAY(AD30,2)=6,AD30=EOMONTH(AD$7,0))),SUMPRODUCT((_xlfn.ISOWEEKNUM(AD$7:AD30)=_xlfn.ISOWEEKNUM(AD30))*(WEEKDAY(AD$7:AD30,2)&lt;6),AF$7:AF30),0))</f>
        <v>0</v>
      </c>
      <c r="AD30" s="20">
        <f t="shared" si="20"/>
        <v>45893</v>
      </c>
      <c r="AE30" s="21" t="str">
        <f t="shared" si="34"/>
        <v>dimanche</v>
      </c>
      <c r="AF30" s="33"/>
      <c r="AG30" s="62" cm="1">
        <f t="array" ref="AG30">IF(AH30="",0,IF(AND(DAY(AH30)&lt;&gt;1,OR(WEEKDAY(AH30,2)=6,AH30=EOMONTH(AH$7,0))),SUMPRODUCT((_xlfn.ISOWEEKNUM(AH$7:AH30)=_xlfn.ISOWEEKNUM(AH30))*(WEEKDAY(AH$7:AH30,2)&lt;6),AJ$7:AJ30),0))</f>
        <v>0</v>
      </c>
      <c r="AH30" s="20">
        <f t="shared" si="22"/>
        <v>45924</v>
      </c>
      <c r="AI30" s="21" t="str">
        <f t="shared" si="34"/>
        <v>mercredi</v>
      </c>
      <c r="AJ30" s="33"/>
      <c r="AK30" s="62" cm="1">
        <f t="array" ref="AK30">IF(AL30="",0,IF(AND(DAY(AL30)&lt;&gt;1,OR(WEEKDAY(AL30,2)=6,AL30=EOMONTH(AL$7,0))),SUMPRODUCT((_xlfn.ISOWEEKNUM(AL$7:AL30)=_xlfn.ISOWEEKNUM(AL30))*(WEEKDAY(AL$7:AL30,2)&lt;6),AN$7:AN30),0))</f>
        <v>0</v>
      </c>
      <c r="AL30" s="20">
        <f t="shared" si="24"/>
        <v>45954</v>
      </c>
      <c r="AM30" s="21" t="str">
        <f t="shared" si="34"/>
        <v>vendredi</v>
      </c>
      <c r="AN30" s="33"/>
      <c r="AO30" s="62" cm="1">
        <f t="array" ref="AO30">IF(AP30="",0,IF(AND(DAY(AP30)&lt;&gt;1,OR(WEEKDAY(AP30,2)=6,AP30=EOMONTH(AP$7,0))),SUMPRODUCT((_xlfn.ISOWEEKNUM(AP$7:AP30)=_xlfn.ISOWEEKNUM(AP30))*(WEEKDAY(AP$7:AP30,2)&lt;6),AR$7:AR30),0))</f>
        <v>0</v>
      </c>
      <c r="AP30" s="20">
        <f t="shared" si="26"/>
        <v>45985</v>
      </c>
      <c r="AQ30" s="21" t="str">
        <f t="shared" si="34"/>
        <v>lundi</v>
      </c>
      <c r="AR30" s="33"/>
      <c r="AS30" s="62" cm="1">
        <f t="array" ref="AS30">IF(AT30="",0,IF(AND(DAY(AT30)&lt;&gt;1,OR(WEEKDAY(AT30,2)=6,AT30=EOMONTH(AT$7,0))),SUMPRODUCT((_xlfn.ISOWEEKNUM(AT$7:AT30)=_xlfn.ISOWEEKNUM(AT30))*(WEEKDAY(AT$7:AT30,2)&lt;6),AV$7:AV30),0))</f>
        <v>0</v>
      </c>
      <c r="AT30" s="20">
        <f t="shared" si="28"/>
        <v>46015</v>
      </c>
      <c r="AU30" s="21" t="str">
        <f t="shared" si="34"/>
        <v>mercredi</v>
      </c>
      <c r="AV30" s="33"/>
    </row>
    <row r="31" spans="1:48" ht="20.25" customHeight="1" x14ac:dyDescent="0.25">
      <c r="A31" s="62" cm="1">
        <f t="array" ref="A31">IF(B31="",0,IF(AND(DAY(B31)&lt;&gt;1,OR(WEEKDAY(B31,2)=6,B31=EOMONTH(B$7,0))),SUMPRODUCT((_xlfn.ISOWEEKNUM(B$7:B31)=_xlfn.ISOWEEKNUM(B31))*(WEEKDAY(B$7:B31,2)&lt;6),D$7:D31),0))</f>
        <v>0</v>
      </c>
      <c r="B31" s="27">
        <f>+B30+1</f>
        <v>45682</v>
      </c>
      <c r="C31" s="21" t="str">
        <f t="shared" si="31"/>
        <v>samedi</v>
      </c>
      <c r="D31" s="33"/>
      <c r="E31" s="62" cm="1">
        <f t="array" ref="E31">IF(F31="",0,IF(AND(DAY(F31)&lt;&gt;1,OR(WEEKDAY(F31,2)=6,F31=EOMONTH(F$7,0))),SUMPRODUCT((_xlfn.ISOWEEKNUM(F$7:F31)=_xlfn.ISOWEEKNUM(F31))*(WEEKDAY(F$7:F31,2)&lt;6),H$7:H31),0))</f>
        <v>0</v>
      </c>
      <c r="F31" s="20">
        <f t="shared" si="32"/>
        <v>45713</v>
      </c>
      <c r="G31" s="21" t="str">
        <f t="shared" si="33"/>
        <v>mardi</v>
      </c>
      <c r="H31" s="33"/>
      <c r="I31" s="62" cm="1">
        <f t="array" ref="I31">IF(J31="",0,IF(AND(DAY(J31)&lt;&gt;1,OR(WEEKDAY(J31,2)=6,J31=EOMONTH(J$7,0))),SUMPRODUCT((_xlfn.ISOWEEKNUM(J$7:J31)=_xlfn.ISOWEEKNUM(J31))*(WEEKDAY(J$7:J31,2)&lt;6),L$7:L31),0))</f>
        <v>0</v>
      </c>
      <c r="J31" s="20">
        <f t="shared" si="10"/>
        <v>45741</v>
      </c>
      <c r="K31" s="21" t="str">
        <f t="shared" si="34"/>
        <v>mardi</v>
      </c>
      <c r="L31" s="33"/>
      <c r="M31" s="62" cm="1">
        <f t="array" ref="M31">IF(N31="",0,IF(AND(DAY(N31)&lt;&gt;1,OR(WEEKDAY(N31,2)=6,N31=EOMONTH(N$7,0))),SUMPRODUCT((_xlfn.ISOWEEKNUM(N$7:N31)=_xlfn.ISOWEEKNUM(N31))*(WEEKDAY(N$7:N31,2)&lt;6),P$7:P31),0))</f>
        <v>0</v>
      </c>
      <c r="N31" s="20">
        <f t="shared" si="12"/>
        <v>45772</v>
      </c>
      <c r="O31" s="21" t="str">
        <f t="shared" si="34"/>
        <v>vendredi</v>
      </c>
      <c r="P31" s="33"/>
      <c r="Q31" s="62" cm="1">
        <f t="array" ref="Q31">IF(R31="",0,IF(AND(DAY(R31)&lt;&gt;1,OR(WEEKDAY(R31,2)=6,R31=EOMONTH(R$7,0))),SUMPRODUCT((_xlfn.ISOWEEKNUM(R$7:R31)=_xlfn.ISOWEEKNUM(R31))*(WEEKDAY(R$7:R31,2)&lt;6),T$7:T31),0))</f>
        <v>0</v>
      </c>
      <c r="R31" s="20">
        <f t="shared" si="14"/>
        <v>45802</v>
      </c>
      <c r="S31" s="21" t="str">
        <f t="shared" si="34"/>
        <v>dimanche</v>
      </c>
      <c r="T31" s="33"/>
      <c r="U31" s="62" cm="1">
        <f t="array" ref="U31">IF(V31="",0,IF(AND(DAY(V31)&lt;&gt;1,OR(WEEKDAY(V31,2)=6,V31=EOMONTH(V$7,0))),SUMPRODUCT((_xlfn.ISOWEEKNUM(V$7:V31)=_xlfn.ISOWEEKNUM(V31))*(WEEKDAY(V$7:V31,2)&lt;6),X$7:X31),0))</f>
        <v>0</v>
      </c>
      <c r="V31" s="20">
        <f t="shared" si="16"/>
        <v>45833</v>
      </c>
      <c r="W31" s="21" t="str">
        <f t="shared" si="34"/>
        <v>mercredi</v>
      </c>
      <c r="X31" s="33"/>
      <c r="Y31" s="62" cm="1">
        <f t="array" ref="Y31">IF(Z31="",0,IF(AND(DAY(Z31)&lt;&gt;1,OR(WEEKDAY(Z31,2)=6,Z31=EOMONTH(Z$7,0))),SUMPRODUCT((_xlfn.ISOWEEKNUM(Z$7:Z31)=_xlfn.ISOWEEKNUM(Z31))*(WEEKDAY(Z$7:Z31,2)&lt;6),AB$7:AB31),0))</f>
        <v>0</v>
      </c>
      <c r="Z31" s="20">
        <f t="shared" si="18"/>
        <v>45863</v>
      </c>
      <c r="AA31" s="21" t="str">
        <f t="shared" si="34"/>
        <v>vendredi</v>
      </c>
      <c r="AB31" s="33"/>
      <c r="AC31" s="62" cm="1">
        <f t="array" ref="AC31">IF(AD31="",0,IF(AND(DAY(AD31)&lt;&gt;1,OR(WEEKDAY(AD31,2)=6,AD31=EOMONTH(AD$7,0))),SUMPRODUCT((_xlfn.ISOWEEKNUM(AD$7:AD31)=_xlfn.ISOWEEKNUM(AD31))*(WEEKDAY(AD$7:AD31,2)&lt;6),AF$7:AF31),0))</f>
        <v>0</v>
      </c>
      <c r="AD31" s="20">
        <f t="shared" si="20"/>
        <v>45894</v>
      </c>
      <c r="AE31" s="21" t="str">
        <f t="shared" si="34"/>
        <v>lundi</v>
      </c>
      <c r="AF31" s="33"/>
      <c r="AG31" s="62" cm="1">
        <f t="array" ref="AG31">IF(AH31="",0,IF(AND(DAY(AH31)&lt;&gt;1,OR(WEEKDAY(AH31,2)=6,AH31=EOMONTH(AH$7,0))),SUMPRODUCT((_xlfn.ISOWEEKNUM(AH$7:AH31)=_xlfn.ISOWEEKNUM(AH31))*(WEEKDAY(AH$7:AH31,2)&lt;6),AJ$7:AJ31),0))</f>
        <v>0</v>
      </c>
      <c r="AH31" s="20">
        <f t="shared" si="22"/>
        <v>45925</v>
      </c>
      <c r="AI31" s="21" t="str">
        <f t="shared" si="34"/>
        <v>jeudi</v>
      </c>
      <c r="AJ31" s="33"/>
      <c r="AK31" s="62" cm="1">
        <f t="array" ref="AK31">IF(AL31="",0,IF(AND(DAY(AL31)&lt;&gt;1,OR(WEEKDAY(AL31,2)=6,AL31=EOMONTH(AL$7,0))),SUMPRODUCT((_xlfn.ISOWEEKNUM(AL$7:AL31)=_xlfn.ISOWEEKNUM(AL31))*(WEEKDAY(AL$7:AL31,2)&lt;6),AN$7:AN31),0))</f>
        <v>0</v>
      </c>
      <c r="AL31" s="20">
        <f t="shared" si="24"/>
        <v>45955</v>
      </c>
      <c r="AM31" s="21" t="str">
        <f t="shared" si="34"/>
        <v>samedi</v>
      </c>
      <c r="AN31" s="33"/>
      <c r="AO31" s="62" cm="1">
        <f t="array" ref="AO31">IF(AP31="",0,IF(AND(DAY(AP31)&lt;&gt;1,OR(WEEKDAY(AP31,2)=6,AP31=EOMONTH(AP$7,0))),SUMPRODUCT((_xlfn.ISOWEEKNUM(AP$7:AP31)=_xlfn.ISOWEEKNUM(AP31))*(WEEKDAY(AP$7:AP31,2)&lt;6),AR$7:AR31),0))</f>
        <v>0</v>
      </c>
      <c r="AP31" s="20">
        <f t="shared" si="26"/>
        <v>45986</v>
      </c>
      <c r="AQ31" s="21" t="str">
        <f t="shared" si="34"/>
        <v>mardi</v>
      </c>
      <c r="AR31" s="33"/>
      <c r="AS31" s="62" cm="1">
        <f t="array" ref="AS31">IF(AT31="",0,IF(AND(DAY(AT31)&lt;&gt;1,OR(WEEKDAY(AT31,2)=6,AT31=EOMONTH(AT$7,0))),SUMPRODUCT((_xlfn.ISOWEEKNUM(AT$7:AT31)=_xlfn.ISOWEEKNUM(AT31))*(WEEKDAY(AT$7:AT31,2)&lt;6),AV$7:AV31),0))</f>
        <v>0</v>
      </c>
      <c r="AT31" s="20">
        <f t="shared" si="28"/>
        <v>46016</v>
      </c>
      <c r="AU31" s="21" t="str">
        <f t="shared" si="34"/>
        <v>jeudi</v>
      </c>
      <c r="AV31" s="33"/>
    </row>
    <row r="32" spans="1:48" ht="20.25" customHeight="1" x14ac:dyDescent="0.25">
      <c r="A32" s="62" cm="1">
        <f t="array" ref="A32">IF(B32="",0,IF(AND(DAY(B32)&lt;&gt;1,OR(WEEKDAY(B32,2)=6,B32=EOMONTH(B$7,0))),SUMPRODUCT((_xlfn.ISOWEEKNUM(B$7:B32)=_xlfn.ISOWEEKNUM(B32))*(WEEKDAY(B$7:B32,2)&lt;6),D$7:D32),0))</f>
        <v>0</v>
      </c>
      <c r="B32" s="27">
        <f t="shared" si="30"/>
        <v>45683</v>
      </c>
      <c r="C32" s="21" t="str">
        <f t="shared" si="31"/>
        <v>dimanche</v>
      </c>
      <c r="D32" s="33"/>
      <c r="E32" s="62" cm="1">
        <f t="array" ref="E32">IF(F32="",0,IF(AND(DAY(F32)&lt;&gt;1,OR(WEEKDAY(F32,2)=6,F32=EOMONTH(F$7,0))),SUMPRODUCT((_xlfn.ISOWEEKNUM(F$7:F32)=_xlfn.ISOWEEKNUM(F32))*(WEEKDAY(F$7:F32,2)&lt;6),H$7:H32),0))</f>
        <v>0</v>
      </c>
      <c r="F32" s="20">
        <f t="shared" si="32"/>
        <v>45714</v>
      </c>
      <c r="G32" s="21" t="str">
        <f t="shared" si="33"/>
        <v>mercredi</v>
      </c>
      <c r="H32" s="33">
        <v>5</v>
      </c>
      <c r="I32" s="62" cm="1">
        <f t="array" ref="I32">IF(J32="",0,IF(AND(DAY(J32)&lt;&gt;1,OR(WEEKDAY(J32,2)=6,J32=EOMONTH(J$7,0))),SUMPRODUCT((_xlfn.ISOWEEKNUM(J$7:J32)=_xlfn.ISOWEEKNUM(J32))*(WEEKDAY(J$7:J32,2)&lt;6),L$7:L32),0))</f>
        <v>0</v>
      </c>
      <c r="J32" s="20">
        <f t="shared" si="10"/>
        <v>45742</v>
      </c>
      <c r="K32" s="21" t="str">
        <f t="shared" si="34"/>
        <v>mercredi</v>
      </c>
      <c r="L32" s="33"/>
      <c r="M32" s="62" cm="1">
        <f t="array" ref="M32">IF(N32="",0,IF(AND(DAY(N32)&lt;&gt;1,OR(WEEKDAY(N32,2)=6,N32=EOMONTH(N$7,0))),SUMPRODUCT((_xlfn.ISOWEEKNUM(N$7:N32)=_xlfn.ISOWEEKNUM(N32))*(WEEKDAY(N$7:N32,2)&lt;6),P$7:P32),0))</f>
        <v>0</v>
      </c>
      <c r="N32" s="20">
        <f t="shared" si="12"/>
        <v>45773</v>
      </c>
      <c r="O32" s="21" t="str">
        <f t="shared" si="34"/>
        <v>samedi</v>
      </c>
      <c r="P32" s="33"/>
      <c r="Q32" s="62" cm="1">
        <f t="array" ref="Q32">IF(R32="",0,IF(AND(DAY(R32)&lt;&gt;1,OR(WEEKDAY(R32,2)=6,R32=EOMONTH(R$7,0))),SUMPRODUCT((_xlfn.ISOWEEKNUM(R$7:R32)=_xlfn.ISOWEEKNUM(R32))*(WEEKDAY(R$7:R32,2)&lt;6),T$7:T32),0))</f>
        <v>0</v>
      </c>
      <c r="R32" s="20">
        <f t="shared" si="14"/>
        <v>45803</v>
      </c>
      <c r="S32" s="21" t="str">
        <f t="shared" si="34"/>
        <v>lundi</v>
      </c>
      <c r="T32" s="33"/>
      <c r="U32" s="62" cm="1">
        <f t="array" ref="U32">IF(V32="",0,IF(AND(DAY(V32)&lt;&gt;1,OR(WEEKDAY(V32,2)=6,V32=EOMONTH(V$7,0))),SUMPRODUCT((_xlfn.ISOWEEKNUM(V$7:V32)=_xlfn.ISOWEEKNUM(V32))*(WEEKDAY(V$7:V32,2)&lt;6),X$7:X32),0))</f>
        <v>0</v>
      </c>
      <c r="V32" s="20">
        <f t="shared" si="16"/>
        <v>45834</v>
      </c>
      <c r="W32" s="21" t="str">
        <f t="shared" si="34"/>
        <v>jeudi</v>
      </c>
      <c r="X32" s="33"/>
      <c r="Y32" s="62" cm="1">
        <f t="array" ref="Y32">IF(Z32="",0,IF(AND(DAY(Z32)&lt;&gt;1,OR(WEEKDAY(Z32,2)=6,Z32=EOMONTH(Z$7,0))),SUMPRODUCT((_xlfn.ISOWEEKNUM(Z$7:Z32)=_xlfn.ISOWEEKNUM(Z32))*(WEEKDAY(Z$7:Z32,2)&lt;6),AB$7:AB32),0))</f>
        <v>0</v>
      </c>
      <c r="Z32" s="20">
        <f t="shared" si="18"/>
        <v>45864</v>
      </c>
      <c r="AA32" s="21" t="str">
        <f t="shared" si="34"/>
        <v>samedi</v>
      </c>
      <c r="AB32" s="33"/>
      <c r="AC32" s="62" cm="1">
        <f t="array" ref="AC32">IF(AD32="",0,IF(AND(DAY(AD32)&lt;&gt;1,OR(WEEKDAY(AD32,2)=6,AD32=EOMONTH(AD$7,0))),SUMPRODUCT((_xlfn.ISOWEEKNUM(AD$7:AD32)=_xlfn.ISOWEEKNUM(AD32))*(WEEKDAY(AD$7:AD32,2)&lt;6),AF$7:AF32),0))</f>
        <v>0</v>
      </c>
      <c r="AD32" s="20">
        <f t="shared" si="20"/>
        <v>45895</v>
      </c>
      <c r="AE32" s="21" t="str">
        <f t="shared" si="34"/>
        <v>mardi</v>
      </c>
      <c r="AF32" s="33"/>
      <c r="AG32" s="62" cm="1">
        <f t="array" ref="AG32">IF(AH32="",0,IF(AND(DAY(AH32)&lt;&gt;1,OR(WEEKDAY(AH32,2)=6,AH32=EOMONTH(AH$7,0))),SUMPRODUCT((_xlfn.ISOWEEKNUM(AH$7:AH32)=_xlfn.ISOWEEKNUM(AH32))*(WEEKDAY(AH$7:AH32,2)&lt;6),AJ$7:AJ32),0))</f>
        <v>0</v>
      </c>
      <c r="AH32" s="20">
        <f t="shared" si="22"/>
        <v>45926</v>
      </c>
      <c r="AI32" s="21" t="str">
        <f t="shared" si="34"/>
        <v>vendredi</v>
      </c>
      <c r="AJ32" s="33"/>
      <c r="AK32" s="62" cm="1">
        <f t="array" ref="AK32">IF(AL32="",0,IF(AND(DAY(AL32)&lt;&gt;1,OR(WEEKDAY(AL32,2)=6,AL32=EOMONTH(AL$7,0))),SUMPRODUCT((_xlfn.ISOWEEKNUM(AL$7:AL32)=_xlfn.ISOWEEKNUM(AL32))*(WEEKDAY(AL$7:AL32,2)&lt;6),AN$7:AN32),0))</f>
        <v>0</v>
      </c>
      <c r="AL32" s="20">
        <f t="shared" si="24"/>
        <v>45956</v>
      </c>
      <c r="AM32" s="21" t="str">
        <f t="shared" si="34"/>
        <v>dimanche</v>
      </c>
      <c r="AN32" s="33"/>
      <c r="AO32" s="62" cm="1">
        <f t="array" ref="AO32">IF(AP32="",0,IF(AND(DAY(AP32)&lt;&gt;1,OR(WEEKDAY(AP32,2)=6,AP32=EOMONTH(AP$7,0))),SUMPRODUCT((_xlfn.ISOWEEKNUM(AP$7:AP32)=_xlfn.ISOWEEKNUM(AP32))*(WEEKDAY(AP$7:AP32,2)&lt;6),AR$7:AR32),0))</f>
        <v>0</v>
      </c>
      <c r="AP32" s="20">
        <f t="shared" si="26"/>
        <v>45987</v>
      </c>
      <c r="AQ32" s="21" t="str">
        <f t="shared" si="34"/>
        <v>mercredi</v>
      </c>
      <c r="AR32" s="33"/>
      <c r="AS32" s="62" cm="1">
        <f t="array" ref="AS32">IF(AT32="",0,IF(AND(DAY(AT32)&lt;&gt;1,OR(WEEKDAY(AT32,2)=6,AT32=EOMONTH(AT$7,0))),SUMPRODUCT((_xlfn.ISOWEEKNUM(AT$7:AT32)=_xlfn.ISOWEEKNUM(AT32))*(WEEKDAY(AT$7:AT32,2)&lt;6),AV$7:AV32),0))</f>
        <v>0</v>
      </c>
      <c r="AT32" s="20">
        <f t="shared" si="28"/>
        <v>46017</v>
      </c>
      <c r="AU32" s="21" t="str">
        <f t="shared" si="34"/>
        <v>vendredi</v>
      </c>
      <c r="AV32" s="33"/>
    </row>
    <row r="33" spans="1:61" ht="20.25" customHeight="1" x14ac:dyDescent="0.25">
      <c r="A33" s="62" cm="1">
        <f t="array" ref="A33">IF(B33="",0,IF(AND(DAY(B33)&lt;&gt;1,OR(WEEKDAY(B33,2)=6,B33=EOMONTH(B$7,0))),SUMPRODUCT((_xlfn.ISOWEEKNUM(B$7:B33)=_xlfn.ISOWEEKNUM(B33))*(WEEKDAY(B$7:B33,2)&lt;6),D$7:D33),0))</f>
        <v>0</v>
      </c>
      <c r="B33" s="27">
        <f>+B32+1</f>
        <v>45684</v>
      </c>
      <c r="C33" s="21" t="str">
        <f t="shared" si="31"/>
        <v>lundi</v>
      </c>
      <c r="D33" s="33"/>
      <c r="E33" s="62" cm="1">
        <f t="array" ref="E33">IF(F33="",0,IF(AND(DAY(F33)&lt;&gt;1,OR(WEEKDAY(F33,2)=6,F33=EOMONTH(F$7,0))),SUMPRODUCT((_xlfn.ISOWEEKNUM(F$7:F33)=_xlfn.ISOWEEKNUM(F33))*(WEEKDAY(F$7:F33,2)&lt;6),H$7:H33),0))</f>
        <v>0</v>
      </c>
      <c r="F33" s="20">
        <f t="shared" si="32"/>
        <v>45715</v>
      </c>
      <c r="G33" s="21" t="str">
        <f t="shared" si="33"/>
        <v>jeudi</v>
      </c>
      <c r="H33" s="33"/>
      <c r="I33" s="62" cm="1">
        <f t="array" ref="I33">IF(J33="",0,IF(AND(DAY(J33)&lt;&gt;1,OR(WEEKDAY(J33,2)=6,J33=EOMONTH(J$7,0))),SUMPRODUCT((_xlfn.ISOWEEKNUM(J$7:J33)=_xlfn.ISOWEEKNUM(J33))*(WEEKDAY(J$7:J33,2)&lt;6),L$7:L33),0))</f>
        <v>0</v>
      </c>
      <c r="J33" s="20">
        <f t="shared" si="10"/>
        <v>45743</v>
      </c>
      <c r="K33" s="21" t="str">
        <f t="shared" si="34"/>
        <v>jeudi</v>
      </c>
      <c r="L33" s="33"/>
      <c r="M33" s="62" cm="1">
        <f t="array" ref="M33">IF(N33="",0,IF(AND(DAY(N33)&lt;&gt;1,OR(WEEKDAY(N33,2)=6,N33=EOMONTH(N$7,0))),SUMPRODUCT((_xlfn.ISOWEEKNUM(N$7:N33)=_xlfn.ISOWEEKNUM(N33))*(WEEKDAY(N$7:N33,2)&lt;6),P$7:P33),0))</f>
        <v>0</v>
      </c>
      <c r="N33" s="20">
        <f t="shared" si="12"/>
        <v>45774</v>
      </c>
      <c r="O33" s="21" t="str">
        <f t="shared" si="34"/>
        <v>dimanche</v>
      </c>
      <c r="P33" s="33"/>
      <c r="Q33" s="62" cm="1">
        <f t="array" ref="Q33">IF(R33="",0,IF(AND(DAY(R33)&lt;&gt;1,OR(WEEKDAY(R33,2)=6,R33=EOMONTH(R$7,0))),SUMPRODUCT((_xlfn.ISOWEEKNUM(R$7:R33)=_xlfn.ISOWEEKNUM(R33))*(WEEKDAY(R$7:R33,2)&lt;6),T$7:T33),0))</f>
        <v>0</v>
      </c>
      <c r="R33" s="20">
        <f t="shared" si="14"/>
        <v>45804</v>
      </c>
      <c r="S33" s="21" t="str">
        <f t="shared" si="34"/>
        <v>mardi</v>
      </c>
      <c r="T33" s="33"/>
      <c r="U33" s="62" cm="1">
        <f t="array" ref="U33">IF(V33="",0,IF(AND(DAY(V33)&lt;&gt;1,OR(WEEKDAY(V33,2)=6,V33=EOMONTH(V$7,0))),SUMPRODUCT((_xlfn.ISOWEEKNUM(V$7:V33)=_xlfn.ISOWEEKNUM(V33))*(WEEKDAY(V$7:V33,2)&lt;6),X$7:X33),0))</f>
        <v>0</v>
      </c>
      <c r="V33" s="20">
        <f t="shared" si="16"/>
        <v>45835</v>
      </c>
      <c r="W33" s="21" t="str">
        <f t="shared" si="34"/>
        <v>vendredi</v>
      </c>
      <c r="X33" s="33"/>
      <c r="Y33" s="62" cm="1">
        <f t="array" ref="Y33">IF(Z33="",0,IF(AND(DAY(Z33)&lt;&gt;1,OR(WEEKDAY(Z33,2)=6,Z33=EOMONTH(Z$7,0))),SUMPRODUCT((_xlfn.ISOWEEKNUM(Z$7:Z33)=_xlfn.ISOWEEKNUM(Z33))*(WEEKDAY(Z$7:Z33,2)&lt;6),AB$7:AB33),0))</f>
        <v>0</v>
      </c>
      <c r="Z33" s="20">
        <f t="shared" si="18"/>
        <v>45865</v>
      </c>
      <c r="AA33" s="21" t="str">
        <f t="shared" si="34"/>
        <v>dimanche</v>
      </c>
      <c r="AB33" s="33"/>
      <c r="AC33" s="62" cm="1">
        <f t="array" ref="AC33">IF(AD33="",0,IF(AND(DAY(AD33)&lt;&gt;1,OR(WEEKDAY(AD33,2)=6,AD33=EOMONTH(AD$7,0))),SUMPRODUCT((_xlfn.ISOWEEKNUM(AD$7:AD33)=_xlfn.ISOWEEKNUM(AD33))*(WEEKDAY(AD$7:AD33,2)&lt;6),AF$7:AF33),0))</f>
        <v>0</v>
      </c>
      <c r="AD33" s="20">
        <f t="shared" si="20"/>
        <v>45896</v>
      </c>
      <c r="AE33" s="21" t="str">
        <f t="shared" si="34"/>
        <v>mercredi</v>
      </c>
      <c r="AF33" s="33"/>
      <c r="AG33" s="62" cm="1">
        <f t="array" ref="AG33">IF(AH33="",0,IF(AND(DAY(AH33)&lt;&gt;1,OR(WEEKDAY(AH33,2)=6,AH33=EOMONTH(AH$7,0))),SUMPRODUCT((_xlfn.ISOWEEKNUM(AH$7:AH33)=_xlfn.ISOWEEKNUM(AH33))*(WEEKDAY(AH$7:AH33,2)&lt;6),AJ$7:AJ33),0))</f>
        <v>0</v>
      </c>
      <c r="AH33" s="20">
        <f t="shared" si="22"/>
        <v>45927</v>
      </c>
      <c r="AI33" s="21" t="str">
        <f t="shared" si="34"/>
        <v>samedi</v>
      </c>
      <c r="AJ33" s="33"/>
      <c r="AK33" s="62" cm="1">
        <f t="array" ref="AK33">IF(AL33="",0,IF(AND(DAY(AL33)&lt;&gt;1,OR(WEEKDAY(AL33,2)=6,AL33=EOMONTH(AL$7,0))),SUMPRODUCT((_xlfn.ISOWEEKNUM(AL$7:AL33)=_xlfn.ISOWEEKNUM(AL33))*(WEEKDAY(AL$7:AL33,2)&lt;6),AN$7:AN33),0))</f>
        <v>0</v>
      </c>
      <c r="AL33" s="20">
        <f t="shared" si="24"/>
        <v>45957</v>
      </c>
      <c r="AM33" s="21" t="str">
        <f t="shared" si="34"/>
        <v>lundi</v>
      </c>
      <c r="AN33" s="33"/>
      <c r="AO33" s="62" cm="1">
        <f t="array" ref="AO33">IF(AP33="",0,IF(AND(DAY(AP33)&lt;&gt;1,OR(WEEKDAY(AP33,2)=6,AP33=EOMONTH(AP$7,0))),SUMPRODUCT((_xlfn.ISOWEEKNUM(AP$7:AP33)=_xlfn.ISOWEEKNUM(AP33))*(WEEKDAY(AP$7:AP33,2)&lt;6),AR$7:AR33),0))</f>
        <v>0</v>
      </c>
      <c r="AP33" s="20">
        <f t="shared" si="26"/>
        <v>45988</v>
      </c>
      <c r="AQ33" s="21" t="str">
        <f t="shared" si="34"/>
        <v>jeudi</v>
      </c>
      <c r="AR33" s="33"/>
      <c r="AS33" s="62" cm="1">
        <f t="array" ref="AS33">IF(AT33="",0,IF(AND(DAY(AT33)&lt;&gt;1,OR(WEEKDAY(AT33,2)=6,AT33=EOMONTH(AT$7,0))),SUMPRODUCT((_xlfn.ISOWEEKNUM(AT$7:AT33)=_xlfn.ISOWEEKNUM(AT33))*(WEEKDAY(AT$7:AT33,2)&lt;6),AV$7:AV33),0))</f>
        <v>0</v>
      </c>
      <c r="AT33" s="20">
        <f t="shared" si="28"/>
        <v>46018</v>
      </c>
      <c r="AU33" s="21" t="str">
        <f t="shared" si="34"/>
        <v>samedi</v>
      </c>
      <c r="AV33" s="33"/>
    </row>
    <row r="34" spans="1:61" ht="20.25" customHeight="1" x14ac:dyDescent="0.25">
      <c r="A34" s="62" cm="1">
        <f t="array" ref="A34">IF(B34="",0,IF(AND(DAY(B34)&lt;&gt;1,OR(WEEKDAY(B34,2)=6,B34=EOMONTH(B$7,0))),SUMPRODUCT((_xlfn.ISOWEEKNUM(B$7:B34)=_xlfn.ISOWEEKNUM(B34))*(WEEKDAY(B$7:B34,2)&lt;6),D$7:D34),0))</f>
        <v>0</v>
      </c>
      <c r="B34" s="27">
        <f t="shared" si="30"/>
        <v>45685</v>
      </c>
      <c r="C34" s="21" t="str">
        <f t="shared" si="31"/>
        <v>mardi</v>
      </c>
      <c r="D34" s="33">
        <v>10</v>
      </c>
      <c r="E34" s="62" cm="1">
        <f t="array" ref="E34">IF(F34="",0,IF(AND(DAY(F34)&lt;&gt;1,OR(WEEKDAY(F34,2)=6,F34=EOMONTH(F$7,0))),SUMPRODUCT((_xlfn.ISOWEEKNUM(F$7:F34)=_xlfn.ISOWEEKNUM(F34))*(WEEKDAY(F$7:F34,2)&lt;6),H$7:H34),0))</f>
        <v>5</v>
      </c>
      <c r="F34" s="20">
        <f t="shared" si="32"/>
        <v>45716</v>
      </c>
      <c r="G34" s="21" t="str">
        <f t="shared" si="33"/>
        <v>vendredi</v>
      </c>
      <c r="H34" s="33"/>
      <c r="I34" s="62" cm="1">
        <f t="array" ref="I34">IF(J34="",0,IF(AND(DAY(J34)&lt;&gt;1,OR(WEEKDAY(J34,2)=6,J34=EOMONTH(J$7,0))),SUMPRODUCT((_xlfn.ISOWEEKNUM(J$7:J34)=_xlfn.ISOWEEKNUM(J34))*(WEEKDAY(J$7:J34,2)&lt;6),L$7:L34),0))</f>
        <v>0</v>
      </c>
      <c r="J34" s="20">
        <f t="shared" si="10"/>
        <v>45744</v>
      </c>
      <c r="K34" s="21" t="str">
        <f t="shared" si="34"/>
        <v>vendredi</v>
      </c>
      <c r="L34" s="33"/>
      <c r="M34" s="62" cm="1">
        <f t="array" ref="M34">IF(N34="",0,IF(AND(DAY(N34)&lt;&gt;1,OR(WEEKDAY(N34,2)=6,N34=EOMONTH(N$7,0))),SUMPRODUCT((_xlfn.ISOWEEKNUM(N$7:N34)=_xlfn.ISOWEEKNUM(N34))*(WEEKDAY(N$7:N34,2)&lt;6),P$7:P34),0))</f>
        <v>0</v>
      </c>
      <c r="N34" s="20">
        <f t="shared" si="12"/>
        <v>45775</v>
      </c>
      <c r="O34" s="21" t="str">
        <f t="shared" si="34"/>
        <v>lundi</v>
      </c>
      <c r="P34" s="33"/>
      <c r="Q34" s="62" cm="1">
        <f t="array" ref="Q34">IF(R34="",0,IF(AND(DAY(R34)&lt;&gt;1,OR(WEEKDAY(R34,2)=6,R34=EOMONTH(R$7,0))),SUMPRODUCT((_xlfn.ISOWEEKNUM(R$7:R34)=_xlfn.ISOWEEKNUM(R34))*(WEEKDAY(R$7:R34,2)&lt;6),T$7:T34),0))</f>
        <v>0</v>
      </c>
      <c r="R34" s="20">
        <f t="shared" si="14"/>
        <v>45805</v>
      </c>
      <c r="S34" s="21" t="str">
        <f t="shared" si="34"/>
        <v>mercredi</v>
      </c>
      <c r="T34" s="33"/>
      <c r="U34" s="62" cm="1">
        <f t="array" ref="U34">IF(V34="",0,IF(AND(DAY(V34)&lt;&gt;1,OR(WEEKDAY(V34,2)=6,V34=EOMONTH(V$7,0))),SUMPRODUCT((_xlfn.ISOWEEKNUM(V$7:V34)=_xlfn.ISOWEEKNUM(V34))*(WEEKDAY(V$7:V34,2)&lt;6),X$7:X34),0))</f>
        <v>0</v>
      </c>
      <c r="V34" s="20">
        <f t="shared" si="16"/>
        <v>45836</v>
      </c>
      <c r="W34" s="21" t="str">
        <f t="shared" si="34"/>
        <v>samedi</v>
      </c>
      <c r="X34" s="33"/>
      <c r="Y34" s="62" cm="1">
        <f t="array" ref="Y34">IF(Z34="",0,IF(AND(DAY(Z34)&lt;&gt;1,OR(WEEKDAY(Z34,2)=6,Z34=EOMONTH(Z$7,0))),SUMPRODUCT((_xlfn.ISOWEEKNUM(Z$7:Z34)=_xlfn.ISOWEEKNUM(Z34))*(WEEKDAY(Z$7:Z34,2)&lt;6),AB$7:AB34),0))</f>
        <v>0</v>
      </c>
      <c r="Z34" s="20">
        <f t="shared" si="18"/>
        <v>45866</v>
      </c>
      <c r="AA34" s="21" t="str">
        <f t="shared" si="34"/>
        <v>lundi</v>
      </c>
      <c r="AB34" s="33"/>
      <c r="AC34" s="62" cm="1">
        <f t="array" ref="AC34">IF(AD34="",0,IF(AND(DAY(AD34)&lt;&gt;1,OR(WEEKDAY(AD34,2)=6,AD34=EOMONTH(AD$7,0))),SUMPRODUCT((_xlfn.ISOWEEKNUM(AD$7:AD34)=_xlfn.ISOWEEKNUM(AD34))*(WEEKDAY(AD$7:AD34,2)&lt;6),AF$7:AF34),0))</f>
        <v>0</v>
      </c>
      <c r="AD34" s="20">
        <f t="shared" si="20"/>
        <v>45897</v>
      </c>
      <c r="AE34" s="21" t="str">
        <f t="shared" si="34"/>
        <v>jeudi</v>
      </c>
      <c r="AF34" s="33"/>
      <c r="AG34" s="62" cm="1">
        <f t="array" ref="AG34">IF(AH34="",0,IF(AND(DAY(AH34)&lt;&gt;1,OR(WEEKDAY(AH34,2)=6,AH34=EOMONTH(AH$7,0))),SUMPRODUCT((_xlfn.ISOWEEKNUM(AH$7:AH34)=_xlfn.ISOWEEKNUM(AH34))*(WEEKDAY(AH$7:AH34,2)&lt;6),AJ$7:AJ34),0))</f>
        <v>0</v>
      </c>
      <c r="AH34" s="20">
        <f t="shared" si="22"/>
        <v>45928</v>
      </c>
      <c r="AI34" s="21" t="str">
        <f t="shared" si="34"/>
        <v>dimanche</v>
      </c>
      <c r="AJ34" s="33"/>
      <c r="AK34" s="62" cm="1">
        <f t="array" ref="AK34">IF(AL34="",0,IF(AND(DAY(AL34)&lt;&gt;1,OR(WEEKDAY(AL34,2)=6,AL34=EOMONTH(AL$7,0))),SUMPRODUCT((_xlfn.ISOWEEKNUM(AL$7:AL34)=_xlfn.ISOWEEKNUM(AL34))*(WEEKDAY(AL$7:AL34,2)&lt;6),AN$7:AN34),0))</f>
        <v>0</v>
      </c>
      <c r="AL34" s="20">
        <f t="shared" si="24"/>
        <v>45958</v>
      </c>
      <c r="AM34" s="21" t="str">
        <f t="shared" si="34"/>
        <v>mardi</v>
      </c>
      <c r="AN34" s="33"/>
      <c r="AO34" s="62" cm="1">
        <f t="array" ref="AO34">IF(AP34="",0,IF(AND(DAY(AP34)&lt;&gt;1,OR(WEEKDAY(AP34,2)=6,AP34=EOMONTH(AP$7,0))),SUMPRODUCT((_xlfn.ISOWEEKNUM(AP$7:AP34)=_xlfn.ISOWEEKNUM(AP34))*(WEEKDAY(AP$7:AP34,2)&lt;6),AR$7:AR34),0))</f>
        <v>0</v>
      </c>
      <c r="AP34" s="20">
        <f t="shared" si="26"/>
        <v>45989</v>
      </c>
      <c r="AQ34" s="21" t="str">
        <f t="shared" si="34"/>
        <v>vendredi</v>
      </c>
      <c r="AR34" s="33"/>
      <c r="AS34" s="62" cm="1">
        <f t="array" ref="AS34">IF(AT34="",0,IF(AND(DAY(AT34)&lt;&gt;1,OR(WEEKDAY(AT34,2)=6,AT34=EOMONTH(AT$7,0))),SUMPRODUCT((_xlfn.ISOWEEKNUM(AT$7:AT34)=_xlfn.ISOWEEKNUM(AT34))*(WEEKDAY(AT$7:AT34,2)&lt;6),AV$7:AV34),0))</f>
        <v>0</v>
      </c>
      <c r="AT34" s="20">
        <f t="shared" si="28"/>
        <v>46019</v>
      </c>
      <c r="AU34" s="21" t="str">
        <f t="shared" si="34"/>
        <v>dimanche</v>
      </c>
      <c r="AV34" s="33"/>
    </row>
    <row r="35" spans="1:61" ht="20.25" customHeight="1" x14ac:dyDescent="0.25">
      <c r="A35" s="62" cm="1">
        <f t="array" ref="A35">IF(B35="",0,IF(AND(DAY(B35)&lt;&gt;1,OR(WEEKDAY(B35,2)=6,B35=EOMONTH(B$7,0))),SUMPRODUCT((_xlfn.ISOWEEKNUM(B$7:B35)=_xlfn.ISOWEEKNUM(B35))*(WEEKDAY(B$7:B35,2)&lt;6),D$7:D35),0))</f>
        <v>0</v>
      </c>
      <c r="B35" s="27">
        <f t="shared" si="30"/>
        <v>45686</v>
      </c>
      <c r="C35" s="21" t="str">
        <f t="shared" si="31"/>
        <v>mercredi</v>
      </c>
      <c r="D35" s="33"/>
      <c r="E35" s="62" cm="1">
        <f t="array" ref="E35">IF(F35="",0,IF(AND(DAY(F35)&lt;&gt;1,OR(WEEKDAY(F35,2)=6,F35=EOMONTH(F$7,0))),SUMPRODUCT((_xlfn.ISOWEEKNUM(F$7:F35)=_xlfn.ISOWEEKNUM(F35))*(WEEKDAY(F$7:F35,2)&lt;6),H$7:H35),0))</f>
        <v>0</v>
      </c>
      <c r="F35" s="20" t="str">
        <f>IFERROR(IF(MONTH(F34+1)&lt;&gt;MONTH(F34),"",F34+1),"")</f>
        <v/>
      </c>
      <c r="G35" s="21" t="str">
        <f t="shared" si="33"/>
        <v/>
      </c>
      <c r="H35" s="33"/>
      <c r="I35" s="62" cm="1">
        <f t="array" ref="I35">IF(J35="",0,IF(AND(DAY(J35)&lt;&gt;1,OR(WEEKDAY(J35,2)=6,J35=EOMONTH(J$7,0))),SUMPRODUCT((_xlfn.ISOWEEKNUM(J$7:J35)=_xlfn.ISOWEEKNUM(J35))*(WEEKDAY(J$7:J35,2)&lt;6),L$7:L35),0))</f>
        <v>0</v>
      </c>
      <c r="J35" s="20">
        <f t="shared" ref="J35:J37" si="35">IFERROR(IF(MONTH(J34+1)&lt;&gt;MONTH(J34),"",J34+1),"")</f>
        <v>45745</v>
      </c>
      <c r="K35" s="21" t="str">
        <f t="shared" si="34"/>
        <v>samedi</v>
      </c>
      <c r="L35" s="33"/>
      <c r="M35" s="62" cm="1">
        <f t="array" ref="M35">IF(N35="",0,IF(AND(DAY(N35)&lt;&gt;1,OR(WEEKDAY(N35,2)=6,N35=EOMONTH(N$7,0))),SUMPRODUCT((_xlfn.ISOWEEKNUM(N$7:N35)=_xlfn.ISOWEEKNUM(N35))*(WEEKDAY(N$7:N35,2)&lt;6),P$7:P35),0))</f>
        <v>0</v>
      </c>
      <c r="N35" s="20">
        <f t="shared" ref="N35:N37" si="36">IFERROR(IF(MONTH(N34+1)&lt;&gt;MONTH(N34),"",N34+1),"")</f>
        <v>45776</v>
      </c>
      <c r="O35" s="21" t="str">
        <f t="shared" si="34"/>
        <v>mardi</v>
      </c>
      <c r="P35" s="33"/>
      <c r="Q35" s="62" cm="1">
        <f t="array" ref="Q35">IF(R35="",0,IF(AND(DAY(R35)&lt;&gt;1,OR(WEEKDAY(R35,2)=6,R35=EOMONTH(R$7,0))),SUMPRODUCT((_xlfn.ISOWEEKNUM(R$7:R35)=_xlfn.ISOWEEKNUM(R35))*(WEEKDAY(R$7:R35,2)&lt;6),T$7:T35),0))</f>
        <v>0</v>
      </c>
      <c r="R35" s="20">
        <f t="shared" ref="R35:R37" si="37">IFERROR(IF(MONTH(R34+1)&lt;&gt;MONTH(R34),"",R34+1),"")</f>
        <v>45806</v>
      </c>
      <c r="S35" s="21" t="str">
        <f t="shared" si="34"/>
        <v>jeudi</v>
      </c>
      <c r="T35" s="33"/>
      <c r="U35" s="62" cm="1">
        <f t="array" ref="U35">IF(V35="",0,IF(AND(DAY(V35)&lt;&gt;1,OR(WEEKDAY(V35,2)=6,V35=EOMONTH(V$7,0))),SUMPRODUCT((_xlfn.ISOWEEKNUM(V$7:V35)=_xlfn.ISOWEEKNUM(V35))*(WEEKDAY(V$7:V35,2)&lt;6),X$7:X35),0))</f>
        <v>0</v>
      </c>
      <c r="V35" s="20">
        <f t="shared" ref="V35:V37" si="38">IFERROR(IF(MONTH(V34+1)&lt;&gt;MONTH(V34),"",V34+1),"")</f>
        <v>45837</v>
      </c>
      <c r="W35" s="21" t="str">
        <f t="shared" si="34"/>
        <v>dimanche</v>
      </c>
      <c r="X35" s="33"/>
      <c r="Y35" s="62" cm="1">
        <f t="array" ref="Y35">IF(Z35="",0,IF(AND(DAY(Z35)&lt;&gt;1,OR(WEEKDAY(Z35,2)=6,Z35=EOMONTH(Z$7,0))),SUMPRODUCT((_xlfn.ISOWEEKNUM(Z$7:Z35)=_xlfn.ISOWEEKNUM(Z35))*(WEEKDAY(Z$7:Z35,2)&lt;6),AB$7:AB35),0))</f>
        <v>0</v>
      </c>
      <c r="Z35" s="20">
        <f t="shared" ref="Z35:Z37" si="39">IFERROR(IF(MONTH(Z34+1)&lt;&gt;MONTH(Z34),"",Z34+1),"")</f>
        <v>45867</v>
      </c>
      <c r="AA35" s="21" t="str">
        <f t="shared" si="34"/>
        <v>mardi</v>
      </c>
      <c r="AB35" s="33"/>
      <c r="AC35" s="62" cm="1">
        <f t="array" ref="AC35">IF(AD35="",0,IF(AND(DAY(AD35)&lt;&gt;1,OR(WEEKDAY(AD35,2)=6,AD35=EOMONTH(AD$7,0))),SUMPRODUCT((_xlfn.ISOWEEKNUM(AD$7:AD35)=_xlfn.ISOWEEKNUM(AD35))*(WEEKDAY(AD$7:AD35,2)&lt;6),AF$7:AF35),0))</f>
        <v>0</v>
      </c>
      <c r="AD35" s="20">
        <f t="shared" ref="AD35:AD37" si="40">IFERROR(IF(MONTH(AD34+1)&lt;&gt;MONTH(AD34),"",AD34+1),"")</f>
        <v>45898</v>
      </c>
      <c r="AE35" s="21" t="str">
        <f t="shared" si="34"/>
        <v>vendredi</v>
      </c>
      <c r="AF35" s="33"/>
      <c r="AG35" s="62" cm="1">
        <f t="array" ref="AG35">IF(AH35="",0,IF(AND(DAY(AH35)&lt;&gt;1,OR(WEEKDAY(AH35,2)=6,AH35=EOMONTH(AH$7,0))),SUMPRODUCT((_xlfn.ISOWEEKNUM(AH$7:AH35)=_xlfn.ISOWEEKNUM(AH35))*(WEEKDAY(AH$7:AH35,2)&lt;6),AJ$7:AJ35),0))</f>
        <v>0</v>
      </c>
      <c r="AH35" s="20">
        <f t="shared" ref="AH35:AH37" si="41">IFERROR(IF(MONTH(AH34+1)&lt;&gt;MONTH(AH34),"",AH34+1),"")</f>
        <v>45929</v>
      </c>
      <c r="AI35" s="21" t="str">
        <f t="shared" si="34"/>
        <v>lundi</v>
      </c>
      <c r="AJ35" s="33"/>
      <c r="AK35" s="62" cm="1">
        <f t="array" ref="AK35">IF(AL35="",0,IF(AND(DAY(AL35)&lt;&gt;1,OR(WEEKDAY(AL35,2)=6,AL35=EOMONTH(AL$7,0))),SUMPRODUCT((_xlfn.ISOWEEKNUM(AL$7:AL35)=_xlfn.ISOWEEKNUM(AL35))*(WEEKDAY(AL$7:AL35,2)&lt;6),AN$7:AN35),0))</f>
        <v>0</v>
      </c>
      <c r="AL35" s="20">
        <f t="shared" ref="AL35:AL37" si="42">IFERROR(IF(MONTH(AL34+1)&lt;&gt;MONTH(AL34),"",AL34+1),"")</f>
        <v>45959</v>
      </c>
      <c r="AM35" s="21" t="str">
        <f t="shared" si="34"/>
        <v>mercredi</v>
      </c>
      <c r="AN35" s="33"/>
      <c r="AO35" s="62" cm="1">
        <f t="array" ref="AO35">IF(AP35="",0,IF(AND(DAY(AP35)&lt;&gt;1,OR(WEEKDAY(AP35,2)=6,AP35=EOMONTH(AP$7,0))),SUMPRODUCT((_xlfn.ISOWEEKNUM(AP$7:AP35)=_xlfn.ISOWEEKNUM(AP35))*(WEEKDAY(AP$7:AP35,2)&lt;6),AR$7:AR35),0))</f>
        <v>0</v>
      </c>
      <c r="AP35" s="20">
        <f t="shared" ref="AP35:AP37" si="43">IFERROR(IF(MONTH(AP34+1)&lt;&gt;MONTH(AP34),"",AP34+1),"")</f>
        <v>45990</v>
      </c>
      <c r="AQ35" s="21" t="str">
        <f t="shared" si="34"/>
        <v>samedi</v>
      </c>
      <c r="AR35" s="33"/>
      <c r="AS35" s="62" cm="1">
        <f t="array" ref="AS35">IF(AT35="",0,IF(AND(DAY(AT35)&lt;&gt;1,OR(WEEKDAY(AT35,2)=6,AT35=EOMONTH(AT$7,0))),SUMPRODUCT((_xlfn.ISOWEEKNUM(AT$7:AT35)=_xlfn.ISOWEEKNUM(AT35))*(WEEKDAY(AT$7:AT35,2)&lt;6),AV$7:AV35),0))</f>
        <v>0</v>
      </c>
      <c r="AT35" s="20">
        <f t="shared" ref="AT35:AT37" si="44">IFERROR(IF(MONTH(AT34+1)&lt;&gt;MONTH(AT34),"",AT34+1),"")</f>
        <v>46020</v>
      </c>
      <c r="AU35" s="21" t="str">
        <f t="shared" si="34"/>
        <v>lundi</v>
      </c>
      <c r="AV35" s="33"/>
    </row>
    <row r="36" spans="1:61" ht="20.25" customHeight="1" x14ac:dyDescent="0.25">
      <c r="A36" s="62" cm="1">
        <f t="array" ref="A36">IF(B36="",0,IF(AND(DAY(B36)&lt;&gt;1,OR(WEEKDAY(B36,2)=6,B36=EOMONTH(B$7,0))),SUMPRODUCT((_xlfn.ISOWEEKNUM(B$7:B36)=_xlfn.ISOWEEKNUM(B36))*(WEEKDAY(B$7:B36,2)&lt;6),D$7:D36),0))</f>
        <v>0</v>
      </c>
      <c r="B36" s="27">
        <f t="shared" si="30"/>
        <v>45687</v>
      </c>
      <c r="C36" s="21" t="str">
        <f t="shared" si="31"/>
        <v>jeudi</v>
      </c>
      <c r="D36" s="33"/>
      <c r="E36" s="62" cm="1">
        <f t="array" ref="E36">IF(F36="",0,IF(AND(DAY(F36)&lt;&gt;1,OR(WEEKDAY(F36,2)=6,F36=EOMONTH(F$7,0))),SUMPRODUCT((_xlfn.ISOWEEKNUM(F$7:F36)=_xlfn.ISOWEEKNUM(F36))*(WEEKDAY(F$7:F36,2)&lt;6),H$7:H36),0))</f>
        <v>0</v>
      </c>
      <c r="F36" s="20" t="str">
        <f t="shared" ref="F36:F37" si="45">IFERROR(IF(MONTH(F35+1)&lt;&gt;MONTH(F35),"",F35+1),"")</f>
        <v/>
      </c>
      <c r="G36" s="21" t="str">
        <f t="shared" si="33"/>
        <v/>
      </c>
      <c r="H36" s="33"/>
      <c r="I36" s="62" cm="1">
        <f t="array" ref="I36">IF(J36="",0,IF(AND(DAY(J36)&lt;&gt;1,OR(WEEKDAY(J36,2)=6,J36=EOMONTH(J$7,0))),SUMPRODUCT((_xlfn.ISOWEEKNUM(J$7:J36)=_xlfn.ISOWEEKNUM(J36))*(WEEKDAY(J$7:J36,2)&lt;6),L$7:L36),0))</f>
        <v>0</v>
      </c>
      <c r="J36" s="20">
        <f t="shared" si="35"/>
        <v>45746</v>
      </c>
      <c r="K36" s="21" t="str">
        <f t="shared" si="34"/>
        <v>dimanche</v>
      </c>
      <c r="L36" s="33"/>
      <c r="M36" s="62" cm="1">
        <f t="array" ref="M36">IF(N36="",0,IF(AND(DAY(N36)&lt;&gt;1,OR(WEEKDAY(N36,2)=6,N36=EOMONTH(N$7,0))),SUMPRODUCT((_xlfn.ISOWEEKNUM(N$7:N36)=_xlfn.ISOWEEKNUM(N36))*(WEEKDAY(N$7:N36,2)&lt;6),P$7:P36),0))</f>
        <v>0</v>
      </c>
      <c r="N36" s="20">
        <f t="shared" si="36"/>
        <v>45777</v>
      </c>
      <c r="O36" s="21" t="str">
        <f t="shared" si="34"/>
        <v>mercredi</v>
      </c>
      <c r="P36" s="33"/>
      <c r="Q36" s="62" cm="1">
        <f t="array" ref="Q36">IF(R36="",0,IF(AND(DAY(R36)&lt;&gt;1,OR(WEEKDAY(R36,2)=6,R36=EOMONTH(R$7,0))),SUMPRODUCT((_xlfn.ISOWEEKNUM(R$7:R36)=_xlfn.ISOWEEKNUM(R36))*(WEEKDAY(R$7:R36,2)&lt;6),T$7:T36),0))</f>
        <v>0</v>
      </c>
      <c r="R36" s="20">
        <f t="shared" si="37"/>
        <v>45807</v>
      </c>
      <c r="S36" s="21" t="str">
        <f t="shared" si="34"/>
        <v>vendredi</v>
      </c>
      <c r="T36" s="33"/>
      <c r="U36" s="62" cm="1">
        <f t="array" ref="U36">IF(V36="",0,IF(AND(DAY(V36)&lt;&gt;1,OR(WEEKDAY(V36,2)=6,V36=EOMONTH(V$7,0))),SUMPRODUCT((_xlfn.ISOWEEKNUM(V$7:V36)=_xlfn.ISOWEEKNUM(V36))*(WEEKDAY(V$7:V36,2)&lt;6),X$7:X36),0))</f>
        <v>0</v>
      </c>
      <c r="V36" s="20">
        <f t="shared" si="38"/>
        <v>45838</v>
      </c>
      <c r="W36" s="21" t="str">
        <f t="shared" si="34"/>
        <v>lundi</v>
      </c>
      <c r="X36" s="33"/>
      <c r="Y36" s="62" cm="1">
        <f t="array" ref="Y36">IF(Z36="",0,IF(AND(DAY(Z36)&lt;&gt;1,OR(WEEKDAY(Z36,2)=6,Z36=EOMONTH(Z$7,0))),SUMPRODUCT((_xlfn.ISOWEEKNUM(Z$7:Z36)=_xlfn.ISOWEEKNUM(Z36))*(WEEKDAY(Z$7:Z36,2)&lt;6),AB$7:AB36),0))</f>
        <v>0</v>
      </c>
      <c r="Z36" s="20">
        <f t="shared" si="39"/>
        <v>45868</v>
      </c>
      <c r="AA36" s="21" t="str">
        <f t="shared" si="34"/>
        <v>mercredi</v>
      </c>
      <c r="AB36" s="33"/>
      <c r="AC36" s="62" cm="1">
        <f t="array" ref="AC36">IF(AD36="",0,IF(AND(DAY(AD36)&lt;&gt;1,OR(WEEKDAY(AD36,2)=6,AD36=EOMONTH(AD$7,0))),SUMPRODUCT((_xlfn.ISOWEEKNUM(AD$7:AD36)=_xlfn.ISOWEEKNUM(AD36))*(WEEKDAY(AD$7:AD36,2)&lt;6),AF$7:AF36),0))</f>
        <v>0</v>
      </c>
      <c r="AD36" s="20">
        <f t="shared" si="40"/>
        <v>45899</v>
      </c>
      <c r="AE36" s="21" t="str">
        <f t="shared" si="34"/>
        <v>samedi</v>
      </c>
      <c r="AF36" s="33"/>
      <c r="AG36" s="62" cm="1">
        <f t="array" ref="AG36">IF(AH36="",0,IF(AND(DAY(AH36)&lt;&gt;1,OR(WEEKDAY(AH36,2)=6,AH36=EOMONTH(AH$7,0))),SUMPRODUCT((_xlfn.ISOWEEKNUM(AH$7:AH36)=_xlfn.ISOWEEKNUM(AH36))*(WEEKDAY(AH$7:AH36,2)&lt;6),AJ$7:AJ36),0))</f>
        <v>0</v>
      </c>
      <c r="AH36" s="20">
        <f t="shared" si="41"/>
        <v>45930</v>
      </c>
      <c r="AI36" s="21" t="str">
        <f t="shared" si="34"/>
        <v>mardi</v>
      </c>
      <c r="AJ36" s="33"/>
      <c r="AK36" s="62" cm="1">
        <f t="array" ref="AK36">IF(AL36="",0,IF(AND(DAY(AL36)&lt;&gt;1,OR(WEEKDAY(AL36,2)=6,AL36=EOMONTH(AL$7,0))),SUMPRODUCT((_xlfn.ISOWEEKNUM(AL$7:AL36)=_xlfn.ISOWEEKNUM(AL36))*(WEEKDAY(AL$7:AL36,2)&lt;6),AN$7:AN36),0))</f>
        <v>0</v>
      </c>
      <c r="AL36" s="20">
        <f t="shared" si="42"/>
        <v>45960</v>
      </c>
      <c r="AM36" s="21" t="str">
        <f t="shared" si="34"/>
        <v>jeudi</v>
      </c>
      <c r="AN36" s="33"/>
      <c r="AO36" s="62" cm="1">
        <f t="array" ref="AO36">IF(AP36="",0,IF(AND(DAY(AP36)&lt;&gt;1,OR(WEEKDAY(AP36,2)=6,AP36=EOMONTH(AP$7,0))),SUMPRODUCT((_xlfn.ISOWEEKNUM(AP$7:AP36)=_xlfn.ISOWEEKNUM(AP36))*(WEEKDAY(AP$7:AP36,2)&lt;6),AR$7:AR36),0))</f>
        <v>0</v>
      </c>
      <c r="AP36" s="20">
        <f t="shared" si="43"/>
        <v>45991</v>
      </c>
      <c r="AQ36" s="21" t="str">
        <f t="shared" si="34"/>
        <v>dimanche</v>
      </c>
      <c r="AR36" s="33"/>
      <c r="AS36" s="62" cm="1">
        <f t="array" ref="AS36">IF(AT36="",0,IF(AND(DAY(AT36)&lt;&gt;1,OR(WEEKDAY(AT36,2)=6,AT36=EOMONTH(AT$7,0))),SUMPRODUCT((_xlfn.ISOWEEKNUM(AT$7:AT36)=_xlfn.ISOWEEKNUM(AT36))*(WEEKDAY(AT$7:AT36,2)&lt;6),AV$7:AV36),0))</f>
        <v>0</v>
      </c>
      <c r="AT36" s="20">
        <f t="shared" si="44"/>
        <v>46021</v>
      </c>
      <c r="AU36" s="21" t="str">
        <f t="shared" si="34"/>
        <v>mardi</v>
      </c>
      <c r="AV36" s="33"/>
    </row>
    <row r="37" spans="1:61" ht="20.25" customHeight="1" thickBot="1" x14ac:dyDescent="0.3">
      <c r="A37" s="62" cm="1">
        <f t="array" ref="A37">IF(B37="",0,IF(AND(DAY(B37)&lt;&gt;1,OR(WEEKDAY(B37,2)=6,B37=EOMONTH(B$7,0))),SUMPRODUCT((_xlfn.ISOWEEKNUM(B$7:B37)=_xlfn.ISOWEEKNUM(B37))*(WEEKDAY(B$7:B37,2)&lt;6),D$7:D37),0))</f>
        <v>10</v>
      </c>
      <c r="B37" s="28">
        <f t="shared" si="30"/>
        <v>45688</v>
      </c>
      <c r="C37" s="29" t="str">
        <f t="shared" si="31"/>
        <v>vendredi</v>
      </c>
      <c r="D37" s="34"/>
      <c r="E37" s="62" cm="1">
        <f t="array" ref="E37">IF(F37="",0,IF(AND(DAY(F37)&lt;&gt;1,OR(WEEKDAY(F37,2)=6,F37=EOMONTH(F$7,0))),SUMPRODUCT((_xlfn.ISOWEEKNUM(F$7:F37)=_xlfn.ISOWEEKNUM(F37))*(WEEKDAY(F$7:F37,2)&lt;6),H$7:H37),0))</f>
        <v>0</v>
      </c>
      <c r="F37" s="30" t="str">
        <f t="shared" si="45"/>
        <v/>
      </c>
      <c r="G37" s="29" t="str">
        <f t="shared" si="33"/>
        <v/>
      </c>
      <c r="H37" s="34"/>
      <c r="I37" s="62" cm="1">
        <f t="array" ref="I37">IF(J37="",0,IF(AND(DAY(J37)&lt;&gt;1,OR(WEEKDAY(J37,2)=6,J37=EOMONTH(J$7,0))),SUMPRODUCT((_xlfn.ISOWEEKNUM(J$7:J37)=_xlfn.ISOWEEKNUM(J37))*(WEEKDAY(J$7:J37,2)&lt;6),L$7:L37),0))</f>
        <v>0</v>
      </c>
      <c r="J37" s="30">
        <f t="shared" si="35"/>
        <v>45747</v>
      </c>
      <c r="K37" s="29" t="str">
        <f t="shared" si="34"/>
        <v>lundi</v>
      </c>
      <c r="L37" s="34"/>
      <c r="M37" s="62" cm="1">
        <f t="array" ref="M37">IF(N37="",0,IF(AND(DAY(N37)&lt;&gt;1,OR(WEEKDAY(N37,2)=6,N37=EOMONTH(N$7,0))),SUMPRODUCT((_xlfn.ISOWEEKNUM(N$7:N37)=_xlfn.ISOWEEKNUM(N37))*(WEEKDAY(N$7:N37,2)&lt;6),P$7:P37),0))</f>
        <v>0</v>
      </c>
      <c r="N37" s="30" t="str">
        <f t="shared" si="36"/>
        <v/>
      </c>
      <c r="O37" s="29" t="str">
        <f t="shared" si="34"/>
        <v/>
      </c>
      <c r="P37" s="34"/>
      <c r="Q37" s="62" cm="1">
        <f t="array" ref="Q37">IF(R37="",0,IF(AND(DAY(R37)&lt;&gt;1,OR(WEEKDAY(R37,2)=6,R37=EOMONTH(R$7,0))),SUMPRODUCT((_xlfn.ISOWEEKNUM(R$7:R37)=_xlfn.ISOWEEKNUM(R37))*(WEEKDAY(R$7:R37,2)&lt;6),T$7:T37),0))</f>
        <v>0</v>
      </c>
      <c r="R37" s="30">
        <f t="shared" si="37"/>
        <v>45808</v>
      </c>
      <c r="S37" s="29" t="str">
        <f t="shared" si="34"/>
        <v>samedi</v>
      </c>
      <c r="T37" s="34"/>
      <c r="U37" s="62" cm="1">
        <f t="array" ref="U37">IF(V37="",0,IF(AND(DAY(V37)&lt;&gt;1,OR(WEEKDAY(V37,2)=6,V37=EOMONTH(V$7,0))),SUMPRODUCT((_xlfn.ISOWEEKNUM(V$7:V37)=_xlfn.ISOWEEKNUM(V37))*(WEEKDAY(V$7:V37,2)&lt;6),X$7:X37),0))</f>
        <v>0</v>
      </c>
      <c r="V37" s="30" t="str">
        <f t="shared" si="38"/>
        <v/>
      </c>
      <c r="W37" s="29" t="str">
        <f t="shared" si="34"/>
        <v/>
      </c>
      <c r="X37" s="34"/>
      <c r="Y37" s="62" cm="1">
        <f t="array" ref="Y37">IF(Z37="",0,IF(AND(DAY(Z37)&lt;&gt;1,OR(WEEKDAY(Z37,2)=6,Z37=EOMONTH(Z$7,0))),SUMPRODUCT((_xlfn.ISOWEEKNUM(Z$7:Z37)=_xlfn.ISOWEEKNUM(Z37))*(WEEKDAY(Z$7:Z37,2)&lt;6),AB$7:AB37),0))</f>
        <v>0</v>
      </c>
      <c r="Z37" s="30">
        <f t="shared" si="39"/>
        <v>45869</v>
      </c>
      <c r="AA37" s="29" t="str">
        <f t="shared" si="34"/>
        <v>jeudi</v>
      </c>
      <c r="AB37" s="34"/>
      <c r="AC37" s="62" cm="1">
        <f t="array" ref="AC37">IF(AD37="",0,IF(AND(DAY(AD37)&lt;&gt;1,OR(WEEKDAY(AD37,2)=6,AD37=EOMONTH(AD$7,0))),SUMPRODUCT((_xlfn.ISOWEEKNUM(AD$7:AD37)=_xlfn.ISOWEEKNUM(AD37))*(WEEKDAY(AD$7:AD37,2)&lt;6),AF$7:AF37),0))</f>
        <v>0</v>
      </c>
      <c r="AD37" s="30">
        <f t="shared" si="40"/>
        <v>45900</v>
      </c>
      <c r="AE37" s="29" t="str">
        <f t="shared" si="34"/>
        <v>dimanche</v>
      </c>
      <c r="AF37" s="34"/>
      <c r="AG37" s="62" cm="1">
        <f t="array" ref="AG37">IF(AH37="",0,IF(AND(DAY(AH37)&lt;&gt;1,OR(WEEKDAY(AH37,2)=6,AH37=EOMONTH(AH$7,0))),SUMPRODUCT((_xlfn.ISOWEEKNUM(AH$7:AH37)=_xlfn.ISOWEEKNUM(AH37))*(WEEKDAY(AH$7:AH37,2)&lt;6),AJ$7:AJ37),0))</f>
        <v>0</v>
      </c>
      <c r="AH37" s="30" t="str">
        <f t="shared" si="41"/>
        <v/>
      </c>
      <c r="AI37" s="29" t="str">
        <f t="shared" si="34"/>
        <v/>
      </c>
      <c r="AJ37" s="34"/>
      <c r="AK37" s="62" cm="1">
        <f t="array" ref="AK37">IF(AL37="",0,IF(AND(DAY(AL37)&lt;&gt;1,OR(WEEKDAY(AL37,2)=6,AL37=EOMONTH(AL$7,0))),SUMPRODUCT((_xlfn.ISOWEEKNUM(AL$7:AL37)=_xlfn.ISOWEEKNUM(AL37))*(WEEKDAY(AL$7:AL37,2)&lt;6),AN$7:AN37),0))</f>
        <v>0</v>
      </c>
      <c r="AL37" s="30">
        <f t="shared" si="42"/>
        <v>45961</v>
      </c>
      <c r="AM37" s="29" t="str">
        <f t="shared" si="34"/>
        <v>vendredi</v>
      </c>
      <c r="AN37" s="34"/>
      <c r="AO37" s="62" cm="1">
        <f t="array" ref="AO37">IF(AP37="",0,IF(AND(DAY(AP37)&lt;&gt;1,OR(WEEKDAY(AP37,2)=6,AP37=EOMONTH(AP$7,0))),SUMPRODUCT((_xlfn.ISOWEEKNUM(AP$7:AP37)=_xlfn.ISOWEEKNUM(AP37))*(WEEKDAY(AP$7:AP37,2)&lt;6),AR$7:AR37),0))</f>
        <v>0</v>
      </c>
      <c r="AP37" s="30" t="str">
        <f t="shared" si="43"/>
        <v/>
      </c>
      <c r="AQ37" s="29" t="str">
        <f t="shared" si="34"/>
        <v/>
      </c>
      <c r="AR37" s="34"/>
      <c r="AS37" s="62" cm="1">
        <f t="array" ref="AS37">IF(AT37="",0,IF(AND(DAY(AT37)&lt;&gt;1,OR(WEEKDAY(AT37,2)=6,AT37=EOMONTH(AT$7,0))),SUMPRODUCT((_xlfn.ISOWEEKNUM(AT$7:AT37)=_xlfn.ISOWEEKNUM(AT37))*(WEEKDAY(AT$7:AT37,2)&lt;6),AV$7:AV37),0))</f>
        <v>0</v>
      </c>
      <c r="AT37" s="30">
        <f t="shared" si="44"/>
        <v>46022</v>
      </c>
      <c r="AU37" s="29" t="str">
        <f t="shared" si="34"/>
        <v>mercredi</v>
      </c>
      <c r="AV37" s="34"/>
    </row>
    <row r="38" spans="1:61" x14ac:dyDescent="0.25">
      <c r="P38" s="33"/>
      <c r="AJ38" s="32"/>
    </row>
    <row r="42" spans="1:61" x14ac:dyDescent="0.25">
      <c r="B42" s="6"/>
      <c r="C42" s="7"/>
      <c r="F42" s="6"/>
      <c r="G42" s="7"/>
      <c r="J42" s="6"/>
      <c r="K42" s="7"/>
      <c r="N42" s="6"/>
      <c r="O42" s="7"/>
      <c r="R42" s="6"/>
      <c r="S42" s="7"/>
      <c r="V42" s="6"/>
      <c r="W42" s="7"/>
      <c r="Z42" s="6"/>
      <c r="AA42" s="7"/>
      <c r="AD42" s="6"/>
      <c r="AE42" s="7"/>
      <c r="AH42" s="6"/>
      <c r="AI42" s="7"/>
      <c r="AL42" s="6"/>
      <c r="AM42" s="7"/>
      <c r="AP42" s="6"/>
      <c r="AQ42" s="7"/>
      <c r="AT42" s="6"/>
      <c r="AU42" s="7"/>
      <c r="AW42" s="13"/>
      <c r="AX42" s="14"/>
      <c r="AZ42" s="13"/>
      <c r="BA42" s="14"/>
      <c r="BC42" s="13"/>
      <c r="BD42" s="14"/>
      <c r="BF42" s="13"/>
      <c r="BG42" s="14"/>
      <c r="BI42" s="13"/>
    </row>
    <row r="43" spans="1:61" x14ac:dyDescent="0.25">
      <c r="B43" s="6"/>
      <c r="C43" s="7"/>
      <c r="F43" s="6"/>
      <c r="G43" s="7"/>
      <c r="J43" s="6"/>
      <c r="K43" s="7"/>
      <c r="N43" s="6"/>
      <c r="O43" s="7"/>
      <c r="R43" s="6"/>
      <c r="S43" s="7"/>
      <c r="V43" s="6"/>
      <c r="W43" s="7"/>
      <c r="Z43" s="6"/>
      <c r="AA43" s="7"/>
      <c r="AD43" s="6"/>
      <c r="AE43" s="7"/>
      <c r="AH43" s="6"/>
      <c r="AI43" s="7"/>
      <c r="AL43" s="6"/>
      <c r="AM43" s="7"/>
      <c r="AP43" s="6"/>
      <c r="AQ43" s="7"/>
      <c r="AT43" s="6"/>
      <c r="AU43" s="7"/>
      <c r="AW43" s="13"/>
      <c r="AX43" s="14"/>
      <c r="AZ43" s="13"/>
      <c r="BA43" s="14"/>
      <c r="BC43" s="13"/>
      <c r="BD43" s="14"/>
      <c r="BF43" s="13"/>
      <c r="BG43" s="14"/>
      <c r="BI43" s="13"/>
    </row>
  </sheetData>
  <mergeCells count="25">
    <mergeCell ref="AP4:AQ4"/>
    <mergeCell ref="AT4:AU4"/>
    <mergeCell ref="F4:G4"/>
    <mergeCell ref="AS5:AV5"/>
    <mergeCell ref="V4:W4"/>
    <mergeCell ref="Z4:AA4"/>
    <mergeCell ref="AD4:AE4"/>
    <mergeCell ref="AH4:AI4"/>
    <mergeCell ref="AL4:AM4"/>
    <mergeCell ref="AW5:AY5"/>
    <mergeCell ref="AZ5:BB5"/>
    <mergeCell ref="BC5:BE5"/>
    <mergeCell ref="BF5:BH5"/>
    <mergeCell ref="B4:C4"/>
    <mergeCell ref="A5:D5"/>
    <mergeCell ref="U5:X5"/>
    <mergeCell ref="Y5:AB5"/>
    <mergeCell ref="AC5:AF5"/>
    <mergeCell ref="AG5:AJ5"/>
    <mergeCell ref="AK5:AN5"/>
    <mergeCell ref="AO5:AR5"/>
    <mergeCell ref="E5:H5"/>
    <mergeCell ref="I5:L5"/>
    <mergeCell ref="M5:P5"/>
    <mergeCell ref="Q5:T5"/>
  </mergeCells>
  <phoneticPr fontId="5" type="noConversion"/>
  <conditionalFormatting sqref="B7:B43">
    <cfRule type="expression" dxfId="13" priority="47">
      <formula>OR(C7="samedi",C7="dimanche")</formula>
    </cfRule>
  </conditionalFormatting>
  <conditionalFormatting sqref="C7:C43">
    <cfRule type="expression" dxfId="12" priority="46">
      <formula>OR(C7="samedi",C7="dimanche")</formula>
    </cfRule>
  </conditionalFormatting>
  <conditionalFormatting sqref="D7:D37">
    <cfRule type="cellIs" dxfId="11" priority="2" operator="greaterThan">
      <formula>0</formula>
    </cfRule>
  </conditionalFormatting>
  <conditionalFormatting sqref="F7:F43">
    <cfRule type="expression" dxfId="10" priority="12">
      <formula>OR(G7="samedi",G7="dimanche")</formula>
    </cfRule>
  </conditionalFormatting>
  <conditionalFormatting sqref="G7:G43">
    <cfRule type="expression" dxfId="9" priority="11">
      <formula>OR(G7="samedi",G7="dimanche")</formula>
    </cfRule>
  </conditionalFormatting>
  <conditionalFormatting sqref="H7:H37 L7:L37 T7:T37 X7:X37 AB7:AB37 AF7:AF37 AJ7:AJ37 AN7:AN37 AR7:AR37 AV7:AV37 P7:P38">
    <cfRule type="cellIs" dxfId="8" priority="1" operator="greaterThan">
      <formula>0</formula>
    </cfRule>
  </conditionalFormatting>
  <conditionalFormatting sqref="J7:J43">
    <cfRule type="expression" dxfId="7" priority="10">
      <formula>OR(K7="samedi",K7="dimanche")</formula>
    </cfRule>
  </conditionalFormatting>
  <conditionalFormatting sqref="K7:K43">
    <cfRule type="expression" dxfId="6" priority="9">
      <formula>OR(K7="samedi",K7="dimanche")</formula>
    </cfRule>
  </conditionalFormatting>
  <conditionalFormatting sqref="N7:N43 R7:R43">
    <cfRule type="expression" dxfId="5" priority="8">
      <formula>OR(O7="samedi",O7="dimanche")</formula>
    </cfRule>
  </conditionalFormatting>
  <conditionalFormatting sqref="O7:O43 S7:S43">
    <cfRule type="expression" dxfId="4" priority="7">
      <formula>OR(O7="samedi",O7="dimanche")</formula>
    </cfRule>
  </conditionalFormatting>
  <conditionalFormatting sqref="V7:V43 Z7:Z43 AD7:AD43 AH7:AH43 AL7:AL43 AP7:AP43 AT7:AT43">
    <cfRule type="expression" dxfId="3" priority="6">
      <formula>OR(W7="samedi",W7="dimanche")</formula>
    </cfRule>
  </conditionalFormatting>
  <conditionalFormatting sqref="W7:W43 AA7:AA43 AE7:AE43 AI7:AI43 AM7:AM43 AQ7:AQ43 AU7:AU43">
    <cfRule type="expression" dxfId="2" priority="5">
      <formula>OR(W7="samedi",W7="dimanche")</formula>
    </cfRule>
  </conditionalFormatting>
  <conditionalFormatting sqref="AW7:AW43 AZ7:AZ43 BC7:BC43 BF7:BF43 BI7:BI43">
    <cfRule type="expression" dxfId="1" priority="23">
      <formula>OR(AX7="samedi",AX7="dimanche")</formula>
    </cfRule>
  </conditionalFormatting>
  <conditionalFormatting sqref="AX7:AX43 BA7:BA43 BD7:BD43 BG7:BG43">
    <cfRule type="expression" dxfId="0" priority="22">
      <formula>OR(AX7="samedi",AX7="dimanche")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MoiMeme</dc:creator>
  <cp:lastModifiedBy>Chris_W10</cp:lastModifiedBy>
  <dcterms:created xsi:type="dcterms:W3CDTF">2025-01-07T15:27:30Z</dcterms:created>
  <dcterms:modified xsi:type="dcterms:W3CDTF">2025-01-08T13:57:55Z</dcterms:modified>
</cp:coreProperties>
</file>