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735C7B5-0CF5-4D41-9BAB-DA4B4EAF0F7D}" xr6:coauthVersionLast="47" xr6:coauthVersionMax="47" xr10:uidLastSave="{00000000-0000-0000-0000-000000000000}"/>
  <bookViews>
    <workbookView xWindow="-120" yWindow="-120" windowWidth="38640" windowHeight="15990" tabRatio="751" activeTab="1" xr2:uid="{00000000-000D-0000-FFFF-FFFF00000000}"/>
  </bookViews>
  <sheets>
    <sheet name="TOURS " sheetId="1" r:id="rId1"/>
    <sheet name="Statistiques" sheetId="4" r:id="rId2"/>
    <sheet name="Paramètres" sheetId="2" r:id="rId3"/>
  </sheets>
  <definedNames>
    <definedName name="_xlnm._FilterDatabase" localSheetId="0" hidden="1">'TOURS '!$B$1:$J$205</definedName>
    <definedName name="Tours">OFFSET('TOURS '!$B$1,,,COUNTA('TOURS '!$B:$B),8)</definedName>
  </definedNames>
  <calcPr calcId="191029"/>
  <pivotCaches>
    <pivotCache cacheId="7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A3" i="1" l="1"/>
  <c r="B4" i="1"/>
  <c r="A4" i="1" s="1"/>
  <c r="C7" i="2"/>
  <c r="F5" i="2"/>
  <c r="G5" i="2"/>
  <c r="G6" i="2" s="1"/>
  <c r="G7" i="2" s="1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H5" i="2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I5" i="2"/>
  <c r="I6" i="2" s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F6" i="2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B5" i="1" l="1"/>
  <c r="A5" i="1" s="1"/>
  <c r="B11" i="2"/>
  <c r="D8" i="2"/>
  <c r="C5" i="2"/>
  <c r="C13" i="2"/>
  <c r="C14" i="2"/>
  <c r="C11" i="2"/>
  <c r="C4" i="2"/>
  <c r="C8" i="2"/>
  <c r="C12" i="2"/>
  <c r="C9" i="2"/>
  <c r="C6" i="2"/>
  <c r="C10" i="2"/>
  <c r="B6" i="1" l="1"/>
  <c r="A6" i="1" s="1"/>
  <c r="B10" i="2"/>
  <c r="B4" i="2"/>
  <c r="D10" i="2"/>
  <c r="D9" i="2"/>
  <c r="D7" i="2"/>
  <c r="D14" i="2"/>
  <c r="D6" i="2"/>
  <c r="D13" i="2"/>
  <c r="D5" i="2"/>
  <c r="D12" i="2"/>
  <c r="D4" i="2"/>
  <c r="D11" i="2"/>
  <c r="B12" i="2"/>
  <c r="B13" i="2"/>
  <c r="B9" i="2"/>
  <c r="B8" i="2"/>
  <c r="B7" i="2"/>
  <c r="B6" i="2"/>
  <c r="B5" i="2"/>
  <c r="B14" i="2"/>
  <c r="B7" i="1" l="1"/>
  <c r="A7" i="1" s="1"/>
  <c r="B8" i="1" l="1"/>
  <c r="A8" i="1" s="1"/>
  <c r="B9" i="1" l="1"/>
  <c r="A9" i="1" s="1"/>
  <c r="B10" i="1" l="1"/>
  <c r="A10" i="1" s="1"/>
  <c r="B11" i="1" l="1"/>
  <c r="A11" i="1" s="1"/>
  <c r="B12" i="1" l="1"/>
  <c r="A12" i="1" s="1"/>
  <c r="B13" i="1" l="1"/>
  <c r="A13" i="1" s="1"/>
  <c r="B14" i="1" l="1"/>
  <c r="A14" i="1" s="1"/>
  <c r="B15" i="1" l="1"/>
  <c r="A15" i="1" s="1"/>
  <c r="B16" i="1" l="1"/>
  <c r="A16" i="1" s="1"/>
  <c r="B17" i="1" l="1"/>
  <c r="A17" i="1" s="1"/>
  <c r="B18" i="1" l="1"/>
  <c r="A18" i="1" s="1"/>
  <c r="B19" i="1" l="1"/>
  <c r="A19" i="1" s="1"/>
  <c r="B20" i="1" l="1"/>
  <c r="A20" i="1" s="1"/>
  <c r="B21" i="1" l="1"/>
  <c r="A21" i="1" s="1"/>
  <c r="B22" i="1" l="1"/>
  <c r="A22" i="1" s="1"/>
  <c r="B23" i="1" l="1"/>
  <c r="A23" i="1" s="1"/>
  <c r="B24" i="1" l="1"/>
  <c r="A24" i="1" s="1"/>
  <c r="B25" i="1" l="1"/>
  <c r="A25" i="1" s="1"/>
  <c r="B26" i="1" l="1"/>
  <c r="A26" i="1" s="1"/>
  <c r="B27" i="1" l="1"/>
  <c r="A27" i="1" s="1"/>
  <c r="B28" i="1" l="1"/>
  <c r="A28" i="1" s="1"/>
  <c r="B29" i="1" l="1"/>
  <c r="A29" i="1" s="1"/>
  <c r="B30" i="1" l="1"/>
  <c r="A30" i="1" s="1"/>
  <c r="B31" i="1" l="1"/>
  <c r="A31" i="1" s="1"/>
  <c r="B32" i="1" l="1"/>
  <c r="A32" i="1" s="1"/>
  <c r="B33" i="1" l="1"/>
  <c r="A33" i="1" s="1"/>
  <c r="B34" i="1" l="1"/>
  <c r="A34" i="1" s="1"/>
  <c r="B35" i="1" l="1"/>
  <c r="A35" i="1" s="1"/>
  <c r="B36" i="1" l="1"/>
  <c r="A36" i="1" s="1"/>
  <c r="B37" i="1" l="1"/>
  <c r="A37" i="1" s="1"/>
  <c r="B38" i="1" l="1"/>
  <c r="A38" i="1" s="1"/>
  <c r="B39" i="1" l="1"/>
  <c r="A39" i="1" s="1"/>
  <c r="B40" i="1" l="1"/>
  <c r="A40" i="1" s="1"/>
  <c r="B41" i="1" l="1"/>
  <c r="A41" i="1" s="1"/>
  <c r="B42" i="1" l="1"/>
  <c r="A42" i="1" s="1"/>
  <c r="B43" i="1" l="1"/>
  <c r="A43" i="1" s="1"/>
  <c r="B44" i="1" l="1"/>
  <c r="A44" i="1" s="1"/>
  <c r="B45" i="1" l="1"/>
  <c r="A45" i="1" s="1"/>
  <c r="B46" i="1" l="1"/>
  <c r="A46" i="1" s="1"/>
  <c r="B47" i="1" l="1"/>
  <c r="A47" i="1" s="1"/>
  <c r="B48" i="1" l="1"/>
  <c r="A48" i="1" s="1"/>
  <c r="B49" i="1" l="1"/>
  <c r="A49" i="1" s="1"/>
  <c r="B50" i="1" l="1"/>
  <c r="A50" i="1" s="1"/>
  <c r="B51" i="1" l="1"/>
  <c r="A51" i="1" s="1"/>
  <c r="B52" i="1" l="1"/>
  <c r="A52" i="1" s="1"/>
  <c r="B53" i="1" l="1"/>
  <c r="A53" i="1" s="1"/>
  <c r="B54" i="1" l="1"/>
  <c r="A54" i="1" s="1"/>
  <c r="B55" i="1" l="1"/>
  <c r="A55" i="1" s="1"/>
  <c r="B56" i="1" l="1"/>
  <c r="A56" i="1" s="1"/>
  <c r="B57" i="1" l="1"/>
  <c r="A57" i="1" s="1"/>
  <c r="B58" i="1" l="1"/>
  <c r="A58" i="1" s="1"/>
  <c r="B59" i="1" l="1"/>
  <c r="A59" i="1" s="1"/>
  <c r="B60" i="1" l="1"/>
  <c r="A60" i="1" s="1"/>
  <c r="B61" i="1" l="1"/>
  <c r="A61" i="1" s="1"/>
  <c r="B62" i="1" l="1"/>
  <c r="A62" i="1" s="1"/>
  <c r="B63" i="1" l="1"/>
  <c r="A63" i="1" s="1"/>
  <c r="B64" i="1" l="1"/>
  <c r="A64" i="1" s="1"/>
  <c r="B65" i="1" l="1"/>
  <c r="A65" i="1" s="1"/>
  <c r="B66" i="1" l="1"/>
  <c r="A66" i="1" s="1"/>
  <c r="B67" i="1" l="1"/>
  <c r="A67" i="1" s="1"/>
  <c r="B68" i="1" l="1"/>
  <c r="A68" i="1" s="1"/>
  <c r="B69" i="1" l="1"/>
  <c r="A69" i="1" s="1"/>
  <c r="B70" i="1" l="1"/>
  <c r="A70" i="1" s="1"/>
  <c r="B71" i="1" l="1"/>
  <c r="A71" i="1" s="1"/>
  <c r="B72" i="1" l="1"/>
  <c r="A72" i="1" s="1"/>
  <c r="B73" i="1" l="1"/>
  <c r="A73" i="1" s="1"/>
  <c r="B74" i="1" l="1"/>
  <c r="A74" i="1" s="1"/>
  <c r="B75" i="1" l="1"/>
  <c r="A75" i="1" s="1"/>
  <c r="B76" i="1" l="1"/>
  <c r="A76" i="1" s="1"/>
  <c r="B77" i="1" l="1"/>
  <c r="A77" i="1" s="1"/>
  <c r="B78" i="1" l="1"/>
  <c r="A78" i="1" s="1"/>
  <c r="B79" i="1" l="1"/>
  <c r="A79" i="1" s="1"/>
  <c r="B80" i="1" l="1"/>
  <c r="A80" i="1" s="1"/>
  <c r="B81" i="1" l="1"/>
  <c r="A81" i="1" s="1"/>
  <c r="B82" i="1" l="1"/>
  <c r="A82" i="1" s="1"/>
  <c r="B83" i="1" l="1"/>
  <c r="A83" i="1" s="1"/>
  <c r="B84" i="1" l="1"/>
  <c r="A84" i="1" s="1"/>
  <c r="B85" i="1" l="1"/>
  <c r="A85" i="1" s="1"/>
  <c r="B86" i="1" l="1"/>
  <c r="A86" i="1" s="1"/>
  <c r="B87" i="1" l="1"/>
  <c r="A87" i="1" s="1"/>
  <c r="B88" i="1" l="1"/>
  <c r="A88" i="1" s="1"/>
  <c r="B89" i="1" l="1"/>
  <c r="A89" i="1" s="1"/>
  <c r="B90" i="1" l="1"/>
  <c r="A90" i="1" s="1"/>
  <c r="B91" i="1" l="1"/>
  <c r="A91" i="1" s="1"/>
  <c r="B92" i="1" l="1"/>
  <c r="A92" i="1" s="1"/>
  <c r="B93" i="1" l="1"/>
  <c r="A93" i="1" s="1"/>
  <c r="B94" i="1" l="1"/>
  <c r="A94" i="1" s="1"/>
  <c r="B95" i="1" l="1"/>
  <c r="A95" i="1" s="1"/>
  <c r="B96" i="1" l="1"/>
  <c r="A96" i="1" s="1"/>
  <c r="B97" i="1" l="1"/>
  <c r="A97" i="1" s="1"/>
  <c r="B98" i="1" l="1"/>
  <c r="A98" i="1" s="1"/>
  <c r="B99" i="1" l="1"/>
  <c r="A99" i="1" s="1"/>
  <c r="B100" i="1" l="1"/>
  <c r="A100" i="1" s="1"/>
  <c r="B101" i="1" l="1"/>
  <c r="A101" i="1" s="1"/>
  <c r="B102" i="1" l="1"/>
  <c r="A102" i="1" s="1"/>
  <c r="B103" i="1" l="1"/>
  <c r="A103" i="1" s="1"/>
  <c r="B104" i="1" l="1"/>
  <c r="A104" i="1" s="1"/>
  <c r="B105" i="1" l="1"/>
  <c r="A105" i="1" s="1"/>
  <c r="B106" i="1" l="1"/>
  <c r="A106" i="1" s="1"/>
  <c r="B107" i="1" l="1"/>
  <c r="A107" i="1" s="1"/>
  <c r="B108" i="1" l="1"/>
  <c r="A108" i="1" s="1"/>
  <c r="B109" i="1" l="1"/>
  <c r="A109" i="1" s="1"/>
  <c r="B110" i="1" l="1"/>
  <c r="A110" i="1" s="1"/>
  <c r="B111" i="1" l="1"/>
  <c r="A111" i="1" s="1"/>
  <c r="B112" i="1" l="1"/>
  <c r="A112" i="1" s="1"/>
  <c r="B113" i="1" l="1"/>
  <c r="A113" i="1" s="1"/>
  <c r="B114" i="1" l="1"/>
  <c r="A114" i="1" s="1"/>
  <c r="B115" i="1" l="1"/>
  <c r="A115" i="1" s="1"/>
  <c r="B116" i="1" l="1"/>
  <c r="A116" i="1" s="1"/>
  <c r="B117" i="1" l="1"/>
  <c r="A117" i="1" s="1"/>
  <c r="B118" i="1" l="1"/>
  <c r="A118" i="1" s="1"/>
  <c r="B119" i="1" l="1"/>
  <c r="A119" i="1" s="1"/>
  <c r="B120" i="1" l="1"/>
  <c r="A120" i="1" s="1"/>
  <c r="B121" i="1" l="1"/>
  <c r="A121" i="1" s="1"/>
  <c r="B122" i="1" l="1"/>
  <c r="A122" i="1" s="1"/>
  <c r="B123" i="1" l="1"/>
  <c r="A123" i="1" s="1"/>
  <c r="B124" i="1" l="1"/>
  <c r="A124" i="1" s="1"/>
  <c r="B125" i="1" l="1"/>
  <c r="A125" i="1" s="1"/>
  <c r="B126" i="1" l="1"/>
  <c r="A126" i="1" s="1"/>
  <c r="B127" i="1" l="1"/>
  <c r="A127" i="1" s="1"/>
  <c r="B128" i="1" l="1"/>
  <c r="A128" i="1" s="1"/>
  <c r="B129" i="1" l="1"/>
  <c r="A129" i="1" s="1"/>
  <c r="B130" i="1" l="1"/>
  <c r="A130" i="1" s="1"/>
  <c r="B131" i="1" l="1"/>
  <c r="A131" i="1" s="1"/>
  <c r="B132" i="1" l="1"/>
  <c r="A132" i="1" s="1"/>
  <c r="B133" i="1" l="1"/>
  <c r="A133" i="1" s="1"/>
  <c r="B134" i="1" l="1"/>
  <c r="A134" i="1" s="1"/>
  <c r="B135" i="1" l="1"/>
  <c r="A135" i="1" s="1"/>
  <c r="B136" i="1" l="1"/>
  <c r="A136" i="1" s="1"/>
  <c r="B137" i="1" l="1"/>
  <c r="A137" i="1" s="1"/>
  <c r="B138" i="1" l="1"/>
  <c r="A138" i="1" s="1"/>
  <c r="B139" i="1" l="1"/>
  <c r="A139" i="1" s="1"/>
  <c r="B140" i="1" l="1"/>
  <c r="A140" i="1" s="1"/>
  <c r="B141" i="1" l="1"/>
  <c r="A141" i="1" s="1"/>
  <c r="B142" i="1" l="1"/>
  <c r="A142" i="1" s="1"/>
  <c r="B143" i="1" l="1"/>
  <c r="A143" i="1" s="1"/>
  <c r="B144" i="1" l="1"/>
  <c r="A144" i="1" s="1"/>
  <c r="B145" i="1" l="1"/>
  <c r="A145" i="1" s="1"/>
  <c r="B146" i="1" l="1"/>
  <c r="A146" i="1" s="1"/>
  <c r="B147" i="1" l="1"/>
  <c r="A147" i="1" s="1"/>
  <c r="B148" i="1" l="1"/>
  <c r="A148" i="1" s="1"/>
  <c r="B149" i="1" l="1"/>
  <c r="A149" i="1" s="1"/>
  <c r="B150" i="1" l="1"/>
  <c r="A150" i="1" s="1"/>
  <c r="B151" i="1" l="1"/>
  <c r="A151" i="1" s="1"/>
  <c r="B152" i="1" l="1"/>
  <c r="A152" i="1" s="1"/>
  <c r="B153" i="1" l="1"/>
  <c r="A153" i="1" s="1"/>
  <c r="B154" i="1" l="1"/>
  <c r="A154" i="1" s="1"/>
  <c r="B155" i="1" l="1"/>
  <c r="A155" i="1" s="1"/>
  <c r="B156" i="1" l="1"/>
  <c r="A156" i="1" s="1"/>
  <c r="B157" i="1" l="1"/>
  <c r="A157" i="1" s="1"/>
  <c r="B158" i="1" l="1"/>
  <c r="A158" i="1" s="1"/>
  <c r="B159" i="1" l="1"/>
  <c r="A159" i="1" s="1"/>
  <c r="B160" i="1" l="1"/>
  <c r="A160" i="1" s="1"/>
  <c r="B161" i="1" l="1"/>
  <c r="A161" i="1" s="1"/>
  <c r="B162" i="1" l="1"/>
  <c r="A162" i="1" s="1"/>
  <c r="B163" i="1" l="1"/>
  <c r="A163" i="1" s="1"/>
  <c r="B164" i="1" l="1"/>
  <c r="A164" i="1" s="1"/>
  <c r="B165" i="1" l="1"/>
  <c r="A165" i="1" s="1"/>
  <c r="B166" i="1" l="1"/>
  <c r="A166" i="1" s="1"/>
  <c r="B167" i="1" l="1"/>
  <c r="A167" i="1" s="1"/>
  <c r="B168" i="1" l="1"/>
  <c r="A168" i="1" s="1"/>
  <c r="B169" i="1" l="1"/>
  <c r="A169" i="1" s="1"/>
  <c r="B170" i="1" l="1"/>
  <c r="A170" i="1" s="1"/>
  <c r="B171" i="1" l="1"/>
  <c r="A171" i="1" s="1"/>
  <c r="B172" i="1" l="1"/>
  <c r="A172" i="1" s="1"/>
  <c r="B173" i="1" l="1"/>
  <c r="A173" i="1" s="1"/>
  <c r="B174" i="1" l="1"/>
  <c r="A174" i="1" s="1"/>
  <c r="B175" i="1" l="1"/>
  <c r="A175" i="1" s="1"/>
  <c r="B176" i="1" l="1"/>
  <c r="A176" i="1" s="1"/>
  <c r="B177" i="1" l="1"/>
  <c r="A177" i="1" s="1"/>
  <c r="B178" i="1" l="1"/>
  <c r="A178" i="1" s="1"/>
  <c r="B179" i="1" l="1"/>
  <c r="A179" i="1" s="1"/>
  <c r="B180" i="1" l="1"/>
  <c r="A180" i="1" s="1"/>
  <c r="B181" i="1" l="1"/>
  <c r="A181" i="1" s="1"/>
  <c r="B182" i="1" l="1"/>
  <c r="A182" i="1" s="1"/>
  <c r="B183" i="1" l="1"/>
  <c r="A183" i="1" s="1"/>
  <c r="B184" i="1" l="1"/>
  <c r="A184" i="1" s="1"/>
  <c r="B185" i="1" l="1"/>
  <c r="A185" i="1" s="1"/>
  <c r="B186" i="1" l="1"/>
  <c r="A186" i="1" s="1"/>
  <c r="B187" i="1" l="1"/>
  <c r="A187" i="1" s="1"/>
  <c r="B188" i="1" l="1"/>
  <c r="A188" i="1" s="1"/>
  <c r="B189" i="1" l="1"/>
  <c r="A189" i="1" s="1"/>
  <c r="B190" i="1" l="1"/>
  <c r="A190" i="1" s="1"/>
  <c r="B191" i="1" l="1"/>
  <c r="A191" i="1" s="1"/>
  <c r="B192" i="1" l="1"/>
  <c r="A192" i="1" s="1"/>
  <c r="B193" i="1" l="1"/>
  <c r="A193" i="1" s="1"/>
  <c r="B194" i="1" l="1"/>
  <c r="A194" i="1" s="1"/>
  <c r="B195" i="1" l="1"/>
  <c r="A195" i="1" s="1"/>
  <c r="B196" i="1" l="1"/>
  <c r="A196" i="1" s="1"/>
  <c r="B197" i="1" l="1"/>
  <c r="A197" i="1" s="1"/>
  <c r="B198" i="1" l="1"/>
  <c r="A198" i="1" s="1"/>
  <c r="B199" i="1" l="1"/>
  <c r="A199" i="1" s="1"/>
  <c r="B200" i="1" l="1"/>
  <c r="A200" i="1" s="1"/>
  <c r="B201" i="1" l="1"/>
  <c r="A201" i="1" s="1"/>
  <c r="B202" i="1" l="1"/>
  <c r="A202" i="1" s="1"/>
  <c r="B203" i="1" l="1"/>
  <c r="B9" i="4" l="1"/>
  <c r="A203" i="1"/>
  <c r="B204" i="1"/>
  <c r="B10" i="4" l="1"/>
  <c r="A204" i="1"/>
  <c r="B205" i="1"/>
  <c r="A205" i="1" s="1"/>
  <c r="B12" i="4" l="1"/>
  <c r="B11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C8516A1-7546-45D2-BA4C-4FE1E97617E9}" keepAlive="1" name="Requête - JF" description="Connexion à la requête « JF » dans le classeur." type="5" refreshedVersion="0" background="1">
    <dbPr connection="Provider=Microsoft.Mashup.OleDb.1;Data Source=$Workbook$;Location=JF;Extended Properties=&quot;&quot;" command="SELECT * FROM [JF]"/>
  </connection>
  <connection id="2" xr16:uid="{DE0632D0-E97F-4358-B07E-1088FF6FF4FA}" keepAlive="1" name="Requête - Synthèse" description="Connexion à la requête « Synthèse » dans le classeur." type="5" refreshedVersion="8" background="1">
    <dbPr connection="Provider=Microsoft.Mashup.OleDb.1;Data Source=$Workbook$;Location=Synthèse;Extended Properties=&quot;&quot;" command="SELECT * FROM [Synthèse]"/>
  </connection>
</connections>
</file>

<file path=xl/sharedStrings.xml><?xml version="1.0" encoding="utf-8"?>
<sst xmlns="http://schemas.openxmlformats.org/spreadsheetml/2006/main" count="523" uniqueCount="141">
  <si>
    <t>Date</t>
  </si>
  <si>
    <t>Titulaire</t>
  </si>
  <si>
    <t>Suppléant</t>
  </si>
  <si>
    <t>Evènements</t>
  </si>
  <si>
    <t>Jour de l'an</t>
  </si>
  <si>
    <t>Lundi de Pâques</t>
  </si>
  <si>
    <t>Fête du Travail</t>
  </si>
  <si>
    <t>8 Mai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</si>
  <si>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</si>
  <si>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</si>
  <si>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</si>
  <si>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</si>
  <si>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</si>
  <si>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</si>
  <si>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</si>
  <si>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Vacances scolaires zone A (BORDEAUX)</t>
  </si>
  <si>
    <t>Vacances d'hiver</t>
  </si>
  <si>
    <t>Vacances de printemps</t>
  </si>
  <si>
    <t>Toussaint</t>
  </si>
  <si>
    <t>JOURS FERIES</t>
  </si>
  <si>
    <t>Jours Fériés</t>
  </si>
  <si>
    <t>Vendredi</t>
  </si>
  <si>
    <t>Samedi</t>
  </si>
  <si>
    <t>Dimanche</t>
  </si>
  <si>
    <t>Nb jours fériés</t>
  </si>
  <si>
    <t>P1</t>
  </si>
  <si>
    <t>P2</t>
  </si>
  <si>
    <t>P2B</t>
  </si>
  <si>
    <t>Désignation</t>
  </si>
  <si>
    <t>Z1</t>
  </si>
  <si>
    <t>Z2</t>
  </si>
  <si>
    <t>Z3</t>
  </si>
  <si>
    <t>Z4</t>
  </si>
  <si>
    <t>Z5</t>
  </si>
  <si>
    <t>Z6</t>
  </si>
  <si>
    <t>BUREAU</t>
  </si>
  <si>
    <t>z6</t>
  </si>
  <si>
    <t>2023</t>
  </si>
  <si>
    <t>2024</t>
  </si>
  <si>
    <t>2025</t>
  </si>
  <si>
    <t>ODIGUE</t>
  </si>
  <si>
    <t>LAUVIE</t>
  </si>
  <si>
    <t>ELLIER</t>
  </si>
  <si>
    <t>RANIER</t>
  </si>
  <si>
    <t>DC REY</t>
  </si>
  <si>
    <t>TABORD</t>
  </si>
  <si>
    <t>OUBRIE</t>
  </si>
  <si>
    <t>ROUGON</t>
  </si>
  <si>
    <t>URNIER</t>
  </si>
  <si>
    <t>TOUCHE</t>
  </si>
  <si>
    <t>LAARES</t>
  </si>
  <si>
    <t>CAUNES</t>
  </si>
  <si>
    <t xml:space="preserve"> PAPUY</t>
  </si>
  <si>
    <t>NTANES</t>
  </si>
  <si>
    <t>RVENES</t>
  </si>
  <si>
    <t>H WANG</t>
  </si>
  <si>
    <t>NEGIER</t>
  </si>
  <si>
    <t xml:space="preserve"> MUCHA</t>
  </si>
  <si>
    <t>NBAZET</t>
  </si>
  <si>
    <t>PATRAT</t>
  </si>
  <si>
    <t>VADIER</t>
  </si>
  <si>
    <t xml:space="preserve"> KABEL</t>
  </si>
  <si>
    <t>MONGEY</t>
  </si>
  <si>
    <t>AUNOIS</t>
  </si>
  <si>
    <t>ACOURT</t>
  </si>
  <si>
    <t xml:space="preserve"> LEDIN</t>
  </si>
  <si>
    <t>LOUBES</t>
  </si>
  <si>
    <t>ERVAES</t>
  </si>
  <si>
    <t>GIRARD</t>
  </si>
  <si>
    <t>SSELIN</t>
  </si>
  <si>
    <t>JOUSSE</t>
  </si>
  <si>
    <t>UILLET</t>
  </si>
  <si>
    <t>ILLAUD</t>
  </si>
  <si>
    <t xml:space="preserve"> FONCY</t>
  </si>
  <si>
    <t>VERZAC</t>
  </si>
  <si>
    <t>LOCHET</t>
  </si>
  <si>
    <t>BRUNOT</t>
  </si>
  <si>
    <t>SIRIEX</t>
  </si>
  <si>
    <t>ONNIER</t>
  </si>
  <si>
    <t>TERPIN</t>
  </si>
  <si>
    <t>ABORIE</t>
  </si>
  <si>
    <t>ASSANI</t>
  </si>
  <si>
    <t>OUTRES</t>
  </si>
  <si>
    <t>RAUDOT</t>
  </si>
  <si>
    <t>IDEHEM</t>
  </si>
  <si>
    <t>ATCZAK</t>
  </si>
  <si>
    <t>H AUBE</t>
  </si>
  <si>
    <t>UBOURG</t>
  </si>
  <si>
    <t>NTEIRO</t>
  </si>
  <si>
    <t>RGNAUD</t>
  </si>
  <si>
    <t>DUVAIL</t>
  </si>
  <si>
    <t>OUROUX</t>
  </si>
  <si>
    <t xml:space="preserve"> CERDA</t>
  </si>
  <si>
    <t>AT-REY</t>
  </si>
  <si>
    <t xml:space="preserve"> MOINE</t>
  </si>
  <si>
    <t>ORIVAL</t>
  </si>
  <si>
    <t>E STER</t>
  </si>
  <si>
    <t>C DOMI</t>
  </si>
  <si>
    <t>TONDOR</t>
  </si>
  <si>
    <t>SSERAT</t>
  </si>
  <si>
    <t>ANDACK</t>
  </si>
  <si>
    <t xml:space="preserve"> STARK</t>
  </si>
  <si>
    <t>AHOGUE</t>
  </si>
  <si>
    <t>C MILY</t>
  </si>
  <si>
    <t>ARUELO</t>
  </si>
  <si>
    <t>ALERIE</t>
  </si>
  <si>
    <t>NADINO</t>
  </si>
  <si>
    <t>ORBIER</t>
  </si>
  <si>
    <t>MBAZET</t>
  </si>
  <si>
    <t>NESINI</t>
  </si>
  <si>
    <t>T MARC</t>
  </si>
  <si>
    <t xml:space="preserve"> GROCQ</t>
  </si>
  <si>
    <t>NAGUET</t>
  </si>
  <si>
    <t xml:space="preserve"> CLERC</t>
  </si>
  <si>
    <t>IDOTTI</t>
  </si>
  <si>
    <t>E GUEN</t>
  </si>
  <si>
    <t xml:space="preserve"> PETIT</t>
  </si>
  <si>
    <t>EPPOIS</t>
  </si>
  <si>
    <t>ORTEGA</t>
  </si>
  <si>
    <t>OTTAIS</t>
  </si>
  <si>
    <t xml:space="preserve"> TARTE</t>
  </si>
  <si>
    <t>RRAUTE</t>
  </si>
  <si>
    <t>CHELLE</t>
  </si>
  <si>
    <t>ACOSTE</t>
  </si>
  <si>
    <t>AINARD</t>
  </si>
  <si>
    <t xml:space="preserve"> BEDIN</t>
  </si>
  <si>
    <t>TEMMEL</t>
  </si>
  <si>
    <t>BOURRE</t>
  </si>
  <si>
    <t>MOUTON</t>
  </si>
  <si>
    <t>ERRIOT</t>
  </si>
  <si>
    <t>MASCLE</t>
  </si>
  <si>
    <t>MOULIN</t>
  </si>
  <si>
    <t>NDIRIN</t>
  </si>
  <si>
    <t>J AUBE</t>
  </si>
  <si>
    <t>AUFILS</t>
  </si>
  <si>
    <t>YSEGUR</t>
  </si>
  <si>
    <t>Jour</t>
  </si>
  <si>
    <t>Total général</t>
  </si>
  <si>
    <t>Férié</t>
  </si>
  <si>
    <t>Bureau</t>
  </si>
  <si>
    <t>Nombre de 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</si>
</sst>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dddd\ d\ mmmm\ yyyy"/>
    <numFmt numFmtId="165" formatCode="dddd\ dd\ mmmm"/>
    <numFmt numFmtId="166" formatCode="dddd\ dd\ mmmm\ yy"/>
    <numFmt numFmtId="167" formatCode="dddd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8"/>
      <color rgb="FF7030A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53">
    <xf numFmtId="0" fontId="0" fillId="0" borderId="0" xfId="0"/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wrapText="1"/>
    </xf>
    <xf numFmtId="166" fontId="2" fillId="0" borderId="0" xfId="0" applyNumberFormat="1" applyFont="1" applyAlignment="1">
      <alignment wrapText="1"/>
    </xf>
    <xf numFmtId="0" fontId="0" fillId="0" borderId="0" xfId="0" applyProtection="1">
      <protection hidden="1"/>
    </xf>
    <xf numFmtId="0" fontId="8" fillId="2" borderId="1" xfId="2" applyFont="1" applyFill="1" applyBorder="1" applyAlignment="1" applyProtection="1">
      <alignment horizontal="center" vertical="center"/>
      <protection hidden="1"/>
    </xf>
    <xf numFmtId="15" fontId="8" fillId="2" borderId="1" xfId="2" quotePrefix="1" applyNumberFormat="1" applyFont="1" applyFill="1" applyBorder="1" applyAlignment="1" applyProtection="1">
      <alignment horizontal="center" vertical="center"/>
      <protection hidden="1"/>
    </xf>
    <xf numFmtId="165" fontId="0" fillId="4" borderId="1" xfId="2" applyNumberFormat="1" applyFont="1" applyFill="1" applyBorder="1" applyAlignment="1" applyProtection="1">
      <alignment horizontal="center" vertical="center"/>
      <protection hidden="1"/>
    </xf>
    <xf numFmtId="164" fontId="0" fillId="6" borderId="1" xfId="0" applyNumberFormat="1" applyFill="1" applyBorder="1" applyAlignment="1" applyProtection="1">
      <alignment horizontal="center"/>
      <protection hidden="1"/>
    </xf>
    <xf numFmtId="165" fontId="0" fillId="5" borderId="1" xfId="2" applyNumberFormat="1" applyFont="1" applyFill="1" applyBorder="1" applyAlignment="1" applyProtection="1">
      <alignment horizontal="center" vertical="center"/>
      <protection hidden="1"/>
    </xf>
    <xf numFmtId="0" fontId="5" fillId="0" borderId="0" xfId="2" applyProtection="1">
      <protection hidden="1"/>
    </xf>
    <xf numFmtId="16" fontId="0" fillId="0" borderId="0" xfId="0" applyNumberFormat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164" fontId="0" fillId="6" borderId="1" xfId="0" applyNumberForma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167" fontId="2" fillId="0" borderId="0" xfId="0" applyNumberFormat="1" applyFont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/>
    <xf numFmtId="0" fontId="8" fillId="3" borderId="3" xfId="2" applyFont="1" applyFill="1" applyBorder="1" applyAlignment="1" applyProtection="1">
      <alignment horizontal="left" vertical="center" indent="1"/>
      <protection hidden="1"/>
    </xf>
    <xf numFmtId="0" fontId="8" fillId="0" borderId="3" xfId="2" applyFont="1" applyBorder="1" applyAlignment="1" applyProtection="1">
      <alignment horizontal="left" vertical="center" indent="1"/>
      <protection hidden="1"/>
    </xf>
    <xf numFmtId="15" fontId="8" fillId="0" borderId="3" xfId="2" quotePrefix="1" applyNumberFormat="1" applyFont="1" applyBorder="1" applyAlignment="1" applyProtection="1">
      <alignment horizontal="left" vertical="center" indent="1"/>
      <protection hidden="1"/>
    </xf>
    <xf numFmtId="165" fontId="0" fillId="4" borderId="2" xfId="2" applyNumberFormat="1" applyFont="1" applyFill="1" applyBorder="1" applyAlignment="1" applyProtection="1">
      <alignment horizontal="center" vertical="center"/>
      <protection hidden="1"/>
    </xf>
    <xf numFmtId="165" fontId="0" fillId="5" borderId="2" xfId="2" applyNumberFormat="1" applyFont="1" applyFill="1" applyBorder="1" applyAlignment="1" applyProtection="1">
      <alignment horizontal="center" vertical="center"/>
      <protection hidden="1"/>
    </xf>
    <xf numFmtId="0" fontId="8" fillId="2" borderId="11" xfId="2" applyFont="1" applyFill="1" applyBorder="1" applyAlignment="1" applyProtection="1">
      <alignment horizontal="left" vertical="center" indent="1"/>
      <protection hidden="1"/>
    </xf>
    <xf numFmtId="0" fontId="8" fillId="2" borderId="10" xfId="2" applyFont="1" applyFill="1" applyBorder="1" applyAlignment="1" applyProtection="1">
      <alignment horizontal="center" vertical="center"/>
      <protection hidden="1"/>
    </xf>
    <xf numFmtId="0" fontId="8" fillId="3" borderId="9" xfId="2" applyFont="1" applyFill="1" applyBorder="1" applyAlignment="1" applyProtection="1">
      <alignment horizontal="left" vertical="center" indent="1"/>
      <protection hidden="1"/>
    </xf>
    <xf numFmtId="165" fontId="0" fillId="4" borderId="4" xfId="2" applyNumberFormat="1" applyFont="1" applyFill="1" applyBorder="1" applyAlignment="1" applyProtection="1">
      <alignment horizontal="center" vertical="center"/>
      <protection hidden="1"/>
    </xf>
    <xf numFmtId="165" fontId="0" fillId="4" borderId="5" xfId="2" applyNumberFormat="1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2" borderId="2" xfId="2" applyFont="1" applyFill="1" applyBorder="1" applyAlignment="1" applyProtection="1">
      <alignment horizontal="center" vertical="center"/>
      <protection hidden="1"/>
    </xf>
    <xf numFmtId="0" fontId="8" fillId="2" borderId="6" xfId="2" applyFont="1" applyFill="1" applyBorder="1" applyAlignment="1" applyProtection="1">
      <alignment horizontal="center" vertical="center"/>
      <protection hidden="1"/>
    </xf>
    <xf numFmtId="0" fontId="8" fillId="2" borderId="3" xfId="2" applyFont="1" applyFill="1" applyBorder="1" applyAlignment="1" applyProtection="1">
      <alignment horizontal="center" vertical="center"/>
      <protection hidden="1"/>
    </xf>
    <xf numFmtId="0" fontId="7" fillId="2" borderId="1" xfId="2" applyFont="1" applyFill="1" applyBorder="1" applyAlignment="1" applyProtection="1">
      <alignment horizontal="center" vertical="center"/>
      <protection hidden="1"/>
    </xf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NumberFormat="1"/>
  </cellXfs>
  <cellStyles count="3">
    <cellStyle name="Normal" xfId="0" builtinId="0"/>
    <cellStyle name="Normal 2 8" xfId="2" xr:uid="{AC7DD0FE-CA1C-4DF7-9F50-61C93AEA9D8B}"/>
    <cellStyle name="Normal 4 2" xfId="1" xr:uid="{00000000-0005-0000-0000-000001000000}"/>
  </cellStyles>
  <dxfs count="146">
    <dxf>
      <fill>
        <patternFill>
          <fgColor indexed="64"/>
          <bgColor rgb="FFFFFF00"/>
        </patternFill>
      </fill>
    </dxf>
    <dxf>
      <fill>
        <patternFill>
          <fgColor indexed="64"/>
          <bgColor theme="8" tint="0.79995117038483843"/>
        </patternFill>
      </fill>
    </dxf>
    <dxf>
      <fill>
        <gradientFill degree="90">
          <stop position="0">
            <color rgb="FFFFC000"/>
          </stop>
          <stop position="1">
            <color rgb="FFFF0000"/>
          </stop>
        </gradient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 patternType="gray0625">
          <fgColor indexed="64"/>
          <bgColor theme="1" tint="0.499984740745262"/>
        </patternFill>
      </fill>
    </dxf>
    <dxf>
      <fill>
        <patternFill>
          <fgColor indexed="64"/>
          <bgColor theme="3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 patternType="gray0625">
          <fgColor indexed="64"/>
          <bgColor theme="1" tint="0.499984740745262"/>
        </patternFill>
      </fill>
    </dxf>
    <dxf>
      <fill>
        <patternFill>
          <fgColor indexed="64"/>
          <bgColor theme="3" tint="0.59996337778862885"/>
        </patternFill>
      </fill>
    </dxf>
    <dxf>
      <font>
        <color theme="0"/>
      </font>
      <fill>
        <gradientFill>
          <stop position="0">
            <color theme="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 patternType="gray0625">
          <bgColor theme="1" tint="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rgb="FFFFC000"/>
          </stop>
          <stop position="1">
            <color rgb="FFFF0000"/>
          </stop>
        </gradientFill>
      </fill>
    </dxf>
    <dxf>
      <fill>
        <patternFill>
          <bgColor theme="0" tint="-0.14996795556505021"/>
        </patternFill>
      </fill>
    </dxf>
    <dxf>
      <fill>
        <gradientFill degree="90">
          <stop position="0">
            <color rgb="FFFFC000"/>
          </stop>
          <stop position="1">
            <color rgb="FFFF0000"/>
          </stop>
        </gradient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 patternType="gray0625">
          <fgColor indexed="64"/>
          <bgColor theme="1" tint="0.499984740745262"/>
        </patternFill>
      </fill>
    </dxf>
    <dxf>
      <fill>
        <patternFill>
          <fgColor indexed="64"/>
          <bgColor theme="3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gradientFill degree="90">
          <stop position="0">
            <color rgb="FFFFC000"/>
          </stop>
          <stop position="1">
            <color rgb="FFFF0000"/>
          </stop>
        </gradient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 patternType="gray0625">
          <fgColor indexed="64"/>
          <bgColor theme="1" tint="0.499984740745262"/>
        </patternFill>
      </fill>
    </dxf>
    <dxf>
      <fill>
        <patternFill>
          <fgColor indexed="64"/>
          <bgColor theme="3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color theme="0"/>
      </font>
      <fill>
        <gradientFill>
          <stop position="0">
            <color theme="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gray0625"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rgb="FFFFC000"/>
          </stop>
          <stop position="1">
            <color rgb="FFFF000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3" tint="0.59996337778862885"/>
        </patternFill>
      </fill>
    </dxf>
    <dxf>
      <fill>
        <patternFill>
          <fgColor indexed="64"/>
          <bgColor theme="8" tint="0.79995117038483843"/>
        </patternFill>
      </fill>
    </dxf>
    <dxf>
      <fill>
        <gradientFill degree="90">
          <stop position="0">
            <color rgb="FFFFC000"/>
          </stop>
          <stop position="1">
            <color rgb="FFFF0000"/>
          </stop>
        </gradient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 patternType="gray0625">
          <fgColor indexed="64"/>
          <bgColor theme="1" tint="0.499984740745262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92D050"/>
        </patternFill>
      </fill>
    </dxf>
    <dxf>
      <fill>
        <gradientFill degree="90">
          <stop position="0">
            <color rgb="FFFFC000"/>
          </stop>
          <stop position="1">
            <color rgb="FFFF0000"/>
          </stop>
        </gradientFill>
      </fill>
    </dxf>
    <dxf>
      <fill>
        <patternFill>
          <fgColor indexed="64"/>
          <bgColor theme="0" tint="-0.14993743705557422"/>
        </patternFill>
      </fill>
    </dxf>
    <dxf>
      <fill>
        <patternFill patternType="gray0625">
          <fgColor indexed="64"/>
          <bgColor theme="1" tint="0.499984740745262"/>
        </patternFill>
      </fill>
    </dxf>
    <dxf>
      <fill>
        <patternFill>
          <fgColor indexed="64"/>
          <bgColor theme="3" tint="0.59996337778862885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 patternType="gray0625">
          <fgColor indexed="64"/>
          <bgColor theme="1" tint="0.499984740745262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92D050"/>
        </patternFill>
      </fill>
    </dxf>
    <dxf>
      <fill>
        <gradientFill degree="90">
          <stop position="0">
            <color rgb="FFFFC000"/>
          </stop>
          <stop position="1">
            <color rgb="FFFF0000"/>
          </stop>
        </gradient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59996337778862885"/>
        </patternFill>
      </fill>
    </dxf>
    <dxf>
      <fill>
        <patternFill patternType="gray0625">
          <fgColor indexed="64"/>
          <bgColor theme="1" tint="0.499984740745262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rgb="FF92D050"/>
        </patternFill>
      </fill>
    </dxf>
    <dxf>
      <fill>
        <gradientFill degree="90">
          <stop position="0">
            <color rgb="FFFFC000"/>
          </stop>
          <stop position="1">
            <color rgb="FFFF0000"/>
          </stop>
        </gradientFill>
      </fill>
    </dxf>
    <dxf>
      <fill>
        <patternFill>
          <fgColor indexed="64"/>
          <bgColor theme="8" tint="0.79995117038483843"/>
        </patternFill>
      </fill>
    </dxf>
    <dxf>
      <fill>
        <patternFill>
          <bgColor theme="0" tint="-0.14996795556505021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8" tint="0.79995117038483843"/>
        </patternFill>
      </fill>
    </dxf>
    <dxf>
      <fill>
        <gradientFill degree="90">
          <stop position="0">
            <color rgb="FFFFC000"/>
          </stop>
          <stop position="1">
            <color rgb="FFFF0000"/>
          </stop>
        </gradient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59996337778862885"/>
        </patternFill>
      </fill>
    </dxf>
    <dxf>
      <fill>
        <patternFill patternType="gray0625">
          <fgColor indexed="64"/>
          <bgColor theme="1" tint="0.499984740745262"/>
        </patternFill>
      </fill>
    </dxf>
    <dxf>
      <fill>
        <patternFill>
          <fgColor indexed="64"/>
          <bgColor rgb="FF92D050"/>
        </patternFill>
      </fill>
    </dxf>
    <dxf>
      <fill>
        <gradientFill degree="90">
          <stop position="0">
            <color rgb="FFFFC000"/>
          </stop>
          <stop position="1">
            <color rgb="FFFF0000"/>
          </stop>
        </gradient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3" tint="0.59996337778862885"/>
        </patternFill>
      </fill>
    </dxf>
    <dxf>
      <fill>
        <patternFill patternType="gray0625">
          <fgColor indexed="64"/>
          <bgColor theme="1" tint="0.499984740745262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ont>
        <color theme="0"/>
      </font>
      <fill>
        <gradientFill>
          <stop position="0">
            <color theme="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 patternType="gray0625"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gradientFill degree="90">
          <stop position="0">
            <color rgb="FFFFC000"/>
          </stop>
          <stop position="1">
            <color rgb="FFFF0000"/>
          </stop>
        </gradient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dddd\ dd\ mmmm"/>
      <fill>
        <patternFill patternType="solid">
          <fgColor theme="4" tint="0.79998168889431442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dddd\ dd\ mmmm"/>
      <fill>
        <patternFill patternType="solid">
          <fgColor theme="4" tint="0.79998168889431442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dddd\ dd\ mmmm"/>
      <fill>
        <patternFill patternType="solid">
          <fgColor theme="4" tint="0.79998168889431442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family val="2"/>
        <scheme val="minor"/>
      </font>
      <fill>
        <patternFill patternType="solid">
          <fgColor indexed="64"/>
          <bgColor rgb="FFCCCC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numFmt numFmtId="164" formatCode="[$-40C]dddd\ d\ mmmm\ yyyy"/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1"/>
    </dxf>
    <dxf>
      <numFmt numFmtId="164" formatCode="[$-40C]dddd\ d\ mmmm\ yyyy"/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1"/>
    </dxf>
    <dxf>
      <numFmt numFmtId="164" formatCode="[$-40C]dddd\ d\ mmmm\ yyyy"/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1"/>
    </dxf>
    <dxf>
      <numFmt numFmtId="164" formatCode="[$-40C]dddd\ d\ mmmm\ yyyy"/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1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7" tint="0.59999389629810485"/>
        </patternFill>
      </fill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family val="2"/>
        <scheme val="minor"/>
      </font>
      <fill>
        <patternFill patternType="solid">
          <fgColor indexed="64"/>
          <bgColor rgb="FFCCCC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551.889535185182" backgroundQuery="1" createdVersion="8" refreshedVersion="8" minRefreshableVersion="3" recordCount="203" xr:uid="{16285F4A-39D3-4592-82C9-DBE38012FA57}">
  <cacheSource type="external" connectionId="2"/>
  <cacheFields count="7">
    <cacheField name="Date" numFmtId="0">
      <sharedItems containsSemiMixedTypes="0" containsNonDate="0" containsDate="1" containsString="0" minDate="2024-01-01T00:00:00" maxDate="2024-07-22T00:00:00"/>
    </cacheField>
    <cacheField name="B1" numFmtId="0">
      <sharedItems count="5">
        <s v="Z1"/>
        <s v="Z2"/>
        <s v="Z3"/>
        <s v="Z5"/>
        <s v="Z6"/>
      </sharedItems>
    </cacheField>
    <cacheField name="B2" numFmtId="0">
      <sharedItems count="5">
        <s v="Z1"/>
        <s v="Z2"/>
        <s v="Z3"/>
        <s v="Z5"/>
        <s v="Z6"/>
      </sharedItems>
    </cacheField>
    <cacheField name="Désignation" numFmtId="0">
      <sharedItems/>
    </cacheField>
    <cacheField name="Bureau" numFmtId="0">
      <sharedItems count="5">
        <s v="Z3"/>
        <s v="Z2"/>
        <s v="Z5"/>
        <s v="Z1"/>
        <s v="Z4"/>
      </sharedItems>
    </cacheField>
    <cacheField name="Date.1" numFmtId="0">
      <sharedItems containsNonDate="0" containsDate="1" containsString="0" containsBlank="1" minDate="2024-01-01T00:00:00" maxDate="2024-07-15T00:00:00" count="8">
        <d v="2024-01-01T00:00:00"/>
        <m/>
        <d v="2024-04-01T00:00:00"/>
        <d v="2024-05-01T00:00:00"/>
        <d v="2024-05-08T00:00:00"/>
        <d v="2024-05-09T00:00:00"/>
        <d v="2024-05-20T00:00:00"/>
        <d v="2024-07-14T00:00:00"/>
      </sharedItems>
    </cacheField>
    <cacheField name="Jour" numFmtId="0">
      <sharedItems count="8">
        <s v="Férié"/>
        <s v="Mardi"/>
        <s v="Mercredi"/>
        <s v="Jeudi"/>
        <s v="Vendredi"/>
        <s v="Samedi"/>
        <s v="Dimanche"/>
        <s v="Lund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3">
  <r>
    <d v="2024-01-01T00:00:00"/>
    <x v="0"/>
    <x v="0"/>
    <s v="ODIGUE"/>
    <x v="0"/>
    <x v="0"/>
    <x v="0"/>
  </r>
  <r>
    <d v="2024-01-02T00:00:00"/>
    <x v="0"/>
    <x v="0"/>
    <s v="LAUVIE"/>
    <x v="1"/>
    <x v="1"/>
    <x v="1"/>
  </r>
  <r>
    <d v="2024-01-03T00:00:00"/>
    <x v="0"/>
    <x v="0"/>
    <s v="ELLIER"/>
    <x v="2"/>
    <x v="1"/>
    <x v="2"/>
  </r>
  <r>
    <d v="2024-01-04T00:00:00"/>
    <x v="0"/>
    <x v="0"/>
    <s v="RANIER"/>
    <x v="1"/>
    <x v="1"/>
    <x v="3"/>
  </r>
  <r>
    <d v="2024-01-05T00:00:00"/>
    <x v="0"/>
    <x v="0"/>
    <s v="DC REY"/>
    <x v="0"/>
    <x v="1"/>
    <x v="4"/>
  </r>
  <r>
    <d v="2024-01-06T00:00:00"/>
    <x v="0"/>
    <x v="0"/>
    <s v="TABORD"/>
    <x v="1"/>
    <x v="1"/>
    <x v="5"/>
  </r>
  <r>
    <d v="2024-01-07T00:00:00"/>
    <x v="0"/>
    <x v="0"/>
    <s v="OUBRIE"/>
    <x v="2"/>
    <x v="1"/>
    <x v="6"/>
  </r>
  <r>
    <d v="2024-01-08T00:00:00"/>
    <x v="1"/>
    <x v="1"/>
    <s v="ROUGON"/>
    <x v="1"/>
    <x v="1"/>
    <x v="7"/>
  </r>
  <r>
    <d v="2024-01-09T00:00:00"/>
    <x v="1"/>
    <x v="1"/>
    <s v="URNIER"/>
    <x v="2"/>
    <x v="1"/>
    <x v="1"/>
  </r>
  <r>
    <d v="2024-01-10T00:00:00"/>
    <x v="1"/>
    <x v="1"/>
    <s v="TOUCHE"/>
    <x v="0"/>
    <x v="1"/>
    <x v="2"/>
  </r>
  <r>
    <d v="2024-01-11T00:00:00"/>
    <x v="1"/>
    <x v="1"/>
    <s v="LAARES"/>
    <x v="1"/>
    <x v="1"/>
    <x v="3"/>
  </r>
  <r>
    <d v="2024-01-12T00:00:00"/>
    <x v="1"/>
    <x v="1"/>
    <s v="CAUNES"/>
    <x v="2"/>
    <x v="1"/>
    <x v="4"/>
  </r>
  <r>
    <d v="2024-01-13T00:00:00"/>
    <x v="1"/>
    <x v="1"/>
    <s v=" PAPUY"/>
    <x v="1"/>
    <x v="1"/>
    <x v="5"/>
  </r>
  <r>
    <d v="2024-01-14T00:00:00"/>
    <x v="1"/>
    <x v="1"/>
    <s v="NTANES"/>
    <x v="0"/>
    <x v="1"/>
    <x v="6"/>
  </r>
  <r>
    <d v="2024-01-15T00:00:00"/>
    <x v="2"/>
    <x v="2"/>
    <s v="RVENES"/>
    <x v="3"/>
    <x v="1"/>
    <x v="7"/>
  </r>
  <r>
    <d v="2024-01-16T00:00:00"/>
    <x v="2"/>
    <x v="2"/>
    <s v="H WANG"/>
    <x v="0"/>
    <x v="1"/>
    <x v="1"/>
  </r>
  <r>
    <d v="2024-01-17T00:00:00"/>
    <x v="2"/>
    <x v="2"/>
    <s v="NEGIER"/>
    <x v="3"/>
    <x v="1"/>
    <x v="2"/>
  </r>
  <r>
    <d v="2024-01-18T00:00:00"/>
    <x v="2"/>
    <x v="2"/>
    <s v=" MUCHA"/>
    <x v="2"/>
    <x v="1"/>
    <x v="3"/>
  </r>
  <r>
    <d v="2024-01-19T00:00:00"/>
    <x v="2"/>
    <x v="2"/>
    <s v="NBAZET"/>
    <x v="1"/>
    <x v="1"/>
    <x v="4"/>
  </r>
  <r>
    <d v="2024-01-20T00:00:00"/>
    <x v="2"/>
    <x v="2"/>
    <s v="PATRAT"/>
    <x v="0"/>
    <x v="1"/>
    <x v="5"/>
  </r>
  <r>
    <d v="2024-01-21T00:00:00"/>
    <x v="2"/>
    <x v="2"/>
    <s v="VADIER"/>
    <x v="2"/>
    <x v="1"/>
    <x v="6"/>
  </r>
  <r>
    <d v="2024-01-22T00:00:00"/>
    <x v="3"/>
    <x v="3"/>
    <s v=" KABEL"/>
    <x v="0"/>
    <x v="1"/>
    <x v="7"/>
  </r>
  <r>
    <d v="2024-01-23T00:00:00"/>
    <x v="3"/>
    <x v="3"/>
    <s v="MONGEY"/>
    <x v="3"/>
    <x v="1"/>
    <x v="1"/>
  </r>
  <r>
    <d v="2024-01-24T00:00:00"/>
    <x v="3"/>
    <x v="3"/>
    <s v="AUNOIS"/>
    <x v="0"/>
    <x v="1"/>
    <x v="2"/>
  </r>
  <r>
    <d v="2024-01-25T00:00:00"/>
    <x v="3"/>
    <x v="3"/>
    <s v="ACOURT"/>
    <x v="4"/>
    <x v="1"/>
    <x v="3"/>
  </r>
  <r>
    <d v="2024-01-26T00:00:00"/>
    <x v="3"/>
    <x v="3"/>
    <s v=" LEDIN"/>
    <x v="1"/>
    <x v="1"/>
    <x v="4"/>
  </r>
  <r>
    <d v="2024-01-27T00:00:00"/>
    <x v="3"/>
    <x v="3"/>
    <s v="NEGIER"/>
    <x v="3"/>
    <x v="1"/>
    <x v="5"/>
  </r>
  <r>
    <d v="2024-01-28T00:00:00"/>
    <x v="3"/>
    <x v="3"/>
    <s v="LOUBES"/>
    <x v="0"/>
    <x v="1"/>
    <x v="6"/>
  </r>
  <r>
    <d v="2024-01-29T00:00:00"/>
    <x v="1"/>
    <x v="1"/>
    <s v="ERVAES"/>
    <x v="2"/>
    <x v="1"/>
    <x v="7"/>
  </r>
  <r>
    <d v="2024-01-30T00:00:00"/>
    <x v="1"/>
    <x v="1"/>
    <s v="GIRARD"/>
    <x v="1"/>
    <x v="1"/>
    <x v="1"/>
  </r>
  <r>
    <d v="2024-01-31T00:00:00"/>
    <x v="1"/>
    <x v="1"/>
    <s v="SSELIN"/>
    <x v="0"/>
    <x v="1"/>
    <x v="2"/>
  </r>
  <r>
    <d v="2024-02-01T00:00:00"/>
    <x v="1"/>
    <x v="1"/>
    <s v="JOUSSE"/>
    <x v="3"/>
    <x v="1"/>
    <x v="3"/>
  </r>
  <r>
    <d v="2024-02-02T00:00:00"/>
    <x v="1"/>
    <x v="1"/>
    <s v="UILLET"/>
    <x v="1"/>
    <x v="1"/>
    <x v="4"/>
  </r>
  <r>
    <d v="2024-02-03T00:00:00"/>
    <x v="1"/>
    <x v="1"/>
    <s v="ELLIER"/>
    <x v="2"/>
    <x v="1"/>
    <x v="5"/>
  </r>
  <r>
    <d v="2024-02-04T00:00:00"/>
    <x v="1"/>
    <x v="1"/>
    <s v="ILLAUD"/>
    <x v="3"/>
    <x v="1"/>
    <x v="6"/>
  </r>
  <r>
    <d v="2024-02-05T00:00:00"/>
    <x v="4"/>
    <x v="4"/>
    <s v=" FONCY"/>
    <x v="0"/>
    <x v="1"/>
    <x v="7"/>
  </r>
  <r>
    <d v="2024-02-06T00:00:00"/>
    <x v="4"/>
    <x v="4"/>
    <s v="UILLET"/>
    <x v="2"/>
    <x v="1"/>
    <x v="1"/>
  </r>
  <r>
    <d v="2024-02-07T00:00:00"/>
    <x v="4"/>
    <x v="4"/>
    <s v="JOUSSE"/>
    <x v="3"/>
    <x v="1"/>
    <x v="2"/>
  </r>
  <r>
    <d v="2024-02-08T00:00:00"/>
    <x v="4"/>
    <x v="4"/>
    <s v="VERZAC"/>
    <x v="1"/>
    <x v="1"/>
    <x v="3"/>
  </r>
  <r>
    <d v="2024-02-09T00:00:00"/>
    <x v="4"/>
    <x v="4"/>
    <s v="LOCHET"/>
    <x v="0"/>
    <x v="1"/>
    <x v="4"/>
  </r>
  <r>
    <d v="2024-02-10T00:00:00"/>
    <x v="4"/>
    <x v="4"/>
    <s v="BRUNOT"/>
    <x v="2"/>
    <x v="1"/>
    <x v="5"/>
  </r>
  <r>
    <d v="2024-02-11T00:00:00"/>
    <x v="4"/>
    <x v="4"/>
    <s v="SIRIEX"/>
    <x v="1"/>
    <x v="1"/>
    <x v="6"/>
  </r>
  <r>
    <d v="2024-02-12T00:00:00"/>
    <x v="1"/>
    <x v="1"/>
    <s v="ONNIER"/>
    <x v="4"/>
    <x v="1"/>
    <x v="7"/>
  </r>
  <r>
    <d v="2024-02-13T00:00:00"/>
    <x v="1"/>
    <x v="1"/>
    <s v="TERPIN"/>
    <x v="0"/>
    <x v="1"/>
    <x v="1"/>
  </r>
  <r>
    <d v="2024-02-14T00:00:00"/>
    <x v="1"/>
    <x v="1"/>
    <s v="ABORIE"/>
    <x v="2"/>
    <x v="1"/>
    <x v="2"/>
  </r>
  <r>
    <d v="2024-02-15T00:00:00"/>
    <x v="1"/>
    <x v="1"/>
    <s v="ASSANI"/>
    <x v="0"/>
    <x v="1"/>
    <x v="3"/>
  </r>
  <r>
    <d v="2024-02-16T00:00:00"/>
    <x v="1"/>
    <x v="1"/>
    <s v="OUTRES"/>
    <x v="2"/>
    <x v="1"/>
    <x v="4"/>
  </r>
  <r>
    <d v="2024-02-17T00:00:00"/>
    <x v="1"/>
    <x v="1"/>
    <s v="RAUDOT"/>
    <x v="2"/>
    <x v="1"/>
    <x v="5"/>
  </r>
  <r>
    <d v="2024-02-18T00:00:00"/>
    <x v="1"/>
    <x v="1"/>
    <s v="IDEHEM"/>
    <x v="0"/>
    <x v="1"/>
    <x v="6"/>
  </r>
  <r>
    <d v="2024-02-19T00:00:00"/>
    <x v="3"/>
    <x v="3"/>
    <s v="ATCZAK"/>
    <x v="1"/>
    <x v="1"/>
    <x v="7"/>
  </r>
  <r>
    <d v="2024-02-20T00:00:00"/>
    <x v="3"/>
    <x v="3"/>
    <s v="H AUBE"/>
    <x v="0"/>
    <x v="1"/>
    <x v="1"/>
  </r>
  <r>
    <d v="2024-02-21T00:00:00"/>
    <x v="3"/>
    <x v="3"/>
    <s v="ELLIER"/>
    <x v="2"/>
    <x v="1"/>
    <x v="2"/>
  </r>
  <r>
    <d v="2024-02-22T00:00:00"/>
    <x v="3"/>
    <x v="3"/>
    <s v="UBOURG"/>
    <x v="3"/>
    <x v="1"/>
    <x v="3"/>
  </r>
  <r>
    <d v="2024-02-23T00:00:00"/>
    <x v="3"/>
    <x v="3"/>
    <s v="ODIGUE"/>
    <x v="0"/>
    <x v="1"/>
    <x v="4"/>
  </r>
  <r>
    <d v="2024-02-24T00:00:00"/>
    <x v="3"/>
    <x v="3"/>
    <s v="NTEIRO"/>
    <x v="2"/>
    <x v="1"/>
    <x v="5"/>
  </r>
  <r>
    <d v="2024-02-25T00:00:00"/>
    <x v="3"/>
    <x v="3"/>
    <s v="ILLAUD"/>
    <x v="3"/>
    <x v="1"/>
    <x v="6"/>
  </r>
  <r>
    <d v="2024-02-26T00:00:00"/>
    <x v="1"/>
    <x v="1"/>
    <s v="RGNAUD"/>
    <x v="0"/>
    <x v="1"/>
    <x v="7"/>
  </r>
  <r>
    <d v="2024-02-27T00:00:00"/>
    <x v="1"/>
    <x v="1"/>
    <s v="DUVAIL"/>
    <x v="2"/>
    <x v="1"/>
    <x v="1"/>
  </r>
  <r>
    <d v="2024-02-28T00:00:00"/>
    <x v="1"/>
    <x v="1"/>
    <s v="JOUSSE"/>
    <x v="3"/>
    <x v="1"/>
    <x v="2"/>
  </r>
  <r>
    <d v="2024-02-29T00:00:00"/>
    <x v="1"/>
    <x v="1"/>
    <s v="AUNOIS"/>
    <x v="0"/>
    <x v="1"/>
    <x v="3"/>
  </r>
  <r>
    <d v="2024-03-01T00:00:00"/>
    <x v="1"/>
    <x v="1"/>
    <s v="OUROUX"/>
    <x v="3"/>
    <x v="1"/>
    <x v="4"/>
  </r>
  <r>
    <d v="2024-03-02T00:00:00"/>
    <x v="1"/>
    <x v="1"/>
    <s v=" CERDA"/>
    <x v="0"/>
    <x v="1"/>
    <x v="5"/>
  </r>
  <r>
    <d v="2024-03-03T00:00:00"/>
    <x v="1"/>
    <x v="1"/>
    <s v="AT-REY"/>
    <x v="1"/>
    <x v="1"/>
    <x v="6"/>
  </r>
  <r>
    <d v="2024-03-04T00:00:00"/>
    <x v="0"/>
    <x v="0"/>
    <s v="RVENES"/>
    <x v="3"/>
    <x v="1"/>
    <x v="7"/>
  </r>
  <r>
    <d v="2024-03-05T00:00:00"/>
    <x v="0"/>
    <x v="0"/>
    <s v=" MOINE"/>
    <x v="0"/>
    <x v="1"/>
    <x v="1"/>
  </r>
  <r>
    <d v="2024-03-06T00:00:00"/>
    <x v="0"/>
    <x v="0"/>
    <s v="CAUNES"/>
    <x v="2"/>
    <x v="1"/>
    <x v="2"/>
  </r>
  <r>
    <d v="2024-03-07T00:00:00"/>
    <x v="0"/>
    <x v="0"/>
    <s v="ORIVAL"/>
    <x v="3"/>
    <x v="1"/>
    <x v="3"/>
  </r>
  <r>
    <d v="2024-03-08T00:00:00"/>
    <x v="0"/>
    <x v="0"/>
    <s v="E STER"/>
    <x v="1"/>
    <x v="1"/>
    <x v="4"/>
  </r>
  <r>
    <d v="2024-03-09T00:00:00"/>
    <x v="0"/>
    <x v="0"/>
    <s v="OUBRIE"/>
    <x v="2"/>
    <x v="1"/>
    <x v="5"/>
  </r>
  <r>
    <d v="2024-03-10T00:00:00"/>
    <x v="0"/>
    <x v="0"/>
    <s v="LOUBES"/>
    <x v="0"/>
    <x v="1"/>
    <x v="6"/>
  </r>
  <r>
    <d v="2024-03-11T00:00:00"/>
    <x v="2"/>
    <x v="2"/>
    <s v="C DOMI"/>
    <x v="3"/>
    <x v="1"/>
    <x v="7"/>
  </r>
  <r>
    <d v="2024-03-12T00:00:00"/>
    <x v="2"/>
    <x v="2"/>
    <s v="LAARES"/>
    <x v="1"/>
    <x v="1"/>
    <x v="1"/>
  </r>
  <r>
    <d v="2024-03-13T00:00:00"/>
    <x v="2"/>
    <x v="2"/>
    <s v="TONDOR"/>
    <x v="3"/>
    <x v="1"/>
    <x v="2"/>
  </r>
  <r>
    <d v="2024-03-14T00:00:00"/>
    <x v="2"/>
    <x v="2"/>
    <s v="DC REY"/>
    <x v="0"/>
    <x v="1"/>
    <x v="3"/>
  </r>
  <r>
    <d v="2024-03-15T00:00:00"/>
    <x v="2"/>
    <x v="2"/>
    <s v="SSERAT"/>
    <x v="3"/>
    <x v="1"/>
    <x v="4"/>
  </r>
  <r>
    <d v="2024-03-16T00:00:00"/>
    <x v="2"/>
    <x v="2"/>
    <s v=" PAPUY"/>
    <x v="1"/>
    <x v="1"/>
    <x v="5"/>
  </r>
  <r>
    <d v="2024-03-17T00:00:00"/>
    <x v="2"/>
    <x v="2"/>
    <s v="OUBRIE"/>
    <x v="2"/>
    <x v="1"/>
    <x v="6"/>
  </r>
  <r>
    <d v="2024-03-18T00:00:00"/>
    <x v="1"/>
    <x v="1"/>
    <s v="UILLET"/>
    <x v="1"/>
    <x v="1"/>
    <x v="7"/>
  </r>
  <r>
    <d v="2024-03-19T00:00:00"/>
    <x v="1"/>
    <x v="1"/>
    <s v="ACOURT"/>
    <x v="4"/>
    <x v="1"/>
    <x v="1"/>
  </r>
  <r>
    <d v="2024-03-20T00:00:00"/>
    <x v="1"/>
    <x v="1"/>
    <s v="ANDACK"/>
    <x v="0"/>
    <x v="1"/>
    <x v="2"/>
  </r>
  <r>
    <d v="2024-03-21T00:00:00"/>
    <x v="1"/>
    <x v="1"/>
    <s v="TABORD"/>
    <x v="1"/>
    <x v="1"/>
    <x v="3"/>
  </r>
  <r>
    <d v="2024-03-22T00:00:00"/>
    <x v="1"/>
    <x v="1"/>
    <s v=" STARK"/>
    <x v="2"/>
    <x v="1"/>
    <x v="4"/>
  </r>
  <r>
    <d v="2024-03-23T00:00:00"/>
    <x v="1"/>
    <x v="1"/>
    <s v="AHOGUE"/>
    <x v="1"/>
    <x v="1"/>
    <x v="5"/>
  </r>
  <r>
    <d v="2024-03-24T00:00:00"/>
    <x v="1"/>
    <x v="1"/>
    <s v="C MILY"/>
    <x v="0"/>
    <x v="1"/>
    <x v="6"/>
  </r>
  <r>
    <d v="2024-03-25T00:00:00"/>
    <x v="2"/>
    <x v="2"/>
    <s v="ARUELO"/>
    <x v="2"/>
    <x v="1"/>
    <x v="7"/>
  </r>
  <r>
    <d v="2024-03-26T00:00:00"/>
    <x v="2"/>
    <x v="2"/>
    <s v="SIRIEX"/>
    <x v="1"/>
    <x v="1"/>
    <x v="1"/>
  </r>
  <r>
    <d v="2024-03-27T00:00:00"/>
    <x v="2"/>
    <x v="2"/>
    <s v="ALERIE"/>
    <x v="0"/>
    <x v="1"/>
    <x v="2"/>
  </r>
  <r>
    <d v="2024-03-28T00:00:00"/>
    <x v="2"/>
    <x v="2"/>
    <s v="BRUNOT"/>
    <x v="2"/>
    <x v="1"/>
    <x v="3"/>
  </r>
  <r>
    <d v="2024-03-29T00:00:00"/>
    <x v="2"/>
    <x v="2"/>
    <s v="NADINO"/>
    <x v="0"/>
    <x v="1"/>
    <x v="4"/>
  </r>
  <r>
    <d v="2024-03-30T00:00:00"/>
    <x v="2"/>
    <x v="2"/>
    <s v="ORBIER"/>
    <x v="3"/>
    <x v="1"/>
    <x v="5"/>
  </r>
  <r>
    <d v="2024-03-31T00:00:00"/>
    <x v="2"/>
    <x v="2"/>
    <s v="IDEHEM"/>
    <x v="2"/>
    <x v="1"/>
    <x v="6"/>
  </r>
  <r>
    <d v="2024-04-01T00:00:00"/>
    <x v="1"/>
    <x v="1"/>
    <s v="MBAZET"/>
    <x v="1"/>
    <x v="2"/>
    <x v="0"/>
  </r>
  <r>
    <d v="2024-04-02T00:00:00"/>
    <x v="1"/>
    <x v="1"/>
    <s v="MONGEY"/>
    <x v="3"/>
    <x v="1"/>
    <x v="1"/>
  </r>
  <r>
    <d v="2024-04-03T00:00:00"/>
    <x v="1"/>
    <x v="1"/>
    <s v="NESINI"/>
    <x v="2"/>
    <x v="1"/>
    <x v="2"/>
  </r>
  <r>
    <d v="2024-04-04T00:00:00"/>
    <x v="1"/>
    <x v="1"/>
    <s v=" CERDA"/>
    <x v="0"/>
    <x v="1"/>
    <x v="3"/>
  </r>
  <r>
    <d v="2024-04-05T00:00:00"/>
    <x v="1"/>
    <x v="1"/>
    <s v="T MARC"/>
    <x v="1"/>
    <x v="1"/>
    <x v="4"/>
  </r>
  <r>
    <d v="2024-04-06T00:00:00"/>
    <x v="1"/>
    <x v="1"/>
    <s v=" GROCQ"/>
    <x v="4"/>
    <x v="1"/>
    <x v="5"/>
  </r>
  <r>
    <d v="2024-04-07T00:00:00"/>
    <x v="1"/>
    <x v="1"/>
    <s v="NAGUET"/>
    <x v="3"/>
    <x v="1"/>
    <x v="6"/>
  </r>
  <r>
    <d v="2024-04-08T00:00:00"/>
    <x v="0"/>
    <x v="0"/>
    <s v="SSELIN"/>
    <x v="0"/>
    <x v="1"/>
    <x v="7"/>
  </r>
  <r>
    <d v="2024-04-09T00:00:00"/>
    <x v="0"/>
    <x v="0"/>
    <s v="OUTRES"/>
    <x v="2"/>
    <x v="1"/>
    <x v="1"/>
  </r>
  <r>
    <d v="2024-04-10T00:00:00"/>
    <x v="0"/>
    <x v="0"/>
    <s v="GIRARD"/>
    <x v="1"/>
    <x v="1"/>
    <x v="2"/>
  </r>
  <r>
    <d v="2024-04-11T00:00:00"/>
    <x v="0"/>
    <x v="0"/>
    <s v=" CLERC"/>
    <x v="3"/>
    <x v="1"/>
    <x v="3"/>
  </r>
  <r>
    <d v="2024-04-12T00:00:00"/>
    <x v="0"/>
    <x v="0"/>
    <s v=" MUCHA"/>
    <x v="2"/>
    <x v="1"/>
    <x v="4"/>
  </r>
  <r>
    <d v="2024-04-13T00:00:00"/>
    <x v="0"/>
    <x v="0"/>
    <s v="IDOTTI"/>
    <x v="0"/>
    <x v="1"/>
    <x v="5"/>
  </r>
  <r>
    <d v="2024-04-14T00:00:00"/>
    <x v="0"/>
    <x v="0"/>
    <s v="UILLET"/>
    <x v="2"/>
    <x v="1"/>
    <x v="6"/>
  </r>
  <r>
    <d v="2024-04-15T00:00:00"/>
    <x v="1"/>
    <x v="1"/>
    <s v="AHOGUE"/>
    <x v="1"/>
    <x v="1"/>
    <x v="7"/>
  </r>
  <r>
    <d v="2024-04-16T00:00:00"/>
    <x v="1"/>
    <x v="1"/>
    <s v="E GUEN"/>
    <x v="3"/>
    <x v="1"/>
    <x v="1"/>
  </r>
  <r>
    <d v="2024-04-17T00:00:00"/>
    <x v="1"/>
    <x v="1"/>
    <s v=" PETIT"/>
    <x v="0"/>
    <x v="1"/>
    <x v="2"/>
  </r>
  <r>
    <d v="2024-04-18T00:00:00"/>
    <x v="1"/>
    <x v="1"/>
    <s v="ROUGON"/>
    <x v="1"/>
    <x v="1"/>
    <x v="3"/>
  </r>
  <r>
    <d v="2024-04-19T00:00:00"/>
    <x v="1"/>
    <x v="1"/>
    <s v="NADINO"/>
    <x v="0"/>
    <x v="1"/>
    <x v="4"/>
  </r>
  <r>
    <d v="2024-04-20T00:00:00"/>
    <x v="1"/>
    <x v="1"/>
    <s v="ELLIER"/>
    <x v="2"/>
    <x v="1"/>
    <x v="5"/>
  </r>
  <r>
    <d v="2024-04-21T00:00:00"/>
    <x v="1"/>
    <x v="1"/>
    <s v="EPPOIS"/>
    <x v="0"/>
    <x v="1"/>
    <x v="6"/>
  </r>
  <r>
    <d v="2024-04-22T00:00:00"/>
    <x v="2"/>
    <x v="2"/>
    <s v="C DOMI"/>
    <x v="3"/>
    <x v="1"/>
    <x v="7"/>
  </r>
  <r>
    <d v="2024-04-23T00:00:00"/>
    <x v="2"/>
    <x v="2"/>
    <s v="LOUBES"/>
    <x v="0"/>
    <x v="1"/>
    <x v="1"/>
  </r>
  <r>
    <d v="2024-04-24T00:00:00"/>
    <x v="2"/>
    <x v="2"/>
    <s v="ORTEGA"/>
    <x v="3"/>
    <x v="1"/>
    <x v="2"/>
  </r>
  <r>
    <d v="2024-04-25T00:00:00"/>
    <x v="2"/>
    <x v="2"/>
    <s v="OTTAIS"/>
    <x v="2"/>
    <x v="1"/>
    <x v="3"/>
  </r>
  <r>
    <d v="2024-04-26T00:00:00"/>
    <x v="2"/>
    <x v="2"/>
    <s v=" TARTE"/>
    <x v="3"/>
    <x v="1"/>
    <x v="4"/>
  </r>
  <r>
    <d v="2024-04-27T00:00:00"/>
    <x v="2"/>
    <x v="2"/>
    <s v="RRAUTE"/>
    <x v="1"/>
    <x v="1"/>
    <x v="5"/>
  </r>
  <r>
    <d v="2024-04-28T00:00:00"/>
    <x v="2"/>
    <x v="2"/>
    <s v="CHELLE"/>
    <x v="4"/>
    <x v="1"/>
    <x v="6"/>
  </r>
  <r>
    <d v="2024-04-29T00:00:00"/>
    <x v="1"/>
    <x v="1"/>
    <s v="ACOSTE"/>
    <x v="0"/>
    <x v="1"/>
    <x v="7"/>
  </r>
  <r>
    <d v="2024-04-30T00:00:00"/>
    <x v="1"/>
    <x v="1"/>
    <s v="AINARD"/>
    <x v="3"/>
    <x v="1"/>
    <x v="1"/>
  </r>
  <r>
    <d v="2024-05-01T00:00:00"/>
    <x v="1"/>
    <x v="1"/>
    <s v="RAUDOT"/>
    <x v="0"/>
    <x v="3"/>
    <x v="0"/>
  </r>
  <r>
    <d v="2024-05-02T00:00:00"/>
    <x v="1"/>
    <x v="1"/>
    <s v=" BEDIN"/>
    <x v="1"/>
    <x v="1"/>
    <x v="3"/>
  </r>
  <r>
    <d v="2024-05-03T00:00:00"/>
    <x v="1"/>
    <x v="1"/>
    <s v="TEMMEL"/>
    <x v="0"/>
    <x v="1"/>
    <x v="4"/>
  </r>
  <r>
    <d v="2024-05-04T00:00:00"/>
    <x v="1"/>
    <x v="1"/>
    <s v="ILLAUD"/>
    <x v="3"/>
    <x v="1"/>
    <x v="5"/>
  </r>
  <r>
    <d v="2024-05-05T00:00:00"/>
    <x v="1"/>
    <x v="1"/>
    <s v="BOURRE"/>
    <x v="1"/>
    <x v="1"/>
    <x v="6"/>
  </r>
  <r>
    <d v="2024-05-06T00:00:00"/>
    <x v="3"/>
    <x v="3"/>
    <s v=" PETIT"/>
    <x v="0"/>
    <x v="1"/>
    <x v="7"/>
  </r>
  <r>
    <d v="2024-05-07T00:00:00"/>
    <x v="3"/>
    <x v="3"/>
    <s v="MOUTON"/>
    <x v="2"/>
    <x v="1"/>
    <x v="1"/>
  </r>
  <r>
    <d v="2024-05-08T00:00:00"/>
    <x v="3"/>
    <x v="3"/>
    <s v="LAARES"/>
    <x v="1"/>
    <x v="4"/>
    <x v="0"/>
  </r>
  <r>
    <d v="2024-05-09T00:00:00"/>
    <x v="3"/>
    <x v="3"/>
    <s v="ERRIOT"/>
    <x v="2"/>
    <x v="5"/>
    <x v="0"/>
  </r>
  <r>
    <d v="2024-05-10T00:00:00"/>
    <x v="3"/>
    <x v="3"/>
    <s v="ACOURT"/>
    <x v="4"/>
    <x v="1"/>
    <x v="4"/>
  </r>
  <r>
    <d v="2024-05-11T00:00:00"/>
    <x v="3"/>
    <x v="3"/>
    <s v="TERPIN"/>
    <x v="0"/>
    <x v="1"/>
    <x v="5"/>
  </r>
  <r>
    <d v="2024-05-12T00:00:00"/>
    <x v="3"/>
    <x v="3"/>
    <s v="RVENES"/>
    <x v="3"/>
    <x v="1"/>
    <x v="6"/>
  </r>
  <r>
    <d v="2024-05-13T00:00:00"/>
    <x v="1"/>
    <x v="1"/>
    <s v="UILLET"/>
    <x v="2"/>
    <x v="1"/>
    <x v="7"/>
  </r>
  <r>
    <d v="2024-05-14T00:00:00"/>
    <x v="1"/>
    <x v="1"/>
    <s v="DC REY"/>
    <x v="0"/>
    <x v="1"/>
    <x v="1"/>
  </r>
  <r>
    <d v="2024-05-15T00:00:00"/>
    <x v="1"/>
    <x v="1"/>
    <s v="OUTRES"/>
    <x v="2"/>
    <x v="1"/>
    <x v="2"/>
  </r>
  <r>
    <d v="2024-05-16T00:00:00"/>
    <x v="1"/>
    <x v="1"/>
    <s v="T MARC"/>
    <x v="1"/>
    <x v="1"/>
    <x v="3"/>
  </r>
  <r>
    <d v="2024-05-17T00:00:00"/>
    <x v="1"/>
    <x v="1"/>
    <s v="ERVAES"/>
    <x v="2"/>
    <x v="1"/>
    <x v="4"/>
  </r>
  <r>
    <d v="2024-05-18T00:00:00"/>
    <x v="1"/>
    <x v="1"/>
    <s v="TONDOR"/>
    <x v="3"/>
    <x v="1"/>
    <x v="5"/>
  </r>
  <r>
    <d v="2024-05-19T00:00:00"/>
    <x v="1"/>
    <x v="1"/>
    <s v="MASCLE"/>
    <x v="1"/>
    <x v="1"/>
    <x v="6"/>
  </r>
  <r>
    <d v="2024-05-20T00:00:00"/>
    <x v="0"/>
    <x v="0"/>
    <s v="DUVAIL"/>
    <x v="2"/>
    <x v="6"/>
    <x v="0"/>
  </r>
  <r>
    <d v="2024-05-21T00:00:00"/>
    <x v="0"/>
    <x v="0"/>
    <s v="VERZAC"/>
    <x v="1"/>
    <x v="1"/>
    <x v="1"/>
  </r>
  <r>
    <d v="2024-05-22T00:00:00"/>
    <x v="0"/>
    <x v="0"/>
    <s v="URNIER"/>
    <x v="2"/>
    <x v="1"/>
    <x v="2"/>
  </r>
  <r>
    <d v="2024-05-23T00:00:00"/>
    <x v="0"/>
    <x v="0"/>
    <s v="MOULIN"/>
    <x v="0"/>
    <x v="1"/>
    <x v="3"/>
  </r>
  <r>
    <d v="2024-05-24T00:00:00"/>
    <x v="0"/>
    <x v="0"/>
    <s v="UBOURG"/>
    <x v="3"/>
    <x v="1"/>
    <x v="4"/>
  </r>
  <r>
    <d v="2024-05-25T00:00:00"/>
    <x v="0"/>
    <x v="0"/>
    <s v="LOCHET"/>
    <x v="0"/>
    <x v="1"/>
    <x v="5"/>
  </r>
  <r>
    <d v="2024-05-26T00:00:00"/>
    <x v="0"/>
    <x v="0"/>
    <s v="UILLET"/>
    <x v="1"/>
    <x v="1"/>
    <x v="6"/>
  </r>
  <r>
    <d v="2024-05-27T00:00:00"/>
    <x v="1"/>
    <x v="1"/>
    <s v="NDIRIN"/>
    <x v="3"/>
    <x v="1"/>
    <x v="7"/>
  </r>
  <r>
    <d v="2024-05-28T00:00:00"/>
    <x v="1"/>
    <x v="1"/>
    <s v="E STER"/>
    <x v="1"/>
    <x v="1"/>
    <x v="1"/>
  </r>
  <r>
    <d v="2024-05-29T00:00:00"/>
    <x v="1"/>
    <x v="1"/>
    <s v="J AUBE"/>
    <x v="0"/>
    <x v="1"/>
    <x v="2"/>
  </r>
  <r>
    <d v="2024-05-30T00:00:00"/>
    <x v="1"/>
    <x v="1"/>
    <s v=" GROCQ"/>
    <x v="4"/>
    <x v="1"/>
    <x v="3"/>
  </r>
  <r>
    <d v="2024-05-31T00:00:00"/>
    <x v="1"/>
    <x v="1"/>
    <s v="PATRAT"/>
    <x v="0"/>
    <x v="1"/>
    <x v="4"/>
  </r>
  <r>
    <d v="2024-06-01T00:00:00"/>
    <x v="1"/>
    <x v="1"/>
    <s v="AINARD"/>
    <x v="3"/>
    <x v="1"/>
    <x v="5"/>
  </r>
  <r>
    <d v="2024-06-02T00:00:00"/>
    <x v="1"/>
    <x v="1"/>
    <s v="ASSANI"/>
    <x v="0"/>
    <x v="1"/>
    <x v="6"/>
  </r>
  <r>
    <d v="2024-06-03T00:00:00"/>
    <x v="3"/>
    <x v="3"/>
    <s v="ARUELO"/>
    <x v="2"/>
    <x v="1"/>
    <x v="7"/>
  </r>
  <r>
    <d v="2024-06-04T00:00:00"/>
    <x v="3"/>
    <x v="3"/>
    <s v="RAUDOT"/>
    <x v="0"/>
    <x v="1"/>
    <x v="1"/>
  </r>
  <r>
    <d v="2024-06-05T00:00:00"/>
    <x v="3"/>
    <x v="3"/>
    <s v="AUFILS"/>
    <x v="2"/>
    <x v="1"/>
    <x v="2"/>
  </r>
  <r>
    <d v="2024-06-06T00:00:00"/>
    <x v="3"/>
    <x v="3"/>
    <s v=" LEDIN"/>
    <x v="1"/>
    <x v="1"/>
    <x v="3"/>
  </r>
  <r>
    <d v="2024-06-07T00:00:00"/>
    <x v="3"/>
    <x v="3"/>
    <s v="YSEGUR"/>
    <x v="2"/>
    <x v="1"/>
    <x v="4"/>
  </r>
  <r>
    <d v="2024-06-08T00:00:00"/>
    <x v="3"/>
    <x v="3"/>
    <s v="ANDACK"/>
    <x v="0"/>
    <x v="1"/>
    <x v="5"/>
  </r>
  <r>
    <d v="2024-06-09T00:00:00"/>
    <x v="3"/>
    <x v="3"/>
    <s v="NTEIRO"/>
    <x v="2"/>
    <x v="1"/>
    <x v="6"/>
  </r>
  <r>
    <d v="2024-06-10T00:00:00"/>
    <x v="4"/>
    <x v="4"/>
    <s v=" MOINE"/>
    <x v="0"/>
    <x v="1"/>
    <x v="7"/>
  </r>
  <r>
    <d v="2024-06-11T00:00:00"/>
    <x v="4"/>
    <x v="4"/>
    <s v=" MUCHA"/>
    <x v="2"/>
    <x v="1"/>
    <x v="1"/>
  </r>
  <r>
    <d v="2024-06-12T00:00:00"/>
    <x v="4"/>
    <x v="4"/>
    <s v="ONNIER"/>
    <x v="4"/>
    <x v="1"/>
    <x v="2"/>
  </r>
  <r>
    <d v="2024-06-13T00:00:00"/>
    <x v="4"/>
    <x v="4"/>
    <s v="TERPIN"/>
    <x v="3"/>
    <x v="1"/>
    <x v="3"/>
  </r>
  <r>
    <d v="2024-06-14T00:00:00"/>
    <x v="4"/>
    <x v="4"/>
    <s v="ABORIE"/>
    <x v="1"/>
    <x v="1"/>
    <x v="4"/>
  </r>
  <r>
    <d v="2024-06-15T00:00:00"/>
    <x v="4"/>
    <x v="4"/>
    <s v="ASSANI"/>
    <x v="2"/>
    <x v="1"/>
    <x v="5"/>
  </r>
  <r>
    <d v="2024-06-16T00:00:00"/>
    <x v="4"/>
    <x v="4"/>
    <s v="OUTRES"/>
    <x v="0"/>
    <x v="1"/>
    <x v="6"/>
  </r>
  <r>
    <d v="2024-06-17T00:00:00"/>
    <x v="1"/>
    <x v="1"/>
    <s v="RAUDOT"/>
    <x v="2"/>
    <x v="1"/>
    <x v="7"/>
  </r>
  <r>
    <d v="2024-06-18T00:00:00"/>
    <x v="1"/>
    <x v="1"/>
    <s v="IDEHEM"/>
    <x v="3"/>
    <x v="1"/>
    <x v="1"/>
  </r>
  <r>
    <d v="2024-06-19T00:00:00"/>
    <x v="1"/>
    <x v="1"/>
    <s v="ATCZAK"/>
    <x v="0"/>
    <x v="1"/>
    <x v="2"/>
  </r>
  <r>
    <d v="2024-06-20T00:00:00"/>
    <x v="1"/>
    <x v="1"/>
    <s v="H AUBE"/>
    <x v="2"/>
    <x v="1"/>
    <x v="3"/>
  </r>
  <r>
    <d v="2024-06-21T00:00:00"/>
    <x v="1"/>
    <x v="1"/>
    <s v="ELLIER"/>
    <x v="0"/>
    <x v="1"/>
    <x v="4"/>
  </r>
  <r>
    <d v="2024-06-22T00:00:00"/>
    <x v="1"/>
    <x v="1"/>
    <s v="UBOURG"/>
    <x v="1"/>
    <x v="1"/>
    <x v="5"/>
  </r>
  <r>
    <d v="2024-06-23T00:00:00"/>
    <x v="1"/>
    <x v="1"/>
    <s v="ODIGUE"/>
    <x v="3"/>
    <x v="1"/>
    <x v="6"/>
  </r>
  <r>
    <d v="2024-06-24T00:00:00"/>
    <x v="0"/>
    <x v="0"/>
    <s v="NTEIRO"/>
    <x v="4"/>
    <x v="1"/>
    <x v="7"/>
  </r>
  <r>
    <d v="2024-06-25T00:00:00"/>
    <x v="0"/>
    <x v="0"/>
    <s v="ILLAUD"/>
    <x v="0"/>
    <x v="1"/>
    <x v="1"/>
  </r>
  <r>
    <d v="2024-06-26T00:00:00"/>
    <x v="0"/>
    <x v="0"/>
    <s v="RGNAUD"/>
    <x v="3"/>
    <x v="1"/>
    <x v="2"/>
  </r>
  <r>
    <d v="2024-06-27T00:00:00"/>
    <x v="0"/>
    <x v="0"/>
    <s v="DUVAIL"/>
    <x v="0"/>
    <x v="1"/>
    <x v="3"/>
  </r>
  <r>
    <d v="2024-06-28T00:00:00"/>
    <x v="0"/>
    <x v="0"/>
    <s v="JOUSSE"/>
    <x v="3"/>
    <x v="1"/>
    <x v="4"/>
  </r>
  <r>
    <d v="2024-06-29T00:00:00"/>
    <x v="0"/>
    <x v="0"/>
    <s v="AUNOIS"/>
    <x v="0"/>
    <x v="1"/>
    <x v="5"/>
  </r>
  <r>
    <d v="2024-06-30T00:00:00"/>
    <x v="0"/>
    <x v="0"/>
    <s v="OUROUX"/>
    <x v="1"/>
    <x v="1"/>
    <x v="6"/>
  </r>
  <r>
    <d v="2024-07-01T00:00:00"/>
    <x v="3"/>
    <x v="3"/>
    <s v=" CERDA"/>
    <x v="3"/>
    <x v="1"/>
    <x v="7"/>
  </r>
  <r>
    <d v="2024-07-02T00:00:00"/>
    <x v="3"/>
    <x v="3"/>
    <s v="AT-REY"/>
    <x v="0"/>
    <x v="1"/>
    <x v="1"/>
  </r>
  <r>
    <d v="2024-07-03T00:00:00"/>
    <x v="3"/>
    <x v="3"/>
    <s v="RVENES"/>
    <x v="1"/>
    <x v="1"/>
    <x v="2"/>
  </r>
  <r>
    <d v="2024-07-04T00:00:00"/>
    <x v="3"/>
    <x v="3"/>
    <s v=" MOINE"/>
    <x v="2"/>
    <x v="1"/>
    <x v="3"/>
  </r>
  <r>
    <d v="2024-07-05T00:00:00"/>
    <x v="3"/>
    <x v="3"/>
    <s v="ONNIER"/>
    <x v="1"/>
    <x v="1"/>
    <x v="4"/>
  </r>
  <r>
    <d v="2024-07-06T00:00:00"/>
    <x v="3"/>
    <x v="3"/>
    <s v="TERPIN"/>
    <x v="3"/>
    <x v="1"/>
    <x v="5"/>
  </r>
  <r>
    <d v="2024-07-07T00:00:00"/>
    <x v="3"/>
    <x v="3"/>
    <s v="ABORIE"/>
    <x v="2"/>
    <x v="1"/>
    <x v="6"/>
  </r>
  <r>
    <d v="2024-07-08T00:00:00"/>
    <x v="2"/>
    <x v="2"/>
    <s v="ASSANI"/>
    <x v="0"/>
    <x v="1"/>
    <x v="7"/>
  </r>
  <r>
    <d v="2024-07-09T00:00:00"/>
    <x v="2"/>
    <x v="2"/>
    <s v="OUTRES"/>
    <x v="2"/>
    <x v="1"/>
    <x v="1"/>
  </r>
  <r>
    <d v="2024-07-10T00:00:00"/>
    <x v="2"/>
    <x v="2"/>
    <s v="RAUDOT"/>
    <x v="0"/>
    <x v="1"/>
    <x v="2"/>
  </r>
  <r>
    <d v="2024-07-11T00:00:00"/>
    <x v="2"/>
    <x v="2"/>
    <s v="IDEHEM"/>
    <x v="1"/>
    <x v="1"/>
    <x v="3"/>
  </r>
  <r>
    <d v="2024-07-12T00:00:00"/>
    <x v="2"/>
    <x v="2"/>
    <s v="ATCZAK"/>
    <x v="4"/>
    <x v="1"/>
    <x v="4"/>
  </r>
  <r>
    <d v="2024-07-13T00:00:00"/>
    <x v="2"/>
    <x v="2"/>
    <s v="H AUBE"/>
    <x v="2"/>
    <x v="1"/>
    <x v="5"/>
  </r>
  <r>
    <d v="2024-07-14T00:00:00"/>
    <x v="2"/>
    <x v="2"/>
    <s v="ELLIER"/>
    <x v="0"/>
    <x v="7"/>
    <x v="0"/>
  </r>
  <r>
    <d v="2024-07-15T00:00:00"/>
    <x v="1"/>
    <x v="1"/>
    <s v="UBOURG"/>
    <x v="2"/>
    <x v="1"/>
    <x v="7"/>
  </r>
  <r>
    <d v="2024-07-16T00:00:00"/>
    <x v="1"/>
    <x v="1"/>
    <s v="ODIGUE"/>
    <x v="0"/>
    <x v="1"/>
    <x v="1"/>
  </r>
  <r>
    <d v="2024-07-17T00:00:00"/>
    <x v="1"/>
    <x v="1"/>
    <s v="NTEIRO"/>
    <x v="3"/>
    <x v="1"/>
    <x v="2"/>
  </r>
  <r>
    <d v="2024-07-18T00:00:00"/>
    <x v="1"/>
    <x v="1"/>
    <s v="ILLAUD"/>
    <x v="1"/>
    <x v="1"/>
    <x v="3"/>
  </r>
  <r>
    <d v="2024-07-19T00:00:00"/>
    <x v="1"/>
    <x v="1"/>
    <s v="RGNAUD"/>
    <x v="4"/>
    <x v="1"/>
    <x v="4"/>
  </r>
  <r>
    <d v="2024-07-20T00:00:00"/>
    <x v="1"/>
    <x v="1"/>
    <s v="DUVAIL"/>
    <x v="0"/>
    <x v="1"/>
    <x v="5"/>
  </r>
  <r>
    <d v="2024-07-21T00:00:00"/>
    <x v="1"/>
    <x v="1"/>
    <s v="JOUSSE"/>
    <x v="3"/>
    <x v="1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BE6264-8A10-4C73-B231-7804B9DE412D}" name="Tableau croisé dynamique1" cacheId="7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K1:Q7" firstHeaderRow="1" firstDataRow="2" firstDataCol="1"/>
  <pivotFields count="7">
    <pivotField compact="0" showAll="0"/>
    <pivotField compact="0" showAll="0"/>
    <pivotField compact="0" showAll="0"/>
    <pivotField dataField="1" compact="0" showAll="0"/>
    <pivotField axis="axisCol" compact="0" showAll="0">
      <items count="6">
        <item x="3"/>
        <item x="1"/>
        <item x="0"/>
        <item x="4"/>
        <item x="2"/>
        <item t="default"/>
      </items>
    </pivotField>
    <pivotField compact="0" showAll="0"/>
    <pivotField axis="axisRow" compact="0" showAll="0">
      <items count="9">
        <item h="1" x="7"/>
        <item h="1" x="1"/>
        <item h="1" x="2"/>
        <item h="1" x="3"/>
        <item x="4"/>
        <item x="5"/>
        <item x="6"/>
        <item x="0"/>
        <item t="default"/>
      </items>
    </pivotField>
  </pivotFields>
  <rowFields count="1">
    <field x="6"/>
  </rowFields>
  <rowItems count="5">
    <i>
      <x v="4"/>
    </i>
    <i>
      <x v="5"/>
    </i>
    <i>
      <x v="6"/>
    </i>
    <i>
      <x v="7"/>
    </i>
    <i t="grand">
      <x/>
    </i>
  </rowItems>
  <colFields count="1">
    <field x="4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Désignation" fld="3" subtotal="count" baseField="0" baseItem="0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8CD381-D144-4422-8AEA-6F2C718B00E1}" name="VacancesS" displayName="VacancesS" ref="F3:I19" totalsRowShown="0" headerRowDxfId="145" dataDxfId="143" headerRowBorderDxfId="144" tableBorderDxfId="142" totalsRowBorderDxfId="141" headerRowCellStyle="Normal 2 8">
  <autoFilter ref="F3:I19" xr:uid="{878CD381-D144-4422-8AEA-6F2C718B00E1}"/>
  <tableColumns count="4">
    <tableColumn id="1" xr3:uid="{33000E9B-E719-49EB-A1C8-E0637DE94F6F}" name="Toussaint" dataDxfId="140">
      <calculatedColumnFormula>F3+1</calculatedColumnFormula>
    </tableColumn>
    <tableColumn id="2" xr3:uid="{5ABE0010-8E6F-4BB2-9B58-9AE571911166}" name="Noël" dataDxfId="139">
      <calculatedColumnFormula>G3+1</calculatedColumnFormula>
    </tableColumn>
    <tableColumn id="3" xr3:uid="{FA35DB99-DF41-4C06-84E6-2F2F42FE9559}" name="Vacances d'hiver" dataDxfId="138">
      <calculatedColumnFormula>H3+1</calculatedColumnFormula>
    </tableColumn>
    <tableColumn id="4" xr3:uid="{F0072DF3-1045-40F9-9FA7-21504EEB9DCA}" name="Vacances de printemps" dataDxfId="137">
      <calculatedColumnFormula>I3+1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EC089F-423E-44F0-984E-F8DE72E116CF}" name="JF" displayName="JF" ref="A3:D14" totalsRowShown="0" headerRowDxfId="136" tableBorderDxfId="135" headerRowCellStyle="Normal 2 8">
  <autoFilter ref="A3:D14" xr:uid="{A0EC089F-423E-44F0-984E-F8DE72E116CF}"/>
  <tableColumns count="4">
    <tableColumn id="1" xr3:uid="{5F181A29-B492-4446-A903-B084643430DD}" name="Evènements" dataDxfId="134" dataCellStyle="Normal 2 8"/>
    <tableColumn id="2" xr3:uid="{CFED7B7E-2A48-4815-A8E2-C9061364A855}" name="2023" dataDxfId="133" dataCellStyle="Normal 2 8"/>
    <tableColumn id="3" xr3:uid="{B30E2C85-6159-4376-A990-BC6098F3A9D0}" name="2024" dataDxfId="132" dataCellStyle="Normal 2 8"/>
    <tableColumn id="4" xr3:uid="{B9CFB0F4-9CA9-4C0A-88DF-AE108DBD0BD4}" name="2025" dataDxfId="131" dataCellStyle="Normal 2 8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05"/>
  <sheetViews>
    <sheetView topLeftCell="A157" zoomScale="90" zoomScaleNormal="90" workbookViewId="0">
      <selection activeCell="I3" sqref="I3"/>
    </sheetView>
  </sheetViews>
  <sheetFormatPr baseColWidth="10" defaultRowHeight="15" x14ac:dyDescent="0.25"/>
  <cols>
    <col min="1" max="1" width="9.140625" style="27" bestFit="1" customWidth="1"/>
    <col min="2" max="2" width="24.140625" style="12" bestFit="1" customWidth="1"/>
    <col min="3" max="3" width="22.5703125" style="2" customWidth="1"/>
    <col min="4" max="4" width="22.5703125" style="3" customWidth="1"/>
    <col min="5" max="5" width="13.7109375" style="3" customWidth="1"/>
    <col min="6" max="6" width="22.5703125" style="3" customWidth="1"/>
    <col min="7" max="7" width="13.140625" style="3" customWidth="1"/>
    <col min="8" max="8" width="28.7109375" style="2" bestFit="1" customWidth="1"/>
    <col min="9" max="9" width="12" style="7" customWidth="1"/>
    <col min="10" max="10" width="40" style="3" customWidth="1"/>
    <col min="11" max="251" width="11.42578125" style="3"/>
    <col min="252" max="252" width="6.140625" style="3" bestFit="1" customWidth="1"/>
    <col min="253" max="254" width="10.85546875" style="3" bestFit="1" customWidth="1"/>
    <col min="255" max="255" width="20.5703125" style="3" customWidth="1"/>
    <col min="256" max="256" width="18.7109375" style="3" customWidth="1"/>
    <col min="257" max="257" width="10.140625" style="3" customWidth="1"/>
    <col min="258" max="258" width="18.7109375" style="3" customWidth="1"/>
    <col min="259" max="259" width="10.140625" style="3" customWidth="1"/>
    <col min="260" max="260" width="27.42578125" style="3" bestFit="1" customWidth="1"/>
    <col min="261" max="261" width="9.140625" style="3" bestFit="1" customWidth="1"/>
    <col min="262" max="262" width="24.42578125" style="3" bestFit="1" customWidth="1"/>
    <col min="263" max="263" width="9.140625" style="3" bestFit="1" customWidth="1"/>
    <col min="264" max="264" width="18.140625" style="3" bestFit="1" customWidth="1"/>
    <col min="265" max="265" width="9.140625" style="3" customWidth="1"/>
    <col min="266" max="507" width="11.42578125" style="3"/>
    <col min="508" max="508" width="6.140625" style="3" bestFit="1" customWidth="1"/>
    <col min="509" max="510" width="10.85546875" style="3" bestFit="1" customWidth="1"/>
    <col min="511" max="511" width="20.5703125" style="3" customWidth="1"/>
    <col min="512" max="512" width="18.7109375" style="3" customWidth="1"/>
    <col min="513" max="513" width="10.140625" style="3" customWidth="1"/>
    <col min="514" max="514" width="18.7109375" style="3" customWidth="1"/>
    <col min="515" max="515" width="10.140625" style="3" customWidth="1"/>
    <col min="516" max="516" width="27.42578125" style="3" bestFit="1" customWidth="1"/>
    <col min="517" max="517" width="9.140625" style="3" bestFit="1" customWidth="1"/>
    <col min="518" max="518" width="24.42578125" style="3" bestFit="1" customWidth="1"/>
    <col min="519" max="519" width="9.140625" style="3" bestFit="1" customWidth="1"/>
    <col min="520" max="520" width="18.140625" style="3" bestFit="1" customWidth="1"/>
    <col min="521" max="521" width="9.140625" style="3" customWidth="1"/>
    <col min="522" max="763" width="11.42578125" style="3"/>
    <col min="764" max="764" width="6.140625" style="3" bestFit="1" customWidth="1"/>
    <col min="765" max="766" width="10.85546875" style="3" bestFit="1" customWidth="1"/>
    <col min="767" max="767" width="20.5703125" style="3" customWidth="1"/>
    <col min="768" max="768" width="18.7109375" style="3" customWidth="1"/>
    <col min="769" max="769" width="10.140625" style="3" customWidth="1"/>
    <col min="770" max="770" width="18.7109375" style="3" customWidth="1"/>
    <col min="771" max="771" width="10.140625" style="3" customWidth="1"/>
    <col min="772" max="772" width="27.42578125" style="3" bestFit="1" customWidth="1"/>
    <col min="773" max="773" width="9.140625" style="3" bestFit="1" customWidth="1"/>
    <col min="774" max="774" width="24.42578125" style="3" bestFit="1" customWidth="1"/>
    <col min="775" max="775" width="9.140625" style="3" bestFit="1" customWidth="1"/>
    <col min="776" max="776" width="18.140625" style="3" bestFit="1" customWidth="1"/>
    <col min="777" max="777" width="9.140625" style="3" customWidth="1"/>
    <col min="778" max="1019" width="11.42578125" style="3"/>
    <col min="1020" max="1020" width="6.140625" style="3" bestFit="1" customWidth="1"/>
    <col min="1021" max="1022" width="10.85546875" style="3" bestFit="1" customWidth="1"/>
    <col min="1023" max="1023" width="20.5703125" style="3" customWidth="1"/>
    <col min="1024" max="1024" width="18.7109375" style="3" customWidth="1"/>
    <col min="1025" max="1025" width="10.140625" style="3" customWidth="1"/>
    <col min="1026" max="1026" width="18.7109375" style="3" customWidth="1"/>
    <col min="1027" max="1027" width="10.140625" style="3" customWidth="1"/>
    <col min="1028" max="1028" width="27.42578125" style="3" bestFit="1" customWidth="1"/>
    <col min="1029" max="1029" width="9.140625" style="3" bestFit="1" customWidth="1"/>
    <col min="1030" max="1030" width="24.42578125" style="3" bestFit="1" customWidth="1"/>
    <col min="1031" max="1031" width="9.140625" style="3" bestFit="1" customWidth="1"/>
    <col min="1032" max="1032" width="18.140625" style="3" bestFit="1" customWidth="1"/>
    <col min="1033" max="1033" width="9.140625" style="3" customWidth="1"/>
    <col min="1034" max="1275" width="11.42578125" style="3"/>
    <col min="1276" max="1276" width="6.140625" style="3" bestFit="1" customWidth="1"/>
    <col min="1277" max="1278" width="10.85546875" style="3" bestFit="1" customWidth="1"/>
    <col min="1279" max="1279" width="20.5703125" style="3" customWidth="1"/>
    <col min="1280" max="1280" width="18.7109375" style="3" customWidth="1"/>
    <col min="1281" max="1281" width="10.140625" style="3" customWidth="1"/>
    <col min="1282" max="1282" width="18.7109375" style="3" customWidth="1"/>
    <col min="1283" max="1283" width="10.140625" style="3" customWidth="1"/>
    <col min="1284" max="1284" width="27.42578125" style="3" bestFit="1" customWidth="1"/>
    <col min="1285" max="1285" width="9.140625" style="3" bestFit="1" customWidth="1"/>
    <col min="1286" max="1286" width="24.42578125" style="3" bestFit="1" customWidth="1"/>
    <col min="1287" max="1287" width="9.140625" style="3" bestFit="1" customWidth="1"/>
    <col min="1288" max="1288" width="18.140625" style="3" bestFit="1" customWidth="1"/>
    <col min="1289" max="1289" width="9.140625" style="3" customWidth="1"/>
    <col min="1290" max="1531" width="11.42578125" style="3"/>
    <col min="1532" max="1532" width="6.140625" style="3" bestFit="1" customWidth="1"/>
    <col min="1533" max="1534" width="10.85546875" style="3" bestFit="1" customWidth="1"/>
    <col min="1535" max="1535" width="20.5703125" style="3" customWidth="1"/>
    <col min="1536" max="1536" width="18.7109375" style="3" customWidth="1"/>
    <col min="1537" max="1537" width="10.140625" style="3" customWidth="1"/>
    <col min="1538" max="1538" width="18.7109375" style="3" customWidth="1"/>
    <col min="1539" max="1539" width="10.140625" style="3" customWidth="1"/>
    <col min="1540" max="1540" width="27.42578125" style="3" bestFit="1" customWidth="1"/>
    <col min="1541" max="1541" width="9.140625" style="3" bestFit="1" customWidth="1"/>
    <col min="1542" max="1542" width="24.42578125" style="3" bestFit="1" customWidth="1"/>
    <col min="1543" max="1543" width="9.140625" style="3" bestFit="1" customWidth="1"/>
    <col min="1544" max="1544" width="18.140625" style="3" bestFit="1" customWidth="1"/>
    <col min="1545" max="1545" width="9.140625" style="3" customWidth="1"/>
    <col min="1546" max="1787" width="11.42578125" style="3"/>
    <col min="1788" max="1788" width="6.140625" style="3" bestFit="1" customWidth="1"/>
    <col min="1789" max="1790" width="10.85546875" style="3" bestFit="1" customWidth="1"/>
    <col min="1791" max="1791" width="20.5703125" style="3" customWidth="1"/>
    <col min="1792" max="1792" width="18.7109375" style="3" customWidth="1"/>
    <col min="1793" max="1793" width="10.140625" style="3" customWidth="1"/>
    <col min="1794" max="1794" width="18.7109375" style="3" customWidth="1"/>
    <col min="1795" max="1795" width="10.140625" style="3" customWidth="1"/>
    <col min="1796" max="1796" width="27.42578125" style="3" bestFit="1" customWidth="1"/>
    <col min="1797" max="1797" width="9.140625" style="3" bestFit="1" customWidth="1"/>
    <col min="1798" max="1798" width="24.42578125" style="3" bestFit="1" customWidth="1"/>
    <col min="1799" max="1799" width="9.140625" style="3" bestFit="1" customWidth="1"/>
    <col min="1800" max="1800" width="18.140625" style="3" bestFit="1" customWidth="1"/>
    <col min="1801" max="1801" width="9.140625" style="3" customWidth="1"/>
    <col min="1802" max="2043" width="11.42578125" style="3"/>
    <col min="2044" max="2044" width="6.140625" style="3" bestFit="1" customWidth="1"/>
    <col min="2045" max="2046" width="10.85546875" style="3" bestFit="1" customWidth="1"/>
    <col min="2047" max="2047" width="20.5703125" style="3" customWidth="1"/>
    <col min="2048" max="2048" width="18.7109375" style="3" customWidth="1"/>
    <col min="2049" max="2049" width="10.140625" style="3" customWidth="1"/>
    <col min="2050" max="2050" width="18.7109375" style="3" customWidth="1"/>
    <col min="2051" max="2051" width="10.140625" style="3" customWidth="1"/>
    <col min="2052" max="2052" width="27.42578125" style="3" bestFit="1" customWidth="1"/>
    <col min="2053" max="2053" width="9.140625" style="3" bestFit="1" customWidth="1"/>
    <col min="2054" max="2054" width="24.42578125" style="3" bestFit="1" customWidth="1"/>
    <col min="2055" max="2055" width="9.140625" style="3" bestFit="1" customWidth="1"/>
    <col min="2056" max="2056" width="18.140625" style="3" bestFit="1" customWidth="1"/>
    <col min="2057" max="2057" width="9.140625" style="3" customWidth="1"/>
    <col min="2058" max="2299" width="11.42578125" style="3"/>
    <col min="2300" max="2300" width="6.140625" style="3" bestFit="1" customWidth="1"/>
    <col min="2301" max="2302" width="10.85546875" style="3" bestFit="1" customWidth="1"/>
    <col min="2303" max="2303" width="20.5703125" style="3" customWidth="1"/>
    <col min="2304" max="2304" width="18.7109375" style="3" customWidth="1"/>
    <col min="2305" max="2305" width="10.140625" style="3" customWidth="1"/>
    <col min="2306" max="2306" width="18.7109375" style="3" customWidth="1"/>
    <col min="2307" max="2307" width="10.140625" style="3" customWidth="1"/>
    <col min="2308" max="2308" width="27.42578125" style="3" bestFit="1" customWidth="1"/>
    <col min="2309" max="2309" width="9.140625" style="3" bestFit="1" customWidth="1"/>
    <col min="2310" max="2310" width="24.42578125" style="3" bestFit="1" customWidth="1"/>
    <col min="2311" max="2311" width="9.140625" style="3" bestFit="1" customWidth="1"/>
    <col min="2312" max="2312" width="18.140625" style="3" bestFit="1" customWidth="1"/>
    <col min="2313" max="2313" width="9.140625" style="3" customWidth="1"/>
    <col min="2314" max="2555" width="11.42578125" style="3"/>
    <col min="2556" max="2556" width="6.140625" style="3" bestFit="1" customWidth="1"/>
    <col min="2557" max="2558" width="10.85546875" style="3" bestFit="1" customWidth="1"/>
    <col min="2559" max="2559" width="20.5703125" style="3" customWidth="1"/>
    <col min="2560" max="2560" width="18.7109375" style="3" customWidth="1"/>
    <col min="2561" max="2561" width="10.140625" style="3" customWidth="1"/>
    <col min="2562" max="2562" width="18.7109375" style="3" customWidth="1"/>
    <col min="2563" max="2563" width="10.140625" style="3" customWidth="1"/>
    <col min="2564" max="2564" width="27.42578125" style="3" bestFit="1" customWidth="1"/>
    <col min="2565" max="2565" width="9.140625" style="3" bestFit="1" customWidth="1"/>
    <col min="2566" max="2566" width="24.42578125" style="3" bestFit="1" customWidth="1"/>
    <col min="2567" max="2567" width="9.140625" style="3" bestFit="1" customWidth="1"/>
    <col min="2568" max="2568" width="18.140625" style="3" bestFit="1" customWidth="1"/>
    <col min="2569" max="2569" width="9.140625" style="3" customWidth="1"/>
    <col min="2570" max="2811" width="11.42578125" style="3"/>
    <col min="2812" max="2812" width="6.140625" style="3" bestFit="1" customWidth="1"/>
    <col min="2813" max="2814" width="10.85546875" style="3" bestFit="1" customWidth="1"/>
    <col min="2815" max="2815" width="20.5703125" style="3" customWidth="1"/>
    <col min="2816" max="2816" width="18.7109375" style="3" customWidth="1"/>
    <col min="2817" max="2817" width="10.140625" style="3" customWidth="1"/>
    <col min="2818" max="2818" width="18.7109375" style="3" customWidth="1"/>
    <col min="2819" max="2819" width="10.140625" style="3" customWidth="1"/>
    <col min="2820" max="2820" width="27.42578125" style="3" bestFit="1" customWidth="1"/>
    <col min="2821" max="2821" width="9.140625" style="3" bestFit="1" customWidth="1"/>
    <col min="2822" max="2822" width="24.42578125" style="3" bestFit="1" customWidth="1"/>
    <col min="2823" max="2823" width="9.140625" style="3" bestFit="1" customWidth="1"/>
    <col min="2824" max="2824" width="18.140625" style="3" bestFit="1" customWidth="1"/>
    <col min="2825" max="2825" width="9.140625" style="3" customWidth="1"/>
    <col min="2826" max="3067" width="11.42578125" style="3"/>
    <col min="3068" max="3068" width="6.140625" style="3" bestFit="1" customWidth="1"/>
    <col min="3069" max="3070" width="10.85546875" style="3" bestFit="1" customWidth="1"/>
    <col min="3071" max="3071" width="20.5703125" style="3" customWidth="1"/>
    <col min="3072" max="3072" width="18.7109375" style="3" customWidth="1"/>
    <col min="3073" max="3073" width="10.140625" style="3" customWidth="1"/>
    <col min="3074" max="3074" width="18.7109375" style="3" customWidth="1"/>
    <col min="3075" max="3075" width="10.140625" style="3" customWidth="1"/>
    <col min="3076" max="3076" width="27.42578125" style="3" bestFit="1" customWidth="1"/>
    <col min="3077" max="3077" width="9.140625" style="3" bestFit="1" customWidth="1"/>
    <col min="3078" max="3078" width="24.42578125" style="3" bestFit="1" customWidth="1"/>
    <col min="3079" max="3079" width="9.140625" style="3" bestFit="1" customWidth="1"/>
    <col min="3080" max="3080" width="18.140625" style="3" bestFit="1" customWidth="1"/>
    <col min="3081" max="3081" width="9.140625" style="3" customWidth="1"/>
    <col min="3082" max="3323" width="11.42578125" style="3"/>
    <col min="3324" max="3324" width="6.140625" style="3" bestFit="1" customWidth="1"/>
    <col min="3325" max="3326" width="10.85546875" style="3" bestFit="1" customWidth="1"/>
    <col min="3327" max="3327" width="20.5703125" style="3" customWidth="1"/>
    <col min="3328" max="3328" width="18.7109375" style="3" customWidth="1"/>
    <col min="3329" max="3329" width="10.140625" style="3" customWidth="1"/>
    <col min="3330" max="3330" width="18.7109375" style="3" customWidth="1"/>
    <col min="3331" max="3331" width="10.140625" style="3" customWidth="1"/>
    <col min="3332" max="3332" width="27.42578125" style="3" bestFit="1" customWidth="1"/>
    <col min="3333" max="3333" width="9.140625" style="3" bestFit="1" customWidth="1"/>
    <col min="3334" max="3334" width="24.42578125" style="3" bestFit="1" customWidth="1"/>
    <col min="3335" max="3335" width="9.140625" style="3" bestFit="1" customWidth="1"/>
    <col min="3336" max="3336" width="18.140625" style="3" bestFit="1" customWidth="1"/>
    <col min="3337" max="3337" width="9.140625" style="3" customWidth="1"/>
    <col min="3338" max="3579" width="11.42578125" style="3"/>
    <col min="3580" max="3580" width="6.140625" style="3" bestFit="1" customWidth="1"/>
    <col min="3581" max="3582" width="10.85546875" style="3" bestFit="1" customWidth="1"/>
    <col min="3583" max="3583" width="20.5703125" style="3" customWidth="1"/>
    <col min="3584" max="3584" width="18.7109375" style="3" customWidth="1"/>
    <col min="3585" max="3585" width="10.140625" style="3" customWidth="1"/>
    <col min="3586" max="3586" width="18.7109375" style="3" customWidth="1"/>
    <col min="3587" max="3587" width="10.140625" style="3" customWidth="1"/>
    <col min="3588" max="3588" width="27.42578125" style="3" bestFit="1" customWidth="1"/>
    <col min="3589" max="3589" width="9.140625" style="3" bestFit="1" customWidth="1"/>
    <col min="3590" max="3590" width="24.42578125" style="3" bestFit="1" customWidth="1"/>
    <col min="3591" max="3591" width="9.140625" style="3" bestFit="1" customWidth="1"/>
    <col min="3592" max="3592" width="18.140625" style="3" bestFit="1" customWidth="1"/>
    <col min="3593" max="3593" width="9.140625" style="3" customWidth="1"/>
    <col min="3594" max="3835" width="11.42578125" style="3"/>
    <col min="3836" max="3836" width="6.140625" style="3" bestFit="1" customWidth="1"/>
    <col min="3837" max="3838" width="10.85546875" style="3" bestFit="1" customWidth="1"/>
    <col min="3839" max="3839" width="20.5703125" style="3" customWidth="1"/>
    <col min="3840" max="3840" width="18.7109375" style="3" customWidth="1"/>
    <col min="3841" max="3841" width="10.140625" style="3" customWidth="1"/>
    <col min="3842" max="3842" width="18.7109375" style="3" customWidth="1"/>
    <col min="3843" max="3843" width="10.140625" style="3" customWidth="1"/>
    <col min="3844" max="3844" width="27.42578125" style="3" bestFit="1" customWidth="1"/>
    <col min="3845" max="3845" width="9.140625" style="3" bestFit="1" customWidth="1"/>
    <col min="3846" max="3846" width="24.42578125" style="3" bestFit="1" customWidth="1"/>
    <col min="3847" max="3847" width="9.140625" style="3" bestFit="1" customWidth="1"/>
    <col min="3848" max="3848" width="18.140625" style="3" bestFit="1" customWidth="1"/>
    <col min="3849" max="3849" width="9.140625" style="3" customWidth="1"/>
    <col min="3850" max="4091" width="11.42578125" style="3"/>
    <col min="4092" max="4092" width="6.140625" style="3" bestFit="1" customWidth="1"/>
    <col min="4093" max="4094" width="10.85546875" style="3" bestFit="1" customWidth="1"/>
    <col min="4095" max="4095" width="20.5703125" style="3" customWidth="1"/>
    <col min="4096" max="4096" width="18.7109375" style="3" customWidth="1"/>
    <col min="4097" max="4097" width="10.140625" style="3" customWidth="1"/>
    <col min="4098" max="4098" width="18.7109375" style="3" customWidth="1"/>
    <col min="4099" max="4099" width="10.140625" style="3" customWidth="1"/>
    <col min="4100" max="4100" width="27.42578125" style="3" bestFit="1" customWidth="1"/>
    <col min="4101" max="4101" width="9.140625" style="3" bestFit="1" customWidth="1"/>
    <col min="4102" max="4102" width="24.42578125" style="3" bestFit="1" customWidth="1"/>
    <col min="4103" max="4103" width="9.140625" style="3" bestFit="1" customWidth="1"/>
    <col min="4104" max="4104" width="18.140625" style="3" bestFit="1" customWidth="1"/>
    <col min="4105" max="4105" width="9.140625" style="3" customWidth="1"/>
    <col min="4106" max="4347" width="11.42578125" style="3"/>
    <col min="4348" max="4348" width="6.140625" style="3" bestFit="1" customWidth="1"/>
    <col min="4349" max="4350" width="10.85546875" style="3" bestFit="1" customWidth="1"/>
    <col min="4351" max="4351" width="20.5703125" style="3" customWidth="1"/>
    <col min="4352" max="4352" width="18.7109375" style="3" customWidth="1"/>
    <col min="4353" max="4353" width="10.140625" style="3" customWidth="1"/>
    <col min="4354" max="4354" width="18.7109375" style="3" customWidth="1"/>
    <col min="4355" max="4355" width="10.140625" style="3" customWidth="1"/>
    <col min="4356" max="4356" width="27.42578125" style="3" bestFit="1" customWidth="1"/>
    <col min="4357" max="4357" width="9.140625" style="3" bestFit="1" customWidth="1"/>
    <col min="4358" max="4358" width="24.42578125" style="3" bestFit="1" customWidth="1"/>
    <col min="4359" max="4359" width="9.140625" style="3" bestFit="1" customWidth="1"/>
    <col min="4360" max="4360" width="18.140625" style="3" bestFit="1" customWidth="1"/>
    <col min="4361" max="4361" width="9.140625" style="3" customWidth="1"/>
    <col min="4362" max="4603" width="11.42578125" style="3"/>
    <col min="4604" max="4604" width="6.140625" style="3" bestFit="1" customWidth="1"/>
    <col min="4605" max="4606" width="10.85546875" style="3" bestFit="1" customWidth="1"/>
    <col min="4607" max="4607" width="20.5703125" style="3" customWidth="1"/>
    <col min="4608" max="4608" width="18.7109375" style="3" customWidth="1"/>
    <col min="4609" max="4609" width="10.140625" style="3" customWidth="1"/>
    <col min="4610" max="4610" width="18.7109375" style="3" customWidth="1"/>
    <col min="4611" max="4611" width="10.140625" style="3" customWidth="1"/>
    <col min="4612" max="4612" width="27.42578125" style="3" bestFit="1" customWidth="1"/>
    <col min="4613" max="4613" width="9.140625" style="3" bestFit="1" customWidth="1"/>
    <col min="4614" max="4614" width="24.42578125" style="3" bestFit="1" customWidth="1"/>
    <col min="4615" max="4615" width="9.140625" style="3" bestFit="1" customWidth="1"/>
    <col min="4616" max="4616" width="18.140625" style="3" bestFit="1" customWidth="1"/>
    <col min="4617" max="4617" width="9.140625" style="3" customWidth="1"/>
    <col min="4618" max="4859" width="11.42578125" style="3"/>
    <col min="4860" max="4860" width="6.140625" style="3" bestFit="1" customWidth="1"/>
    <col min="4861" max="4862" width="10.85546875" style="3" bestFit="1" customWidth="1"/>
    <col min="4863" max="4863" width="20.5703125" style="3" customWidth="1"/>
    <col min="4864" max="4864" width="18.7109375" style="3" customWidth="1"/>
    <col min="4865" max="4865" width="10.140625" style="3" customWidth="1"/>
    <col min="4866" max="4866" width="18.7109375" style="3" customWidth="1"/>
    <col min="4867" max="4867" width="10.140625" style="3" customWidth="1"/>
    <col min="4868" max="4868" width="27.42578125" style="3" bestFit="1" customWidth="1"/>
    <col min="4869" max="4869" width="9.140625" style="3" bestFit="1" customWidth="1"/>
    <col min="4870" max="4870" width="24.42578125" style="3" bestFit="1" customWidth="1"/>
    <col min="4871" max="4871" width="9.140625" style="3" bestFit="1" customWidth="1"/>
    <col min="4872" max="4872" width="18.140625" style="3" bestFit="1" customWidth="1"/>
    <col min="4873" max="4873" width="9.140625" style="3" customWidth="1"/>
    <col min="4874" max="5115" width="11.42578125" style="3"/>
    <col min="5116" max="5116" width="6.140625" style="3" bestFit="1" customWidth="1"/>
    <col min="5117" max="5118" width="10.85546875" style="3" bestFit="1" customWidth="1"/>
    <col min="5119" max="5119" width="20.5703125" style="3" customWidth="1"/>
    <col min="5120" max="5120" width="18.7109375" style="3" customWidth="1"/>
    <col min="5121" max="5121" width="10.140625" style="3" customWidth="1"/>
    <col min="5122" max="5122" width="18.7109375" style="3" customWidth="1"/>
    <col min="5123" max="5123" width="10.140625" style="3" customWidth="1"/>
    <col min="5124" max="5124" width="27.42578125" style="3" bestFit="1" customWidth="1"/>
    <col min="5125" max="5125" width="9.140625" style="3" bestFit="1" customWidth="1"/>
    <col min="5126" max="5126" width="24.42578125" style="3" bestFit="1" customWidth="1"/>
    <col min="5127" max="5127" width="9.140625" style="3" bestFit="1" customWidth="1"/>
    <col min="5128" max="5128" width="18.140625" style="3" bestFit="1" customWidth="1"/>
    <col min="5129" max="5129" width="9.140625" style="3" customWidth="1"/>
    <col min="5130" max="5371" width="11.42578125" style="3"/>
    <col min="5372" max="5372" width="6.140625" style="3" bestFit="1" customWidth="1"/>
    <col min="5373" max="5374" width="10.85546875" style="3" bestFit="1" customWidth="1"/>
    <col min="5375" max="5375" width="20.5703125" style="3" customWidth="1"/>
    <col min="5376" max="5376" width="18.7109375" style="3" customWidth="1"/>
    <col min="5377" max="5377" width="10.140625" style="3" customWidth="1"/>
    <col min="5378" max="5378" width="18.7109375" style="3" customWidth="1"/>
    <col min="5379" max="5379" width="10.140625" style="3" customWidth="1"/>
    <col min="5380" max="5380" width="27.42578125" style="3" bestFit="1" customWidth="1"/>
    <col min="5381" max="5381" width="9.140625" style="3" bestFit="1" customWidth="1"/>
    <col min="5382" max="5382" width="24.42578125" style="3" bestFit="1" customWidth="1"/>
    <col min="5383" max="5383" width="9.140625" style="3" bestFit="1" customWidth="1"/>
    <col min="5384" max="5384" width="18.140625" style="3" bestFit="1" customWidth="1"/>
    <col min="5385" max="5385" width="9.140625" style="3" customWidth="1"/>
    <col min="5386" max="5627" width="11.42578125" style="3"/>
    <col min="5628" max="5628" width="6.140625" style="3" bestFit="1" customWidth="1"/>
    <col min="5629" max="5630" width="10.85546875" style="3" bestFit="1" customWidth="1"/>
    <col min="5631" max="5631" width="20.5703125" style="3" customWidth="1"/>
    <col min="5632" max="5632" width="18.7109375" style="3" customWidth="1"/>
    <col min="5633" max="5633" width="10.140625" style="3" customWidth="1"/>
    <col min="5634" max="5634" width="18.7109375" style="3" customWidth="1"/>
    <col min="5635" max="5635" width="10.140625" style="3" customWidth="1"/>
    <col min="5636" max="5636" width="27.42578125" style="3" bestFit="1" customWidth="1"/>
    <col min="5637" max="5637" width="9.140625" style="3" bestFit="1" customWidth="1"/>
    <col min="5638" max="5638" width="24.42578125" style="3" bestFit="1" customWidth="1"/>
    <col min="5639" max="5639" width="9.140625" style="3" bestFit="1" customWidth="1"/>
    <col min="5640" max="5640" width="18.140625" style="3" bestFit="1" customWidth="1"/>
    <col min="5641" max="5641" width="9.140625" style="3" customWidth="1"/>
    <col min="5642" max="5883" width="11.42578125" style="3"/>
    <col min="5884" max="5884" width="6.140625" style="3" bestFit="1" customWidth="1"/>
    <col min="5885" max="5886" width="10.85546875" style="3" bestFit="1" customWidth="1"/>
    <col min="5887" max="5887" width="20.5703125" style="3" customWidth="1"/>
    <col min="5888" max="5888" width="18.7109375" style="3" customWidth="1"/>
    <col min="5889" max="5889" width="10.140625" style="3" customWidth="1"/>
    <col min="5890" max="5890" width="18.7109375" style="3" customWidth="1"/>
    <col min="5891" max="5891" width="10.140625" style="3" customWidth="1"/>
    <col min="5892" max="5892" width="27.42578125" style="3" bestFit="1" customWidth="1"/>
    <col min="5893" max="5893" width="9.140625" style="3" bestFit="1" customWidth="1"/>
    <col min="5894" max="5894" width="24.42578125" style="3" bestFit="1" customWidth="1"/>
    <col min="5895" max="5895" width="9.140625" style="3" bestFit="1" customWidth="1"/>
    <col min="5896" max="5896" width="18.140625" style="3" bestFit="1" customWidth="1"/>
    <col min="5897" max="5897" width="9.140625" style="3" customWidth="1"/>
    <col min="5898" max="6139" width="11.42578125" style="3"/>
    <col min="6140" max="6140" width="6.140625" style="3" bestFit="1" customWidth="1"/>
    <col min="6141" max="6142" width="10.85546875" style="3" bestFit="1" customWidth="1"/>
    <col min="6143" max="6143" width="20.5703125" style="3" customWidth="1"/>
    <col min="6144" max="6144" width="18.7109375" style="3" customWidth="1"/>
    <col min="6145" max="6145" width="10.140625" style="3" customWidth="1"/>
    <col min="6146" max="6146" width="18.7109375" style="3" customWidth="1"/>
    <col min="6147" max="6147" width="10.140625" style="3" customWidth="1"/>
    <col min="6148" max="6148" width="27.42578125" style="3" bestFit="1" customWidth="1"/>
    <col min="6149" max="6149" width="9.140625" style="3" bestFit="1" customWidth="1"/>
    <col min="6150" max="6150" width="24.42578125" style="3" bestFit="1" customWidth="1"/>
    <col min="6151" max="6151" width="9.140625" style="3" bestFit="1" customWidth="1"/>
    <col min="6152" max="6152" width="18.140625" style="3" bestFit="1" customWidth="1"/>
    <col min="6153" max="6153" width="9.140625" style="3" customWidth="1"/>
    <col min="6154" max="6395" width="11.42578125" style="3"/>
    <col min="6396" max="6396" width="6.140625" style="3" bestFit="1" customWidth="1"/>
    <col min="6397" max="6398" width="10.85546875" style="3" bestFit="1" customWidth="1"/>
    <col min="6399" max="6399" width="20.5703125" style="3" customWidth="1"/>
    <col min="6400" max="6400" width="18.7109375" style="3" customWidth="1"/>
    <col min="6401" max="6401" width="10.140625" style="3" customWidth="1"/>
    <col min="6402" max="6402" width="18.7109375" style="3" customWidth="1"/>
    <col min="6403" max="6403" width="10.140625" style="3" customWidth="1"/>
    <col min="6404" max="6404" width="27.42578125" style="3" bestFit="1" customWidth="1"/>
    <col min="6405" max="6405" width="9.140625" style="3" bestFit="1" customWidth="1"/>
    <col min="6406" max="6406" width="24.42578125" style="3" bestFit="1" customWidth="1"/>
    <col min="6407" max="6407" width="9.140625" style="3" bestFit="1" customWidth="1"/>
    <col min="6408" max="6408" width="18.140625" style="3" bestFit="1" customWidth="1"/>
    <col min="6409" max="6409" width="9.140625" style="3" customWidth="1"/>
    <col min="6410" max="6651" width="11.42578125" style="3"/>
    <col min="6652" max="6652" width="6.140625" style="3" bestFit="1" customWidth="1"/>
    <col min="6653" max="6654" width="10.85546875" style="3" bestFit="1" customWidth="1"/>
    <col min="6655" max="6655" width="20.5703125" style="3" customWidth="1"/>
    <col min="6656" max="6656" width="18.7109375" style="3" customWidth="1"/>
    <col min="6657" max="6657" width="10.140625" style="3" customWidth="1"/>
    <col min="6658" max="6658" width="18.7109375" style="3" customWidth="1"/>
    <col min="6659" max="6659" width="10.140625" style="3" customWidth="1"/>
    <col min="6660" max="6660" width="27.42578125" style="3" bestFit="1" customWidth="1"/>
    <col min="6661" max="6661" width="9.140625" style="3" bestFit="1" customWidth="1"/>
    <col min="6662" max="6662" width="24.42578125" style="3" bestFit="1" customWidth="1"/>
    <col min="6663" max="6663" width="9.140625" style="3" bestFit="1" customWidth="1"/>
    <col min="6664" max="6664" width="18.140625" style="3" bestFit="1" customWidth="1"/>
    <col min="6665" max="6665" width="9.140625" style="3" customWidth="1"/>
    <col min="6666" max="6907" width="11.42578125" style="3"/>
    <col min="6908" max="6908" width="6.140625" style="3" bestFit="1" customWidth="1"/>
    <col min="6909" max="6910" width="10.85546875" style="3" bestFit="1" customWidth="1"/>
    <col min="6911" max="6911" width="20.5703125" style="3" customWidth="1"/>
    <col min="6912" max="6912" width="18.7109375" style="3" customWidth="1"/>
    <col min="6913" max="6913" width="10.140625" style="3" customWidth="1"/>
    <col min="6914" max="6914" width="18.7109375" style="3" customWidth="1"/>
    <col min="6915" max="6915" width="10.140625" style="3" customWidth="1"/>
    <col min="6916" max="6916" width="27.42578125" style="3" bestFit="1" customWidth="1"/>
    <col min="6917" max="6917" width="9.140625" style="3" bestFit="1" customWidth="1"/>
    <col min="6918" max="6918" width="24.42578125" style="3" bestFit="1" customWidth="1"/>
    <col min="6919" max="6919" width="9.140625" style="3" bestFit="1" customWidth="1"/>
    <col min="6920" max="6920" width="18.140625" style="3" bestFit="1" customWidth="1"/>
    <col min="6921" max="6921" width="9.140625" style="3" customWidth="1"/>
    <col min="6922" max="7163" width="11.42578125" style="3"/>
    <col min="7164" max="7164" width="6.140625" style="3" bestFit="1" customWidth="1"/>
    <col min="7165" max="7166" width="10.85546875" style="3" bestFit="1" customWidth="1"/>
    <col min="7167" max="7167" width="20.5703125" style="3" customWidth="1"/>
    <col min="7168" max="7168" width="18.7109375" style="3" customWidth="1"/>
    <col min="7169" max="7169" width="10.140625" style="3" customWidth="1"/>
    <col min="7170" max="7170" width="18.7109375" style="3" customWidth="1"/>
    <col min="7171" max="7171" width="10.140625" style="3" customWidth="1"/>
    <col min="7172" max="7172" width="27.42578125" style="3" bestFit="1" customWidth="1"/>
    <col min="7173" max="7173" width="9.140625" style="3" bestFit="1" customWidth="1"/>
    <col min="7174" max="7174" width="24.42578125" style="3" bestFit="1" customWidth="1"/>
    <col min="7175" max="7175" width="9.140625" style="3" bestFit="1" customWidth="1"/>
    <col min="7176" max="7176" width="18.140625" style="3" bestFit="1" customWidth="1"/>
    <col min="7177" max="7177" width="9.140625" style="3" customWidth="1"/>
    <col min="7178" max="7419" width="11.42578125" style="3"/>
    <col min="7420" max="7420" width="6.140625" style="3" bestFit="1" customWidth="1"/>
    <col min="7421" max="7422" width="10.85546875" style="3" bestFit="1" customWidth="1"/>
    <col min="7423" max="7423" width="20.5703125" style="3" customWidth="1"/>
    <col min="7424" max="7424" width="18.7109375" style="3" customWidth="1"/>
    <col min="7425" max="7425" width="10.140625" style="3" customWidth="1"/>
    <col min="7426" max="7426" width="18.7109375" style="3" customWidth="1"/>
    <col min="7427" max="7427" width="10.140625" style="3" customWidth="1"/>
    <col min="7428" max="7428" width="27.42578125" style="3" bestFit="1" customWidth="1"/>
    <col min="7429" max="7429" width="9.140625" style="3" bestFit="1" customWidth="1"/>
    <col min="7430" max="7430" width="24.42578125" style="3" bestFit="1" customWidth="1"/>
    <col min="7431" max="7431" width="9.140625" style="3" bestFit="1" customWidth="1"/>
    <col min="7432" max="7432" width="18.140625" style="3" bestFit="1" customWidth="1"/>
    <col min="7433" max="7433" width="9.140625" style="3" customWidth="1"/>
    <col min="7434" max="7675" width="11.42578125" style="3"/>
    <col min="7676" max="7676" width="6.140625" style="3" bestFit="1" customWidth="1"/>
    <col min="7677" max="7678" width="10.85546875" style="3" bestFit="1" customWidth="1"/>
    <col min="7679" max="7679" width="20.5703125" style="3" customWidth="1"/>
    <col min="7680" max="7680" width="18.7109375" style="3" customWidth="1"/>
    <col min="7681" max="7681" width="10.140625" style="3" customWidth="1"/>
    <col min="7682" max="7682" width="18.7109375" style="3" customWidth="1"/>
    <col min="7683" max="7683" width="10.140625" style="3" customWidth="1"/>
    <col min="7684" max="7684" width="27.42578125" style="3" bestFit="1" customWidth="1"/>
    <col min="7685" max="7685" width="9.140625" style="3" bestFit="1" customWidth="1"/>
    <col min="7686" max="7686" width="24.42578125" style="3" bestFit="1" customWidth="1"/>
    <col min="7687" max="7687" width="9.140625" style="3" bestFit="1" customWidth="1"/>
    <col min="7688" max="7688" width="18.140625" style="3" bestFit="1" customWidth="1"/>
    <col min="7689" max="7689" width="9.140625" style="3" customWidth="1"/>
    <col min="7690" max="7931" width="11.42578125" style="3"/>
    <col min="7932" max="7932" width="6.140625" style="3" bestFit="1" customWidth="1"/>
    <col min="7933" max="7934" width="10.85546875" style="3" bestFit="1" customWidth="1"/>
    <col min="7935" max="7935" width="20.5703125" style="3" customWidth="1"/>
    <col min="7936" max="7936" width="18.7109375" style="3" customWidth="1"/>
    <col min="7937" max="7937" width="10.140625" style="3" customWidth="1"/>
    <col min="7938" max="7938" width="18.7109375" style="3" customWidth="1"/>
    <col min="7939" max="7939" width="10.140625" style="3" customWidth="1"/>
    <col min="7940" max="7940" width="27.42578125" style="3" bestFit="1" customWidth="1"/>
    <col min="7941" max="7941" width="9.140625" style="3" bestFit="1" customWidth="1"/>
    <col min="7942" max="7942" width="24.42578125" style="3" bestFit="1" customWidth="1"/>
    <col min="7943" max="7943" width="9.140625" style="3" bestFit="1" customWidth="1"/>
    <col min="7944" max="7944" width="18.140625" style="3" bestFit="1" customWidth="1"/>
    <col min="7945" max="7945" width="9.140625" style="3" customWidth="1"/>
    <col min="7946" max="8187" width="11.42578125" style="3"/>
    <col min="8188" max="8188" width="6.140625" style="3" bestFit="1" customWidth="1"/>
    <col min="8189" max="8190" width="10.85546875" style="3" bestFit="1" customWidth="1"/>
    <col min="8191" max="8191" width="20.5703125" style="3" customWidth="1"/>
    <col min="8192" max="8192" width="18.7109375" style="3" customWidth="1"/>
    <col min="8193" max="8193" width="10.140625" style="3" customWidth="1"/>
    <col min="8194" max="8194" width="18.7109375" style="3" customWidth="1"/>
    <col min="8195" max="8195" width="10.140625" style="3" customWidth="1"/>
    <col min="8196" max="8196" width="27.42578125" style="3" bestFit="1" customWidth="1"/>
    <col min="8197" max="8197" width="9.140625" style="3" bestFit="1" customWidth="1"/>
    <col min="8198" max="8198" width="24.42578125" style="3" bestFit="1" customWidth="1"/>
    <col min="8199" max="8199" width="9.140625" style="3" bestFit="1" customWidth="1"/>
    <col min="8200" max="8200" width="18.140625" style="3" bestFit="1" customWidth="1"/>
    <col min="8201" max="8201" width="9.140625" style="3" customWidth="1"/>
    <col min="8202" max="8443" width="11.42578125" style="3"/>
    <col min="8444" max="8444" width="6.140625" style="3" bestFit="1" customWidth="1"/>
    <col min="8445" max="8446" width="10.85546875" style="3" bestFit="1" customWidth="1"/>
    <col min="8447" max="8447" width="20.5703125" style="3" customWidth="1"/>
    <col min="8448" max="8448" width="18.7109375" style="3" customWidth="1"/>
    <col min="8449" max="8449" width="10.140625" style="3" customWidth="1"/>
    <col min="8450" max="8450" width="18.7109375" style="3" customWidth="1"/>
    <col min="8451" max="8451" width="10.140625" style="3" customWidth="1"/>
    <col min="8452" max="8452" width="27.42578125" style="3" bestFit="1" customWidth="1"/>
    <col min="8453" max="8453" width="9.140625" style="3" bestFit="1" customWidth="1"/>
    <col min="8454" max="8454" width="24.42578125" style="3" bestFit="1" customWidth="1"/>
    <col min="8455" max="8455" width="9.140625" style="3" bestFit="1" customWidth="1"/>
    <col min="8456" max="8456" width="18.140625" style="3" bestFit="1" customWidth="1"/>
    <col min="8457" max="8457" width="9.140625" style="3" customWidth="1"/>
    <col min="8458" max="8699" width="11.42578125" style="3"/>
    <col min="8700" max="8700" width="6.140625" style="3" bestFit="1" customWidth="1"/>
    <col min="8701" max="8702" width="10.85546875" style="3" bestFit="1" customWidth="1"/>
    <col min="8703" max="8703" width="20.5703125" style="3" customWidth="1"/>
    <col min="8704" max="8704" width="18.7109375" style="3" customWidth="1"/>
    <col min="8705" max="8705" width="10.140625" style="3" customWidth="1"/>
    <col min="8706" max="8706" width="18.7109375" style="3" customWidth="1"/>
    <col min="8707" max="8707" width="10.140625" style="3" customWidth="1"/>
    <col min="8708" max="8708" width="27.42578125" style="3" bestFit="1" customWidth="1"/>
    <col min="8709" max="8709" width="9.140625" style="3" bestFit="1" customWidth="1"/>
    <col min="8710" max="8710" width="24.42578125" style="3" bestFit="1" customWidth="1"/>
    <col min="8711" max="8711" width="9.140625" style="3" bestFit="1" customWidth="1"/>
    <col min="8712" max="8712" width="18.140625" style="3" bestFit="1" customWidth="1"/>
    <col min="8713" max="8713" width="9.140625" style="3" customWidth="1"/>
    <col min="8714" max="8955" width="11.42578125" style="3"/>
    <col min="8956" max="8956" width="6.140625" style="3" bestFit="1" customWidth="1"/>
    <col min="8957" max="8958" width="10.85546875" style="3" bestFit="1" customWidth="1"/>
    <col min="8959" max="8959" width="20.5703125" style="3" customWidth="1"/>
    <col min="8960" max="8960" width="18.7109375" style="3" customWidth="1"/>
    <col min="8961" max="8961" width="10.140625" style="3" customWidth="1"/>
    <col min="8962" max="8962" width="18.7109375" style="3" customWidth="1"/>
    <col min="8963" max="8963" width="10.140625" style="3" customWidth="1"/>
    <col min="8964" max="8964" width="27.42578125" style="3" bestFit="1" customWidth="1"/>
    <col min="8965" max="8965" width="9.140625" style="3" bestFit="1" customWidth="1"/>
    <col min="8966" max="8966" width="24.42578125" style="3" bestFit="1" customWidth="1"/>
    <col min="8967" max="8967" width="9.140625" style="3" bestFit="1" customWidth="1"/>
    <col min="8968" max="8968" width="18.140625" style="3" bestFit="1" customWidth="1"/>
    <col min="8969" max="8969" width="9.140625" style="3" customWidth="1"/>
    <col min="8970" max="9211" width="11.42578125" style="3"/>
    <col min="9212" max="9212" width="6.140625" style="3" bestFit="1" customWidth="1"/>
    <col min="9213" max="9214" width="10.85546875" style="3" bestFit="1" customWidth="1"/>
    <col min="9215" max="9215" width="20.5703125" style="3" customWidth="1"/>
    <col min="9216" max="9216" width="18.7109375" style="3" customWidth="1"/>
    <col min="9217" max="9217" width="10.140625" style="3" customWidth="1"/>
    <col min="9218" max="9218" width="18.7109375" style="3" customWidth="1"/>
    <col min="9219" max="9219" width="10.140625" style="3" customWidth="1"/>
    <col min="9220" max="9220" width="27.42578125" style="3" bestFit="1" customWidth="1"/>
    <col min="9221" max="9221" width="9.140625" style="3" bestFit="1" customWidth="1"/>
    <col min="9222" max="9222" width="24.42578125" style="3" bestFit="1" customWidth="1"/>
    <col min="9223" max="9223" width="9.140625" style="3" bestFit="1" customWidth="1"/>
    <col min="9224" max="9224" width="18.140625" style="3" bestFit="1" customWidth="1"/>
    <col min="9225" max="9225" width="9.140625" style="3" customWidth="1"/>
    <col min="9226" max="9467" width="11.42578125" style="3"/>
    <col min="9468" max="9468" width="6.140625" style="3" bestFit="1" customWidth="1"/>
    <col min="9469" max="9470" width="10.85546875" style="3" bestFit="1" customWidth="1"/>
    <col min="9471" max="9471" width="20.5703125" style="3" customWidth="1"/>
    <col min="9472" max="9472" width="18.7109375" style="3" customWidth="1"/>
    <col min="9473" max="9473" width="10.140625" style="3" customWidth="1"/>
    <col min="9474" max="9474" width="18.7109375" style="3" customWidth="1"/>
    <col min="9475" max="9475" width="10.140625" style="3" customWidth="1"/>
    <col min="9476" max="9476" width="27.42578125" style="3" bestFit="1" customWidth="1"/>
    <col min="9477" max="9477" width="9.140625" style="3" bestFit="1" customWidth="1"/>
    <col min="9478" max="9478" width="24.42578125" style="3" bestFit="1" customWidth="1"/>
    <col min="9479" max="9479" width="9.140625" style="3" bestFit="1" customWidth="1"/>
    <col min="9480" max="9480" width="18.140625" style="3" bestFit="1" customWidth="1"/>
    <col min="9481" max="9481" width="9.140625" style="3" customWidth="1"/>
    <col min="9482" max="9723" width="11.42578125" style="3"/>
    <col min="9724" max="9724" width="6.140625" style="3" bestFit="1" customWidth="1"/>
    <col min="9725" max="9726" width="10.85546875" style="3" bestFit="1" customWidth="1"/>
    <col min="9727" max="9727" width="20.5703125" style="3" customWidth="1"/>
    <col min="9728" max="9728" width="18.7109375" style="3" customWidth="1"/>
    <col min="9729" max="9729" width="10.140625" style="3" customWidth="1"/>
    <col min="9730" max="9730" width="18.7109375" style="3" customWidth="1"/>
    <col min="9731" max="9731" width="10.140625" style="3" customWidth="1"/>
    <col min="9732" max="9732" width="27.42578125" style="3" bestFit="1" customWidth="1"/>
    <col min="9733" max="9733" width="9.140625" style="3" bestFit="1" customWidth="1"/>
    <col min="9734" max="9734" width="24.42578125" style="3" bestFit="1" customWidth="1"/>
    <col min="9735" max="9735" width="9.140625" style="3" bestFit="1" customWidth="1"/>
    <col min="9736" max="9736" width="18.140625" style="3" bestFit="1" customWidth="1"/>
    <col min="9737" max="9737" width="9.140625" style="3" customWidth="1"/>
    <col min="9738" max="9979" width="11.42578125" style="3"/>
    <col min="9980" max="9980" width="6.140625" style="3" bestFit="1" customWidth="1"/>
    <col min="9981" max="9982" width="10.85546875" style="3" bestFit="1" customWidth="1"/>
    <col min="9983" max="9983" width="20.5703125" style="3" customWidth="1"/>
    <col min="9984" max="9984" width="18.7109375" style="3" customWidth="1"/>
    <col min="9985" max="9985" width="10.140625" style="3" customWidth="1"/>
    <col min="9986" max="9986" width="18.7109375" style="3" customWidth="1"/>
    <col min="9987" max="9987" width="10.140625" style="3" customWidth="1"/>
    <col min="9988" max="9988" width="27.42578125" style="3" bestFit="1" customWidth="1"/>
    <col min="9989" max="9989" width="9.140625" style="3" bestFit="1" customWidth="1"/>
    <col min="9990" max="9990" width="24.42578125" style="3" bestFit="1" customWidth="1"/>
    <col min="9991" max="9991" width="9.140625" style="3" bestFit="1" customWidth="1"/>
    <col min="9992" max="9992" width="18.140625" style="3" bestFit="1" customWidth="1"/>
    <col min="9993" max="9993" width="9.140625" style="3" customWidth="1"/>
    <col min="9994" max="10235" width="11.42578125" style="3"/>
    <col min="10236" max="10236" width="6.140625" style="3" bestFit="1" customWidth="1"/>
    <col min="10237" max="10238" width="10.85546875" style="3" bestFit="1" customWidth="1"/>
    <col min="10239" max="10239" width="20.5703125" style="3" customWidth="1"/>
    <col min="10240" max="10240" width="18.7109375" style="3" customWidth="1"/>
    <col min="10241" max="10241" width="10.140625" style="3" customWidth="1"/>
    <col min="10242" max="10242" width="18.7109375" style="3" customWidth="1"/>
    <col min="10243" max="10243" width="10.140625" style="3" customWidth="1"/>
    <col min="10244" max="10244" width="27.42578125" style="3" bestFit="1" customWidth="1"/>
    <col min="10245" max="10245" width="9.140625" style="3" bestFit="1" customWidth="1"/>
    <col min="10246" max="10246" width="24.42578125" style="3" bestFit="1" customWidth="1"/>
    <col min="10247" max="10247" width="9.140625" style="3" bestFit="1" customWidth="1"/>
    <col min="10248" max="10248" width="18.140625" style="3" bestFit="1" customWidth="1"/>
    <col min="10249" max="10249" width="9.140625" style="3" customWidth="1"/>
    <col min="10250" max="10491" width="11.42578125" style="3"/>
    <col min="10492" max="10492" width="6.140625" style="3" bestFit="1" customWidth="1"/>
    <col min="10493" max="10494" width="10.85546875" style="3" bestFit="1" customWidth="1"/>
    <col min="10495" max="10495" width="20.5703125" style="3" customWidth="1"/>
    <col min="10496" max="10496" width="18.7109375" style="3" customWidth="1"/>
    <col min="10497" max="10497" width="10.140625" style="3" customWidth="1"/>
    <col min="10498" max="10498" width="18.7109375" style="3" customWidth="1"/>
    <col min="10499" max="10499" width="10.140625" style="3" customWidth="1"/>
    <col min="10500" max="10500" width="27.42578125" style="3" bestFit="1" customWidth="1"/>
    <col min="10501" max="10501" width="9.140625" style="3" bestFit="1" customWidth="1"/>
    <col min="10502" max="10502" width="24.42578125" style="3" bestFit="1" customWidth="1"/>
    <col min="10503" max="10503" width="9.140625" style="3" bestFit="1" customWidth="1"/>
    <col min="10504" max="10504" width="18.140625" style="3" bestFit="1" customWidth="1"/>
    <col min="10505" max="10505" width="9.140625" style="3" customWidth="1"/>
    <col min="10506" max="10747" width="11.42578125" style="3"/>
    <col min="10748" max="10748" width="6.140625" style="3" bestFit="1" customWidth="1"/>
    <col min="10749" max="10750" width="10.85546875" style="3" bestFit="1" customWidth="1"/>
    <col min="10751" max="10751" width="20.5703125" style="3" customWidth="1"/>
    <col min="10752" max="10752" width="18.7109375" style="3" customWidth="1"/>
    <col min="10753" max="10753" width="10.140625" style="3" customWidth="1"/>
    <col min="10754" max="10754" width="18.7109375" style="3" customWidth="1"/>
    <col min="10755" max="10755" width="10.140625" style="3" customWidth="1"/>
    <col min="10756" max="10756" width="27.42578125" style="3" bestFit="1" customWidth="1"/>
    <col min="10757" max="10757" width="9.140625" style="3" bestFit="1" customWidth="1"/>
    <col min="10758" max="10758" width="24.42578125" style="3" bestFit="1" customWidth="1"/>
    <col min="10759" max="10759" width="9.140625" style="3" bestFit="1" customWidth="1"/>
    <col min="10760" max="10760" width="18.140625" style="3" bestFit="1" customWidth="1"/>
    <col min="10761" max="10761" width="9.140625" style="3" customWidth="1"/>
    <col min="10762" max="11003" width="11.42578125" style="3"/>
    <col min="11004" max="11004" width="6.140625" style="3" bestFit="1" customWidth="1"/>
    <col min="11005" max="11006" width="10.85546875" style="3" bestFit="1" customWidth="1"/>
    <col min="11007" max="11007" width="20.5703125" style="3" customWidth="1"/>
    <col min="11008" max="11008" width="18.7109375" style="3" customWidth="1"/>
    <col min="11009" max="11009" width="10.140625" style="3" customWidth="1"/>
    <col min="11010" max="11010" width="18.7109375" style="3" customWidth="1"/>
    <col min="11011" max="11011" width="10.140625" style="3" customWidth="1"/>
    <col min="11012" max="11012" width="27.42578125" style="3" bestFit="1" customWidth="1"/>
    <col min="11013" max="11013" width="9.140625" style="3" bestFit="1" customWidth="1"/>
    <col min="11014" max="11014" width="24.42578125" style="3" bestFit="1" customWidth="1"/>
    <col min="11015" max="11015" width="9.140625" style="3" bestFit="1" customWidth="1"/>
    <col min="11016" max="11016" width="18.140625" style="3" bestFit="1" customWidth="1"/>
    <col min="11017" max="11017" width="9.140625" style="3" customWidth="1"/>
    <col min="11018" max="11259" width="11.42578125" style="3"/>
    <col min="11260" max="11260" width="6.140625" style="3" bestFit="1" customWidth="1"/>
    <col min="11261" max="11262" width="10.85546875" style="3" bestFit="1" customWidth="1"/>
    <col min="11263" max="11263" width="20.5703125" style="3" customWidth="1"/>
    <col min="11264" max="11264" width="18.7109375" style="3" customWidth="1"/>
    <col min="11265" max="11265" width="10.140625" style="3" customWidth="1"/>
    <col min="11266" max="11266" width="18.7109375" style="3" customWidth="1"/>
    <col min="11267" max="11267" width="10.140625" style="3" customWidth="1"/>
    <col min="11268" max="11268" width="27.42578125" style="3" bestFit="1" customWidth="1"/>
    <col min="11269" max="11269" width="9.140625" style="3" bestFit="1" customWidth="1"/>
    <col min="11270" max="11270" width="24.42578125" style="3" bestFit="1" customWidth="1"/>
    <col min="11271" max="11271" width="9.140625" style="3" bestFit="1" customWidth="1"/>
    <col min="11272" max="11272" width="18.140625" style="3" bestFit="1" customWidth="1"/>
    <col min="11273" max="11273" width="9.140625" style="3" customWidth="1"/>
    <col min="11274" max="11515" width="11.42578125" style="3"/>
    <col min="11516" max="11516" width="6.140625" style="3" bestFit="1" customWidth="1"/>
    <col min="11517" max="11518" width="10.85546875" style="3" bestFit="1" customWidth="1"/>
    <col min="11519" max="11519" width="20.5703125" style="3" customWidth="1"/>
    <col min="11520" max="11520" width="18.7109375" style="3" customWidth="1"/>
    <col min="11521" max="11521" width="10.140625" style="3" customWidth="1"/>
    <col min="11522" max="11522" width="18.7109375" style="3" customWidth="1"/>
    <col min="11523" max="11523" width="10.140625" style="3" customWidth="1"/>
    <col min="11524" max="11524" width="27.42578125" style="3" bestFit="1" customWidth="1"/>
    <col min="11525" max="11525" width="9.140625" style="3" bestFit="1" customWidth="1"/>
    <col min="11526" max="11526" width="24.42578125" style="3" bestFit="1" customWidth="1"/>
    <col min="11527" max="11527" width="9.140625" style="3" bestFit="1" customWidth="1"/>
    <col min="11528" max="11528" width="18.140625" style="3" bestFit="1" customWidth="1"/>
    <col min="11529" max="11529" width="9.140625" style="3" customWidth="1"/>
    <col min="11530" max="11771" width="11.42578125" style="3"/>
    <col min="11772" max="11772" width="6.140625" style="3" bestFit="1" customWidth="1"/>
    <col min="11773" max="11774" width="10.85546875" style="3" bestFit="1" customWidth="1"/>
    <col min="11775" max="11775" width="20.5703125" style="3" customWidth="1"/>
    <col min="11776" max="11776" width="18.7109375" style="3" customWidth="1"/>
    <col min="11777" max="11777" width="10.140625" style="3" customWidth="1"/>
    <col min="11778" max="11778" width="18.7109375" style="3" customWidth="1"/>
    <col min="11779" max="11779" width="10.140625" style="3" customWidth="1"/>
    <col min="11780" max="11780" width="27.42578125" style="3" bestFit="1" customWidth="1"/>
    <col min="11781" max="11781" width="9.140625" style="3" bestFit="1" customWidth="1"/>
    <col min="11782" max="11782" width="24.42578125" style="3" bestFit="1" customWidth="1"/>
    <col min="11783" max="11783" width="9.140625" style="3" bestFit="1" customWidth="1"/>
    <col min="11784" max="11784" width="18.140625" style="3" bestFit="1" customWidth="1"/>
    <col min="11785" max="11785" width="9.140625" style="3" customWidth="1"/>
    <col min="11786" max="12027" width="11.42578125" style="3"/>
    <col min="12028" max="12028" width="6.140625" style="3" bestFit="1" customWidth="1"/>
    <col min="12029" max="12030" width="10.85546875" style="3" bestFit="1" customWidth="1"/>
    <col min="12031" max="12031" width="20.5703125" style="3" customWidth="1"/>
    <col min="12032" max="12032" width="18.7109375" style="3" customWidth="1"/>
    <col min="12033" max="12033" width="10.140625" style="3" customWidth="1"/>
    <col min="12034" max="12034" width="18.7109375" style="3" customWidth="1"/>
    <col min="12035" max="12035" width="10.140625" style="3" customWidth="1"/>
    <col min="12036" max="12036" width="27.42578125" style="3" bestFit="1" customWidth="1"/>
    <col min="12037" max="12037" width="9.140625" style="3" bestFit="1" customWidth="1"/>
    <col min="12038" max="12038" width="24.42578125" style="3" bestFit="1" customWidth="1"/>
    <col min="12039" max="12039" width="9.140625" style="3" bestFit="1" customWidth="1"/>
    <col min="12040" max="12040" width="18.140625" style="3" bestFit="1" customWidth="1"/>
    <col min="12041" max="12041" width="9.140625" style="3" customWidth="1"/>
    <col min="12042" max="12283" width="11.42578125" style="3"/>
    <col min="12284" max="12284" width="6.140625" style="3" bestFit="1" customWidth="1"/>
    <col min="12285" max="12286" width="10.85546875" style="3" bestFit="1" customWidth="1"/>
    <col min="12287" max="12287" width="20.5703125" style="3" customWidth="1"/>
    <col min="12288" max="12288" width="18.7109375" style="3" customWidth="1"/>
    <col min="12289" max="12289" width="10.140625" style="3" customWidth="1"/>
    <col min="12290" max="12290" width="18.7109375" style="3" customWidth="1"/>
    <col min="12291" max="12291" width="10.140625" style="3" customWidth="1"/>
    <col min="12292" max="12292" width="27.42578125" style="3" bestFit="1" customWidth="1"/>
    <col min="12293" max="12293" width="9.140625" style="3" bestFit="1" customWidth="1"/>
    <col min="12294" max="12294" width="24.42578125" style="3" bestFit="1" customWidth="1"/>
    <col min="12295" max="12295" width="9.140625" style="3" bestFit="1" customWidth="1"/>
    <col min="12296" max="12296" width="18.140625" style="3" bestFit="1" customWidth="1"/>
    <col min="12297" max="12297" width="9.140625" style="3" customWidth="1"/>
    <col min="12298" max="12539" width="11.42578125" style="3"/>
    <col min="12540" max="12540" width="6.140625" style="3" bestFit="1" customWidth="1"/>
    <col min="12541" max="12542" width="10.85546875" style="3" bestFit="1" customWidth="1"/>
    <col min="12543" max="12543" width="20.5703125" style="3" customWidth="1"/>
    <col min="12544" max="12544" width="18.7109375" style="3" customWidth="1"/>
    <col min="12545" max="12545" width="10.140625" style="3" customWidth="1"/>
    <col min="12546" max="12546" width="18.7109375" style="3" customWidth="1"/>
    <col min="12547" max="12547" width="10.140625" style="3" customWidth="1"/>
    <col min="12548" max="12548" width="27.42578125" style="3" bestFit="1" customWidth="1"/>
    <col min="12549" max="12549" width="9.140625" style="3" bestFit="1" customWidth="1"/>
    <col min="12550" max="12550" width="24.42578125" style="3" bestFit="1" customWidth="1"/>
    <col min="12551" max="12551" width="9.140625" style="3" bestFit="1" customWidth="1"/>
    <col min="12552" max="12552" width="18.140625" style="3" bestFit="1" customWidth="1"/>
    <col min="12553" max="12553" width="9.140625" style="3" customWidth="1"/>
    <col min="12554" max="12795" width="11.42578125" style="3"/>
    <col min="12796" max="12796" width="6.140625" style="3" bestFit="1" customWidth="1"/>
    <col min="12797" max="12798" width="10.85546875" style="3" bestFit="1" customWidth="1"/>
    <col min="12799" max="12799" width="20.5703125" style="3" customWidth="1"/>
    <col min="12800" max="12800" width="18.7109375" style="3" customWidth="1"/>
    <col min="12801" max="12801" width="10.140625" style="3" customWidth="1"/>
    <col min="12802" max="12802" width="18.7109375" style="3" customWidth="1"/>
    <col min="12803" max="12803" width="10.140625" style="3" customWidth="1"/>
    <col min="12804" max="12804" width="27.42578125" style="3" bestFit="1" customWidth="1"/>
    <col min="12805" max="12805" width="9.140625" style="3" bestFit="1" customWidth="1"/>
    <col min="12806" max="12806" width="24.42578125" style="3" bestFit="1" customWidth="1"/>
    <col min="12807" max="12807" width="9.140625" style="3" bestFit="1" customWidth="1"/>
    <col min="12808" max="12808" width="18.140625" style="3" bestFit="1" customWidth="1"/>
    <col min="12809" max="12809" width="9.140625" style="3" customWidth="1"/>
    <col min="12810" max="13051" width="11.42578125" style="3"/>
    <col min="13052" max="13052" width="6.140625" style="3" bestFit="1" customWidth="1"/>
    <col min="13053" max="13054" width="10.85546875" style="3" bestFit="1" customWidth="1"/>
    <col min="13055" max="13055" width="20.5703125" style="3" customWidth="1"/>
    <col min="13056" max="13056" width="18.7109375" style="3" customWidth="1"/>
    <col min="13057" max="13057" width="10.140625" style="3" customWidth="1"/>
    <col min="13058" max="13058" width="18.7109375" style="3" customWidth="1"/>
    <col min="13059" max="13059" width="10.140625" style="3" customWidth="1"/>
    <col min="13060" max="13060" width="27.42578125" style="3" bestFit="1" customWidth="1"/>
    <col min="13061" max="13061" width="9.140625" style="3" bestFit="1" customWidth="1"/>
    <col min="13062" max="13062" width="24.42578125" style="3" bestFit="1" customWidth="1"/>
    <col min="13063" max="13063" width="9.140625" style="3" bestFit="1" customWidth="1"/>
    <col min="13064" max="13064" width="18.140625" style="3" bestFit="1" customWidth="1"/>
    <col min="13065" max="13065" width="9.140625" style="3" customWidth="1"/>
    <col min="13066" max="13307" width="11.42578125" style="3"/>
    <col min="13308" max="13308" width="6.140625" style="3" bestFit="1" customWidth="1"/>
    <col min="13309" max="13310" width="10.85546875" style="3" bestFit="1" customWidth="1"/>
    <col min="13311" max="13311" width="20.5703125" style="3" customWidth="1"/>
    <col min="13312" max="13312" width="18.7109375" style="3" customWidth="1"/>
    <col min="13313" max="13313" width="10.140625" style="3" customWidth="1"/>
    <col min="13314" max="13314" width="18.7109375" style="3" customWidth="1"/>
    <col min="13315" max="13315" width="10.140625" style="3" customWidth="1"/>
    <col min="13316" max="13316" width="27.42578125" style="3" bestFit="1" customWidth="1"/>
    <col min="13317" max="13317" width="9.140625" style="3" bestFit="1" customWidth="1"/>
    <col min="13318" max="13318" width="24.42578125" style="3" bestFit="1" customWidth="1"/>
    <col min="13319" max="13319" width="9.140625" style="3" bestFit="1" customWidth="1"/>
    <col min="13320" max="13320" width="18.140625" style="3" bestFit="1" customWidth="1"/>
    <col min="13321" max="13321" width="9.140625" style="3" customWidth="1"/>
    <col min="13322" max="13563" width="11.42578125" style="3"/>
    <col min="13564" max="13564" width="6.140625" style="3" bestFit="1" customWidth="1"/>
    <col min="13565" max="13566" width="10.85546875" style="3" bestFit="1" customWidth="1"/>
    <col min="13567" max="13567" width="20.5703125" style="3" customWidth="1"/>
    <col min="13568" max="13568" width="18.7109375" style="3" customWidth="1"/>
    <col min="13569" max="13569" width="10.140625" style="3" customWidth="1"/>
    <col min="13570" max="13570" width="18.7109375" style="3" customWidth="1"/>
    <col min="13571" max="13571" width="10.140625" style="3" customWidth="1"/>
    <col min="13572" max="13572" width="27.42578125" style="3" bestFit="1" customWidth="1"/>
    <col min="13573" max="13573" width="9.140625" style="3" bestFit="1" customWidth="1"/>
    <col min="13574" max="13574" width="24.42578125" style="3" bestFit="1" customWidth="1"/>
    <col min="13575" max="13575" width="9.140625" style="3" bestFit="1" customWidth="1"/>
    <col min="13576" max="13576" width="18.140625" style="3" bestFit="1" customWidth="1"/>
    <col min="13577" max="13577" width="9.140625" style="3" customWidth="1"/>
    <col min="13578" max="13819" width="11.42578125" style="3"/>
    <col min="13820" max="13820" width="6.140625" style="3" bestFit="1" customWidth="1"/>
    <col min="13821" max="13822" width="10.85546875" style="3" bestFit="1" customWidth="1"/>
    <col min="13823" max="13823" width="20.5703125" style="3" customWidth="1"/>
    <col min="13824" max="13824" width="18.7109375" style="3" customWidth="1"/>
    <col min="13825" max="13825" width="10.140625" style="3" customWidth="1"/>
    <col min="13826" max="13826" width="18.7109375" style="3" customWidth="1"/>
    <col min="13827" max="13827" width="10.140625" style="3" customWidth="1"/>
    <col min="13828" max="13828" width="27.42578125" style="3" bestFit="1" customWidth="1"/>
    <col min="13829" max="13829" width="9.140625" style="3" bestFit="1" customWidth="1"/>
    <col min="13830" max="13830" width="24.42578125" style="3" bestFit="1" customWidth="1"/>
    <col min="13831" max="13831" width="9.140625" style="3" bestFit="1" customWidth="1"/>
    <col min="13832" max="13832" width="18.140625" style="3" bestFit="1" customWidth="1"/>
    <col min="13833" max="13833" width="9.140625" style="3" customWidth="1"/>
    <col min="13834" max="14075" width="11.42578125" style="3"/>
    <col min="14076" max="14076" width="6.140625" style="3" bestFit="1" customWidth="1"/>
    <col min="14077" max="14078" width="10.85546875" style="3" bestFit="1" customWidth="1"/>
    <col min="14079" max="14079" width="20.5703125" style="3" customWidth="1"/>
    <col min="14080" max="14080" width="18.7109375" style="3" customWidth="1"/>
    <col min="14081" max="14081" width="10.140625" style="3" customWidth="1"/>
    <col min="14082" max="14082" width="18.7109375" style="3" customWidth="1"/>
    <col min="14083" max="14083" width="10.140625" style="3" customWidth="1"/>
    <col min="14084" max="14084" width="27.42578125" style="3" bestFit="1" customWidth="1"/>
    <col min="14085" max="14085" width="9.140625" style="3" bestFit="1" customWidth="1"/>
    <col min="14086" max="14086" width="24.42578125" style="3" bestFit="1" customWidth="1"/>
    <col min="14087" max="14087" width="9.140625" style="3" bestFit="1" customWidth="1"/>
    <col min="14088" max="14088" width="18.140625" style="3" bestFit="1" customWidth="1"/>
    <col min="14089" max="14089" width="9.140625" style="3" customWidth="1"/>
    <col min="14090" max="14331" width="11.42578125" style="3"/>
    <col min="14332" max="14332" width="6.140625" style="3" bestFit="1" customWidth="1"/>
    <col min="14333" max="14334" width="10.85546875" style="3" bestFit="1" customWidth="1"/>
    <col min="14335" max="14335" width="20.5703125" style="3" customWidth="1"/>
    <col min="14336" max="14336" width="18.7109375" style="3" customWidth="1"/>
    <col min="14337" max="14337" width="10.140625" style="3" customWidth="1"/>
    <col min="14338" max="14338" width="18.7109375" style="3" customWidth="1"/>
    <col min="14339" max="14339" width="10.140625" style="3" customWidth="1"/>
    <col min="14340" max="14340" width="27.42578125" style="3" bestFit="1" customWidth="1"/>
    <col min="14341" max="14341" width="9.140625" style="3" bestFit="1" customWidth="1"/>
    <col min="14342" max="14342" width="24.42578125" style="3" bestFit="1" customWidth="1"/>
    <col min="14343" max="14343" width="9.140625" style="3" bestFit="1" customWidth="1"/>
    <col min="14344" max="14344" width="18.140625" style="3" bestFit="1" customWidth="1"/>
    <col min="14345" max="14345" width="9.140625" style="3" customWidth="1"/>
    <col min="14346" max="14587" width="11.42578125" style="3"/>
    <col min="14588" max="14588" width="6.140625" style="3" bestFit="1" customWidth="1"/>
    <col min="14589" max="14590" width="10.85546875" style="3" bestFit="1" customWidth="1"/>
    <col min="14591" max="14591" width="20.5703125" style="3" customWidth="1"/>
    <col min="14592" max="14592" width="18.7109375" style="3" customWidth="1"/>
    <col min="14593" max="14593" width="10.140625" style="3" customWidth="1"/>
    <col min="14594" max="14594" width="18.7109375" style="3" customWidth="1"/>
    <col min="14595" max="14595" width="10.140625" style="3" customWidth="1"/>
    <col min="14596" max="14596" width="27.42578125" style="3" bestFit="1" customWidth="1"/>
    <col min="14597" max="14597" width="9.140625" style="3" bestFit="1" customWidth="1"/>
    <col min="14598" max="14598" width="24.42578125" style="3" bestFit="1" customWidth="1"/>
    <col min="14599" max="14599" width="9.140625" style="3" bestFit="1" customWidth="1"/>
    <col min="14600" max="14600" width="18.140625" style="3" bestFit="1" customWidth="1"/>
    <col min="14601" max="14601" width="9.140625" style="3" customWidth="1"/>
    <col min="14602" max="14843" width="11.42578125" style="3"/>
    <col min="14844" max="14844" width="6.140625" style="3" bestFit="1" customWidth="1"/>
    <col min="14845" max="14846" width="10.85546875" style="3" bestFit="1" customWidth="1"/>
    <col min="14847" max="14847" width="20.5703125" style="3" customWidth="1"/>
    <col min="14848" max="14848" width="18.7109375" style="3" customWidth="1"/>
    <col min="14849" max="14849" width="10.140625" style="3" customWidth="1"/>
    <col min="14850" max="14850" width="18.7109375" style="3" customWidth="1"/>
    <col min="14851" max="14851" width="10.140625" style="3" customWidth="1"/>
    <col min="14852" max="14852" width="27.42578125" style="3" bestFit="1" customWidth="1"/>
    <col min="14853" max="14853" width="9.140625" style="3" bestFit="1" customWidth="1"/>
    <col min="14854" max="14854" width="24.42578125" style="3" bestFit="1" customWidth="1"/>
    <col min="14855" max="14855" width="9.140625" style="3" bestFit="1" customWidth="1"/>
    <col min="14856" max="14856" width="18.140625" style="3" bestFit="1" customWidth="1"/>
    <col min="14857" max="14857" width="9.140625" style="3" customWidth="1"/>
    <col min="14858" max="15099" width="11.42578125" style="3"/>
    <col min="15100" max="15100" width="6.140625" style="3" bestFit="1" customWidth="1"/>
    <col min="15101" max="15102" width="10.85546875" style="3" bestFit="1" customWidth="1"/>
    <col min="15103" max="15103" width="20.5703125" style="3" customWidth="1"/>
    <col min="15104" max="15104" width="18.7109375" style="3" customWidth="1"/>
    <col min="15105" max="15105" width="10.140625" style="3" customWidth="1"/>
    <col min="15106" max="15106" width="18.7109375" style="3" customWidth="1"/>
    <col min="15107" max="15107" width="10.140625" style="3" customWidth="1"/>
    <col min="15108" max="15108" width="27.42578125" style="3" bestFit="1" customWidth="1"/>
    <col min="15109" max="15109" width="9.140625" style="3" bestFit="1" customWidth="1"/>
    <col min="15110" max="15110" width="24.42578125" style="3" bestFit="1" customWidth="1"/>
    <col min="15111" max="15111" width="9.140625" style="3" bestFit="1" customWidth="1"/>
    <col min="15112" max="15112" width="18.140625" style="3" bestFit="1" customWidth="1"/>
    <col min="15113" max="15113" width="9.140625" style="3" customWidth="1"/>
    <col min="15114" max="15355" width="11.42578125" style="3"/>
    <col min="15356" max="15356" width="6.140625" style="3" bestFit="1" customWidth="1"/>
    <col min="15357" max="15358" width="10.85546875" style="3" bestFit="1" customWidth="1"/>
    <col min="15359" max="15359" width="20.5703125" style="3" customWidth="1"/>
    <col min="15360" max="15360" width="18.7109375" style="3" customWidth="1"/>
    <col min="15361" max="15361" width="10.140625" style="3" customWidth="1"/>
    <col min="15362" max="15362" width="18.7109375" style="3" customWidth="1"/>
    <col min="15363" max="15363" width="10.140625" style="3" customWidth="1"/>
    <col min="15364" max="15364" width="27.42578125" style="3" bestFit="1" customWidth="1"/>
    <col min="15365" max="15365" width="9.140625" style="3" bestFit="1" customWidth="1"/>
    <col min="15366" max="15366" width="24.42578125" style="3" bestFit="1" customWidth="1"/>
    <col min="15367" max="15367" width="9.140625" style="3" bestFit="1" customWidth="1"/>
    <col min="15368" max="15368" width="18.140625" style="3" bestFit="1" customWidth="1"/>
    <col min="15369" max="15369" width="9.140625" style="3" customWidth="1"/>
    <col min="15370" max="15611" width="11.42578125" style="3"/>
    <col min="15612" max="15612" width="6.140625" style="3" bestFit="1" customWidth="1"/>
    <col min="15613" max="15614" width="10.85546875" style="3" bestFit="1" customWidth="1"/>
    <col min="15615" max="15615" width="20.5703125" style="3" customWidth="1"/>
    <col min="15616" max="15616" width="18.7109375" style="3" customWidth="1"/>
    <col min="15617" max="15617" width="10.140625" style="3" customWidth="1"/>
    <col min="15618" max="15618" width="18.7109375" style="3" customWidth="1"/>
    <col min="15619" max="15619" width="10.140625" style="3" customWidth="1"/>
    <col min="15620" max="15620" width="27.42578125" style="3" bestFit="1" customWidth="1"/>
    <col min="15621" max="15621" width="9.140625" style="3" bestFit="1" customWidth="1"/>
    <col min="15622" max="15622" width="24.42578125" style="3" bestFit="1" customWidth="1"/>
    <col min="15623" max="15623" width="9.140625" style="3" bestFit="1" customWidth="1"/>
    <col min="15624" max="15624" width="18.140625" style="3" bestFit="1" customWidth="1"/>
    <col min="15625" max="15625" width="9.140625" style="3" customWidth="1"/>
    <col min="15626" max="15867" width="11.42578125" style="3"/>
    <col min="15868" max="15868" width="6.140625" style="3" bestFit="1" customWidth="1"/>
    <col min="15869" max="15870" width="10.85546875" style="3" bestFit="1" customWidth="1"/>
    <col min="15871" max="15871" width="20.5703125" style="3" customWidth="1"/>
    <col min="15872" max="15872" width="18.7109375" style="3" customWidth="1"/>
    <col min="15873" max="15873" width="10.140625" style="3" customWidth="1"/>
    <col min="15874" max="15874" width="18.7109375" style="3" customWidth="1"/>
    <col min="15875" max="15875" width="10.140625" style="3" customWidth="1"/>
    <col min="15876" max="15876" width="27.42578125" style="3" bestFit="1" customWidth="1"/>
    <col min="15877" max="15877" width="9.140625" style="3" bestFit="1" customWidth="1"/>
    <col min="15878" max="15878" width="24.42578125" style="3" bestFit="1" customWidth="1"/>
    <col min="15879" max="15879" width="9.140625" style="3" bestFit="1" customWidth="1"/>
    <col min="15880" max="15880" width="18.140625" style="3" bestFit="1" customWidth="1"/>
    <col min="15881" max="15881" width="9.140625" style="3" customWidth="1"/>
    <col min="15882" max="16123" width="11.42578125" style="3"/>
    <col min="16124" max="16124" width="6.140625" style="3" bestFit="1" customWidth="1"/>
    <col min="16125" max="16126" width="10.85546875" style="3" bestFit="1" customWidth="1"/>
    <col min="16127" max="16127" width="20.5703125" style="3" customWidth="1"/>
    <col min="16128" max="16128" width="18.7109375" style="3" customWidth="1"/>
    <col min="16129" max="16129" width="10.140625" style="3" customWidth="1"/>
    <col min="16130" max="16130" width="18.7109375" style="3" customWidth="1"/>
    <col min="16131" max="16131" width="10.140625" style="3" customWidth="1"/>
    <col min="16132" max="16132" width="27.42578125" style="3" bestFit="1" customWidth="1"/>
    <col min="16133" max="16133" width="9.140625" style="3" bestFit="1" customWidth="1"/>
    <col min="16134" max="16134" width="24.42578125" style="3" bestFit="1" customWidth="1"/>
    <col min="16135" max="16135" width="9.140625" style="3" bestFit="1" customWidth="1"/>
    <col min="16136" max="16136" width="18.140625" style="3" bestFit="1" customWidth="1"/>
    <col min="16137" max="16137" width="9.140625" style="3" customWidth="1"/>
    <col min="16138" max="16380" width="11.42578125" style="3"/>
    <col min="16381" max="16384" width="11.42578125" style="3" customWidth="1"/>
  </cols>
  <sheetData>
    <row r="1" spans="1:10" x14ac:dyDescent="0.25">
      <c r="B1" s="11" t="s">
        <v>0</v>
      </c>
      <c r="C1" s="1" t="s">
        <v>25</v>
      </c>
      <c r="D1" s="1" t="s">
        <v>26</v>
      </c>
      <c r="E1" s="1"/>
      <c r="F1" s="1" t="s">
        <v>27</v>
      </c>
      <c r="G1" s="1"/>
      <c r="H1" s="1" t="s">
        <v>28</v>
      </c>
      <c r="I1" s="6" t="s">
        <v>35</v>
      </c>
      <c r="J1" s="2"/>
    </row>
    <row r="2" spans="1:10" ht="18.75" x14ac:dyDescent="0.25">
      <c r="B2" s="10">
        <v>2024</v>
      </c>
      <c r="C2" s="4"/>
      <c r="D2" s="1" t="s">
        <v>1</v>
      </c>
      <c r="E2" s="1"/>
      <c r="F2" s="1" t="s">
        <v>2</v>
      </c>
      <c r="G2" s="4"/>
      <c r="H2" s="1" t="s">
        <v>1</v>
      </c>
      <c r="I2" s="6"/>
      <c r="J2" s="2"/>
    </row>
    <row r="3" spans="1:10" x14ac:dyDescent="0.25">
      <c r="A3" s="27">
        <f>B3</f>
        <v>45292</v>
      </c>
      <c r="B3" s="9">
        <f>DATE($B$2,1,1)</f>
        <v>45292</v>
      </c>
      <c r="C3" s="40"/>
      <c r="D3" s="40"/>
      <c r="E3" s="41" t="s">
        <v>29</v>
      </c>
      <c r="F3" s="40"/>
      <c r="G3" s="40" t="s">
        <v>29</v>
      </c>
      <c r="H3" s="50" t="s">
        <v>40</v>
      </c>
      <c r="I3" s="5" t="s">
        <v>31</v>
      </c>
    </row>
    <row r="4" spans="1:10" x14ac:dyDescent="0.25">
      <c r="A4" s="27">
        <f t="shared" ref="A4:A67" si="0">B4</f>
        <v>45293</v>
      </c>
      <c r="B4" s="9">
        <f>B3+1</f>
        <v>45293</v>
      </c>
      <c r="C4" s="40"/>
      <c r="D4" s="40"/>
      <c r="E4" s="42"/>
      <c r="F4" s="40"/>
      <c r="G4" s="40"/>
      <c r="H4" s="50" t="s">
        <v>41</v>
      </c>
      <c r="I4" s="5" t="s">
        <v>30</v>
      </c>
    </row>
    <row r="5" spans="1:10" x14ac:dyDescent="0.25">
      <c r="A5" s="27">
        <f t="shared" si="0"/>
        <v>45294</v>
      </c>
      <c r="B5" s="9">
        <f t="shared" ref="B5:B68" si="1">B4+1</f>
        <v>45294</v>
      </c>
      <c r="C5" s="40"/>
      <c r="D5" s="40"/>
      <c r="E5" s="42"/>
      <c r="F5" s="40"/>
      <c r="G5" s="40"/>
      <c r="H5" s="50" t="s">
        <v>42</v>
      </c>
      <c r="I5" s="5" t="s">
        <v>33</v>
      </c>
    </row>
    <row r="6" spans="1:10" x14ac:dyDescent="0.25">
      <c r="A6" s="27">
        <f t="shared" si="0"/>
        <v>45295</v>
      </c>
      <c r="B6" s="9">
        <f t="shared" si="1"/>
        <v>45295</v>
      </c>
      <c r="C6" s="40"/>
      <c r="D6" s="40"/>
      <c r="E6" s="42"/>
      <c r="F6" s="40"/>
      <c r="G6" s="40"/>
      <c r="H6" s="50" t="s">
        <v>43</v>
      </c>
      <c r="I6" s="5" t="s">
        <v>30</v>
      </c>
    </row>
    <row r="7" spans="1:10" x14ac:dyDescent="0.25">
      <c r="A7" s="27">
        <f t="shared" si="0"/>
        <v>45296</v>
      </c>
      <c r="B7" s="9">
        <f t="shared" si="1"/>
        <v>45296</v>
      </c>
      <c r="C7" s="40"/>
      <c r="D7" s="40"/>
      <c r="E7" s="42"/>
      <c r="F7" s="40"/>
      <c r="G7" s="40"/>
      <c r="H7" s="50" t="s">
        <v>44</v>
      </c>
      <c r="I7" s="5" t="s">
        <v>31</v>
      </c>
    </row>
    <row r="8" spans="1:10" x14ac:dyDescent="0.25">
      <c r="A8" s="27">
        <f t="shared" si="0"/>
        <v>45297</v>
      </c>
      <c r="B8" s="9">
        <f t="shared" si="1"/>
        <v>45297</v>
      </c>
      <c r="C8" s="40"/>
      <c r="D8" s="40"/>
      <c r="E8" s="42"/>
      <c r="F8" s="40"/>
      <c r="G8" s="40"/>
      <c r="H8" s="50" t="s">
        <v>45</v>
      </c>
      <c r="I8" s="5" t="s">
        <v>30</v>
      </c>
    </row>
    <row r="9" spans="1:10" x14ac:dyDescent="0.25">
      <c r="A9" s="27">
        <f t="shared" si="0"/>
        <v>45298</v>
      </c>
      <c r="B9" s="9">
        <f t="shared" si="1"/>
        <v>45298</v>
      </c>
      <c r="C9" s="40"/>
      <c r="D9" s="40"/>
      <c r="E9" s="43"/>
      <c r="F9" s="40"/>
      <c r="G9" s="40"/>
      <c r="H9" s="50" t="s">
        <v>46</v>
      </c>
      <c r="I9" s="5" t="s">
        <v>33</v>
      </c>
    </row>
    <row r="10" spans="1:10" x14ac:dyDescent="0.25">
      <c r="A10" s="27">
        <f t="shared" si="0"/>
        <v>45299</v>
      </c>
      <c r="B10" s="9">
        <f t="shared" si="1"/>
        <v>45299</v>
      </c>
      <c r="C10" s="40"/>
      <c r="D10" s="40"/>
      <c r="E10" s="41" t="s">
        <v>30</v>
      </c>
      <c r="F10" s="40"/>
      <c r="G10" s="40" t="s">
        <v>30</v>
      </c>
      <c r="H10" s="50" t="s">
        <v>47</v>
      </c>
      <c r="I10" s="5" t="s">
        <v>30</v>
      </c>
    </row>
    <row r="11" spans="1:10" x14ac:dyDescent="0.25">
      <c r="A11" s="27">
        <f t="shared" si="0"/>
        <v>45300</v>
      </c>
      <c r="B11" s="9">
        <f t="shared" si="1"/>
        <v>45300</v>
      </c>
      <c r="C11" s="40"/>
      <c r="D11" s="40"/>
      <c r="E11" s="42"/>
      <c r="F11" s="40"/>
      <c r="G11" s="40"/>
      <c r="H11" s="50" t="s">
        <v>48</v>
      </c>
      <c r="I11" s="5" t="s">
        <v>33</v>
      </c>
    </row>
    <row r="12" spans="1:10" x14ac:dyDescent="0.25">
      <c r="A12" s="27">
        <f t="shared" si="0"/>
        <v>45301</v>
      </c>
      <c r="B12" s="9">
        <f t="shared" si="1"/>
        <v>45301</v>
      </c>
      <c r="C12" s="40"/>
      <c r="D12" s="40"/>
      <c r="E12" s="42"/>
      <c r="F12" s="40"/>
      <c r="G12" s="40"/>
      <c r="H12" s="50" t="s">
        <v>49</v>
      </c>
      <c r="I12" s="5" t="s">
        <v>31</v>
      </c>
    </row>
    <row r="13" spans="1:10" x14ac:dyDescent="0.25">
      <c r="A13" s="27">
        <f t="shared" si="0"/>
        <v>45302</v>
      </c>
      <c r="B13" s="9">
        <f t="shared" si="1"/>
        <v>45302</v>
      </c>
      <c r="C13" s="40"/>
      <c r="D13" s="40"/>
      <c r="E13" s="42"/>
      <c r="F13" s="40"/>
      <c r="G13" s="40"/>
      <c r="H13" s="50" t="s">
        <v>50</v>
      </c>
      <c r="I13" s="5" t="s">
        <v>30</v>
      </c>
    </row>
    <row r="14" spans="1:10" x14ac:dyDescent="0.25">
      <c r="A14" s="27">
        <f t="shared" si="0"/>
        <v>45303</v>
      </c>
      <c r="B14" s="9">
        <f t="shared" si="1"/>
        <v>45303</v>
      </c>
      <c r="C14" s="40"/>
      <c r="D14" s="40"/>
      <c r="E14" s="42"/>
      <c r="F14" s="40"/>
      <c r="G14" s="40"/>
      <c r="H14" s="50" t="s">
        <v>51</v>
      </c>
      <c r="I14" s="5" t="s">
        <v>33</v>
      </c>
    </row>
    <row r="15" spans="1:10" x14ac:dyDescent="0.25">
      <c r="A15" s="27">
        <f t="shared" si="0"/>
        <v>45304</v>
      </c>
      <c r="B15" s="9">
        <f t="shared" si="1"/>
        <v>45304</v>
      </c>
      <c r="C15" s="40"/>
      <c r="D15" s="40"/>
      <c r="E15" s="42"/>
      <c r="F15" s="40"/>
      <c r="G15" s="40"/>
      <c r="H15" s="50" t="s">
        <v>52</v>
      </c>
      <c r="I15" s="5" t="s">
        <v>30</v>
      </c>
    </row>
    <row r="16" spans="1:10" x14ac:dyDescent="0.25">
      <c r="A16" s="27">
        <f t="shared" si="0"/>
        <v>45305</v>
      </c>
      <c r="B16" s="9">
        <f t="shared" si="1"/>
        <v>45305</v>
      </c>
      <c r="C16" s="40"/>
      <c r="D16" s="40"/>
      <c r="E16" s="43"/>
      <c r="F16" s="40"/>
      <c r="G16" s="40"/>
      <c r="H16" s="50" t="s">
        <v>53</v>
      </c>
      <c r="I16" s="5" t="s">
        <v>31</v>
      </c>
    </row>
    <row r="17" spans="1:9" ht="13.9" customHeight="1" x14ac:dyDescent="0.25">
      <c r="A17" s="27">
        <f t="shared" si="0"/>
        <v>45306</v>
      </c>
      <c r="B17" s="9">
        <f t="shared" si="1"/>
        <v>45306</v>
      </c>
      <c r="C17" s="40"/>
      <c r="D17" s="40"/>
      <c r="E17" s="41" t="s">
        <v>31</v>
      </c>
      <c r="F17" s="40"/>
      <c r="G17" s="40" t="s">
        <v>31</v>
      </c>
      <c r="H17" s="50" t="s">
        <v>54</v>
      </c>
      <c r="I17" s="5" t="s">
        <v>29</v>
      </c>
    </row>
    <row r="18" spans="1:9" x14ac:dyDescent="0.25">
      <c r="A18" s="27">
        <f t="shared" si="0"/>
        <v>45307</v>
      </c>
      <c r="B18" s="9">
        <f t="shared" si="1"/>
        <v>45307</v>
      </c>
      <c r="C18" s="40"/>
      <c r="D18" s="40"/>
      <c r="E18" s="42"/>
      <c r="F18" s="40"/>
      <c r="G18" s="40"/>
      <c r="H18" s="50" t="s">
        <v>55</v>
      </c>
      <c r="I18" s="5" t="s">
        <v>31</v>
      </c>
    </row>
    <row r="19" spans="1:9" x14ac:dyDescent="0.25">
      <c r="A19" s="27">
        <f t="shared" si="0"/>
        <v>45308</v>
      </c>
      <c r="B19" s="9">
        <f t="shared" si="1"/>
        <v>45308</v>
      </c>
      <c r="C19" s="40"/>
      <c r="D19" s="40"/>
      <c r="E19" s="42"/>
      <c r="F19" s="40"/>
      <c r="G19" s="40"/>
      <c r="H19" s="50" t="s">
        <v>56</v>
      </c>
      <c r="I19" s="5" t="s">
        <v>29</v>
      </c>
    </row>
    <row r="20" spans="1:9" x14ac:dyDescent="0.25">
      <c r="A20" s="27">
        <f t="shared" si="0"/>
        <v>45309</v>
      </c>
      <c r="B20" s="9">
        <f t="shared" si="1"/>
        <v>45309</v>
      </c>
      <c r="C20" s="40"/>
      <c r="D20" s="40"/>
      <c r="E20" s="42"/>
      <c r="F20" s="40"/>
      <c r="G20" s="40"/>
      <c r="H20" s="50" t="s">
        <v>57</v>
      </c>
      <c r="I20" s="5" t="s">
        <v>33</v>
      </c>
    </row>
    <row r="21" spans="1:9" x14ac:dyDescent="0.25">
      <c r="A21" s="27">
        <f t="shared" si="0"/>
        <v>45310</v>
      </c>
      <c r="B21" s="9">
        <f t="shared" si="1"/>
        <v>45310</v>
      </c>
      <c r="C21" s="40"/>
      <c r="D21" s="40"/>
      <c r="E21" s="42"/>
      <c r="F21" s="40"/>
      <c r="G21" s="40"/>
      <c r="H21" s="50" t="s">
        <v>58</v>
      </c>
      <c r="I21" s="5" t="s">
        <v>30</v>
      </c>
    </row>
    <row r="22" spans="1:9" x14ac:dyDescent="0.25">
      <c r="A22" s="27">
        <f t="shared" si="0"/>
        <v>45311</v>
      </c>
      <c r="B22" s="9">
        <f t="shared" si="1"/>
        <v>45311</v>
      </c>
      <c r="C22" s="40"/>
      <c r="D22" s="40"/>
      <c r="E22" s="42"/>
      <c r="F22" s="40"/>
      <c r="G22" s="40"/>
      <c r="H22" s="50" t="s">
        <v>59</v>
      </c>
      <c r="I22" s="5" t="s">
        <v>31</v>
      </c>
    </row>
    <row r="23" spans="1:9" x14ac:dyDescent="0.25">
      <c r="A23" s="27">
        <f t="shared" si="0"/>
        <v>45312</v>
      </c>
      <c r="B23" s="9">
        <f t="shared" si="1"/>
        <v>45312</v>
      </c>
      <c r="C23" s="40"/>
      <c r="D23" s="40"/>
      <c r="E23" s="43"/>
      <c r="F23" s="40"/>
      <c r="G23" s="40"/>
      <c r="H23" s="50" t="s">
        <v>60</v>
      </c>
      <c r="I23" s="5" t="s">
        <v>33</v>
      </c>
    </row>
    <row r="24" spans="1:9" ht="13.9" customHeight="1" x14ac:dyDescent="0.25">
      <c r="A24" s="27">
        <f t="shared" si="0"/>
        <v>45313</v>
      </c>
      <c r="B24" s="9">
        <f t="shared" si="1"/>
        <v>45313</v>
      </c>
      <c r="C24" s="40"/>
      <c r="D24" s="40"/>
      <c r="E24" s="41" t="s">
        <v>33</v>
      </c>
      <c r="F24" s="40"/>
      <c r="G24" s="40" t="s">
        <v>33</v>
      </c>
      <c r="H24" s="50" t="s">
        <v>61</v>
      </c>
      <c r="I24" s="5" t="s">
        <v>31</v>
      </c>
    </row>
    <row r="25" spans="1:9" x14ac:dyDescent="0.25">
      <c r="A25" s="27">
        <f t="shared" si="0"/>
        <v>45314</v>
      </c>
      <c r="B25" s="9">
        <f t="shared" si="1"/>
        <v>45314</v>
      </c>
      <c r="C25" s="40"/>
      <c r="D25" s="40"/>
      <c r="E25" s="42"/>
      <c r="F25" s="40"/>
      <c r="G25" s="40"/>
      <c r="H25" s="50" t="s">
        <v>62</v>
      </c>
      <c r="I25" s="5" t="s">
        <v>29</v>
      </c>
    </row>
    <row r="26" spans="1:9" x14ac:dyDescent="0.25">
      <c r="A26" s="27">
        <f t="shared" si="0"/>
        <v>45315</v>
      </c>
      <c r="B26" s="9">
        <f t="shared" si="1"/>
        <v>45315</v>
      </c>
      <c r="C26" s="40"/>
      <c r="D26" s="40"/>
      <c r="E26" s="42"/>
      <c r="F26" s="40"/>
      <c r="G26" s="40"/>
      <c r="H26" s="50" t="s">
        <v>63</v>
      </c>
      <c r="I26" s="5" t="s">
        <v>31</v>
      </c>
    </row>
    <row r="27" spans="1:9" x14ac:dyDescent="0.25">
      <c r="A27" s="27">
        <f t="shared" si="0"/>
        <v>45316</v>
      </c>
      <c r="B27" s="9">
        <f t="shared" si="1"/>
        <v>45316</v>
      </c>
      <c r="C27" s="40"/>
      <c r="D27" s="40"/>
      <c r="E27" s="42"/>
      <c r="F27" s="40"/>
      <c r="G27" s="40"/>
      <c r="H27" s="50" t="s">
        <v>64</v>
      </c>
      <c r="I27" s="4" t="s">
        <v>32</v>
      </c>
    </row>
    <row r="28" spans="1:9" x14ac:dyDescent="0.25">
      <c r="A28" s="27">
        <f t="shared" si="0"/>
        <v>45317</v>
      </c>
      <c r="B28" s="9">
        <f t="shared" si="1"/>
        <v>45317</v>
      </c>
      <c r="C28" s="40"/>
      <c r="D28" s="40"/>
      <c r="E28" s="42"/>
      <c r="F28" s="40"/>
      <c r="G28" s="40"/>
      <c r="H28" s="50" t="s">
        <v>65</v>
      </c>
      <c r="I28" s="4" t="s">
        <v>30</v>
      </c>
    </row>
    <row r="29" spans="1:9" x14ac:dyDescent="0.25">
      <c r="A29" s="27">
        <f t="shared" si="0"/>
        <v>45318</v>
      </c>
      <c r="B29" s="9">
        <f t="shared" si="1"/>
        <v>45318</v>
      </c>
      <c r="C29" s="40"/>
      <c r="D29" s="40"/>
      <c r="E29" s="42"/>
      <c r="F29" s="40"/>
      <c r="G29" s="40"/>
      <c r="H29" s="50" t="s">
        <v>56</v>
      </c>
      <c r="I29" s="5" t="s">
        <v>29</v>
      </c>
    </row>
    <row r="30" spans="1:9" x14ac:dyDescent="0.25">
      <c r="A30" s="27">
        <f t="shared" si="0"/>
        <v>45319</v>
      </c>
      <c r="B30" s="9">
        <f t="shared" si="1"/>
        <v>45319</v>
      </c>
      <c r="C30" s="40"/>
      <c r="D30" s="40"/>
      <c r="E30" s="43"/>
      <c r="F30" s="40"/>
      <c r="G30" s="40"/>
      <c r="H30" s="50" t="s">
        <v>66</v>
      </c>
      <c r="I30" s="5" t="s">
        <v>31</v>
      </c>
    </row>
    <row r="31" spans="1:9" x14ac:dyDescent="0.25">
      <c r="A31" s="27">
        <f t="shared" si="0"/>
        <v>45320</v>
      </c>
      <c r="B31" s="9">
        <f t="shared" si="1"/>
        <v>45320</v>
      </c>
      <c r="C31" s="40"/>
      <c r="D31" s="40"/>
      <c r="E31" s="41" t="s">
        <v>30</v>
      </c>
      <c r="F31" s="40"/>
      <c r="G31" s="40" t="s">
        <v>30</v>
      </c>
      <c r="H31" s="50" t="s">
        <v>67</v>
      </c>
      <c r="I31" s="5" t="s">
        <v>33</v>
      </c>
    </row>
    <row r="32" spans="1:9" x14ac:dyDescent="0.25">
      <c r="A32" s="27">
        <f t="shared" si="0"/>
        <v>45321</v>
      </c>
      <c r="B32" s="9">
        <f t="shared" si="1"/>
        <v>45321</v>
      </c>
      <c r="C32" s="40"/>
      <c r="D32" s="40"/>
      <c r="E32" s="42"/>
      <c r="F32" s="40"/>
      <c r="G32" s="40"/>
      <c r="H32" s="50" t="s">
        <v>68</v>
      </c>
      <c r="I32" s="5" t="s">
        <v>30</v>
      </c>
    </row>
    <row r="33" spans="1:9" x14ac:dyDescent="0.25">
      <c r="A33" s="27">
        <f t="shared" si="0"/>
        <v>45322</v>
      </c>
      <c r="B33" s="9">
        <f t="shared" si="1"/>
        <v>45322</v>
      </c>
      <c r="C33" s="40"/>
      <c r="D33" s="40"/>
      <c r="E33" s="42"/>
      <c r="F33" s="40"/>
      <c r="G33" s="40"/>
      <c r="H33" s="50" t="s">
        <v>69</v>
      </c>
      <c r="I33" s="5" t="s">
        <v>31</v>
      </c>
    </row>
    <row r="34" spans="1:9" x14ac:dyDescent="0.25">
      <c r="A34" s="27">
        <f t="shared" si="0"/>
        <v>45323</v>
      </c>
      <c r="B34" s="9">
        <f t="shared" si="1"/>
        <v>45323</v>
      </c>
      <c r="C34" s="40"/>
      <c r="D34" s="40"/>
      <c r="E34" s="42"/>
      <c r="F34" s="40"/>
      <c r="G34" s="40"/>
      <c r="H34" s="50" t="s">
        <v>70</v>
      </c>
      <c r="I34" s="5" t="s">
        <v>29</v>
      </c>
    </row>
    <row r="35" spans="1:9" x14ac:dyDescent="0.25">
      <c r="A35" s="27">
        <f t="shared" si="0"/>
        <v>45324</v>
      </c>
      <c r="B35" s="9">
        <f t="shared" si="1"/>
        <v>45324</v>
      </c>
      <c r="C35" s="40"/>
      <c r="D35" s="40"/>
      <c r="E35" s="42"/>
      <c r="F35" s="40"/>
      <c r="G35" s="40"/>
      <c r="H35" s="50" t="s">
        <v>71</v>
      </c>
      <c r="I35" s="5" t="s">
        <v>30</v>
      </c>
    </row>
    <row r="36" spans="1:9" x14ac:dyDescent="0.25">
      <c r="A36" s="27">
        <f t="shared" si="0"/>
        <v>45325</v>
      </c>
      <c r="B36" s="9">
        <f t="shared" si="1"/>
        <v>45325</v>
      </c>
      <c r="C36" s="40"/>
      <c r="D36" s="40"/>
      <c r="E36" s="42"/>
      <c r="F36" s="40"/>
      <c r="G36" s="40"/>
      <c r="H36" s="50" t="s">
        <v>42</v>
      </c>
      <c r="I36" s="5" t="s">
        <v>33</v>
      </c>
    </row>
    <row r="37" spans="1:9" x14ac:dyDescent="0.25">
      <c r="A37" s="27">
        <f t="shared" si="0"/>
        <v>45326</v>
      </c>
      <c r="B37" s="9">
        <f t="shared" si="1"/>
        <v>45326</v>
      </c>
      <c r="C37" s="40"/>
      <c r="D37" s="40"/>
      <c r="E37" s="43"/>
      <c r="F37" s="40"/>
      <c r="G37" s="40"/>
      <c r="H37" s="50" t="s">
        <v>72</v>
      </c>
      <c r="I37" s="5" t="s">
        <v>29</v>
      </c>
    </row>
    <row r="38" spans="1:9" ht="13.9" customHeight="1" x14ac:dyDescent="0.25">
      <c r="A38" s="27">
        <f t="shared" si="0"/>
        <v>45327</v>
      </c>
      <c r="B38" s="9">
        <f t="shared" si="1"/>
        <v>45327</v>
      </c>
      <c r="C38" s="40"/>
      <c r="D38" s="40"/>
      <c r="E38" s="41" t="s">
        <v>34</v>
      </c>
      <c r="F38" s="40"/>
      <c r="G38" s="40" t="s">
        <v>34</v>
      </c>
      <c r="H38" s="50" t="s">
        <v>73</v>
      </c>
      <c r="I38" s="5" t="s">
        <v>31</v>
      </c>
    </row>
    <row r="39" spans="1:9" x14ac:dyDescent="0.25">
      <c r="A39" s="27">
        <f t="shared" si="0"/>
        <v>45328</v>
      </c>
      <c r="B39" s="9">
        <f t="shared" si="1"/>
        <v>45328</v>
      </c>
      <c r="C39" s="40"/>
      <c r="D39" s="40"/>
      <c r="E39" s="42"/>
      <c r="F39" s="40"/>
      <c r="G39" s="40"/>
      <c r="H39" s="50" t="s">
        <v>71</v>
      </c>
      <c r="I39" s="5" t="s">
        <v>33</v>
      </c>
    </row>
    <row r="40" spans="1:9" x14ac:dyDescent="0.25">
      <c r="A40" s="27">
        <f t="shared" si="0"/>
        <v>45329</v>
      </c>
      <c r="B40" s="9">
        <f t="shared" si="1"/>
        <v>45329</v>
      </c>
      <c r="C40" s="40"/>
      <c r="D40" s="40"/>
      <c r="E40" s="42"/>
      <c r="F40" s="40"/>
      <c r="G40" s="40"/>
      <c r="H40" s="50" t="s">
        <v>70</v>
      </c>
      <c r="I40" s="5" t="s">
        <v>29</v>
      </c>
    </row>
    <row r="41" spans="1:9" x14ac:dyDescent="0.25">
      <c r="A41" s="27">
        <f t="shared" si="0"/>
        <v>45330</v>
      </c>
      <c r="B41" s="9">
        <f t="shared" si="1"/>
        <v>45330</v>
      </c>
      <c r="C41" s="40"/>
      <c r="D41" s="40"/>
      <c r="E41" s="42"/>
      <c r="F41" s="40"/>
      <c r="G41" s="40"/>
      <c r="H41" s="50" t="s">
        <v>74</v>
      </c>
      <c r="I41" s="5" t="s">
        <v>30</v>
      </c>
    </row>
    <row r="42" spans="1:9" x14ac:dyDescent="0.25">
      <c r="A42" s="27">
        <f t="shared" si="0"/>
        <v>45331</v>
      </c>
      <c r="B42" s="9">
        <f t="shared" si="1"/>
        <v>45331</v>
      </c>
      <c r="C42" s="40"/>
      <c r="D42" s="40"/>
      <c r="E42" s="42"/>
      <c r="F42" s="40"/>
      <c r="G42" s="40"/>
      <c r="H42" s="50" t="s">
        <v>75</v>
      </c>
      <c r="I42" s="5" t="s">
        <v>31</v>
      </c>
    </row>
    <row r="43" spans="1:9" x14ac:dyDescent="0.25">
      <c r="A43" s="27">
        <f t="shared" si="0"/>
        <v>45332</v>
      </c>
      <c r="B43" s="9">
        <f t="shared" si="1"/>
        <v>45332</v>
      </c>
      <c r="C43" s="40"/>
      <c r="D43" s="40"/>
      <c r="E43" s="42"/>
      <c r="F43" s="40"/>
      <c r="G43" s="40"/>
      <c r="H43" s="50" t="s">
        <v>76</v>
      </c>
      <c r="I43" s="5" t="s">
        <v>33</v>
      </c>
    </row>
    <row r="44" spans="1:9" x14ac:dyDescent="0.25">
      <c r="A44" s="27">
        <f t="shared" si="0"/>
        <v>45333</v>
      </c>
      <c r="B44" s="9">
        <f t="shared" si="1"/>
        <v>45333</v>
      </c>
      <c r="C44" s="40"/>
      <c r="D44" s="40"/>
      <c r="E44" s="43"/>
      <c r="F44" s="40"/>
      <c r="G44" s="40"/>
      <c r="H44" s="50" t="s">
        <v>77</v>
      </c>
      <c r="I44" s="5" t="s">
        <v>30</v>
      </c>
    </row>
    <row r="45" spans="1:9" ht="13.9" customHeight="1" x14ac:dyDescent="0.25">
      <c r="A45" s="27">
        <f t="shared" si="0"/>
        <v>45334</v>
      </c>
      <c r="B45" s="9">
        <f t="shared" si="1"/>
        <v>45334</v>
      </c>
      <c r="C45" s="40"/>
      <c r="D45" s="40"/>
      <c r="E45" s="41" t="s">
        <v>30</v>
      </c>
      <c r="F45" s="40"/>
      <c r="G45" s="40" t="s">
        <v>30</v>
      </c>
      <c r="H45" s="50" t="s">
        <v>78</v>
      </c>
      <c r="I45" s="5" t="s">
        <v>32</v>
      </c>
    </row>
    <row r="46" spans="1:9" x14ac:dyDescent="0.25">
      <c r="A46" s="27">
        <f t="shared" si="0"/>
        <v>45335</v>
      </c>
      <c r="B46" s="9">
        <f t="shared" si="1"/>
        <v>45335</v>
      </c>
      <c r="C46" s="40"/>
      <c r="D46" s="40"/>
      <c r="E46" s="42"/>
      <c r="F46" s="40"/>
      <c r="G46" s="40"/>
      <c r="H46" s="50" t="s">
        <v>79</v>
      </c>
      <c r="I46" s="5" t="s">
        <v>31</v>
      </c>
    </row>
    <row r="47" spans="1:9" x14ac:dyDescent="0.25">
      <c r="A47" s="27">
        <f t="shared" si="0"/>
        <v>45336</v>
      </c>
      <c r="B47" s="9">
        <f t="shared" si="1"/>
        <v>45336</v>
      </c>
      <c r="C47" s="40"/>
      <c r="D47" s="40"/>
      <c r="E47" s="42"/>
      <c r="F47" s="40"/>
      <c r="G47" s="40"/>
      <c r="H47" s="50" t="s">
        <v>80</v>
      </c>
      <c r="I47" s="5" t="s">
        <v>33</v>
      </c>
    </row>
    <row r="48" spans="1:9" x14ac:dyDescent="0.25">
      <c r="A48" s="27">
        <f t="shared" si="0"/>
        <v>45337</v>
      </c>
      <c r="B48" s="9">
        <f t="shared" si="1"/>
        <v>45337</v>
      </c>
      <c r="C48" s="40"/>
      <c r="D48" s="40"/>
      <c r="E48" s="42"/>
      <c r="F48" s="40"/>
      <c r="G48" s="40"/>
      <c r="H48" s="50" t="s">
        <v>81</v>
      </c>
      <c r="I48" s="5" t="s">
        <v>31</v>
      </c>
    </row>
    <row r="49" spans="1:9" x14ac:dyDescent="0.25">
      <c r="A49" s="27">
        <f t="shared" si="0"/>
        <v>45338</v>
      </c>
      <c r="B49" s="9">
        <f t="shared" si="1"/>
        <v>45338</v>
      </c>
      <c r="C49" s="40"/>
      <c r="D49" s="40"/>
      <c r="E49" s="42"/>
      <c r="F49" s="40"/>
      <c r="G49" s="40"/>
      <c r="H49" s="50" t="s">
        <v>82</v>
      </c>
      <c r="I49" s="5" t="s">
        <v>33</v>
      </c>
    </row>
    <row r="50" spans="1:9" x14ac:dyDescent="0.25">
      <c r="A50" s="27">
        <f t="shared" si="0"/>
        <v>45339</v>
      </c>
      <c r="B50" s="9">
        <f t="shared" si="1"/>
        <v>45339</v>
      </c>
      <c r="C50" s="40"/>
      <c r="D50" s="40"/>
      <c r="E50" s="42"/>
      <c r="F50" s="40"/>
      <c r="G50" s="40"/>
      <c r="H50" s="50" t="s">
        <v>83</v>
      </c>
      <c r="I50" s="5" t="s">
        <v>33</v>
      </c>
    </row>
    <row r="51" spans="1:9" x14ac:dyDescent="0.25">
      <c r="A51" s="27">
        <f t="shared" si="0"/>
        <v>45340</v>
      </c>
      <c r="B51" s="9">
        <f t="shared" si="1"/>
        <v>45340</v>
      </c>
      <c r="C51" s="40"/>
      <c r="D51" s="40"/>
      <c r="E51" s="43"/>
      <c r="F51" s="40"/>
      <c r="G51" s="40"/>
      <c r="H51" s="50" t="s">
        <v>84</v>
      </c>
      <c r="I51" s="5" t="s">
        <v>31</v>
      </c>
    </row>
    <row r="52" spans="1:9" ht="15" customHeight="1" x14ac:dyDescent="0.25">
      <c r="A52" s="27">
        <f t="shared" si="0"/>
        <v>45341</v>
      </c>
      <c r="B52" s="9">
        <f t="shared" si="1"/>
        <v>45341</v>
      </c>
      <c r="C52" s="40"/>
      <c r="D52" s="40"/>
      <c r="E52" s="41" t="s">
        <v>33</v>
      </c>
      <c r="F52" s="40"/>
      <c r="G52" s="40" t="s">
        <v>33</v>
      </c>
      <c r="H52" s="50" t="s">
        <v>85</v>
      </c>
      <c r="I52" s="5" t="s">
        <v>30</v>
      </c>
    </row>
    <row r="53" spans="1:9" x14ac:dyDescent="0.25">
      <c r="A53" s="27">
        <f t="shared" si="0"/>
        <v>45342</v>
      </c>
      <c r="B53" s="9">
        <f t="shared" si="1"/>
        <v>45342</v>
      </c>
      <c r="C53" s="40"/>
      <c r="D53" s="40"/>
      <c r="E53" s="42"/>
      <c r="F53" s="40"/>
      <c r="G53" s="40"/>
      <c r="H53" s="50" t="s">
        <v>86</v>
      </c>
      <c r="I53" s="5" t="s">
        <v>31</v>
      </c>
    </row>
    <row r="54" spans="1:9" x14ac:dyDescent="0.25">
      <c r="A54" s="27">
        <f t="shared" si="0"/>
        <v>45343</v>
      </c>
      <c r="B54" s="9">
        <f t="shared" si="1"/>
        <v>45343</v>
      </c>
      <c r="C54" s="40"/>
      <c r="D54" s="40"/>
      <c r="E54" s="42"/>
      <c r="F54" s="40"/>
      <c r="G54" s="40"/>
      <c r="H54" s="50" t="s">
        <v>42</v>
      </c>
      <c r="I54" s="5" t="s">
        <v>33</v>
      </c>
    </row>
    <row r="55" spans="1:9" x14ac:dyDescent="0.25">
      <c r="A55" s="27">
        <f t="shared" si="0"/>
        <v>45344</v>
      </c>
      <c r="B55" s="9">
        <f t="shared" si="1"/>
        <v>45344</v>
      </c>
      <c r="C55" s="40"/>
      <c r="D55" s="40"/>
      <c r="E55" s="42"/>
      <c r="F55" s="40"/>
      <c r="G55" s="40"/>
      <c r="H55" s="50" t="s">
        <v>87</v>
      </c>
      <c r="I55" s="5" t="s">
        <v>29</v>
      </c>
    </row>
    <row r="56" spans="1:9" x14ac:dyDescent="0.25">
      <c r="A56" s="27">
        <f t="shared" si="0"/>
        <v>45345</v>
      </c>
      <c r="B56" s="9">
        <f t="shared" si="1"/>
        <v>45345</v>
      </c>
      <c r="C56" s="40"/>
      <c r="D56" s="40"/>
      <c r="E56" s="42"/>
      <c r="F56" s="40"/>
      <c r="G56" s="40"/>
      <c r="H56" s="50" t="s">
        <v>40</v>
      </c>
      <c r="I56" s="5" t="s">
        <v>31</v>
      </c>
    </row>
    <row r="57" spans="1:9" x14ac:dyDescent="0.25">
      <c r="A57" s="27">
        <f t="shared" si="0"/>
        <v>45346</v>
      </c>
      <c r="B57" s="9">
        <f t="shared" si="1"/>
        <v>45346</v>
      </c>
      <c r="C57" s="40"/>
      <c r="D57" s="40"/>
      <c r="E57" s="42"/>
      <c r="F57" s="40"/>
      <c r="G57" s="40"/>
      <c r="H57" s="50" t="s">
        <v>88</v>
      </c>
      <c r="I57" s="5" t="s">
        <v>33</v>
      </c>
    </row>
    <row r="58" spans="1:9" x14ac:dyDescent="0.25">
      <c r="A58" s="27">
        <f t="shared" si="0"/>
        <v>45347</v>
      </c>
      <c r="B58" s="9">
        <f t="shared" si="1"/>
        <v>45347</v>
      </c>
      <c r="C58" s="40"/>
      <c r="D58" s="40"/>
      <c r="E58" s="43"/>
      <c r="F58" s="40"/>
      <c r="G58" s="40"/>
      <c r="H58" s="50" t="s">
        <v>72</v>
      </c>
      <c r="I58" s="5" t="s">
        <v>29</v>
      </c>
    </row>
    <row r="59" spans="1:9" x14ac:dyDescent="0.25">
      <c r="A59" s="27">
        <f t="shared" si="0"/>
        <v>45348</v>
      </c>
      <c r="B59" s="9">
        <f t="shared" si="1"/>
        <v>45348</v>
      </c>
      <c r="C59" s="40"/>
      <c r="D59" s="40"/>
      <c r="E59" s="41" t="s">
        <v>30</v>
      </c>
      <c r="F59" s="40"/>
      <c r="G59" s="40" t="s">
        <v>30</v>
      </c>
      <c r="H59" s="50" t="s">
        <v>89</v>
      </c>
      <c r="I59" s="5" t="s">
        <v>31</v>
      </c>
    </row>
    <row r="60" spans="1:9" x14ac:dyDescent="0.25">
      <c r="A60" s="27">
        <f t="shared" si="0"/>
        <v>45349</v>
      </c>
      <c r="B60" s="9">
        <f t="shared" si="1"/>
        <v>45349</v>
      </c>
      <c r="C60" s="40"/>
      <c r="D60" s="40"/>
      <c r="E60" s="42"/>
      <c r="F60" s="40"/>
      <c r="G60" s="40"/>
      <c r="H60" s="50" t="s">
        <v>90</v>
      </c>
      <c r="I60" s="5" t="s">
        <v>33</v>
      </c>
    </row>
    <row r="61" spans="1:9" x14ac:dyDescent="0.25">
      <c r="A61" s="27">
        <f t="shared" si="0"/>
        <v>45350</v>
      </c>
      <c r="B61" s="9">
        <f t="shared" si="1"/>
        <v>45350</v>
      </c>
      <c r="C61" s="40"/>
      <c r="D61" s="40"/>
      <c r="E61" s="42"/>
      <c r="F61" s="40"/>
      <c r="G61" s="40"/>
      <c r="H61" s="50" t="s">
        <v>70</v>
      </c>
      <c r="I61" s="5" t="s">
        <v>29</v>
      </c>
    </row>
    <row r="62" spans="1:9" x14ac:dyDescent="0.25">
      <c r="A62" s="27">
        <f t="shared" si="0"/>
        <v>45351</v>
      </c>
      <c r="B62" s="9">
        <f t="shared" si="1"/>
        <v>45351</v>
      </c>
      <c r="C62" s="40"/>
      <c r="D62" s="40"/>
      <c r="E62" s="42"/>
      <c r="F62" s="40"/>
      <c r="G62" s="40"/>
      <c r="H62" s="50" t="s">
        <v>63</v>
      </c>
      <c r="I62" s="5" t="s">
        <v>31</v>
      </c>
    </row>
    <row r="63" spans="1:9" x14ac:dyDescent="0.25">
      <c r="A63" s="27">
        <f t="shared" si="0"/>
        <v>45352</v>
      </c>
      <c r="B63" s="9">
        <f t="shared" si="1"/>
        <v>45352</v>
      </c>
      <c r="C63" s="40"/>
      <c r="D63" s="40"/>
      <c r="E63" s="42"/>
      <c r="F63" s="40"/>
      <c r="G63" s="40"/>
      <c r="H63" s="50" t="s">
        <v>91</v>
      </c>
      <c r="I63" s="5" t="s">
        <v>29</v>
      </c>
    </row>
    <row r="64" spans="1:9" x14ac:dyDescent="0.25">
      <c r="A64" s="27">
        <f t="shared" si="0"/>
        <v>45353</v>
      </c>
      <c r="B64" s="9">
        <f t="shared" si="1"/>
        <v>45353</v>
      </c>
      <c r="C64" s="40"/>
      <c r="D64" s="40"/>
      <c r="E64" s="42"/>
      <c r="F64" s="40"/>
      <c r="G64" s="40"/>
      <c r="H64" s="50" t="s">
        <v>92</v>
      </c>
      <c r="I64" s="5" t="s">
        <v>31</v>
      </c>
    </row>
    <row r="65" spans="1:9" x14ac:dyDescent="0.25">
      <c r="A65" s="27">
        <f t="shared" si="0"/>
        <v>45354</v>
      </c>
      <c r="B65" s="9">
        <f t="shared" si="1"/>
        <v>45354</v>
      </c>
      <c r="C65" s="40"/>
      <c r="D65" s="40"/>
      <c r="E65" s="43"/>
      <c r="F65" s="40"/>
      <c r="G65" s="40"/>
      <c r="H65" s="50" t="s">
        <v>93</v>
      </c>
      <c r="I65" s="5" t="s">
        <v>30</v>
      </c>
    </row>
    <row r="66" spans="1:9" ht="15" customHeight="1" x14ac:dyDescent="0.25">
      <c r="A66" s="27">
        <f t="shared" si="0"/>
        <v>45355</v>
      </c>
      <c r="B66" s="9">
        <f t="shared" si="1"/>
        <v>45355</v>
      </c>
      <c r="C66" s="40"/>
      <c r="D66" s="40"/>
      <c r="E66" s="41" t="s">
        <v>29</v>
      </c>
      <c r="F66" s="40"/>
      <c r="G66" s="40" t="s">
        <v>29</v>
      </c>
      <c r="H66" s="50" t="s">
        <v>54</v>
      </c>
      <c r="I66" s="5" t="s">
        <v>29</v>
      </c>
    </row>
    <row r="67" spans="1:9" ht="15" customHeight="1" x14ac:dyDescent="0.25">
      <c r="A67" s="27">
        <f t="shared" si="0"/>
        <v>45356</v>
      </c>
      <c r="B67" s="9">
        <f t="shared" si="1"/>
        <v>45356</v>
      </c>
      <c r="C67" s="40"/>
      <c r="D67" s="40"/>
      <c r="E67" s="42"/>
      <c r="F67" s="40"/>
      <c r="G67" s="40"/>
      <c r="H67" s="50" t="s">
        <v>94</v>
      </c>
      <c r="I67" s="5" t="s">
        <v>31</v>
      </c>
    </row>
    <row r="68" spans="1:9" ht="15" customHeight="1" x14ac:dyDescent="0.25">
      <c r="A68" s="27">
        <f t="shared" ref="A68:A131" si="2">B68</f>
        <v>45357</v>
      </c>
      <c r="B68" s="9">
        <f t="shared" si="1"/>
        <v>45357</v>
      </c>
      <c r="C68" s="40"/>
      <c r="D68" s="40"/>
      <c r="E68" s="42"/>
      <c r="F68" s="40"/>
      <c r="G68" s="40"/>
      <c r="H68" s="50" t="s">
        <v>51</v>
      </c>
      <c r="I68" s="5" t="s">
        <v>33</v>
      </c>
    </row>
    <row r="69" spans="1:9" ht="15" customHeight="1" x14ac:dyDescent="0.25">
      <c r="A69" s="27">
        <f t="shared" si="2"/>
        <v>45358</v>
      </c>
      <c r="B69" s="9">
        <f t="shared" ref="B69:B132" si="3">B68+1</f>
        <v>45358</v>
      </c>
      <c r="C69" s="40"/>
      <c r="D69" s="40"/>
      <c r="E69" s="42"/>
      <c r="F69" s="40"/>
      <c r="G69" s="40"/>
      <c r="H69" s="50" t="s">
        <v>95</v>
      </c>
      <c r="I69" s="5" t="s">
        <v>29</v>
      </c>
    </row>
    <row r="70" spans="1:9" ht="15" customHeight="1" x14ac:dyDescent="0.25">
      <c r="A70" s="27">
        <f t="shared" si="2"/>
        <v>45359</v>
      </c>
      <c r="B70" s="9">
        <f t="shared" si="3"/>
        <v>45359</v>
      </c>
      <c r="C70" s="40"/>
      <c r="D70" s="40"/>
      <c r="E70" s="42"/>
      <c r="F70" s="40"/>
      <c r="G70" s="40"/>
      <c r="H70" s="50" t="s">
        <v>96</v>
      </c>
      <c r="I70" s="5" t="s">
        <v>30</v>
      </c>
    </row>
    <row r="71" spans="1:9" ht="15" customHeight="1" x14ac:dyDescent="0.25">
      <c r="A71" s="27">
        <f t="shared" si="2"/>
        <v>45360</v>
      </c>
      <c r="B71" s="9">
        <f t="shared" si="3"/>
        <v>45360</v>
      </c>
      <c r="C71" s="40"/>
      <c r="D71" s="40"/>
      <c r="E71" s="42"/>
      <c r="F71" s="40"/>
      <c r="G71" s="40"/>
      <c r="H71" s="50" t="s">
        <v>46</v>
      </c>
      <c r="I71" s="5" t="s">
        <v>33</v>
      </c>
    </row>
    <row r="72" spans="1:9" ht="15" customHeight="1" x14ac:dyDescent="0.25">
      <c r="A72" s="27">
        <f t="shared" si="2"/>
        <v>45361</v>
      </c>
      <c r="B72" s="9">
        <f t="shared" si="3"/>
        <v>45361</v>
      </c>
      <c r="C72" s="40"/>
      <c r="D72" s="40"/>
      <c r="E72" s="43"/>
      <c r="F72" s="40"/>
      <c r="G72" s="40"/>
      <c r="H72" s="50" t="s">
        <v>66</v>
      </c>
      <c r="I72" s="5" t="s">
        <v>31</v>
      </c>
    </row>
    <row r="73" spans="1:9" ht="15" customHeight="1" x14ac:dyDescent="0.25">
      <c r="A73" s="27">
        <f t="shared" si="2"/>
        <v>45362</v>
      </c>
      <c r="B73" s="9">
        <f t="shared" si="3"/>
        <v>45362</v>
      </c>
      <c r="C73" s="40"/>
      <c r="D73" s="40"/>
      <c r="E73" s="41" t="s">
        <v>31</v>
      </c>
      <c r="F73" s="40"/>
      <c r="G73" s="40" t="s">
        <v>31</v>
      </c>
      <c r="H73" s="50" t="s">
        <v>97</v>
      </c>
      <c r="I73" s="5" t="s">
        <v>29</v>
      </c>
    </row>
    <row r="74" spans="1:9" ht="15" customHeight="1" x14ac:dyDescent="0.25">
      <c r="A74" s="27">
        <f t="shared" si="2"/>
        <v>45363</v>
      </c>
      <c r="B74" s="9">
        <f t="shared" si="3"/>
        <v>45363</v>
      </c>
      <c r="C74" s="40"/>
      <c r="D74" s="40"/>
      <c r="E74" s="42"/>
      <c r="F74" s="40"/>
      <c r="G74" s="40"/>
      <c r="H74" s="50" t="s">
        <v>50</v>
      </c>
      <c r="I74" s="5" t="s">
        <v>30</v>
      </c>
    </row>
    <row r="75" spans="1:9" ht="15" customHeight="1" x14ac:dyDescent="0.25">
      <c r="A75" s="27">
        <f t="shared" si="2"/>
        <v>45364</v>
      </c>
      <c r="B75" s="9">
        <f t="shared" si="3"/>
        <v>45364</v>
      </c>
      <c r="C75" s="40"/>
      <c r="D75" s="40"/>
      <c r="E75" s="42"/>
      <c r="F75" s="40"/>
      <c r="G75" s="40"/>
      <c r="H75" s="50" t="s">
        <v>98</v>
      </c>
      <c r="I75" s="5" t="s">
        <v>29</v>
      </c>
    </row>
    <row r="76" spans="1:9" ht="15" customHeight="1" x14ac:dyDescent="0.25">
      <c r="A76" s="27">
        <f t="shared" si="2"/>
        <v>45365</v>
      </c>
      <c r="B76" s="9">
        <f t="shared" si="3"/>
        <v>45365</v>
      </c>
      <c r="C76" s="40"/>
      <c r="D76" s="40"/>
      <c r="E76" s="42"/>
      <c r="F76" s="40"/>
      <c r="G76" s="40"/>
      <c r="H76" s="50" t="s">
        <v>44</v>
      </c>
      <c r="I76" s="5" t="s">
        <v>31</v>
      </c>
    </row>
    <row r="77" spans="1:9" ht="15" customHeight="1" x14ac:dyDescent="0.25">
      <c r="A77" s="27">
        <f t="shared" si="2"/>
        <v>45366</v>
      </c>
      <c r="B77" s="9">
        <f t="shared" si="3"/>
        <v>45366</v>
      </c>
      <c r="C77" s="40"/>
      <c r="D77" s="40"/>
      <c r="E77" s="42"/>
      <c r="F77" s="40"/>
      <c r="G77" s="40"/>
      <c r="H77" s="50" t="s">
        <v>99</v>
      </c>
      <c r="I77" s="5" t="s">
        <v>29</v>
      </c>
    </row>
    <row r="78" spans="1:9" ht="15" customHeight="1" x14ac:dyDescent="0.25">
      <c r="A78" s="27">
        <f t="shared" si="2"/>
        <v>45367</v>
      </c>
      <c r="B78" s="9">
        <f t="shared" si="3"/>
        <v>45367</v>
      </c>
      <c r="C78" s="40"/>
      <c r="D78" s="40"/>
      <c r="E78" s="42"/>
      <c r="F78" s="40"/>
      <c r="G78" s="40"/>
      <c r="H78" s="50" t="s">
        <v>52</v>
      </c>
      <c r="I78" s="5" t="s">
        <v>30</v>
      </c>
    </row>
    <row r="79" spans="1:9" ht="15" customHeight="1" x14ac:dyDescent="0.25">
      <c r="A79" s="27">
        <f t="shared" si="2"/>
        <v>45368</v>
      </c>
      <c r="B79" s="9">
        <f t="shared" si="3"/>
        <v>45368</v>
      </c>
      <c r="C79" s="40"/>
      <c r="D79" s="40"/>
      <c r="E79" s="43"/>
      <c r="F79" s="40"/>
      <c r="G79" s="40"/>
      <c r="H79" s="50" t="s">
        <v>46</v>
      </c>
      <c r="I79" s="5" t="s">
        <v>33</v>
      </c>
    </row>
    <row r="80" spans="1:9" ht="15" customHeight="1" x14ac:dyDescent="0.25">
      <c r="A80" s="27">
        <f t="shared" si="2"/>
        <v>45369</v>
      </c>
      <c r="B80" s="9">
        <f t="shared" si="3"/>
        <v>45369</v>
      </c>
      <c r="C80" s="40"/>
      <c r="D80" s="40"/>
      <c r="E80" s="41" t="s">
        <v>30</v>
      </c>
      <c r="F80" s="40"/>
      <c r="G80" s="40" t="s">
        <v>30</v>
      </c>
      <c r="H80" s="50" t="s">
        <v>71</v>
      </c>
      <c r="I80" s="5" t="s">
        <v>30</v>
      </c>
    </row>
    <row r="81" spans="1:9" ht="15" customHeight="1" x14ac:dyDescent="0.25">
      <c r="A81" s="27">
        <f t="shared" si="2"/>
        <v>45370</v>
      </c>
      <c r="B81" s="9">
        <f t="shared" si="3"/>
        <v>45370</v>
      </c>
      <c r="C81" s="40"/>
      <c r="D81" s="40"/>
      <c r="E81" s="42"/>
      <c r="F81" s="40"/>
      <c r="G81" s="40"/>
      <c r="H81" s="50" t="s">
        <v>64</v>
      </c>
      <c r="I81" s="5" t="s">
        <v>32</v>
      </c>
    </row>
    <row r="82" spans="1:9" ht="15" customHeight="1" x14ac:dyDescent="0.25">
      <c r="A82" s="27">
        <f t="shared" si="2"/>
        <v>45371</v>
      </c>
      <c r="B82" s="9">
        <f t="shared" si="3"/>
        <v>45371</v>
      </c>
      <c r="C82" s="40"/>
      <c r="D82" s="40"/>
      <c r="E82" s="42"/>
      <c r="F82" s="40"/>
      <c r="G82" s="40"/>
      <c r="H82" s="50" t="s">
        <v>100</v>
      </c>
      <c r="I82" s="5" t="s">
        <v>31</v>
      </c>
    </row>
    <row r="83" spans="1:9" ht="15" customHeight="1" x14ac:dyDescent="0.25">
      <c r="A83" s="27">
        <f t="shared" si="2"/>
        <v>45372</v>
      </c>
      <c r="B83" s="9">
        <f t="shared" si="3"/>
        <v>45372</v>
      </c>
      <c r="C83" s="40"/>
      <c r="D83" s="40"/>
      <c r="E83" s="42"/>
      <c r="F83" s="40"/>
      <c r="G83" s="40"/>
      <c r="H83" s="50" t="s">
        <v>45</v>
      </c>
      <c r="I83" s="5" t="s">
        <v>30</v>
      </c>
    </row>
    <row r="84" spans="1:9" ht="15" customHeight="1" x14ac:dyDescent="0.25">
      <c r="A84" s="27">
        <f t="shared" si="2"/>
        <v>45373</v>
      </c>
      <c r="B84" s="9">
        <f t="shared" si="3"/>
        <v>45373</v>
      </c>
      <c r="C84" s="40"/>
      <c r="D84" s="40"/>
      <c r="E84" s="42"/>
      <c r="F84" s="40"/>
      <c r="G84" s="40"/>
      <c r="H84" s="50" t="s">
        <v>101</v>
      </c>
      <c r="I84" s="5" t="s">
        <v>33</v>
      </c>
    </row>
    <row r="85" spans="1:9" ht="15" customHeight="1" x14ac:dyDescent="0.25">
      <c r="A85" s="27">
        <f t="shared" si="2"/>
        <v>45374</v>
      </c>
      <c r="B85" s="9">
        <f t="shared" si="3"/>
        <v>45374</v>
      </c>
      <c r="C85" s="40"/>
      <c r="D85" s="40"/>
      <c r="E85" s="42"/>
      <c r="F85" s="40"/>
      <c r="G85" s="40"/>
      <c r="H85" s="50" t="s">
        <v>102</v>
      </c>
      <c r="I85" s="5" t="s">
        <v>30</v>
      </c>
    </row>
    <row r="86" spans="1:9" ht="15" customHeight="1" x14ac:dyDescent="0.25">
      <c r="A86" s="27">
        <f t="shared" si="2"/>
        <v>45375</v>
      </c>
      <c r="B86" s="9">
        <f t="shared" si="3"/>
        <v>45375</v>
      </c>
      <c r="C86" s="40"/>
      <c r="D86" s="40"/>
      <c r="E86" s="43"/>
      <c r="F86" s="40"/>
      <c r="G86" s="40"/>
      <c r="H86" s="50" t="s">
        <v>103</v>
      </c>
      <c r="I86" s="5" t="s">
        <v>31</v>
      </c>
    </row>
    <row r="87" spans="1:9" ht="15" customHeight="1" x14ac:dyDescent="0.25">
      <c r="A87" s="27">
        <f t="shared" si="2"/>
        <v>45376</v>
      </c>
      <c r="B87" s="9">
        <f t="shared" si="3"/>
        <v>45376</v>
      </c>
      <c r="C87" s="40"/>
      <c r="D87" s="40"/>
      <c r="E87" s="41" t="s">
        <v>31</v>
      </c>
      <c r="F87" s="40"/>
      <c r="G87" s="40" t="s">
        <v>31</v>
      </c>
      <c r="H87" s="50" t="s">
        <v>104</v>
      </c>
      <c r="I87" s="5" t="s">
        <v>33</v>
      </c>
    </row>
    <row r="88" spans="1:9" ht="15" customHeight="1" x14ac:dyDescent="0.25">
      <c r="A88" s="27">
        <f t="shared" si="2"/>
        <v>45377</v>
      </c>
      <c r="B88" s="9">
        <f t="shared" si="3"/>
        <v>45377</v>
      </c>
      <c r="C88" s="40"/>
      <c r="D88" s="40"/>
      <c r="E88" s="42"/>
      <c r="F88" s="40"/>
      <c r="G88" s="40"/>
      <c r="H88" s="50" t="s">
        <v>77</v>
      </c>
      <c r="I88" s="5" t="s">
        <v>30</v>
      </c>
    </row>
    <row r="89" spans="1:9" ht="15" customHeight="1" x14ac:dyDescent="0.25">
      <c r="A89" s="27">
        <f t="shared" si="2"/>
        <v>45378</v>
      </c>
      <c r="B89" s="9">
        <f t="shared" si="3"/>
        <v>45378</v>
      </c>
      <c r="C89" s="40"/>
      <c r="D89" s="40"/>
      <c r="E89" s="42"/>
      <c r="F89" s="40"/>
      <c r="G89" s="40"/>
      <c r="H89" s="50" t="s">
        <v>105</v>
      </c>
      <c r="I89" s="5" t="s">
        <v>31</v>
      </c>
    </row>
    <row r="90" spans="1:9" ht="15" customHeight="1" x14ac:dyDescent="0.25">
      <c r="A90" s="27">
        <f t="shared" si="2"/>
        <v>45379</v>
      </c>
      <c r="B90" s="9">
        <f t="shared" si="3"/>
        <v>45379</v>
      </c>
      <c r="C90" s="40"/>
      <c r="D90" s="40"/>
      <c r="E90" s="42"/>
      <c r="F90" s="40"/>
      <c r="G90" s="40"/>
      <c r="H90" s="50" t="s">
        <v>76</v>
      </c>
      <c r="I90" s="5" t="s">
        <v>33</v>
      </c>
    </row>
    <row r="91" spans="1:9" ht="15" customHeight="1" x14ac:dyDescent="0.25">
      <c r="A91" s="27">
        <f t="shared" si="2"/>
        <v>45380</v>
      </c>
      <c r="B91" s="9">
        <f t="shared" si="3"/>
        <v>45380</v>
      </c>
      <c r="C91" s="40"/>
      <c r="D91" s="40"/>
      <c r="E91" s="42"/>
      <c r="F91" s="40"/>
      <c r="G91" s="40"/>
      <c r="H91" s="50" t="s">
        <v>106</v>
      </c>
      <c r="I91" s="5" t="s">
        <v>31</v>
      </c>
    </row>
    <row r="92" spans="1:9" ht="15" customHeight="1" x14ac:dyDescent="0.25">
      <c r="A92" s="27">
        <f t="shared" si="2"/>
        <v>45381</v>
      </c>
      <c r="B92" s="9">
        <f t="shared" si="3"/>
        <v>45381</v>
      </c>
      <c r="C92" s="40"/>
      <c r="D92" s="40"/>
      <c r="E92" s="42"/>
      <c r="F92" s="40"/>
      <c r="G92" s="40"/>
      <c r="H92" s="50" t="s">
        <v>107</v>
      </c>
      <c r="I92" s="5" t="s">
        <v>29</v>
      </c>
    </row>
    <row r="93" spans="1:9" ht="15" customHeight="1" x14ac:dyDescent="0.25">
      <c r="A93" s="27">
        <f t="shared" si="2"/>
        <v>45382</v>
      </c>
      <c r="B93" s="9">
        <f t="shared" si="3"/>
        <v>45382</v>
      </c>
      <c r="C93" s="40"/>
      <c r="D93" s="40"/>
      <c r="E93" s="43"/>
      <c r="F93" s="40"/>
      <c r="G93" s="40"/>
      <c r="H93" s="50" t="s">
        <v>84</v>
      </c>
      <c r="I93" s="5" t="s">
        <v>33</v>
      </c>
    </row>
    <row r="94" spans="1:9" ht="15" customHeight="1" x14ac:dyDescent="0.25">
      <c r="A94" s="27">
        <f t="shared" si="2"/>
        <v>45383</v>
      </c>
      <c r="B94" s="9">
        <f t="shared" si="3"/>
        <v>45383</v>
      </c>
      <c r="C94" s="40"/>
      <c r="D94" s="40"/>
      <c r="E94" s="41" t="s">
        <v>30</v>
      </c>
      <c r="F94" s="40"/>
      <c r="G94" s="40" t="s">
        <v>30</v>
      </c>
      <c r="H94" s="50" t="s">
        <v>108</v>
      </c>
      <c r="I94" s="5" t="s">
        <v>30</v>
      </c>
    </row>
    <row r="95" spans="1:9" ht="15" customHeight="1" x14ac:dyDescent="0.25">
      <c r="A95" s="27">
        <f t="shared" si="2"/>
        <v>45384</v>
      </c>
      <c r="B95" s="9">
        <f t="shared" si="3"/>
        <v>45384</v>
      </c>
      <c r="C95" s="40"/>
      <c r="D95" s="40"/>
      <c r="E95" s="42"/>
      <c r="F95" s="40"/>
      <c r="G95" s="40"/>
      <c r="H95" s="50" t="s">
        <v>62</v>
      </c>
      <c r="I95" s="5" t="s">
        <v>29</v>
      </c>
    </row>
    <row r="96" spans="1:9" ht="15" customHeight="1" x14ac:dyDescent="0.25">
      <c r="A96" s="27">
        <f t="shared" si="2"/>
        <v>45385</v>
      </c>
      <c r="B96" s="9">
        <f t="shared" si="3"/>
        <v>45385</v>
      </c>
      <c r="C96" s="40"/>
      <c r="D96" s="40"/>
      <c r="E96" s="42"/>
      <c r="F96" s="40"/>
      <c r="G96" s="40"/>
      <c r="H96" s="50" t="s">
        <v>109</v>
      </c>
      <c r="I96" s="5" t="s">
        <v>33</v>
      </c>
    </row>
    <row r="97" spans="1:9" ht="15" customHeight="1" x14ac:dyDescent="0.25">
      <c r="A97" s="27">
        <f t="shared" si="2"/>
        <v>45386</v>
      </c>
      <c r="B97" s="9">
        <f t="shared" si="3"/>
        <v>45386</v>
      </c>
      <c r="C97" s="40"/>
      <c r="D97" s="40"/>
      <c r="E97" s="42"/>
      <c r="F97" s="40"/>
      <c r="G97" s="40"/>
      <c r="H97" s="50" t="s">
        <v>92</v>
      </c>
      <c r="I97" s="5" t="s">
        <v>31</v>
      </c>
    </row>
    <row r="98" spans="1:9" ht="15" customHeight="1" x14ac:dyDescent="0.25">
      <c r="A98" s="27">
        <f t="shared" si="2"/>
        <v>45387</v>
      </c>
      <c r="B98" s="9">
        <f t="shared" si="3"/>
        <v>45387</v>
      </c>
      <c r="C98" s="40"/>
      <c r="D98" s="40"/>
      <c r="E98" s="42"/>
      <c r="F98" s="40"/>
      <c r="G98" s="40"/>
      <c r="H98" s="50" t="s">
        <v>110</v>
      </c>
      <c r="I98" s="5" t="s">
        <v>30</v>
      </c>
    </row>
    <row r="99" spans="1:9" ht="15" customHeight="1" x14ac:dyDescent="0.25">
      <c r="A99" s="27">
        <f t="shared" si="2"/>
        <v>45388</v>
      </c>
      <c r="B99" s="9">
        <f t="shared" si="3"/>
        <v>45388</v>
      </c>
      <c r="C99" s="40"/>
      <c r="D99" s="40"/>
      <c r="E99" s="42"/>
      <c r="F99" s="40"/>
      <c r="G99" s="40"/>
      <c r="H99" s="50" t="s">
        <v>111</v>
      </c>
      <c r="I99" s="5" t="s">
        <v>32</v>
      </c>
    </row>
    <row r="100" spans="1:9" ht="15" customHeight="1" x14ac:dyDescent="0.25">
      <c r="A100" s="27">
        <f t="shared" si="2"/>
        <v>45389</v>
      </c>
      <c r="B100" s="9">
        <f t="shared" si="3"/>
        <v>45389</v>
      </c>
      <c r="C100" s="40"/>
      <c r="D100" s="40"/>
      <c r="E100" s="43"/>
      <c r="F100" s="40"/>
      <c r="G100" s="40"/>
      <c r="H100" s="50" t="s">
        <v>112</v>
      </c>
      <c r="I100" s="5" t="s">
        <v>29</v>
      </c>
    </row>
    <row r="101" spans="1:9" ht="15" customHeight="1" x14ac:dyDescent="0.25">
      <c r="A101" s="27">
        <f t="shared" si="2"/>
        <v>45390</v>
      </c>
      <c r="B101" s="9">
        <f t="shared" si="3"/>
        <v>45390</v>
      </c>
      <c r="C101" s="40"/>
      <c r="D101" s="40"/>
      <c r="E101" s="41" t="s">
        <v>29</v>
      </c>
      <c r="F101" s="40"/>
      <c r="G101" s="40" t="s">
        <v>29</v>
      </c>
      <c r="H101" s="50" t="s">
        <v>69</v>
      </c>
      <c r="I101" s="5" t="s">
        <v>31</v>
      </c>
    </row>
    <row r="102" spans="1:9" ht="15" customHeight="1" x14ac:dyDescent="0.25">
      <c r="A102" s="27">
        <f t="shared" si="2"/>
        <v>45391</v>
      </c>
      <c r="B102" s="9">
        <f t="shared" si="3"/>
        <v>45391</v>
      </c>
      <c r="C102" s="40"/>
      <c r="D102" s="40"/>
      <c r="E102" s="42"/>
      <c r="F102" s="40"/>
      <c r="G102" s="40"/>
      <c r="H102" s="50" t="s">
        <v>82</v>
      </c>
      <c r="I102" s="5" t="s">
        <v>33</v>
      </c>
    </row>
    <row r="103" spans="1:9" ht="15" customHeight="1" x14ac:dyDescent="0.25">
      <c r="A103" s="27">
        <f t="shared" si="2"/>
        <v>45392</v>
      </c>
      <c r="B103" s="9">
        <f t="shared" si="3"/>
        <v>45392</v>
      </c>
      <c r="C103" s="40"/>
      <c r="D103" s="40"/>
      <c r="E103" s="42"/>
      <c r="F103" s="40"/>
      <c r="G103" s="40"/>
      <c r="H103" s="50" t="s">
        <v>68</v>
      </c>
      <c r="I103" s="5" t="s">
        <v>30</v>
      </c>
    </row>
    <row r="104" spans="1:9" ht="15" customHeight="1" x14ac:dyDescent="0.25">
      <c r="A104" s="27">
        <f t="shared" si="2"/>
        <v>45393</v>
      </c>
      <c r="B104" s="9">
        <f t="shared" si="3"/>
        <v>45393</v>
      </c>
      <c r="C104" s="40"/>
      <c r="D104" s="40"/>
      <c r="E104" s="42"/>
      <c r="F104" s="40"/>
      <c r="G104" s="40"/>
      <c r="H104" s="50" t="s">
        <v>113</v>
      </c>
      <c r="I104" s="5" t="s">
        <v>29</v>
      </c>
    </row>
    <row r="105" spans="1:9" ht="15" customHeight="1" x14ac:dyDescent="0.25">
      <c r="A105" s="27">
        <f t="shared" si="2"/>
        <v>45394</v>
      </c>
      <c r="B105" s="9">
        <f t="shared" si="3"/>
        <v>45394</v>
      </c>
      <c r="C105" s="40"/>
      <c r="D105" s="40"/>
      <c r="E105" s="42"/>
      <c r="F105" s="40"/>
      <c r="G105" s="40"/>
      <c r="H105" s="50" t="s">
        <v>57</v>
      </c>
      <c r="I105" s="5" t="s">
        <v>33</v>
      </c>
    </row>
    <row r="106" spans="1:9" ht="15" customHeight="1" x14ac:dyDescent="0.25">
      <c r="A106" s="27">
        <f t="shared" si="2"/>
        <v>45395</v>
      </c>
      <c r="B106" s="9">
        <f t="shared" si="3"/>
        <v>45395</v>
      </c>
      <c r="C106" s="40"/>
      <c r="D106" s="40"/>
      <c r="E106" s="42"/>
      <c r="F106" s="40"/>
      <c r="G106" s="40"/>
      <c r="H106" s="50" t="s">
        <v>114</v>
      </c>
      <c r="I106" s="5" t="s">
        <v>31</v>
      </c>
    </row>
    <row r="107" spans="1:9" ht="15" customHeight="1" x14ac:dyDescent="0.25">
      <c r="A107" s="27">
        <f t="shared" si="2"/>
        <v>45396</v>
      </c>
      <c r="B107" s="9">
        <f t="shared" si="3"/>
        <v>45396</v>
      </c>
      <c r="C107" s="40"/>
      <c r="D107" s="40"/>
      <c r="E107" s="43"/>
      <c r="F107" s="40"/>
      <c r="G107" s="40"/>
      <c r="H107" s="50" t="s">
        <v>71</v>
      </c>
      <c r="I107" s="5" t="s">
        <v>33</v>
      </c>
    </row>
    <row r="108" spans="1:9" ht="15" customHeight="1" x14ac:dyDescent="0.25">
      <c r="A108" s="27">
        <f t="shared" si="2"/>
        <v>45397</v>
      </c>
      <c r="B108" s="9">
        <f t="shared" si="3"/>
        <v>45397</v>
      </c>
      <c r="C108" s="40"/>
      <c r="D108" s="40"/>
      <c r="E108" s="41" t="s">
        <v>30</v>
      </c>
      <c r="F108" s="40"/>
      <c r="G108" s="40" t="s">
        <v>30</v>
      </c>
      <c r="H108" s="50" t="s">
        <v>102</v>
      </c>
      <c r="I108" s="5" t="s">
        <v>30</v>
      </c>
    </row>
    <row r="109" spans="1:9" ht="15" customHeight="1" x14ac:dyDescent="0.25">
      <c r="A109" s="27">
        <f t="shared" si="2"/>
        <v>45398</v>
      </c>
      <c r="B109" s="9">
        <f t="shared" si="3"/>
        <v>45398</v>
      </c>
      <c r="C109" s="40"/>
      <c r="D109" s="40"/>
      <c r="E109" s="42"/>
      <c r="F109" s="40"/>
      <c r="G109" s="40"/>
      <c r="H109" s="50" t="s">
        <v>115</v>
      </c>
      <c r="I109" s="5" t="s">
        <v>29</v>
      </c>
    </row>
    <row r="110" spans="1:9" ht="15" customHeight="1" x14ac:dyDescent="0.25">
      <c r="A110" s="27">
        <f t="shared" si="2"/>
        <v>45399</v>
      </c>
      <c r="B110" s="9">
        <f t="shared" si="3"/>
        <v>45399</v>
      </c>
      <c r="C110" s="40"/>
      <c r="D110" s="40"/>
      <c r="E110" s="42"/>
      <c r="F110" s="40"/>
      <c r="G110" s="40"/>
      <c r="H110" s="50" t="s">
        <v>116</v>
      </c>
      <c r="I110" s="5" t="s">
        <v>31</v>
      </c>
    </row>
    <row r="111" spans="1:9" ht="15" customHeight="1" x14ac:dyDescent="0.25">
      <c r="A111" s="27">
        <f t="shared" si="2"/>
        <v>45400</v>
      </c>
      <c r="B111" s="9">
        <f t="shared" si="3"/>
        <v>45400</v>
      </c>
      <c r="C111" s="40"/>
      <c r="D111" s="40"/>
      <c r="E111" s="42"/>
      <c r="F111" s="40"/>
      <c r="G111" s="40"/>
      <c r="H111" s="50" t="s">
        <v>47</v>
      </c>
      <c r="I111" s="5" t="s">
        <v>30</v>
      </c>
    </row>
    <row r="112" spans="1:9" ht="15" customHeight="1" x14ac:dyDescent="0.25">
      <c r="A112" s="27">
        <f t="shared" si="2"/>
        <v>45401</v>
      </c>
      <c r="B112" s="9">
        <f t="shared" si="3"/>
        <v>45401</v>
      </c>
      <c r="C112" s="40"/>
      <c r="D112" s="40"/>
      <c r="E112" s="42"/>
      <c r="F112" s="40"/>
      <c r="G112" s="40"/>
      <c r="H112" s="50" t="s">
        <v>106</v>
      </c>
      <c r="I112" s="5" t="s">
        <v>31</v>
      </c>
    </row>
    <row r="113" spans="1:9" ht="15" customHeight="1" x14ac:dyDescent="0.25">
      <c r="A113" s="27">
        <f t="shared" si="2"/>
        <v>45402</v>
      </c>
      <c r="B113" s="9">
        <f t="shared" si="3"/>
        <v>45402</v>
      </c>
      <c r="C113" s="40"/>
      <c r="D113" s="40"/>
      <c r="E113" s="42"/>
      <c r="F113" s="40"/>
      <c r="G113" s="40"/>
      <c r="H113" s="50" t="s">
        <v>42</v>
      </c>
      <c r="I113" s="5" t="s">
        <v>33</v>
      </c>
    </row>
    <row r="114" spans="1:9" ht="15" customHeight="1" x14ac:dyDescent="0.25">
      <c r="A114" s="27">
        <f t="shared" si="2"/>
        <v>45403</v>
      </c>
      <c r="B114" s="9">
        <f t="shared" si="3"/>
        <v>45403</v>
      </c>
      <c r="C114" s="40"/>
      <c r="D114" s="40"/>
      <c r="E114" s="43"/>
      <c r="F114" s="40"/>
      <c r="G114" s="40"/>
      <c r="H114" s="50" t="s">
        <v>117</v>
      </c>
      <c r="I114" s="5" t="s">
        <v>31</v>
      </c>
    </row>
    <row r="115" spans="1:9" ht="15" customHeight="1" x14ac:dyDescent="0.25">
      <c r="A115" s="27">
        <f t="shared" si="2"/>
        <v>45404</v>
      </c>
      <c r="B115" s="9">
        <f t="shared" si="3"/>
        <v>45404</v>
      </c>
      <c r="C115" s="40"/>
      <c r="D115" s="40"/>
      <c r="E115" s="41" t="s">
        <v>31</v>
      </c>
      <c r="F115" s="40"/>
      <c r="G115" s="40" t="s">
        <v>31</v>
      </c>
      <c r="H115" s="50" t="s">
        <v>97</v>
      </c>
      <c r="I115" s="5" t="s">
        <v>29</v>
      </c>
    </row>
    <row r="116" spans="1:9" ht="15" customHeight="1" x14ac:dyDescent="0.25">
      <c r="A116" s="27">
        <f t="shared" si="2"/>
        <v>45405</v>
      </c>
      <c r="B116" s="9">
        <f t="shared" si="3"/>
        <v>45405</v>
      </c>
      <c r="C116" s="40"/>
      <c r="D116" s="40"/>
      <c r="E116" s="42"/>
      <c r="F116" s="40"/>
      <c r="G116" s="40"/>
      <c r="H116" s="50" t="s">
        <v>66</v>
      </c>
      <c r="I116" s="5" t="s">
        <v>31</v>
      </c>
    </row>
    <row r="117" spans="1:9" ht="15" customHeight="1" x14ac:dyDescent="0.25">
      <c r="A117" s="27">
        <f t="shared" si="2"/>
        <v>45406</v>
      </c>
      <c r="B117" s="9">
        <f t="shared" si="3"/>
        <v>45406</v>
      </c>
      <c r="C117" s="40"/>
      <c r="D117" s="40"/>
      <c r="E117" s="42"/>
      <c r="F117" s="40"/>
      <c r="G117" s="40"/>
      <c r="H117" s="50" t="s">
        <v>118</v>
      </c>
      <c r="I117" s="5" t="s">
        <v>29</v>
      </c>
    </row>
    <row r="118" spans="1:9" ht="15" customHeight="1" x14ac:dyDescent="0.25">
      <c r="A118" s="27">
        <f t="shared" si="2"/>
        <v>45407</v>
      </c>
      <c r="B118" s="9">
        <f t="shared" si="3"/>
        <v>45407</v>
      </c>
      <c r="C118" s="40"/>
      <c r="D118" s="40"/>
      <c r="E118" s="42"/>
      <c r="F118" s="40"/>
      <c r="G118" s="40"/>
      <c r="H118" s="50" t="s">
        <v>119</v>
      </c>
      <c r="I118" s="5" t="s">
        <v>33</v>
      </c>
    </row>
    <row r="119" spans="1:9" ht="15" customHeight="1" x14ac:dyDescent="0.25">
      <c r="A119" s="27">
        <f t="shared" si="2"/>
        <v>45408</v>
      </c>
      <c r="B119" s="9">
        <f t="shared" si="3"/>
        <v>45408</v>
      </c>
      <c r="C119" s="40"/>
      <c r="D119" s="40"/>
      <c r="E119" s="42"/>
      <c r="F119" s="40"/>
      <c r="G119" s="40"/>
      <c r="H119" s="50" t="s">
        <v>120</v>
      </c>
      <c r="I119" s="5" t="s">
        <v>29</v>
      </c>
    </row>
    <row r="120" spans="1:9" ht="15" customHeight="1" x14ac:dyDescent="0.25">
      <c r="A120" s="27">
        <f t="shared" si="2"/>
        <v>45409</v>
      </c>
      <c r="B120" s="9">
        <f t="shared" si="3"/>
        <v>45409</v>
      </c>
      <c r="C120" s="40"/>
      <c r="D120" s="40"/>
      <c r="E120" s="42"/>
      <c r="F120" s="40"/>
      <c r="G120" s="40"/>
      <c r="H120" s="50" t="s">
        <v>121</v>
      </c>
      <c r="I120" s="5" t="s">
        <v>30</v>
      </c>
    </row>
    <row r="121" spans="1:9" ht="15" customHeight="1" x14ac:dyDescent="0.25">
      <c r="A121" s="27">
        <f t="shared" si="2"/>
        <v>45410</v>
      </c>
      <c r="B121" s="9">
        <f t="shared" si="3"/>
        <v>45410</v>
      </c>
      <c r="C121" s="40"/>
      <c r="D121" s="40"/>
      <c r="E121" s="43"/>
      <c r="F121" s="40"/>
      <c r="G121" s="40"/>
      <c r="H121" s="50" t="s">
        <v>122</v>
      </c>
      <c r="I121" s="5" t="s">
        <v>32</v>
      </c>
    </row>
    <row r="122" spans="1:9" ht="15" customHeight="1" x14ac:dyDescent="0.25">
      <c r="A122" s="27">
        <f t="shared" si="2"/>
        <v>45411</v>
      </c>
      <c r="B122" s="9">
        <f t="shared" si="3"/>
        <v>45411</v>
      </c>
      <c r="C122" s="40"/>
      <c r="D122" s="40"/>
      <c r="E122" s="41" t="s">
        <v>30</v>
      </c>
      <c r="F122" s="40"/>
      <c r="G122" s="40" t="s">
        <v>30</v>
      </c>
      <c r="H122" s="50" t="s">
        <v>123</v>
      </c>
      <c r="I122" s="5" t="s">
        <v>31</v>
      </c>
    </row>
    <row r="123" spans="1:9" ht="15" customHeight="1" x14ac:dyDescent="0.25">
      <c r="A123" s="27">
        <f t="shared" si="2"/>
        <v>45412</v>
      </c>
      <c r="B123" s="9">
        <f t="shared" si="3"/>
        <v>45412</v>
      </c>
      <c r="C123" s="40"/>
      <c r="D123" s="40"/>
      <c r="E123" s="42"/>
      <c r="F123" s="40"/>
      <c r="G123" s="40"/>
      <c r="H123" s="50" t="s">
        <v>124</v>
      </c>
      <c r="I123" s="5" t="s">
        <v>29</v>
      </c>
    </row>
    <row r="124" spans="1:9" ht="15" customHeight="1" x14ac:dyDescent="0.25">
      <c r="A124" s="27">
        <f t="shared" si="2"/>
        <v>45413</v>
      </c>
      <c r="B124" s="9">
        <f t="shared" si="3"/>
        <v>45413</v>
      </c>
      <c r="C124" s="40"/>
      <c r="D124" s="40"/>
      <c r="E124" s="42"/>
      <c r="F124" s="40"/>
      <c r="G124" s="40"/>
      <c r="H124" s="50" t="s">
        <v>83</v>
      </c>
      <c r="I124" s="5" t="s">
        <v>31</v>
      </c>
    </row>
    <row r="125" spans="1:9" ht="15" customHeight="1" x14ac:dyDescent="0.25">
      <c r="A125" s="27">
        <f t="shared" si="2"/>
        <v>45414</v>
      </c>
      <c r="B125" s="9">
        <f t="shared" si="3"/>
        <v>45414</v>
      </c>
      <c r="C125" s="40"/>
      <c r="D125" s="40"/>
      <c r="E125" s="42"/>
      <c r="F125" s="40"/>
      <c r="G125" s="40"/>
      <c r="H125" s="50" t="s">
        <v>125</v>
      </c>
      <c r="I125" s="5" t="s">
        <v>30</v>
      </c>
    </row>
    <row r="126" spans="1:9" ht="15" customHeight="1" x14ac:dyDescent="0.25">
      <c r="A126" s="27">
        <f t="shared" si="2"/>
        <v>45415</v>
      </c>
      <c r="B126" s="9">
        <f t="shared" si="3"/>
        <v>45415</v>
      </c>
      <c r="C126" s="40"/>
      <c r="D126" s="40"/>
      <c r="E126" s="42"/>
      <c r="F126" s="40"/>
      <c r="G126" s="40"/>
      <c r="H126" s="50" t="s">
        <v>126</v>
      </c>
      <c r="I126" s="5" t="s">
        <v>31</v>
      </c>
    </row>
    <row r="127" spans="1:9" ht="15" customHeight="1" x14ac:dyDescent="0.25">
      <c r="A127" s="27">
        <f t="shared" si="2"/>
        <v>45416</v>
      </c>
      <c r="B127" s="9">
        <f t="shared" si="3"/>
        <v>45416</v>
      </c>
      <c r="C127" s="40"/>
      <c r="D127" s="40"/>
      <c r="E127" s="42"/>
      <c r="F127" s="40"/>
      <c r="G127" s="40"/>
      <c r="H127" s="50" t="s">
        <v>72</v>
      </c>
      <c r="I127" s="5" t="s">
        <v>29</v>
      </c>
    </row>
    <row r="128" spans="1:9" ht="15" customHeight="1" x14ac:dyDescent="0.25">
      <c r="A128" s="27">
        <f t="shared" si="2"/>
        <v>45417</v>
      </c>
      <c r="B128" s="9">
        <f t="shared" si="3"/>
        <v>45417</v>
      </c>
      <c r="C128" s="40"/>
      <c r="D128" s="40"/>
      <c r="E128" s="43"/>
      <c r="F128" s="40"/>
      <c r="G128" s="40"/>
      <c r="H128" s="50" t="s">
        <v>127</v>
      </c>
      <c r="I128" s="5" t="s">
        <v>30</v>
      </c>
    </row>
    <row r="129" spans="1:9" ht="15" customHeight="1" x14ac:dyDescent="0.25">
      <c r="A129" s="27">
        <f t="shared" si="2"/>
        <v>45418</v>
      </c>
      <c r="B129" s="9">
        <f t="shared" si="3"/>
        <v>45418</v>
      </c>
      <c r="C129" s="40"/>
      <c r="D129" s="40"/>
      <c r="E129" s="41" t="s">
        <v>33</v>
      </c>
      <c r="F129" s="40"/>
      <c r="G129" s="40" t="s">
        <v>33</v>
      </c>
      <c r="H129" s="50" t="s">
        <v>116</v>
      </c>
      <c r="I129" s="5" t="s">
        <v>31</v>
      </c>
    </row>
    <row r="130" spans="1:9" ht="15" customHeight="1" x14ac:dyDescent="0.25">
      <c r="A130" s="27">
        <f t="shared" si="2"/>
        <v>45419</v>
      </c>
      <c r="B130" s="9">
        <f t="shared" si="3"/>
        <v>45419</v>
      </c>
      <c r="C130" s="40"/>
      <c r="D130" s="40"/>
      <c r="E130" s="42"/>
      <c r="F130" s="40"/>
      <c r="G130" s="40"/>
      <c r="H130" s="50" t="s">
        <v>128</v>
      </c>
      <c r="I130" s="5" t="s">
        <v>33</v>
      </c>
    </row>
    <row r="131" spans="1:9" ht="15" customHeight="1" x14ac:dyDescent="0.25">
      <c r="A131" s="27">
        <f t="shared" si="2"/>
        <v>45420</v>
      </c>
      <c r="B131" s="9">
        <f t="shared" si="3"/>
        <v>45420</v>
      </c>
      <c r="C131" s="40"/>
      <c r="D131" s="40"/>
      <c r="E131" s="42"/>
      <c r="F131" s="40"/>
      <c r="G131" s="40"/>
      <c r="H131" s="50" t="s">
        <v>50</v>
      </c>
      <c r="I131" s="5" t="s">
        <v>30</v>
      </c>
    </row>
    <row r="132" spans="1:9" ht="15" customHeight="1" x14ac:dyDescent="0.25">
      <c r="A132" s="27">
        <f t="shared" ref="A132:A195" si="4">B132</f>
        <v>45421</v>
      </c>
      <c r="B132" s="9">
        <f t="shared" si="3"/>
        <v>45421</v>
      </c>
      <c r="C132" s="40"/>
      <c r="D132" s="40"/>
      <c r="E132" s="42"/>
      <c r="F132" s="40"/>
      <c r="G132" s="40"/>
      <c r="H132" s="50" t="s">
        <v>129</v>
      </c>
      <c r="I132" s="5" t="s">
        <v>33</v>
      </c>
    </row>
    <row r="133" spans="1:9" ht="15" customHeight="1" x14ac:dyDescent="0.25">
      <c r="A133" s="27">
        <f t="shared" si="4"/>
        <v>45422</v>
      </c>
      <c r="B133" s="9">
        <f t="shared" ref="B133:B196" si="5">B132+1</f>
        <v>45422</v>
      </c>
      <c r="C133" s="40"/>
      <c r="D133" s="40"/>
      <c r="E133" s="42"/>
      <c r="F133" s="40"/>
      <c r="G133" s="40"/>
      <c r="H133" s="50" t="s">
        <v>64</v>
      </c>
      <c r="I133" s="5" t="s">
        <v>32</v>
      </c>
    </row>
    <row r="134" spans="1:9" ht="15" customHeight="1" x14ac:dyDescent="0.25">
      <c r="A134" s="27">
        <f t="shared" si="4"/>
        <v>45423</v>
      </c>
      <c r="B134" s="9">
        <f t="shared" si="5"/>
        <v>45423</v>
      </c>
      <c r="C134" s="40"/>
      <c r="D134" s="40"/>
      <c r="E134" s="42"/>
      <c r="F134" s="40"/>
      <c r="G134" s="40"/>
      <c r="H134" s="50" t="s">
        <v>79</v>
      </c>
      <c r="I134" s="5" t="s">
        <v>31</v>
      </c>
    </row>
    <row r="135" spans="1:9" ht="15" customHeight="1" x14ac:dyDescent="0.25">
      <c r="A135" s="27">
        <f t="shared" si="4"/>
        <v>45424</v>
      </c>
      <c r="B135" s="9">
        <f t="shared" si="5"/>
        <v>45424</v>
      </c>
      <c r="C135" s="40"/>
      <c r="D135" s="40"/>
      <c r="E135" s="43"/>
      <c r="F135" s="40"/>
      <c r="G135" s="40"/>
      <c r="H135" s="50" t="s">
        <v>54</v>
      </c>
      <c r="I135" s="5" t="s">
        <v>29</v>
      </c>
    </row>
    <row r="136" spans="1:9" ht="15" customHeight="1" x14ac:dyDescent="0.25">
      <c r="A136" s="27">
        <f t="shared" si="4"/>
        <v>45425</v>
      </c>
      <c r="B136" s="9">
        <f t="shared" si="5"/>
        <v>45425</v>
      </c>
      <c r="C136" s="40"/>
      <c r="D136" s="40"/>
      <c r="E136" s="41" t="s">
        <v>30</v>
      </c>
      <c r="F136" s="40"/>
      <c r="G136" s="40" t="s">
        <v>30</v>
      </c>
      <c r="H136" s="50" t="s">
        <v>71</v>
      </c>
      <c r="I136" s="5" t="s">
        <v>33</v>
      </c>
    </row>
    <row r="137" spans="1:9" ht="15" customHeight="1" x14ac:dyDescent="0.25">
      <c r="A137" s="27">
        <f t="shared" si="4"/>
        <v>45426</v>
      </c>
      <c r="B137" s="9">
        <f t="shared" si="5"/>
        <v>45426</v>
      </c>
      <c r="C137" s="40"/>
      <c r="D137" s="40"/>
      <c r="E137" s="42"/>
      <c r="F137" s="40"/>
      <c r="G137" s="40"/>
      <c r="H137" s="50" t="s">
        <v>44</v>
      </c>
      <c r="I137" s="5" t="s">
        <v>31</v>
      </c>
    </row>
    <row r="138" spans="1:9" ht="15" customHeight="1" x14ac:dyDescent="0.25">
      <c r="A138" s="27">
        <f t="shared" si="4"/>
        <v>45427</v>
      </c>
      <c r="B138" s="9">
        <f t="shared" si="5"/>
        <v>45427</v>
      </c>
      <c r="C138" s="40"/>
      <c r="D138" s="40"/>
      <c r="E138" s="42"/>
      <c r="F138" s="40"/>
      <c r="G138" s="40"/>
      <c r="H138" s="50" t="s">
        <v>82</v>
      </c>
      <c r="I138" s="5" t="s">
        <v>33</v>
      </c>
    </row>
    <row r="139" spans="1:9" ht="15" customHeight="1" x14ac:dyDescent="0.25">
      <c r="A139" s="27">
        <f t="shared" si="4"/>
        <v>45428</v>
      </c>
      <c r="B139" s="9">
        <f t="shared" si="5"/>
        <v>45428</v>
      </c>
      <c r="C139" s="40"/>
      <c r="D139" s="40"/>
      <c r="E139" s="42"/>
      <c r="F139" s="40"/>
      <c r="G139" s="40"/>
      <c r="H139" s="50" t="s">
        <v>110</v>
      </c>
      <c r="I139" s="5" t="s">
        <v>30</v>
      </c>
    </row>
    <row r="140" spans="1:9" ht="15" customHeight="1" x14ac:dyDescent="0.25">
      <c r="A140" s="27">
        <f t="shared" si="4"/>
        <v>45429</v>
      </c>
      <c r="B140" s="9">
        <f t="shared" si="5"/>
        <v>45429</v>
      </c>
      <c r="C140" s="40"/>
      <c r="D140" s="40"/>
      <c r="E140" s="42"/>
      <c r="F140" s="40"/>
      <c r="G140" s="40"/>
      <c r="H140" s="50" t="s">
        <v>67</v>
      </c>
      <c r="I140" s="5" t="s">
        <v>33</v>
      </c>
    </row>
    <row r="141" spans="1:9" ht="15" customHeight="1" x14ac:dyDescent="0.25">
      <c r="A141" s="27">
        <f t="shared" si="4"/>
        <v>45430</v>
      </c>
      <c r="B141" s="9">
        <f t="shared" si="5"/>
        <v>45430</v>
      </c>
      <c r="C141" s="40"/>
      <c r="D141" s="40"/>
      <c r="E141" s="42"/>
      <c r="F141" s="40"/>
      <c r="G141" s="40"/>
      <c r="H141" s="50" t="s">
        <v>98</v>
      </c>
      <c r="I141" s="5" t="s">
        <v>29</v>
      </c>
    </row>
    <row r="142" spans="1:9" ht="15" customHeight="1" x14ac:dyDescent="0.25">
      <c r="A142" s="27">
        <f t="shared" si="4"/>
        <v>45431</v>
      </c>
      <c r="B142" s="9">
        <f t="shared" si="5"/>
        <v>45431</v>
      </c>
      <c r="C142" s="40"/>
      <c r="D142" s="40"/>
      <c r="E142" s="43"/>
      <c r="F142" s="40"/>
      <c r="G142" s="40"/>
      <c r="H142" s="50" t="s">
        <v>130</v>
      </c>
      <c r="I142" s="5" t="s">
        <v>30</v>
      </c>
    </row>
    <row r="143" spans="1:9" ht="15" customHeight="1" x14ac:dyDescent="0.25">
      <c r="A143" s="27">
        <f t="shared" si="4"/>
        <v>45432</v>
      </c>
      <c r="B143" s="9">
        <f t="shared" si="5"/>
        <v>45432</v>
      </c>
      <c r="C143" s="40"/>
      <c r="D143" s="40"/>
      <c r="E143" s="41" t="s">
        <v>29</v>
      </c>
      <c r="F143" s="40"/>
      <c r="G143" s="40" t="s">
        <v>29</v>
      </c>
      <c r="H143" s="50" t="s">
        <v>90</v>
      </c>
      <c r="I143" s="5" t="s">
        <v>33</v>
      </c>
    </row>
    <row r="144" spans="1:9" ht="15" customHeight="1" x14ac:dyDescent="0.25">
      <c r="A144" s="27">
        <f t="shared" si="4"/>
        <v>45433</v>
      </c>
      <c r="B144" s="9">
        <f t="shared" si="5"/>
        <v>45433</v>
      </c>
      <c r="C144" s="40"/>
      <c r="D144" s="40"/>
      <c r="E144" s="42"/>
      <c r="F144" s="40"/>
      <c r="G144" s="40"/>
      <c r="H144" s="50" t="s">
        <v>74</v>
      </c>
      <c r="I144" s="5" t="s">
        <v>30</v>
      </c>
    </row>
    <row r="145" spans="1:9" ht="15" customHeight="1" x14ac:dyDescent="0.25">
      <c r="A145" s="27">
        <f t="shared" si="4"/>
        <v>45434</v>
      </c>
      <c r="B145" s="9">
        <f t="shared" si="5"/>
        <v>45434</v>
      </c>
      <c r="C145" s="40"/>
      <c r="D145" s="40"/>
      <c r="E145" s="42"/>
      <c r="F145" s="40"/>
      <c r="G145" s="40"/>
      <c r="H145" s="50" t="s">
        <v>48</v>
      </c>
      <c r="I145" s="5" t="s">
        <v>33</v>
      </c>
    </row>
    <row r="146" spans="1:9" ht="15" customHeight="1" x14ac:dyDescent="0.25">
      <c r="A146" s="27">
        <f t="shared" si="4"/>
        <v>45435</v>
      </c>
      <c r="B146" s="9">
        <f t="shared" si="5"/>
        <v>45435</v>
      </c>
      <c r="C146" s="40"/>
      <c r="D146" s="40"/>
      <c r="E146" s="42"/>
      <c r="F146" s="40"/>
      <c r="G146" s="40"/>
      <c r="H146" s="50" t="s">
        <v>131</v>
      </c>
      <c r="I146" s="5" t="s">
        <v>31</v>
      </c>
    </row>
    <row r="147" spans="1:9" ht="15" customHeight="1" x14ac:dyDescent="0.25">
      <c r="A147" s="27">
        <f t="shared" si="4"/>
        <v>45436</v>
      </c>
      <c r="B147" s="9">
        <f t="shared" si="5"/>
        <v>45436</v>
      </c>
      <c r="C147" s="40"/>
      <c r="D147" s="40"/>
      <c r="E147" s="42"/>
      <c r="F147" s="40"/>
      <c r="G147" s="40"/>
      <c r="H147" s="50" t="s">
        <v>87</v>
      </c>
      <c r="I147" s="5" t="s">
        <v>29</v>
      </c>
    </row>
    <row r="148" spans="1:9" ht="15" customHeight="1" x14ac:dyDescent="0.25">
      <c r="A148" s="27">
        <f t="shared" si="4"/>
        <v>45437</v>
      </c>
      <c r="B148" s="9">
        <f t="shared" si="5"/>
        <v>45437</v>
      </c>
      <c r="C148" s="40"/>
      <c r="D148" s="40"/>
      <c r="E148" s="42"/>
      <c r="F148" s="40"/>
      <c r="G148" s="40"/>
      <c r="H148" s="50" t="s">
        <v>75</v>
      </c>
      <c r="I148" s="5" t="s">
        <v>31</v>
      </c>
    </row>
    <row r="149" spans="1:9" ht="15" customHeight="1" x14ac:dyDescent="0.25">
      <c r="A149" s="27">
        <f t="shared" si="4"/>
        <v>45438</v>
      </c>
      <c r="B149" s="9">
        <f t="shared" si="5"/>
        <v>45438</v>
      </c>
      <c r="C149" s="40"/>
      <c r="D149" s="40"/>
      <c r="E149" s="43"/>
      <c r="F149" s="40"/>
      <c r="G149" s="40"/>
      <c r="H149" s="50" t="s">
        <v>71</v>
      </c>
      <c r="I149" s="5" t="s">
        <v>30</v>
      </c>
    </row>
    <row r="150" spans="1:9" ht="13.9" customHeight="1" x14ac:dyDescent="0.25">
      <c r="A150" s="27">
        <f t="shared" si="4"/>
        <v>45439</v>
      </c>
      <c r="B150" s="9">
        <f t="shared" si="5"/>
        <v>45439</v>
      </c>
      <c r="C150" s="40"/>
      <c r="D150" s="40"/>
      <c r="E150" s="41" t="s">
        <v>30</v>
      </c>
      <c r="F150" s="40"/>
      <c r="G150" s="40" t="s">
        <v>30</v>
      </c>
      <c r="H150" s="50" t="s">
        <v>132</v>
      </c>
      <c r="I150" s="5" t="s">
        <v>29</v>
      </c>
    </row>
    <row r="151" spans="1:9" x14ac:dyDescent="0.25">
      <c r="A151" s="27">
        <f t="shared" si="4"/>
        <v>45440</v>
      </c>
      <c r="B151" s="9">
        <f t="shared" si="5"/>
        <v>45440</v>
      </c>
      <c r="C151" s="40"/>
      <c r="D151" s="40"/>
      <c r="E151" s="42"/>
      <c r="F151" s="40"/>
      <c r="G151" s="40"/>
      <c r="H151" s="50" t="s">
        <v>96</v>
      </c>
      <c r="I151" s="5" t="s">
        <v>30</v>
      </c>
    </row>
    <row r="152" spans="1:9" x14ac:dyDescent="0.25">
      <c r="A152" s="27">
        <f t="shared" si="4"/>
        <v>45441</v>
      </c>
      <c r="B152" s="9">
        <f t="shared" si="5"/>
        <v>45441</v>
      </c>
      <c r="C152" s="40"/>
      <c r="D152" s="40"/>
      <c r="E152" s="42"/>
      <c r="F152" s="40"/>
      <c r="G152" s="40"/>
      <c r="H152" s="50" t="s">
        <v>133</v>
      </c>
      <c r="I152" s="5" t="s">
        <v>31</v>
      </c>
    </row>
    <row r="153" spans="1:9" x14ac:dyDescent="0.25">
      <c r="A153" s="27">
        <f t="shared" si="4"/>
        <v>45442</v>
      </c>
      <c r="B153" s="9">
        <f t="shared" si="5"/>
        <v>45442</v>
      </c>
      <c r="C153" s="40"/>
      <c r="D153" s="40"/>
      <c r="E153" s="42"/>
      <c r="F153" s="40"/>
      <c r="G153" s="40"/>
      <c r="H153" s="50" t="s">
        <v>111</v>
      </c>
      <c r="I153" s="5" t="s">
        <v>32</v>
      </c>
    </row>
    <row r="154" spans="1:9" x14ac:dyDescent="0.25">
      <c r="A154" s="27">
        <f t="shared" si="4"/>
        <v>45443</v>
      </c>
      <c r="B154" s="9">
        <f t="shared" si="5"/>
        <v>45443</v>
      </c>
      <c r="C154" s="40"/>
      <c r="D154" s="40"/>
      <c r="E154" s="42"/>
      <c r="F154" s="40"/>
      <c r="G154" s="40"/>
      <c r="H154" s="50" t="s">
        <v>59</v>
      </c>
      <c r="I154" s="5" t="s">
        <v>31</v>
      </c>
    </row>
    <row r="155" spans="1:9" x14ac:dyDescent="0.25">
      <c r="A155" s="27">
        <f t="shared" si="4"/>
        <v>45444</v>
      </c>
      <c r="B155" s="9">
        <f t="shared" si="5"/>
        <v>45444</v>
      </c>
      <c r="C155" s="40"/>
      <c r="D155" s="40"/>
      <c r="E155" s="42"/>
      <c r="F155" s="40"/>
      <c r="G155" s="40"/>
      <c r="H155" s="50" t="s">
        <v>124</v>
      </c>
      <c r="I155" s="5" t="s">
        <v>29</v>
      </c>
    </row>
    <row r="156" spans="1:9" x14ac:dyDescent="0.25">
      <c r="A156" s="27">
        <f t="shared" si="4"/>
        <v>45445</v>
      </c>
      <c r="B156" s="9">
        <f t="shared" si="5"/>
        <v>45445</v>
      </c>
      <c r="C156" s="40"/>
      <c r="D156" s="40"/>
      <c r="E156" s="43"/>
      <c r="F156" s="40"/>
      <c r="G156" s="40"/>
      <c r="H156" s="50" t="s">
        <v>81</v>
      </c>
      <c r="I156" s="5" t="s">
        <v>31</v>
      </c>
    </row>
    <row r="157" spans="1:9" ht="13.9" customHeight="1" x14ac:dyDescent="0.25">
      <c r="A157" s="27">
        <f t="shared" si="4"/>
        <v>45446</v>
      </c>
      <c r="B157" s="9">
        <f t="shared" si="5"/>
        <v>45446</v>
      </c>
      <c r="C157" s="40"/>
      <c r="D157" s="40"/>
      <c r="E157" s="41" t="s">
        <v>33</v>
      </c>
      <c r="F157" s="40"/>
      <c r="G157" s="40" t="s">
        <v>33</v>
      </c>
      <c r="H157" s="50" t="s">
        <v>104</v>
      </c>
      <c r="I157" s="5" t="s">
        <v>33</v>
      </c>
    </row>
    <row r="158" spans="1:9" x14ac:dyDescent="0.25">
      <c r="A158" s="27">
        <f t="shared" si="4"/>
        <v>45447</v>
      </c>
      <c r="B158" s="9">
        <f t="shared" si="5"/>
        <v>45447</v>
      </c>
      <c r="C158" s="40"/>
      <c r="D158" s="40"/>
      <c r="E158" s="42"/>
      <c r="F158" s="40"/>
      <c r="G158" s="40"/>
      <c r="H158" s="50" t="s">
        <v>83</v>
      </c>
      <c r="I158" s="5" t="s">
        <v>31</v>
      </c>
    </row>
    <row r="159" spans="1:9" x14ac:dyDescent="0.25">
      <c r="A159" s="27">
        <f t="shared" si="4"/>
        <v>45448</v>
      </c>
      <c r="B159" s="9">
        <f t="shared" si="5"/>
        <v>45448</v>
      </c>
      <c r="C159" s="40"/>
      <c r="D159" s="40"/>
      <c r="E159" s="42"/>
      <c r="F159" s="40"/>
      <c r="G159" s="40"/>
      <c r="H159" s="50" t="s">
        <v>134</v>
      </c>
      <c r="I159" s="5" t="s">
        <v>33</v>
      </c>
    </row>
    <row r="160" spans="1:9" x14ac:dyDescent="0.25">
      <c r="A160" s="27">
        <f t="shared" si="4"/>
        <v>45449</v>
      </c>
      <c r="B160" s="9">
        <f t="shared" si="5"/>
        <v>45449</v>
      </c>
      <c r="C160" s="40"/>
      <c r="D160" s="40"/>
      <c r="E160" s="42"/>
      <c r="F160" s="40"/>
      <c r="G160" s="40"/>
      <c r="H160" s="50" t="s">
        <v>65</v>
      </c>
      <c r="I160" s="5" t="s">
        <v>30</v>
      </c>
    </row>
    <row r="161" spans="1:9" x14ac:dyDescent="0.25">
      <c r="A161" s="27">
        <f t="shared" si="4"/>
        <v>45450</v>
      </c>
      <c r="B161" s="9">
        <f t="shared" si="5"/>
        <v>45450</v>
      </c>
      <c r="C161" s="40"/>
      <c r="D161" s="40"/>
      <c r="E161" s="42"/>
      <c r="F161" s="40"/>
      <c r="G161" s="40"/>
      <c r="H161" s="50" t="s">
        <v>135</v>
      </c>
      <c r="I161" s="5" t="s">
        <v>33</v>
      </c>
    </row>
    <row r="162" spans="1:9" x14ac:dyDescent="0.25">
      <c r="A162" s="27">
        <f t="shared" si="4"/>
        <v>45451</v>
      </c>
      <c r="B162" s="9">
        <f t="shared" si="5"/>
        <v>45451</v>
      </c>
      <c r="C162" s="40"/>
      <c r="D162" s="40"/>
      <c r="E162" s="42"/>
      <c r="F162" s="40"/>
      <c r="G162" s="40"/>
      <c r="H162" s="50" t="s">
        <v>100</v>
      </c>
      <c r="I162" s="5" t="s">
        <v>31</v>
      </c>
    </row>
    <row r="163" spans="1:9" x14ac:dyDescent="0.25">
      <c r="A163" s="27">
        <f t="shared" si="4"/>
        <v>45452</v>
      </c>
      <c r="B163" s="9">
        <f t="shared" si="5"/>
        <v>45452</v>
      </c>
      <c r="C163" s="40"/>
      <c r="D163" s="40"/>
      <c r="E163" s="43"/>
      <c r="F163" s="40"/>
      <c r="G163" s="40"/>
      <c r="H163" s="50" t="s">
        <v>88</v>
      </c>
      <c r="I163" s="5" t="s">
        <v>33</v>
      </c>
    </row>
    <row r="164" spans="1:9" ht="13.9" customHeight="1" x14ac:dyDescent="0.25">
      <c r="A164" s="27">
        <f t="shared" si="4"/>
        <v>45453</v>
      </c>
      <c r="B164" s="9">
        <f t="shared" si="5"/>
        <v>45453</v>
      </c>
      <c r="C164" s="40"/>
      <c r="D164" s="40"/>
      <c r="E164" s="41" t="s">
        <v>36</v>
      </c>
      <c r="F164" s="40"/>
      <c r="G164" s="40" t="s">
        <v>36</v>
      </c>
      <c r="H164" s="50" t="s">
        <v>94</v>
      </c>
      <c r="I164" s="5" t="s">
        <v>31</v>
      </c>
    </row>
    <row r="165" spans="1:9" x14ac:dyDescent="0.25">
      <c r="A165" s="27">
        <f t="shared" si="4"/>
        <v>45454</v>
      </c>
      <c r="B165" s="9">
        <f t="shared" si="5"/>
        <v>45454</v>
      </c>
      <c r="C165" s="40"/>
      <c r="D165" s="40"/>
      <c r="E165" s="42"/>
      <c r="F165" s="40"/>
      <c r="G165" s="40"/>
      <c r="H165" s="50" t="s">
        <v>57</v>
      </c>
      <c r="I165" s="5" t="s">
        <v>33</v>
      </c>
    </row>
    <row r="166" spans="1:9" x14ac:dyDescent="0.25">
      <c r="A166" s="27">
        <f t="shared" si="4"/>
        <v>45455</v>
      </c>
      <c r="B166" s="9">
        <f t="shared" si="5"/>
        <v>45455</v>
      </c>
      <c r="C166" s="40"/>
      <c r="D166" s="40"/>
      <c r="E166" s="42"/>
      <c r="F166" s="40"/>
      <c r="G166" s="40"/>
      <c r="H166" s="50" t="s">
        <v>78</v>
      </c>
      <c r="I166" s="5" t="s">
        <v>32</v>
      </c>
    </row>
    <row r="167" spans="1:9" x14ac:dyDescent="0.25">
      <c r="A167" s="27">
        <f t="shared" si="4"/>
        <v>45456</v>
      </c>
      <c r="B167" s="9">
        <f t="shared" si="5"/>
        <v>45456</v>
      </c>
      <c r="C167" s="40"/>
      <c r="D167" s="40"/>
      <c r="E167" s="42"/>
      <c r="F167" s="40"/>
      <c r="G167" s="40"/>
      <c r="H167" s="50" t="s">
        <v>79</v>
      </c>
      <c r="I167" s="5" t="s">
        <v>29</v>
      </c>
    </row>
    <row r="168" spans="1:9" x14ac:dyDescent="0.25">
      <c r="A168" s="27">
        <f t="shared" si="4"/>
        <v>45457</v>
      </c>
      <c r="B168" s="9">
        <f t="shared" si="5"/>
        <v>45457</v>
      </c>
      <c r="C168" s="40"/>
      <c r="D168" s="40"/>
      <c r="E168" s="42"/>
      <c r="F168" s="40"/>
      <c r="G168" s="40"/>
      <c r="H168" s="50" t="s">
        <v>80</v>
      </c>
      <c r="I168" s="5" t="s">
        <v>30</v>
      </c>
    </row>
    <row r="169" spans="1:9" x14ac:dyDescent="0.25">
      <c r="A169" s="27">
        <f t="shared" si="4"/>
        <v>45458</v>
      </c>
      <c r="B169" s="9">
        <f t="shared" si="5"/>
        <v>45458</v>
      </c>
      <c r="C169" s="40"/>
      <c r="D169" s="40"/>
      <c r="E169" s="42"/>
      <c r="F169" s="40"/>
      <c r="G169" s="40"/>
      <c r="H169" s="50" t="s">
        <v>81</v>
      </c>
      <c r="I169" s="5" t="s">
        <v>33</v>
      </c>
    </row>
    <row r="170" spans="1:9" x14ac:dyDescent="0.25">
      <c r="A170" s="27">
        <f t="shared" si="4"/>
        <v>45459</v>
      </c>
      <c r="B170" s="9">
        <f t="shared" si="5"/>
        <v>45459</v>
      </c>
      <c r="C170" s="40"/>
      <c r="D170" s="40"/>
      <c r="E170" s="43"/>
      <c r="F170" s="40"/>
      <c r="G170" s="40"/>
      <c r="H170" s="50" t="s">
        <v>82</v>
      </c>
      <c r="I170" s="5" t="s">
        <v>31</v>
      </c>
    </row>
    <row r="171" spans="1:9" x14ac:dyDescent="0.25">
      <c r="A171" s="27">
        <f t="shared" si="4"/>
        <v>45460</v>
      </c>
      <c r="B171" s="9">
        <f t="shared" si="5"/>
        <v>45460</v>
      </c>
      <c r="C171" s="40"/>
      <c r="D171" s="40"/>
      <c r="E171" s="41" t="s">
        <v>30</v>
      </c>
      <c r="F171" s="40"/>
      <c r="G171" s="40" t="s">
        <v>30</v>
      </c>
      <c r="H171" s="50" t="s">
        <v>83</v>
      </c>
      <c r="I171" s="5" t="s">
        <v>33</v>
      </c>
    </row>
    <row r="172" spans="1:9" x14ac:dyDescent="0.25">
      <c r="A172" s="27">
        <f t="shared" si="4"/>
        <v>45461</v>
      </c>
      <c r="B172" s="9">
        <f t="shared" si="5"/>
        <v>45461</v>
      </c>
      <c r="C172" s="40"/>
      <c r="D172" s="40"/>
      <c r="E172" s="42"/>
      <c r="F172" s="40"/>
      <c r="G172" s="40"/>
      <c r="H172" s="50" t="s">
        <v>84</v>
      </c>
      <c r="I172" s="5" t="s">
        <v>29</v>
      </c>
    </row>
    <row r="173" spans="1:9" x14ac:dyDescent="0.25">
      <c r="A173" s="27">
        <f t="shared" si="4"/>
        <v>45462</v>
      </c>
      <c r="B173" s="9">
        <f t="shared" si="5"/>
        <v>45462</v>
      </c>
      <c r="C173" s="40"/>
      <c r="D173" s="40"/>
      <c r="E173" s="42"/>
      <c r="F173" s="40"/>
      <c r="G173" s="40"/>
      <c r="H173" s="50" t="s">
        <v>85</v>
      </c>
      <c r="I173" s="5" t="s">
        <v>31</v>
      </c>
    </row>
    <row r="174" spans="1:9" x14ac:dyDescent="0.25">
      <c r="A174" s="27">
        <f t="shared" si="4"/>
        <v>45463</v>
      </c>
      <c r="B174" s="9">
        <f t="shared" si="5"/>
        <v>45463</v>
      </c>
      <c r="C174" s="40"/>
      <c r="D174" s="40"/>
      <c r="E174" s="42"/>
      <c r="F174" s="40"/>
      <c r="G174" s="40"/>
      <c r="H174" s="50" t="s">
        <v>86</v>
      </c>
      <c r="I174" s="5" t="s">
        <v>33</v>
      </c>
    </row>
    <row r="175" spans="1:9" x14ac:dyDescent="0.25">
      <c r="A175" s="27">
        <f t="shared" si="4"/>
        <v>45464</v>
      </c>
      <c r="B175" s="9">
        <f t="shared" si="5"/>
        <v>45464</v>
      </c>
      <c r="C175" s="40"/>
      <c r="D175" s="40"/>
      <c r="E175" s="42"/>
      <c r="F175" s="40"/>
      <c r="G175" s="40"/>
      <c r="H175" s="50" t="s">
        <v>42</v>
      </c>
      <c r="I175" s="5" t="s">
        <v>31</v>
      </c>
    </row>
    <row r="176" spans="1:9" x14ac:dyDescent="0.25">
      <c r="A176" s="27">
        <f t="shared" si="4"/>
        <v>45465</v>
      </c>
      <c r="B176" s="9">
        <f t="shared" si="5"/>
        <v>45465</v>
      </c>
      <c r="C176" s="40"/>
      <c r="D176" s="40"/>
      <c r="E176" s="42"/>
      <c r="F176" s="40"/>
      <c r="G176" s="40"/>
      <c r="H176" s="50" t="s">
        <v>87</v>
      </c>
      <c r="I176" s="5" t="s">
        <v>30</v>
      </c>
    </row>
    <row r="177" spans="1:9" x14ac:dyDescent="0.25">
      <c r="A177" s="27">
        <f t="shared" si="4"/>
        <v>45466</v>
      </c>
      <c r="B177" s="9">
        <f t="shared" si="5"/>
        <v>45466</v>
      </c>
      <c r="C177" s="40"/>
      <c r="D177" s="40"/>
      <c r="E177" s="43"/>
      <c r="F177" s="40"/>
      <c r="G177" s="40"/>
      <c r="H177" s="50" t="s">
        <v>40</v>
      </c>
      <c r="I177" s="5" t="s">
        <v>29</v>
      </c>
    </row>
    <row r="178" spans="1:9" ht="13.9" customHeight="1" x14ac:dyDescent="0.25">
      <c r="A178" s="27">
        <f t="shared" si="4"/>
        <v>45467</v>
      </c>
      <c r="B178" s="9">
        <f t="shared" si="5"/>
        <v>45467</v>
      </c>
      <c r="C178" s="40"/>
      <c r="D178" s="40"/>
      <c r="E178" s="41" t="s">
        <v>29</v>
      </c>
      <c r="F178" s="40"/>
      <c r="G178" s="40" t="s">
        <v>29</v>
      </c>
      <c r="H178" s="50" t="s">
        <v>88</v>
      </c>
      <c r="I178" s="5" t="s">
        <v>32</v>
      </c>
    </row>
    <row r="179" spans="1:9" x14ac:dyDescent="0.25">
      <c r="A179" s="27">
        <f t="shared" si="4"/>
        <v>45468</v>
      </c>
      <c r="B179" s="9">
        <f t="shared" si="5"/>
        <v>45468</v>
      </c>
      <c r="C179" s="40"/>
      <c r="D179" s="40"/>
      <c r="E179" s="42"/>
      <c r="F179" s="40"/>
      <c r="G179" s="40"/>
      <c r="H179" s="50" t="s">
        <v>72</v>
      </c>
      <c r="I179" s="5" t="s">
        <v>31</v>
      </c>
    </row>
    <row r="180" spans="1:9" x14ac:dyDescent="0.25">
      <c r="A180" s="27">
        <f t="shared" si="4"/>
        <v>45469</v>
      </c>
      <c r="B180" s="9">
        <f t="shared" si="5"/>
        <v>45469</v>
      </c>
      <c r="C180" s="40"/>
      <c r="D180" s="40"/>
      <c r="E180" s="42"/>
      <c r="F180" s="40"/>
      <c r="G180" s="40"/>
      <c r="H180" s="50" t="s">
        <v>89</v>
      </c>
      <c r="I180" s="5" t="s">
        <v>29</v>
      </c>
    </row>
    <row r="181" spans="1:9" x14ac:dyDescent="0.25">
      <c r="A181" s="27">
        <f t="shared" si="4"/>
        <v>45470</v>
      </c>
      <c r="B181" s="9">
        <f t="shared" si="5"/>
        <v>45470</v>
      </c>
      <c r="C181" s="40"/>
      <c r="D181" s="40"/>
      <c r="E181" s="42"/>
      <c r="F181" s="40"/>
      <c r="G181" s="40"/>
      <c r="H181" s="50" t="s">
        <v>90</v>
      </c>
      <c r="I181" s="5" t="s">
        <v>31</v>
      </c>
    </row>
    <row r="182" spans="1:9" x14ac:dyDescent="0.25">
      <c r="A182" s="27">
        <f t="shared" si="4"/>
        <v>45471</v>
      </c>
      <c r="B182" s="9">
        <f t="shared" si="5"/>
        <v>45471</v>
      </c>
      <c r="C182" s="40"/>
      <c r="D182" s="40"/>
      <c r="E182" s="42"/>
      <c r="F182" s="40"/>
      <c r="G182" s="40"/>
      <c r="H182" s="50" t="s">
        <v>70</v>
      </c>
      <c r="I182" s="5" t="s">
        <v>29</v>
      </c>
    </row>
    <row r="183" spans="1:9" x14ac:dyDescent="0.25">
      <c r="A183" s="27">
        <f t="shared" si="4"/>
        <v>45472</v>
      </c>
      <c r="B183" s="9">
        <f t="shared" si="5"/>
        <v>45472</v>
      </c>
      <c r="C183" s="40"/>
      <c r="D183" s="40"/>
      <c r="E183" s="42"/>
      <c r="F183" s="40"/>
      <c r="G183" s="40"/>
      <c r="H183" s="50" t="s">
        <v>63</v>
      </c>
      <c r="I183" s="5" t="s">
        <v>31</v>
      </c>
    </row>
    <row r="184" spans="1:9" x14ac:dyDescent="0.25">
      <c r="A184" s="27">
        <f t="shared" si="4"/>
        <v>45473</v>
      </c>
      <c r="B184" s="9">
        <f t="shared" si="5"/>
        <v>45473</v>
      </c>
      <c r="C184" s="40"/>
      <c r="D184" s="40"/>
      <c r="E184" s="43"/>
      <c r="F184" s="40"/>
      <c r="G184" s="40"/>
      <c r="H184" s="50" t="s">
        <v>91</v>
      </c>
      <c r="I184" s="5" t="s">
        <v>30</v>
      </c>
    </row>
    <row r="185" spans="1:9" ht="13.9" customHeight="1" x14ac:dyDescent="0.25">
      <c r="A185" s="27">
        <f t="shared" si="4"/>
        <v>45474</v>
      </c>
      <c r="B185" s="9">
        <f t="shared" si="5"/>
        <v>45474</v>
      </c>
      <c r="C185" s="40"/>
      <c r="D185" s="40"/>
      <c r="E185" s="41" t="s">
        <v>33</v>
      </c>
      <c r="F185" s="40"/>
      <c r="G185" s="40" t="s">
        <v>33</v>
      </c>
      <c r="H185" s="50" t="s">
        <v>92</v>
      </c>
      <c r="I185" s="5" t="s">
        <v>29</v>
      </c>
    </row>
    <row r="186" spans="1:9" x14ac:dyDescent="0.25">
      <c r="A186" s="27">
        <f t="shared" si="4"/>
        <v>45475</v>
      </c>
      <c r="B186" s="9">
        <f t="shared" si="5"/>
        <v>45475</v>
      </c>
      <c r="C186" s="40"/>
      <c r="D186" s="40"/>
      <c r="E186" s="42"/>
      <c r="F186" s="40"/>
      <c r="G186" s="40"/>
      <c r="H186" s="50" t="s">
        <v>93</v>
      </c>
      <c r="I186" s="5" t="s">
        <v>31</v>
      </c>
    </row>
    <row r="187" spans="1:9" x14ac:dyDescent="0.25">
      <c r="A187" s="27">
        <f t="shared" si="4"/>
        <v>45476</v>
      </c>
      <c r="B187" s="9">
        <f t="shared" si="5"/>
        <v>45476</v>
      </c>
      <c r="C187" s="40"/>
      <c r="D187" s="40"/>
      <c r="E187" s="42"/>
      <c r="F187" s="40"/>
      <c r="G187" s="40"/>
      <c r="H187" s="50" t="s">
        <v>54</v>
      </c>
      <c r="I187" s="5" t="s">
        <v>30</v>
      </c>
    </row>
    <row r="188" spans="1:9" x14ac:dyDescent="0.25">
      <c r="A188" s="27">
        <f t="shared" si="4"/>
        <v>45477</v>
      </c>
      <c r="B188" s="9">
        <f t="shared" si="5"/>
        <v>45477</v>
      </c>
      <c r="C188" s="40"/>
      <c r="D188" s="40"/>
      <c r="E188" s="42"/>
      <c r="F188" s="40"/>
      <c r="G188" s="40"/>
      <c r="H188" s="50" t="s">
        <v>94</v>
      </c>
      <c r="I188" s="5" t="s">
        <v>33</v>
      </c>
    </row>
    <row r="189" spans="1:9" x14ac:dyDescent="0.25">
      <c r="A189" s="27">
        <f t="shared" si="4"/>
        <v>45478</v>
      </c>
      <c r="B189" s="9">
        <f t="shared" si="5"/>
        <v>45478</v>
      </c>
      <c r="C189" s="40"/>
      <c r="D189" s="40"/>
      <c r="E189" s="42"/>
      <c r="F189" s="40"/>
      <c r="G189" s="40"/>
      <c r="H189" s="50" t="s">
        <v>78</v>
      </c>
      <c r="I189" s="5" t="s">
        <v>30</v>
      </c>
    </row>
    <row r="190" spans="1:9" x14ac:dyDescent="0.25">
      <c r="A190" s="27">
        <f t="shared" si="4"/>
        <v>45479</v>
      </c>
      <c r="B190" s="9">
        <f t="shared" si="5"/>
        <v>45479</v>
      </c>
      <c r="C190" s="40"/>
      <c r="D190" s="40"/>
      <c r="E190" s="42"/>
      <c r="F190" s="40"/>
      <c r="G190" s="40"/>
      <c r="H190" s="50" t="s">
        <v>79</v>
      </c>
      <c r="I190" s="5" t="s">
        <v>29</v>
      </c>
    </row>
    <row r="191" spans="1:9" x14ac:dyDescent="0.25">
      <c r="A191" s="27">
        <f t="shared" si="4"/>
        <v>45480</v>
      </c>
      <c r="B191" s="9">
        <f t="shared" si="5"/>
        <v>45480</v>
      </c>
      <c r="C191" s="40"/>
      <c r="D191" s="40"/>
      <c r="E191" s="43"/>
      <c r="F191" s="40"/>
      <c r="G191" s="40"/>
      <c r="H191" s="50" t="s">
        <v>80</v>
      </c>
      <c r="I191" s="5" t="s">
        <v>33</v>
      </c>
    </row>
    <row r="192" spans="1:9" x14ac:dyDescent="0.25">
      <c r="A192" s="27">
        <f t="shared" si="4"/>
        <v>45481</v>
      </c>
      <c r="B192" s="9">
        <f t="shared" si="5"/>
        <v>45481</v>
      </c>
      <c r="C192" s="40"/>
      <c r="D192" s="40"/>
      <c r="E192" s="41" t="s">
        <v>31</v>
      </c>
      <c r="F192" s="40"/>
      <c r="G192" s="40" t="s">
        <v>31</v>
      </c>
      <c r="H192" s="50" t="s">
        <v>81</v>
      </c>
      <c r="I192" s="5" t="s">
        <v>31</v>
      </c>
    </row>
    <row r="193" spans="1:9" x14ac:dyDescent="0.25">
      <c r="A193" s="27">
        <f t="shared" si="4"/>
        <v>45482</v>
      </c>
      <c r="B193" s="9">
        <f t="shared" si="5"/>
        <v>45482</v>
      </c>
      <c r="C193" s="40"/>
      <c r="D193" s="40"/>
      <c r="E193" s="42"/>
      <c r="F193" s="40"/>
      <c r="G193" s="40"/>
      <c r="H193" s="50" t="s">
        <v>82</v>
      </c>
      <c r="I193" s="5" t="s">
        <v>33</v>
      </c>
    </row>
    <row r="194" spans="1:9" x14ac:dyDescent="0.25">
      <c r="A194" s="27">
        <f t="shared" si="4"/>
        <v>45483</v>
      </c>
      <c r="B194" s="9">
        <f t="shared" si="5"/>
        <v>45483</v>
      </c>
      <c r="C194" s="40"/>
      <c r="D194" s="40"/>
      <c r="E194" s="42"/>
      <c r="F194" s="40"/>
      <c r="G194" s="40"/>
      <c r="H194" s="50" t="s">
        <v>83</v>
      </c>
      <c r="I194" s="5" t="s">
        <v>31</v>
      </c>
    </row>
    <row r="195" spans="1:9" x14ac:dyDescent="0.25">
      <c r="A195" s="27">
        <f t="shared" si="4"/>
        <v>45484</v>
      </c>
      <c r="B195" s="9">
        <f t="shared" si="5"/>
        <v>45484</v>
      </c>
      <c r="C195" s="40"/>
      <c r="D195" s="40"/>
      <c r="E195" s="42"/>
      <c r="F195" s="40"/>
      <c r="G195" s="40"/>
      <c r="H195" s="50" t="s">
        <v>84</v>
      </c>
      <c r="I195" s="5" t="s">
        <v>30</v>
      </c>
    </row>
    <row r="196" spans="1:9" x14ac:dyDescent="0.25">
      <c r="A196" s="27">
        <f t="shared" ref="A196:A205" si="6">B196</f>
        <v>45485</v>
      </c>
      <c r="B196" s="9">
        <f t="shared" si="5"/>
        <v>45485</v>
      </c>
      <c r="C196" s="40"/>
      <c r="D196" s="40"/>
      <c r="E196" s="42"/>
      <c r="F196" s="40"/>
      <c r="G196" s="40"/>
      <c r="H196" s="50" t="s">
        <v>85</v>
      </c>
      <c r="I196" s="5" t="s">
        <v>32</v>
      </c>
    </row>
    <row r="197" spans="1:9" x14ac:dyDescent="0.25">
      <c r="A197" s="27">
        <f t="shared" si="6"/>
        <v>45486</v>
      </c>
      <c r="B197" s="9">
        <f t="shared" ref="B197:B205" si="7">B196+1</f>
        <v>45486</v>
      </c>
      <c r="C197" s="40"/>
      <c r="D197" s="40"/>
      <c r="E197" s="42"/>
      <c r="F197" s="40"/>
      <c r="G197" s="40"/>
      <c r="H197" s="50" t="s">
        <v>86</v>
      </c>
      <c r="I197" s="5" t="s">
        <v>33</v>
      </c>
    </row>
    <row r="198" spans="1:9" x14ac:dyDescent="0.25">
      <c r="A198" s="27">
        <f t="shared" si="6"/>
        <v>45487</v>
      </c>
      <c r="B198" s="9">
        <f t="shared" si="7"/>
        <v>45487</v>
      </c>
      <c r="C198" s="40"/>
      <c r="D198" s="40"/>
      <c r="E198" s="43"/>
      <c r="F198" s="40"/>
      <c r="G198" s="40"/>
      <c r="H198" s="50" t="s">
        <v>42</v>
      </c>
      <c r="I198" s="5" t="s">
        <v>31</v>
      </c>
    </row>
    <row r="199" spans="1:9" ht="13.9" customHeight="1" x14ac:dyDescent="0.25">
      <c r="A199" s="27">
        <f t="shared" si="6"/>
        <v>45488</v>
      </c>
      <c r="B199" s="9">
        <f t="shared" si="7"/>
        <v>45488</v>
      </c>
      <c r="C199" s="40"/>
      <c r="D199" s="40"/>
      <c r="E199" s="41" t="s">
        <v>30</v>
      </c>
      <c r="F199" s="40"/>
      <c r="G199" s="40" t="s">
        <v>30</v>
      </c>
      <c r="H199" s="50" t="s">
        <v>87</v>
      </c>
      <c r="I199" s="5" t="s">
        <v>33</v>
      </c>
    </row>
    <row r="200" spans="1:9" x14ac:dyDescent="0.25">
      <c r="A200" s="27">
        <f t="shared" si="6"/>
        <v>45489</v>
      </c>
      <c r="B200" s="9">
        <f t="shared" si="7"/>
        <v>45489</v>
      </c>
      <c r="C200" s="40"/>
      <c r="D200" s="40"/>
      <c r="E200" s="42"/>
      <c r="F200" s="40"/>
      <c r="G200" s="40"/>
      <c r="H200" s="50" t="s">
        <v>40</v>
      </c>
      <c r="I200" s="5" t="s">
        <v>31</v>
      </c>
    </row>
    <row r="201" spans="1:9" x14ac:dyDescent="0.25">
      <c r="A201" s="27">
        <f t="shared" si="6"/>
        <v>45490</v>
      </c>
      <c r="B201" s="9">
        <f t="shared" si="7"/>
        <v>45490</v>
      </c>
      <c r="C201" s="40"/>
      <c r="D201" s="40"/>
      <c r="E201" s="42"/>
      <c r="F201" s="40"/>
      <c r="G201" s="40"/>
      <c r="H201" s="50" t="s">
        <v>88</v>
      </c>
      <c r="I201" s="8" t="s">
        <v>29</v>
      </c>
    </row>
    <row r="202" spans="1:9" x14ac:dyDescent="0.25">
      <c r="A202" s="27">
        <f t="shared" si="6"/>
        <v>45491</v>
      </c>
      <c r="B202" s="9">
        <f t="shared" si="7"/>
        <v>45491</v>
      </c>
      <c r="C202" s="40"/>
      <c r="D202" s="40"/>
      <c r="E202" s="42"/>
      <c r="F202" s="40"/>
      <c r="G202" s="40"/>
      <c r="H202" s="50" t="s">
        <v>72</v>
      </c>
      <c r="I202" s="5" t="s">
        <v>30</v>
      </c>
    </row>
    <row r="203" spans="1:9" x14ac:dyDescent="0.25">
      <c r="A203" s="27">
        <f t="shared" si="6"/>
        <v>45492</v>
      </c>
      <c r="B203" s="9">
        <f t="shared" si="7"/>
        <v>45492</v>
      </c>
      <c r="C203" s="40"/>
      <c r="D203" s="40"/>
      <c r="E203" s="42"/>
      <c r="F203" s="40"/>
      <c r="G203" s="40"/>
      <c r="H203" s="50" t="s">
        <v>89</v>
      </c>
      <c r="I203" s="5" t="s">
        <v>32</v>
      </c>
    </row>
    <row r="204" spans="1:9" x14ac:dyDescent="0.25">
      <c r="A204" s="27">
        <f t="shared" si="6"/>
        <v>45493</v>
      </c>
      <c r="B204" s="9">
        <f t="shared" si="7"/>
        <v>45493</v>
      </c>
      <c r="C204" s="40"/>
      <c r="D204" s="40"/>
      <c r="E204" s="42"/>
      <c r="F204" s="40"/>
      <c r="G204" s="40"/>
      <c r="H204" s="50" t="s">
        <v>90</v>
      </c>
      <c r="I204" s="5" t="s">
        <v>31</v>
      </c>
    </row>
    <row r="205" spans="1:9" x14ac:dyDescent="0.25">
      <c r="A205" s="27">
        <f t="shared" si="6"/>
        <v>45494</v>
      </c>
      <c r="B205" s="9">
        <f t="shared" si="7"/>
        <v>45494</v>
      </c>
      <c r="C205" s="40"/>
      <c r="D205" s="40"/>
      <c r="E205" s="43"/>
      <c r="F205" s="40"/>
      <c r="G205" s="40"/>
      <c r="H205" s="50" t="s">
        <v>70</v>
      </c>
      <c r="I205" s="8" t="s">
        <v>29</v>
      </c>
    </row>
  </sheetData>
  <autoFilter ref="B1:J205" xr:uid="{00000000-0009-0000-0000-000000000000}"/>
  <mergeCells count="145">
    <mergeCell ref="C3:C9"/>
    <mergeCell ref="D3:D9"/>
    <mergeCell ref="E3:E9"/>
    <mergeCell ref="F3:F9"/>
    <mergeCell ref="G3:G9"/>
    <mergeCell ref="C10:C16"/>
    <mergeCell ref="D10:D16"/>
    <mergeCell ref="E10:E16"/>
    <mergeCell ref="F10:F16"/>
    <mergeCell ref="G10:G16"/>
    <mergeCell ref="C17:C23"/>
    <mergeCell ref="D17:D23"/>
    <mergeCell ref="E17:E23"/>
    <mergeCell ref="F17:F23"/>
    <mergeCell ref="G17:G23"/>
    <mergeCell ref="C24:C30"/>
    <mergeCell ref="D24:D30"/>
    <mergeCell ref="E24:E30"/>
    <mergeCell ref="F24:F30"/>
    <mergeCell ref="G24:G30"/>
    <mergeCell ref="C45:C51"/>
    <mergeCell ref="D45:D51"/>
    <mergeCell ref="E45:E51"/>
    <mergeCell ref="F45:F51"/>
    <mergeCell ref="G45:G51"/>
    <mergeCell ref="C31:C37"/>
    <mergeCell ref="D31:D37"/>
    <mergeCell ref="E31:E37"/>
    <mergeCell ref="F31:F37"/>
    <mergeCell ref="G31:G37"/>
    <mergeCell ref="C38:C44"/>
    <mergeCell ref="D38:D44"/>
    <mergeCell ref="E38:E44"/>
    <mergeCell ref="F38:F44"/>
    <mergeCell ref="G38:G44"/>
    <mergeCell ref="C52:C58"/>
    <mergeCell ref="D52:D58"/>
    <mergeCell ref="E52:E58"/>
    <mergeCell ref="F52:F58"/>
    <mergeCell ref="G52:G58"/>
    <mergeCell ref="C59:C65"/>
    <mergeCell ref="D59:D65"/>
    <mergeCell ref="E59:E65"/>
    <mergeCell ref="F59:F65"/>
    <mergeCell ref="G59:G65"/>
    <mergeCell ref="C66:C72"/>
    <mergeCell ref="D66:D72"/>
    <mergeCell ref="E66:E72"/>
    <mergeCell ref="F66:F72"/>
    <mergeCell ref="G66:G72"/>
    <mergeCell ref="C73:C79"/>
    <mergeCell ref="D73:D79"/>
    <mergeCell ref="E73:E79"/>
    <mergeCell ref="F73:F79"/>
    <mergeCell ref="G73:G79"/>
    <mergeCell ref="C80:C86"/>
    <mergeCell ref="D80:D86"/>
    <mergeCell ref="E80:E86"/>
    <mergeCell ref="F80:F86"/>
    <mergeCell ref="G80:G86"/>
    <mergeCell ref="C87:C93"/>
    <mergeCell ref="D87:D93"/>
    <mergeCell ref="E87:E93"/>
    <mergeCell ref="F87:F93"/>
    <mergeCell ref="G87:G93"/>
    <mergeCell ref="C94:C100"/>
    <mergeCell ref="D94:D100"/>
    <mergeCell ref="E94:E100"/>
    <mergeCell ref="F94:F100"/>
    <mergeCell ref="G94:G100"/>
    <mergeCell ref="C101:C107"/>
    <mergeCell ref="D101:D107"/>
    <mergeCell ref="E101:E107"/>
    <mergeCell ref="F101:F107"/>
    <mergeCell ref="G101:G107"/>
    <mergeCell ref="C108:C114"/>
    <mergeCell ref="D108:D114"/>
    <mergeCell ref="E108:E114"/>
    <mergeCell ref="F108:F114"/>
    <mergeCell ref="G108:G114"/>
    <mergeCell ref="C115:C121"/>
    <mergeCell ref="D115:D121"/>
    <mergeCell ref="E115:E121"/>
    <mergeCell ref="F115:F121"/>
    <mergeCell ref="G115:G121"/>
    <mergeCell ref="C122:C128"/>
    <mergeCell ref="D122:D128"/>
    <mergeCell ref="E122:E128"/>
    <mergeCell ref="F122:F128"/>
    <mergeCell ref="G122:G128"/>
    <mergeCell ref="C129:C135"/>
    <mergeCell ref="D129:D135"/>
    <mergeCell ref="E129:E135"/>
    <mergeCell ref="F129:F135"/>
    <mergeCell ref="G129:G135"/>
    <mergeCell ref="C136:C142"/>
    <mergeCell ref="D136:D142"/>
    <mergeCell ref="E136:E142"/>
    <mergeCell ref="F136:F142"/>
    <mergeCell ref="G136:G142"/>
    <mergeCell ref="C143:C149"/>
    <mergeCell ref="D143:D149"/>
    <mergeCell ref="E143:E149"/>
    <mergeCell ref="F143:F149"/>
    <mergeCell ref="G143:G149"/>
    <mergeCell ref="C150:C156"/>
    <mergeCell ref="D150:D156"/>
    <mergeCell ref="E150:E156"/>
    <mergeCell ref="F150:F156"/>
    <mergeCell ref="G150:G156"/>
    <mergeCell ref="C157:C163"/>
    <mergeCell ref="D157:D163"/>
    <mergeCell ref="E157:E163"/>
    <mergeCell ref="F157:F163"/>
    <mergeCell ref="G157:G163"/>
    <mergeCell ref="C164:C170"/>
    <mergeCell ref="D164:D170"/>
    <mergeCell ref="E164:E170"/>
    <mergeCell ref="F164:F170"/>
    <mergeCell ref="G164:G170"/>
    <mergeCell ref="C171:C177"/>
    <mergeCell ref="D171:D177"/>
    <mergeCell ref="E171:E177"/>
    <mergeCell ref="F171:F177"/>
    <mergeCell ref="G171:G177"/>
    <mergeCell ref="C178:C184"/>
    <mergeCell ref="D178:D184"/>
    <mergeCell ref="E178:E184"/>
    <mergeCell ref="F178:F184"/>
    <mergeCell ref="G178:G184"/>
    <mergeCell ref="C185:C191"/>
    <mergeCell ref="D185:D191"/>
    <mergeCell ref="E185:E191"/>
    <mergeCell ref="F185:F191"/>
    <mergeCell ref="G185:G191"/>
    <mergeCell ref="C192:C198"/>
    <mergeCell ref="D192:D198"/>
    <mergeCell ref="E192:E198"/>
    <mergeCell ref="F192:F198"/>
    <mergeCell ref="G192:G198"/>
    <mergeCell ref="C199:C205"/>
    <mergeCell ref="D199:D205"/>
    <mergeCell ref="E199:E205"/>
    <mergeCell ref="F199:F205"/>
    <mergeCell ref="G199:G205"/>
  </mergeCells>
  <conditionalFormatting sqref="A1:XFD1048576">
    <cfRule type="cellIs" dxfId="130" priority="915" operator="equal">
      <formula>"EMZD"</formula>
    </cfRule>
    <cfRule type="containsText" dxfId="129" priority="908" operator="containsText" text="CARAYON">
      <formula>NOT(ISERROR(SEARCH("CARAYON",A1)))</formula>
    </cfRule>
    <cfRule type="cellIs" dxfId="128" priority="914" operator="equal">
      <formula>"BRL"</formula>
    </cfRule>
    <cfRule type="cellIs" dxfId="127" priority="913" operator="equal">
      <formula>"DIRISI"</formula>
    </cfRule>
    <cfRule type="cellIs" dxfId="126" priority="912" operator="equal">
      <formula>"PFC SO"</formula>
    </cfRule>
    <cfRule type="containsText" dxfId="125" priority="911" operator="containsText" text="USID">
      <formula>NOT(ISERROR(SEARCH("USID",A1)))</formula>
    </cfRule>
    <cfRule type="containsText" dxfId="124" priority="910" operator="containsText" text="COMBDD">
      <formula>NOT(ISERROR(SEARCH("COMBDD",A1)))</formula>
    </cfRule>
    <cfRule type="containsText" priority="909" operator="containsText" text="ADC MASCLE">
      <formula>NOT(ISERROR(SEARCH("ADC MASCLE",A1)))</formula>
    </cfRule>
    <cfRule type="containsText" dxfId="123" priority="905" operator="containsText" text="POH">
      <formula>NOT(ISERROR(SEARCH("POH",A1)))</formula>
    </cfRule>
    <cfRule type="containsText" dxfId="122" priority="906" operator="containsText" text="EM BDD">
      <formula>NOT(ISERROR(SEARCH("EM BDD",A1)))</formula>
    </cfRule>
    <cfRule type="containsText" dxfId="121" priority="907" operator="containsText" text="SLC">
      <formula>NOT(ISERROR(SEARCH("SLC",A1)))</formula>
    </cfRule>
  </conditionalFormatting>
  <conditionalFormatting sqref="B1:B205">
    <cfRule type="expression" dxfId="120" priority="10381">
      <formula>WEEKDAY(B3,2)&lt;3</formula>
    </cfRule>
  </conditionalFormatting>
  <conditionalFormatting sqref="B204:B205">
    <cfRule type="expression" dxfId="114" priority="10390">
      <formula>WEEKDAY(#REF!,2)&lt;3</formula>
    </cfRule>
  </conditionalFormatting>
  <conditionalFormatting sqref="B206:B211">
    <cfRule type="expression" dxfId="111" priority="10387">
      <formula>WEEKDAY(B208,2)&lt;3</formula>
    </cfRule>
  </conditionalFormatting>
  <conditionalFormatting sqref="B212:B1048166">
    <cfRule type="expression" dxfId="109" priority="10378">
      <formula>WEEKDAY(B214,2)&lt;3</formula>
    </cfRule>
  </conditionalFormatting>
  <conditionalFormatting sqref="B1048167:B1048576">
    <cfRule type="expression" dxfId="107" priority="10384">
      <formula>WEEKDAY(B1,2)&lt;3</formula>
    </cfRule>
  </conditionalFormatting>
  <conditionalFormatting sqref="B1:I2 B3:B205">
    <cfRule type="containsText" dxfId="104" priority="10361" stopIfTrue="1" operator="containsText" text="PFAF">
      <formula>NOT(ISERROR(SEARCH("PFAF",B1)))</formula>
    </cfRule>
    <cfRule type="containsText" dxfId="103" priority="10362" stopIfTrue="1" operator="containsText" text="USID">
      <formula>NOT(ISERROR(SEARCH("USID",B1)))</formula>
    </cfRule>
    <cfRule type="containsText" priority="10363" stopIfTrue="1" operator="containsText" text="USID">
      <formula>NOT(ISERROR(SEARCH("USID",B1)))</formula>
    </cfRule>
    <cfRule type="containsText" dxfId="102" priority="10364" stopIfTrue="1" operator="containsText" text="DIRISI">
      <formula>NOT(ISERROR(SEARCH("DIRISI",B1)))</formula>
    </cfRule>
    <cfRule type="containsText" dxfId="101" priority="10365" stopIfTrue="1" operator="containsText" text="COMBDD">
      <formula>NOT(ISERROR(SEARCH("COMBDD",B1)))</formula>
    </cfRule>
    <cfRule type="containsText" dxfId="100" priority="10366" stopIfTrue="1" operator="containsText" text="COM BDD">
      <formula>NOT(ISERROR(SEARCH("COM BDD",B1)))</formula>
    </cfRule>
    <cfRule type="containsText" dxfId="99" priority="10367" stopIfTrue="1" operator="containsText" text="CTAS">
      <formula>NOT(ISERROR(SEARCH("CTAS",B1)))</formula>
    </cfRule>
    <cfRule type="containsText" dxfId="98" priority="10368" stopIfTrue="1" operator="containsText" text="EMZD">
      <formula>NOT(ISERROR(SEARCH("EMZD",B1)))</formula>
    </cfRule>
    <cfRule type="containsText" dxfId="97" priority="10369" stopIfTrue="1" operator="containsText" text="CARAYON">
      <formula>NOT(ISERROR(SEARCH("CARAYON",B1)))</formula>
    </cfRule>
    <cfRule type="containsText" dxfId="96" priority="10371" stopIfTrue="1" operator="containsText" text="USID">
      <formula>NOT(ISERROR(SEARCH("USID",B1)))</formula>
    </cfRule>
    <cfRule type="containsText" priority="10372" stopIfTrue="1" operator="containsText" text="USID">
      <formula>NOT(ISERROR(SEARCH("USID",B1)))</formula>
    </cfRule>
    <cfRule type="containsText" dxfId="95" priority="10373" stopIfTrue="1" operator="containsText" text="DIRISI">
      <formula>NOT(ISERROR(SEARCH("DIRISI",B1)))</formula>
    </cfRule>
    <cfRule type="containsText" dxfId="94" priority="10374" stopIfTrue="1" operator="containsText" text="COMBDD">
      <formula>NOT(ISERROR(SEARCH("COMBDD",B1)))</formula>
    </cfRule>
    <cfRule type="containsText" dxfId="93" priority="10375" stopIfTrue="1" operator="containsText" text="COM BDD">
      <formula>NOT(ISERROR(SEARCH("COM BDD",B1)))</formula>
    </cfRule>
    <cfRule type="containsText" dxfId="92" priority="10370" stopIfTrue="1" operator="containsText" text="PFAF">
      <formula>NOT(ISERROR(SEARCH("PFAF",B1)))</formula>
    </cfRule>
    <cfRule type="containsText" dxfId="91" priority="10358" stopIfTrue="1" operator="containsText" text="EMZD">
      <formula>NOT(ISERROR(SEARCH("EMZD",B1)))</formula>
    </cfRule>
    <cfRule type="containsText" dxfId="90" priority="10357" stopIfTrue="1" operator="containsText" text="CTAS">
      <formula>NOT(ISERROR(SEARCH("CTAS",B1)))</formula>
    </cfRule>
    <cfRule type="containsText" dxfId="89" priority="10359" stopIfTrue="1" operator="containsText" text="CARAYON">
      <formula>NOT(ISERROR(SEARCH("CARAYON",B1)))</formula>
    </cfRule>
    <cfRule type="containsText" dxfId="88" priority="10360" stopIfTrue="1" operator="containsText" text="SLC">
      <formula>NOT(ISERROR(SEARCH("SLC",B1)))</formula>
    </cfRule>
  </conditionalFormatting>
  <conditionalFormatting sqref="B1:IQ205 B5:B62092 C206:IQ62500">
    <cfRule type="containsText" dxfId="87" priority="916" stopIfTrue="1" operator="containsText" text="PFC SO">
      <formula>NOT(ISERROR(SEARCH("PFC SO",B1)))</formula>
    </cfRule>
  </conditionalFormatting>
  <conditionalFormatting sqref="I201">
    <cfRule type="containsText" dxfId="86" priority="380" stopIfTrue="1" operator="containsText" text="CTAS">
      <formula>NOT(ISERROR(SEARCH("CTAS",I201)))</formula>
    </cfRule>
    <cfRule type="containsText" dxfId="85" priority="381" stopIfTrue="1" operator="containsText" text="EMZD">
      <formula>NOT(ISERROR(SEARCH("EMZD",I201)))</formula>
    </cfRule>
    <cfRule type="containsText" dxfId="84" priority="382" stopIfTrue="1" operator="containsText" text="CARAYON">
      <formula>NOT(ISERROR(SEARCH("CARAYON",I201)))</formula>
    </cfRule>
    <cfRule type="containsText" dxfId="83" priority="383" stopIfTrue="1" operator="containsText" text="SLC">
      <formula>NOT(ISERROR(SEARCH("SLC",I201)))</formula>
    </cfRule>
    <cfRule type="containsText" dxfId="82" priority="384" stopIfTrue="1" operator="containsText" text="PFAF">
      <formula>NOT(ISERROR(SEARCH("PFAF",I201)))</formula>
    </cfRule>
    <cfRule type="containsText" dxfId="81" priority="385" stopIfTrue="1" operator="containsText" text="USID">
      <formula>NOT(ISERROR(SEARCH("USID",I201)))</formula>
    </cfRule>
    <cfRule type="containsText" priority="386" stopIfTrue="1" operator="containsText" text="USID">
      <formula>NOT(ISERROR(SEARCH("USID",I201)))</formula>
    </cfRule>
    <cfRule type="containsText" dxfId="80" priority="387" stopIfTrue="1" operator="containsText" text="DIRISI">
      <formula>NOT(ISERROR(SEARCH("DIRISI",I201)))</formula>
    </cfRule>
    <cfRule type="containsText" dxfId="79" priority="388" stopIfTrue="1" operator="containsText" text="COMBDD">
      <formula>NOT(ISERROR(SEARCH("COMBDD",I201)))</formula>
    </cfRule>
    <cfRule type="containsText" dxfId="78" priority="390" stopIfTrue="1" operator="containsText" text="CTAS">
      <formula>NOT(ISERROR(SEARCH("CTAS",I201)))</formula>
    </cfRule>
    <cfRule type="containsText" dxfId="77" priority="391" stopIfTrue="1" operator="containsText" text="EMZD">
      <formula>NOT(ISERROR(SEARCH("EMZD",I201)))</formula>
    </cfRule>
    <cfRule type="containsText" dxfId="76" priority="392" stopIfTrue="1" operator="containsText" text="CARAYON">
      <formula>NOT(ISERROR(SEARCH("CARAYON",I201)))</formula>
    </cfRule>
    <cfRule type="containsText" dxfId="75" priority="393" stopIfTrue="1" operator="containsText" text="PFAF">
      <formula>NOT(ISERROR(SEARCH("PFAF",I201)))</formula>
    </cfRule>
    <cfRule type="containsText" dxfId="74" priority="394" stopIfTrue="1" operator="containsText" text="USID">
      <formula>NOT(ISERROR(SEARCH("USID",I201)))</formula>
    </cfRule>
    <cfRule type="containsText" priority="395" stopIfTrue="1" operator="containsText" text="USID">
      <formula>NOT(ISERROR(SEARCH("USID",I201)))</formula>
    </cfRule>
    <cfRule type="containsText" dxfId="73" priority="389" stopIfTrue="1" operator="containsText" text="COM BDD">
      <formula>NOT(ISERROR(SEARCH("COM BDD",I201)))</formula>
    </cfRule>
    <cfRule type="containsText" dxfId="72" priority="398" stopIfTrue="1" operator="containsText" text="COM BDD">
      <formula>NOT(ISERROR(SEARCH("COM BDD",I201)))</formula>
    </cfRule>
    <cfRule type="containsText" dxfId="71" priority="397" stopIfTrue="1" operator="containsText" text="COMBDD">
      <formula>NOT(ISERROR(SEARCH("COMBDD",I201)))</formula>
    </cfRule>
    <cfRule type="containsText" dxfId="70" priority="396" stopIfTrue="1" operator="containsText" text="DIRISI">
      <formula>NOT(ISERROR(SEARCH("DIRISI",I201)))</formula>
    </cfRule>
  </conditionalFormatting>
  <conditionalFormatting sqref="I205">
    <cfRule type="containsText" dxfId="69" priority="805" stopIfTrue="1" operator="containsText" text="USID">
      <formula>NOT(ISERROR(SEARCH("USID",I205)))</formula>
    </cfRule>
    <cfRule type="containsText" dxfId="68" priority="804" stopIfTrue="1" operator="containsText" text="PFAF">
      <formula>NOT(ISERROR(SEARCH("PFAF",I205)))</formula>
    </cfRule>
    <cfRule type="containsText" dxfId="67" priority="802" stopIfTrue="1" operator="containsText" text="EMZD">
      <formula>NOT(ISERROR(SEARCH("EMZD",I205)))</formula>
    </cfRule>
    <cfRule type="containsText" dxfId="66" priority="803" stopIfTrue="1" operator="containsText" text="CARAYON">
      <formula>NOT(ISERROR(SEARCH("CARAYON",I205)))</formula>
    </cfRule>
    <cfRule type="containsText" dxfId="65" priority="800" stopIfTrue="1" operator="containsText" text="COM BDD">
      <formula>NOT(ISERROR(SEARCH("COM BDD",I205)))</formula>
    </cfRule>
    <cfRule type="containsText" dxfId="64" priority="799" stopIfTrue="1" operator="containsText" text="COMBDD">
      <formula>NOT(ISERROR(SEARCH("COMBDD",I205)))</formula>
    </cfRule>
    <cfRule type="containsText" dxfId="63" priority="798" stopIfTrue="1" operator="containsText" text="DIRISI">
      <formula>NOT(ISERROR(SEARCH("DIRISI",I205)))</formula>
    </cfRule>
    <cfRule type="containsText" priority="797" stopIfTrue="1" operator="containsText" text="USID">
      <formula>NOT(ISERROR(SEARCH("USID",I205)))</formula>
    </cfRule>
    <cfRule type="containsText" dxfId="62" priority="808" stopIfTrue="1" operator="containsText" text="COMBDD">
      <formula>NOT(ISERROR(SEARCH("COMBDD",I205)))</formula>
    </cfRule>
    <cfRule type="containsText" dxfId="61" priority="796" stopIfTrue="1" operator="containsText" text="USID">
      <formula>NOT(ISERROR(SEARCH("USID",I205)))</formula>
    </cfRule>
    <cfRule type="containsText" dxfId="60" priority="795" stopIfTrue="1" operator="containsText" text="PFAF">
      <formula>NOT(ISERROR(SEARCH("PFAF",I205)))</formula>
    </cfRule>
    <cfRule type="containsText" dxfId="59" priority="794" stopIfTrue="1" operator="containsText" text="SLC">
      <formula>NOT(ISERROR(SEARCH("SLC",I205)))</formula>
    </cfRule>
    <cfRule type="containsText" dxfId="58" priority="793" stopIfTrue="1" operator="containsText" text="CARAYON">
      <formula>NOT(ISERROR(SEARCH("CARAYON",I205)))</formula>
    </cfRule>
    <cfRule type="containsText" dxfId="57" priority="792" stopIfTrue="1" operator="containsText" text="EMZD">
      <formula>NOT(ISERROR(SEARCH("EMZD",I205)))</formula>
    </cfRule>
    <cfRule type="containsText" dxfId="56" priority="791" stopIfTrue="1" operator="containsText" text="CTAS">
      <formula>NOT(ISERROR(SEARCH("CTAS",I205)))</formula>
    </cfRule>
    <cfRule type="containsText" dxfId="55" priority="807" stopIfTrue="1" operator="containsText" text="DIRISI">
      <formula>NOT(ISERROR(SEARCH("DIRISI",I205)))</formula>
    </cfRule>
    <cfRule type="containsText" dxfId="54" priority="801" stopIfTrue="1" operator="containsText" text="CTAS">
      <formula>NOT(ISERROR(SEARCH("CTAS",I205)))</formula>
    </cfRule>
    <cfRule type="containsText" priority="806" stopIfTrue="1" operator="containsText" text="USID">
      <formula>NOT(ISERROR(SEARCH("USID",I205)))</formula>
    </cfRule>
    <cfRule type="containsText" dxfId="53" priority="809" stopIfTrue="1" operator="containsText" text="COM BDD">
      <formula>NOT(ISERROR(SEARCH("COM BDD",I205)))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380" id="{22BA1FD1-850B-49DF-9EDF-10A8B7DDC7F3}">
            <xm:f>COUNTIF(Paramètres!$F$4:$I$19,B1048163)&gt;0</xm:f>
            <x14:dxf>
              <fill>
                <patternFill>
                  <bgColor theme="7" tint="0.59996337778862885"/>
                </patternFill>
              </fill>
            </x14:dxf>
          </x14:cfRule>
          <xm:sqref>B1:B205</xm:sqref>
        </x14:conditionalFormatting>
        <x14:conditionalFormatting xmlns:xm="http://schemas.microsoft.com/office/excel/2006/main">
          <x14:cfRule type="expression" priority="10376" id="{50C50AC5-950A-427B-85AD-ED34E56864FB}">
            <xm:f>COUNTIF(Paramètres!#REF!,B3)&gt;0</xm:f>
            <x14:dxf>
              <fill>
                <patternFill>
                  <bgColor theme="8" tint="0.59996337778862885"/>
                </patternFill>
              </fill>
            </x14:dxf>
          </x14:cfRule>
          <xm:sqref>B1:B1048166</xm:sqref>
        </x14:conditionalFormatting>
        <x14:conditionalFormatting xmlns:xm="http://schemas.microsoft.com/office/excel/2006/main">
          <x14:cfRule type="expression" priority="1" id="{516B9D97-B2AB-4FB8-9A1E-1A7CED4090B8}">
            <xm:f>COUNTIF(Paramètres!$F$3:$I$19,B3)&gt;0</xm:f>
            <x14:dxf>
              <fill>
                <patternFill>
                  <bgColor theme="7" tint="0.59996337778862885"/>
                </patternFill>
              </fill>
            </x14:dxf>
          </x14:cfRule>
          <xm:sqref>B1:B1048576</xm:sqref>
        </x14:conditionalFormatting>
        <x14:conditionalFormatting xmlns:xm="http://schemas.microsoft.com/office/excel/2006/main">
          <x14:cfRule type="expression" priority="10392" id="{A0BE0601-8DCB-4404-AAF3-859DAFF16271}">
            <xm:f>COUNTIF(Paramètres!$B$4:$D$14,B3)&gt;0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10391" id="{7631D1E9-A0A5-4E14-B30F-1A93A9C9B4B2}">
            <xm:f>COUNTIF(Paramètres!#REF!,B3)&gt;0</xm:f>
            <x14:dxf>
              <fill>
                <patternFill>
                  <bgColor theme="8" tint="0.39994506668294322"/>
                </patternFill>
              </fill>
            </x14:dxf>
          </x14:cfRule>
          <xm:sqref>B3:B205</xm:sqref>
        </x14:conditionalFormatting>
        <x14:conditionalFormatting xmlns:xm="http://schemas.microsoft.com/office/excel/2006/main">
          <x14:cfRule type="expression" priority="10389" id="{22BA1FD1-850B-49DF-9EDF-10A8B7DDC7F3}">
            <xm:f>COUNTIF(Paramètres!$F$4:$I$19,B198)&gt;0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0388" id="{50C50AC5-950A-427B-85AD-ED34E56864FB}">
            <xm:f>COUNTIF(Paramètres!#REF!,#REF!)&gt;0</xm:f>
            <x14:dxf>
              <fill>
                <patternFill>
                  <bgColor theme="8" tint="0.59996337778862885"/>
                </patternFill>
              </fill>
            </x14:dxf>
          </x14:cfRule>
          <xm:sqref>B204:B205</xm:sqref>
        </x14:conditionalFormatting>
        <x14:conditionalFormatting xmlns:xm="http://schemas.microsoft.com/office/excel/2006/main">
          <x14:cfRule type="expression" priority="10386" id="{22BA1FD1-850B-49DF-9EDF-10A8B7DDC7F3}">
            <xm:f>COUNTIF(Paramètres!$F$4:$I$19,#REF!)&gt;0</xm:f>
            <x14:dxf>
              <fill>
                <patternFill>
                  <bgColor theme="7" tint="0.59996337778862885"/>
                </patternFill>
              </fill>
            </x14:dxf>
          </x14:cfRule>
          <xm:sqref>B206:B211</xm:sqref>
        </x14:conditionalFormatting>
        <x14:conditionalFormatting xmlns:xm="http://schemas.microsoft.com/office/excel/2006/main">
          <x14:cfRule type="expression" priority="10377" id="{22BA1FD1-850B-49DF-9EDF-10A8B7DDC7F3}">
            <xm:f>COUNTIF(Paramètres!$F$4:$I$19,B206)&gt;0</xm:f>
            <x14:dxf>
              <fill>
                <patternFill>
                  <bgColor theme="7" tint="0.59996337778862885"/>
                </patternFill>
              </fill>
            </x14:dxf>
          </x14:cfRule>
          <xm:sqref>B212:B1048166</xm:sqref>
        </x14:conditionalFormatting>
        <x14:conditionalFormatting xmlns:xm="http://schemas.microsoft.com/office/excel/2006/main">
          <x14:cfRule type="expression" priority="10383" id="{22BA1FD1-850B-49DF-9EDF-10A8B7DDC7F3}">
            <xm:f>COUNTIF(Paramètres!$F$4:$I$19,B1048161)&gt;0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0382" id="{50C50AC5-950A-427B-85AD-ED34E56864FB}">
            <xm:f>COUNTIF(Paramètres!#REF!,B1)&gt;0</xm:f>
            <x14:dxf>
              <fill>
                <patternFill>
                  <bgColor theme="8" tint="0.59996337778862885"/>
                </patternFill>
              </fill>
            </x14:dxf>
          </x14:cfRule>
          <xm:sqref>B1048167:B1048576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6A281-10C8-498A-AD7B-E4A3BF9B79F0}">
  <sheetPr codeName="Feuil2"/>
  <dimension ref="A1:Q201"/>
  <sheetViews>
    <sheetView tabSelected="1" workbookViewId="0">
      <selection activeCell="K5" sqref="K5"/>
    </sheetView>
  </sheetViews>
  <sheetFormatPr baseColWidth="10" defaultRowHeight="15" x14ac:dyDescent="0.25"/>
  <cols>
    <col min="1" max="1" width="12.7109375" style="25" customWidth="1"/>
    <col min="2" max="2" width="12" style="25" customWidth="1"/>
    <col min="3" max="3" width="14.7109375" bestFit="1" customWidth="1"/>
    <col min="8" max="8" width="11.85546875" customWidth="1"/>
    <col min="11" max="11" width="22.28515625" bestFit="1" customWidth="1"/>
    <col min="12" max="16" width="9.5703125" bestFit="1" customWidth="1"/>
    <col min="17" max="17" width="12.5703125" bestFit="1" customWidth="1"/>
  </cols>
  <sheetData>
    <row r="1" spans="1:17" x14ac:dyDescent="0.25">
      <c r="A1" s="24"/>
      <c r="B1" s="24"/>
      <c r="C1" s="23" t="s">
        <v>29</v>
      </c>
      <c r="D1" s="23" t="s">
        <v>30</v>
      </c>
      <c r="E1" s="23" t="s">
        <v>31</v>
      </c>
      <c r="F1" s="23" t="s">
        <v>32</v>
      </c>
      <c r="G1" s="23" t="s">
        <v>33</v>
      </c>
      <c r="H1" s="23" t="s">
        <v>34</v>
      </c>
      <c r="K1" s="51" t="s">
        <v>140</v>
      </c>
      <c r="L1" s="51" t="s">
        <v>139</v>
      </c>
    </row>
    <row r="2" spans="1:17" x14ac:dyDescent="0.25">
      <c r="A2" s="44" t="s">
        <v>28</v>
      </c>
      <c r="B2" s="23" t="s">
        <v>21</v>
      </c>
      <c r="C2" s="28"/>
      <c r="D2" s="28"/>
      <c r="E2" s="28"/>
      <c r="F2" s="28"/>
      <c r="G2" s="28"/>
      <c r="H2" s="29"/>
      <c r="K2" s="51" t="s">
        <v>136</v>
      </c>
      <c r="L2" s="49" t="s">
        <v>29</v>
      </c>
      <c r="M2" s="49" t="s">
        <v>30</v>
      </c>
      <c r="N2" s="49" t="s">
        <v>31</v>
      </c>
      <c r="O2" s="49" t="s">
        <v>32</v>
      </c>
      <c r="P2" s="49" t="s">
        <v>33</v>
      </c>
      <c r="Q2" s="49" t="s">
        <v>137</v>
      </c>
    </row>
    <row r="3" spans="1:17" x14ac:dyDescent="0.25">
      <c r="A3" s="44"/>
      <c r="B3" s="23" t="s">
        <v>22</v>
      </c>
      <c r="C3" s="28"/>
      <c r="D3" s="28"/>
      <c r="E3" s="28"/>
      <c r="F3" s="28"/>
      <c r="G3" s="28"/>
      <c r="H3" s="29"/>
      <c r="K3" s="49" t="s">
        <v>21</v>
      </c>
      <c r="L3" s="52">
        <v>5</v>
      </c>
      <c r="M3" s="52">
        <v>7</v>
      </c>
      <c r="N3" s="52">
        <v>8</v>
      </c>
      <c r="O3" s="52">
        <v>3</v>
      </c>
      <c r="P3" s="52">
        <v>6</v>
      </c>
      <c r="Q3" s="52">
        <v>29</v>
      </c>
    </row>
    <row r="4" spans="1:17" x14ac:dyDescent="0.25">
      <c r="A4" s="44"/>
      <c r="B4" s="23" t="s">
        <v>23</v>
      </c>
      <c r="C4" s="28"/>
      <c r="D4" s="28"/>
      <c r="E4" s="28"/>
      <c r="F4" s="28"/>
      <c r="G4" s="28"/>
      <c r="H4" s="29"/>
      <c r="K4" s="49" t="s">
        <v>22</v>
      </c>
      <c r="L4" s="52">
        <v>6</v>
      </c>
      <c r="M4" s="52">
        <v>6</v>
      </c>
      <c r="N4" s="52">
        <v>8</v>
      </c>
      <c r="O4" s="52">
        <v>1</v>
      </c>
      <c r="P4" s="52">
        <v>8</v>
      </c>
      <c r="Q4" s="52">
        <v>29</v>
      </c>
    </row>
    <row r="5" spans="1:17" x14ac:dyDescent="0.25">
      <c r="A5" s="44"/>
      <c r="B5" s="23" t="s">
        <v>20</v>
      </c>
      <c r="C5" s="28"/>
      <c r="D5" s="28"/>
      <c r="E5" s="28"/>
      <c r="F5" s="28"/>
      <c r="G5" s="28"/>
      <c r="H5" s="29"/>
      <c r="K5" s="49" t="s">
        <v>23</v>
      </c>
      <c r="L5" s="52">
        <v>6</v>
      </c>
      <c r="M5" s="52">
        <v>6</v>
      </c>
      <c r="N5" s="52">
        <v>8</v>
      </c>
      <c r="O5" s="52">
        <v>1</v>
      </c>
      <c r="P5" s="52">
        <v>7</v>
      </c>
      <c r="Q5" s="52">
        <v>28</v>
      </c>
    </row>
    <row r="6" spans="1:17" x14ac:dyDescent="0.25">
      <c r="A6"/>
      <c r="B6"/>
      <c r="K6" s="49" t="s">
        <v>138</v>
      </c>
      <c r="L6" s="52"/>
      <c r="M6" s="52">
        <v>2</v>
      </c>
      <c r="N6" s="52">
        <v>3</v>
      </c>
      <c r="O6" s="52"/>
      <c r="P6" s="52">
        <v>2</v>
      </c>
      <c r="Q6" s="52">
        <v>7</v>
      </c>
    </row>
    <row r="7" spans="1:17" x14ac:dyDescent="0.25">
      <c r="A7"/>
      <c r="B7"/>
      <c r="K7" s="49" t="s">
        <v>137</v>
      </c>
      <c r="L7" s="52">
        <v>17</v>
      </c>
      <c r="M7" s="52">
        <v>21</v>
      </c>
      <c r="N7" s="52">
        <v>27</v>
      </c>
      <c r="O7" s="52">
        <v>5</v>
      </c>
      <c r="P7" s="52">
        <v>23</v>
      </c>
      <c r="Q7" s="52">
        <v>93</v>
      </c>
    </row>
    <row r="8" spans="1:17" x14ac:dyDescent="0.25">
      <c r="B8"/>
    </row>
    <row r="9" spans="1:17" x14ac:dyDescent="0.25">
      <c r="A9" s="26" t="s">
        <v>21</v>
      </c>
      <c r="B9" s="26">
        <f>NETWORKDAYS.INTL('TOURS '!B3,'TOURS '!B203,"1111011")</f>
        <v>29</v>
      </c>
    </row>
    <row r="10" spans="1:17" x14ac:dyDescent="0.25">
      <c r="A10" s="26" t="s">
        <v>22</v>
      </c>
      <c r="B10" s="26">
        <f>NETWORKDAYS.INTL('TOURS '!B4,'TOURS '!B204,"1111101")</f>
        <v>29</v>
      </c>
    </row>
    <row r="11" spans="1:17" x14ac:dyDescent="0.25">
      <c r="A11" s="26" t="s">
        <v>23</v>
      </c>
      <c r="B11" s="26">
        <f>NETWORKDAYS.INTL('TOURS '!B5,'TOURS '!B205,"1111110")</f>
        <v>29</v>
      </c>
    </row>
    <row r="12" spans="1:17" x14ac:dyDescent="0.25">
      <c r="A12" s="26" t="s">
        <v>24</v>
      </c>
      <c r="B12" s="26">
        <f>203-NETWORKDAYS.INTL('TOURS '!B3,'TOURS '!B205,"0000000",Paramètres!B3:D14)</f>
        <v>7</v>
      </c>
    </row>
    <row r="13" spans="1:17" x14ac:dyDescent="0.25">
      <c r="A13"/>
      <c r="B13"/>
    </row>
    <row r="14" spans="1:17" x14ac:dyDescent="0.25">
      <c r="A14"/>
      <c r="B14"/>
    </row>
    <row r="15" spans="1:17" x14ac:dyDescent="0.25">
      <c r="A15"/>
      <c r="B15"/>
    </row>
    <row r="16" spans="1:17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</sheetData>
  <mergeCells count="1">
    <mergeCell ref="A2:A5"/>
  </mergeCells>
  <phoneticPr fontId="9" type="noConversion"/>
  <conditionalFormatting sqref="A2 B4:B5 A202:B62496">
    <cfRule type="containsText" dxfId="52" priority="167" stopIfTrue="1" operator="containsText" text="PFC SO">
      <formula>NOT(ISERROR(SEARCH("PFC SO",A2)))</formula>
    </cfRule>
  </conditionalFormatting>
  <conditionalFormatting sqref="A2 B4:B5 A202:B1048576">
    <cfRule type="cellIs" dxfId="51" priority="166" operator="equal">
      <formula>"EMZD"</formula>
    </cfRule>
    <cfRule type="cellIs" dxfId="50" priority="165" operator="equal">
      <formula>"BRL"</formula>
    </cfRule>
    <cfRule type="cellIs" dxfId="49" priority="164" operator="equal">
      <formula>"DIRISI"</formula>
    </cfRule>
    <cfRule type="cellIs" dxfId="48" priority="163" operator="equal">
      <formula>"PFC SO"</formula>
    </cfRule>
    <cfRule type="containsText" dxfId="47" priority="162" operator="containsText" text="USID">
      <formula>NOT(ISERROR(SEARCH("USID",A2)))</formula>
    </cfRule>
    <cfRule type="containsText" priority="160" operator="containsText" text="ADC MASCLE">
      <formula>NOT(ISERROR(SEARCH("ADC MASCLE",A2)))</formula>
    </cfRule>
    <cfRule type="containsText" dxfId="46" priority="161" operator="containsText" text="COMBDD">
      <formula>NOT(ISERROR(SEARCH("COMBDD",A2)))</formula>
    </cfRule>
    <cfRule type="containsText" dxfId="45" priority="157" operator="containsText" text="EM BDD">
      <formula>NOT(ISERROR(SEARCH("EM BDD",A2)))</formula>
    </cfRule>
    <cfRule type="containsText" dxfId="44" priority="156" operator="containsText" text="POH">
      <formula>NOT(ISERROR(SEARCH("POH",A2)))</formula>
    </cfRule>
    <cfRule type="containsText" dxfId="43" priority="159" operator="containsText" text="CARAYON">
      <formula>NOT(ISERROR(SEARCH("CARAYON",A2)))</formula>
    </cfRule>
    <cfRule type="containsText" dxfId="42" priority="158" operator="containsText" text="SLC">
      <formula>NOT(ISERROR(SEARCH("SLC",A2)))</formula>
    </cfRule>
  </conditionalFormatting>
  <conditionalFormatting sqref="A1:B1">
    <cfRule type="containsText" dxfId="41" priority="185" stopIfTrue="1" operator="containsText" text="COMBDD">
      <formula>NOT(ISERROR(SEARCH("COMBDD",A1)))</formula>
    </cfRule>
    <cfRule type="containsText" dxfId="40" priority="184" stopIfTrue="1" operator="containsText" text="DIRISI">
      <formula>NOT(ISERROR(SEARCH("DIRISI",A1)))</formula>
    </cfRule>
    <cfRule type="containsText" priority="183" stopIfTrue="1" operator="containsText" text="USID">
      <formula>NOT(ISERROR(SEARCH("USID",A1)))</formula>
    </cfRule>
    <cfRule type="containsText" dxfId="39" priority="182" stopIfTrue="1" operator="containsText" text="USID">
      <formula>NOT(ISERROR(SEARCH("USID",A1)))</formula>
    </cfRule>
    <cfRule type="containsText" dxfId="38" priority="181" stopIfTrue="1" operator="containsText" text="PFAF">
      <formula>NOT(ISERROR(SEARCH("PFAF",A1)))</formula>
    </cfRule>
    <cfRule type="containsText" dxfId="37" priority="180" stopIfTrue="1" operator="containsText" text="CARAYON">
      <formula>NOT(ISERROR(SEARCH("CARAYON",A1)))</formula>
    </cfRule>
    <cfRule type="containsText" dxfId="36" priority="178" stopIfTrue="1" operator="containsText" text="CTAS">
      <formula>NOT(ISERROR(SEARCH("CTAS",A1)))</formula>
    </cfRule>
    <cfRule type="containsText" dxfId="35" priority="179" stopIfTrue="1" operator="containsText" text="EMZD">
      <formula>NOT(ISERROR(SEARCH("EMZD",A1)))</formula>
    </cfRule>
    <cfRule type="containsText" dxfId="34" priority="177" stopIfTrue="1" operator="containsText" text="COM BDD">
      <formula>NOT(ISERROR(SEARCH("COM BDD",A1)))</formula>
    </cfRule>
    <cfRule type="containsText" dxfId="33" priority="176" stopIfTrue="1" operator="containsText" text="COMBDD">
      <formula>NOT(ISERROR(SEARCH("COMBDD",A1)))</formula>
    </cfRule>
    <cfRule type="containsText" dxfId="32" priority="175" stopIfTrue="1" operator="containsText" text="DIRISI">
      <formula>NOT(ISERROR(SEARCH("DIRISI",A1)))</formula>
    </cfRule>
    <cfRule type="containsText" priority="174" stopIfTrue="1" operator="containsText" text="USID">
      <formula>NOT(ISERROR(SEARCH("USID",A1)))</formula>
    </cfRule>
    <cfRule type="containsText" dxfId="31" priority="173" stopIfTrue="1" operator="containsText" text="USID">
      <formula>NOT(ISERROR(SEARCH("USID",A1)))</formula>
    </cfRule>
    <cfRule type="containsText" dxfId="30" priority="172" stopIfTrue="1" operator="containsText" text="PFAF">
      <formula>NOT(ISERROR(SEARCH("PFAF",A1)))</formula>
    </cfRule>
    <cfRule type="containsText" dxfId="29" priority="171" stopIfTrue="1" operator="containsText" text="SLC">
      <formula>NOT(ISERROR(SEARCH("SLC",A1)))</formula>
    </cfRule>
    <cfRule type="containsText" dxfId="28" priority="186" stopIfTrue="1" operator="containsText" text="COM BDD">
      <formula>NOT(ISERROR(SEARCH("COM BDD",A1)))</formula>
    </cfRule>
  </conditionalFormatting>
  <conditionalFormatting sqref="A1:C1 E1 G1">
    <cfRule type="containsText" dxfId="27" priority="111" stopIfTrue="1" operator="containsText" text="CARAYON">
      <formula>NOT(ISERROR(SEARCH("CARAYON",A1)))</formula>
    </cfRule>
    <cfRule type="containsText" dxfId="26" priority="109" stopIfTrue="1" operator="containsText" text="CTAS">
      <formula>NOT(ISERROR(SEARCH("CTAS",A1)))</formula>
    </cfRule>
    <cfRule type="containsText" dxfId="25" priority="110" stopIfTrue="1" operator="containsText" text="EMZD">
      <formula>NOT(ISERROR(SEARCH("EMZD",A1)))</formula>
    </cfRule>
  </conditionalFormatting>
  <conditionalFormatting sqref="A1:H1">
    <cfRule type="containsText" dxfId="24" priority="98" stopIfTrue="1" operator="containsText" text="PFC SO">
      <formula>NOT(ISERROR(SEARCH("PFC SO",A1)))</formula>
    </cfRule>
    <cfRule type="cellIs" dxfId="23" priority="97" operator="equal">
      <formula>"EMZD"</formula>
    </cfRule>
    <cfRule type="cellIs" dxfId="22" priority="96" operator="equal">
      <formula>"BRL"</formula>
    </cfRule>
    <cfRule type="cellIs" dxfId="21" priority="95" operator="equal">
      <formula>"DIRISI"</formula>
    </cfRule>
    <cfRule type="containsText" dxfId="20" priority="93" operator="containsText" text="USID">
      <formula>NOT(ISERROR(SEARCH("USID",A1)))</formula>
    </cfRule>
    <cfRule type="cellIs" dxfId="19" priority="94" operator="equal">
      <formula>"PFC SO"</formula>
    </cfRule>
    <cfRule type="containsText" dxfId="18" priority="92" operator="containsText" text="COMBDD">
      <formula>NOT(ISERROR(SEARCH("COMBDD",A1)))</formula>
    </cfRule>
    <cfRule type="containsText" priority="91" operator="containsText" text="ADC MASCLE">
      <formula>NOT(ISERROR(SEARCH("ADC MASCLE",A1)))</formula>
    </cfRule>
    <cfRule type="containsText" dxfId="17" priority="90" operator="containsText" text="CARAYON">
      <formula>NOT(ISERROR(SEARCH("CARAYON",A1)))</formula>
    </cfRule>
    <cfRule type="containsText" dxfId="16" priority="89" operator="containsText" text="SLC">
      <formula>NOT(ISERROR(SEARCH("SLC",A1)))</formula>
    </cfRule>
    <cfRule type="containsText" dxfId="15" priority="88" operator="containsText" text="EM BDD">
      <formula>NOT(ISERROR(SEARCH("EM BDD",A1)))</formula>
    </cfRule>
    <cfRule type="containsText" dxfId="14" priority="87" operator="containsText" text="POH">
      <formula>NOT(ISERROR(SEARCH("POH",A1)))</formula>
    </cfRule>
  </conditionalFormatting>
  <conditionalFormatting sqref="C1 E1 G1">
    <cfRule type="containsText" dxfId="13" priority="115" stopIfTrue="1" operator="containsText" text="DIRISI">
      <formula>NOT(ISERROR(SEARCH("DIRISI",C1)))</formula>
    </cfRule>
    <cfRule type="containsText" priority="114" stopIfTrue="1" operator="containsText" text="USID">
      <formula>NOT(ISERROR(SEARCH("USID",C1)))</formula>
    </cfRule>
    <cfRule type="containsText" dxfId="12" priority="113" stopIfTrue="1" operator="containsText" text="USID">
      <formula>NOT(ISERROR(SEARCH("USID",C1)))</formula>
    </cfRule>
    <cfRule type="containsText" dxfId="11" priority="112" stopIfTrue="1" operator="containsText" text="PFAF">
      <formula>NOT(ISERROR(SEARCH("PFAF",C1)))</formula>
    </cfRule>
    <cfRule type="containsText" dxfId="10" priority="108" stopIfTrue="1" operator="containsText" text="COM BDD">
      <formula>NOT(ISERROR(SEARCH("COM BDD",C1)))</formula>
    </cfRule>
    <cfRule type="containsText" dxfId="9" priority="116" stopIfTrue="1" operator="containsText" text="COMBDD">
      <formula>NOT(ISERROR(SEARCH("COMBDD",C1)))</formula>
    </cfRule>
    <cfRule type="containsText" dxfId="8" priority="107" stopIfTrue="1" operator="containsText" text="COMBDD">
      <formula>NOT(ISERROR(SEARCH("COMBDD",C1)))</formula>
    </cfRule>
    <cfRule type="containsText" dxfId="7" priority="106" stopIfTrue="1" operator="containsText" text="DIRISI">
      <formula>NOT(ISERROR(SEARCH("DIRISI",C1)))</formula>
    </cfRule>
    <cfRule type="containsText" priority="105" stopIfTrue="1" operator="containsText" text="USID">
      <formula>NOT(ISERROR(SEARCH("USID",C1)))</formula>
    </cfRule>
    <cfRule type="containsText" dxfId="6" priority="104" stopIfTrue="1" operator="containsText" text="USID">
      <formula>NOT(ISERROR(SEARCH("USID",C1)))</formula>
    </cfRule>
    <cfRule type="containsText" dxfId="5" priority="103" stopIfTrue="1" operator="containsText" text="PFAF">
      <formula>NOT(ISERROR(SEARCH("PFAF",C1)))</formula>
    </cfRule>
    <cfRule type="containsText" dxfId="4" priority="102" stopIfTrue="1" operator="containsText" text="SLC">
      <formula>NOT(ISERROR(SEARCH("SLC",C1)))</formula>
    </cfRule>
    <cfRule type="containsText" dxfId="3" priority="101" stopIfTrue="1" operator="containsText" text="CARAYON">
      <formula>NOT(ISERROR(SEARCH("CARAYON",C1)))</formula>
    </cfRule>
    <cfRule type="containsText" dxfId="2" priority="100" stopIfTrue="1" operator="containsText" text="EMZD">
      <formula>NOT(ISERROR(SEARCH("EMZD",C1)))</formula>
    </cfRule>
    <cfRule type="containsText" dxfId="1" priority="99" stopIfTrue="1" operator="containsText" text="CTAS">
      <formula>NOT(ISERROR(SEARCH("CTAS",C1)))</formula>
    </cfRule>
    <cfRule type="containsText" dxfId="0" priority="117" stopIfTrue="1" operator="containsText" text="COM BDD">
      <formula>NOT(ISERROR(SEARCH("COM BDD",C1)))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93096-9149-4511-A365-03FDDFF7275D}">
  <sheetPr codeName="Feuil3"/>
  <dimension ref="A2:I20"/>
  <sheetViews>
    <sheetView showWhiteSpace="0" zoomScaleNormal="100" workbookViewId="0">
      <selection activeCell="B6" sqref="B6"/>
    </sheetView>
  </sheetViews>
  <sheetFormatPr baseColWidth="10" defaultColWidth="11.5703125" defaultRowHeight="15" x14ac:dyDescent="0.25"/>
  <cols>
    <col min="1" max="1" width="22" style="19" bestFit="1" customWidth="1"/>
    <col min="2" max="3" width="21.28515625" style="19" bestFit="1" customWidth="1"/>
    <col min="4" max="4" width="19.5703125" style="13" bestFit="1" customWidth="1"/>
    <col min="5" max="5" width="3.140625" style="13" customWidth="1"/>
    <col min="6" max="6" width="25.42578125" style="21" bestFit="1" customWidth="1"/>
    <col min="7" max="7" width="26.42578125" style="21" bestFit="1" customWidth="1"/>
    <col min="8" max="8" width="23.28515625" style="21" bestFit="1" customWidth="1"/>
    <col min="9" max="9" width="28.28515625" style="21" bestFit="1" customWidth="1"/>
    <col min="10" max="10" width="3.7109375" style="13" customWidth="1"/>
    <col min="11" max="16384" width="11.5703125" style="13"/>
  </cols>
  <sheetData>
    <row r="2" spans="1:9" ht="23.25" x14ac:dyDescent="0.25">
      <c r="A2" s="45" t="s">
        <v>19</v>
      </c>
      <c r="B2" s="46"/>
      <c r="C2" s="46"/>
      <c r="D2" s="47"/>
      <c r="F2" s="48" t="s">
        <v>15</v>
      </c>
      <c r="G2" s="48"/>
      <c r="H2" s="48"/>
      <c r="I2" s="48"/>
    </row>
    <row r="3" spans="1:9" ht="15.75" x14ac:dyDescent="0.25">
      <c r="A3" s="35" t="s">
        <v>3</v>
      </c>
      <c r="B3" s="36" t="s">
        <v>37</v>
      </c>
      <c r="C3" s="36" t="s">
        <v>38</v>
      </c>
      <c r="D3" s="36" t="s">
        <v>39</v>
      </c>
      <c r="F3" s="14" t="s">
        <v>18</v>
      </c>
      <c r="G3" s="14" t="s">
        <v>14</v>
      </c>
      <c r="H3" s="14" t="s">
        <v>16</v>
      </c>
      <c r="I3" s="15" t="s">
        <v>17</v>
      </c>
    </row>
    <row r="4" spans="1:9" ht="15.75" x14ac:dyDescent="0.25">
      <c r="A4" s="30" t="s">
        <v>4</v>
      </c>
      <c r="B4" s="16">
        <f>DATE($B3,1,1)</f>
        <v>44927</v>
      </c>
      <c r="C4" s="16">
        <f>DATE($C$3,1,1)</f>
        <v>45292</v>
      </c>
      <c r="D4" s="33">
        <f>DATE($D$3,1,1)</f>
        <v>45658</v>
      </c>
      <c r="F4" s="22">
        <v>45584</v>
      </c>
      <c r="G4" s="22">
        <v>45647</v>
      </c>
      <c r="H4" s="22">
        <v>45710</v>
      </c>
      <c r="I4" s="22">
        <v>45766</v>
      </c>
    </row>
    <row r="5" spans="1:9" ht="15.75" x14ac:dyDescent="0.25">
      <c r="A5" s="31" t="s">
        <v>5</v>
      </c>
      <c r="B5" s="18">
        <f>ROUND(DATE($B$3,4,MOD(234-11*MOD($B$3,19),30))/7,0)*7-6+1</f>
        <v>45026</v>
      </c>
      <c r="C5" s="18">
        <f>ROUND(DATE($C$3,4,MOD(234-11*MOD($C$3,19),30))/7,0)*7-6+1</f>
        <v>45383</v>
      </c>
      <c r="D5" s="34">
        <f>ROUND(DATE($D$3,4,MOD(234-11*MOD($D$3,19),30))/7,0)*7-6+1</f>
        <v>45768</v>
      </c>
      <c r="F5" s="17">
        <f>F4+1</f>
        <v>45585</v>
      </c>
      <c r="G5" s="17">
        <f t="shared" ref="G5:I19" si="0">G4+1</f>
        <v>45648</v>
      </c>
      <c r="H5" s="17">
        <f t="shared" si="0"/>
        <v>45711</v>
      </c>
      <c r="I5" s="17">
        <f t="shared" si="0"/>
        <v>45767</v>
      </c>
    </row>
    <row r="6" spans="1:9" ht="15.75" x14ac:dyDescent="0.25">
      <c r="A6" s="30" t="s">
        <v>6</v>
      </c>
      <c r="B6" s="16">
        <f>DATE($B$3,5,1)</f>
        <v>45047</v>
      </c>
      <c r="C6" s="16">
        <f>DATE($C$3,5,1)</f>
        <v>45413</v>
      </c>
      <c r="D6" s="33">
        <f>DATE($D$3,5,1)</f>
        <v>45778</v>
      </c>
      <c r="F6" s="17">
        <f t="shared" ref="F6:F19" si="1">F5+1</f>
        <v>45586</v>
      </c>
      <c r="G6" s="17">
        <f t="shared" si="0"/>
        <v>45649</v>
      </c>
      <c r="H6" s="17">
        <f t="shared" si="0"/>
        <v>45712</v>
      </c>
      <c r="I6" s="17">
        <f t="shared" si="0"/>
        <v>45768</v>
      </c>
    </row>
    <row r="7" spans="1:9" ht="15.75" x14ac:dyDescent="0.25">
      <c r="A7" s="32" t="s">
        <v>7</v>
      </c>
      <c r="B7" s="18">
        <f>DATE($B$3,5,8)</f>
        <v>45054</v>
      </c>
      <c r="C7" s="18">
        <f>DATE($C$3,5,8)</f>
        <v>45420</v>
      </c>
      <c r="D7" s="34">
        <f>DATE($D$3,5,8)</f>
        <v>45785</v>
      </c>
      <c r="F7" s="17">
        <f t="shared" si="1"/>
        <v>45587</v>
      </c>
      <c r="G7" s="17">
        <f t="shared" si="0"/>
        <v>45650</v>
      </c>
      <c r="H7" s="17">
        <f t="shared" si="0"/>
        <v>45713</v>
      </c>
      <c r="I7" s="17">
        <f t="shared" si="0"/>
        <v>45769</v>
      </c>
    </row>
    <row r="8" spans="1:9" ht="15.75" x14ac:dyDescent="0.25">
      <c r="A8" s="30" t="s">
        <v>8</v>
      </c>
      <c r="B8" s="16">
        <f>ROUND(DATE($B$3,4,MOD(234-11*MOD($B$3,19),30))/7,0)*7-6+39</f>
        <v>45064</v>
      </c>
      <c r="C8" s="16">
        <f>ROUND(DATE($C$3,4,MOD(234-11*MOD($C$3,19),30))/7,0)*7-6+39</f>
        <v>45421</v>
      </c>
      <c r="D8" s="33">
        <f>ROUND(DATE($D$3,4,MOD(234-11*MOD($D$3,19),30))/7,0)*7-6+39</f>
        <v>45806</v>
      </c>
      <c r="F8" s="17">
        <f t="shared" si="1"/>
        <v>45588</v>
      </c>
      <c r="G8" s="17">
        <f t="shared" si="0"/>
        <v>45651</v>
      </c>
      <c r="H8" s="17">
        <f t="shared" si="0"/>
        <v>45714</v>
      </c>
      <c r="I8" s="17">
        <f t="shared" si="0"/>
        <v>45770</v>
      </c>
    </row>
    <row r="9" spans="1:9" ht="15.75" x14ac:dyDescent="0.25">
      <c r="A9" s="31" t="s">
        <v>9</v>
      </c>
      <c r="B9" s="18">
        <f>ROUND(DATE($B$3,4,MOD(234-11*MOD($B$3,19),30))/7,0)*7-6+50</f>
        <v>45075</v>
      </c>
      <c r="C9" s="18">
        <f>ROUND(DATE($C$3,4,MOD(234-11*MOD($C$3,19),30))/7,0)*7-6+50</f>
        <v>45432</v>
      </c>
      <c r="D9" s="34">
        <f>ROUND(DATE($D$3,4,MOD(234-11*MOD($D$3,19),30))/7,0)*7-6+50</f>
        <v>45817</v>
      </c>
      <c r="F9" s="17">
        <f t="shared" si="1"/>
        <v>45589</v>
      </c>
      <c r="G9" s="17">
        <f t="shared" si="0"/>
        <v>45652</v>
      </c>
      <c r="H9" s="17">
        <f t="shared" si="0"/>
        <v>45715</v>
      </c>
      <c r="I9" s="17">
        <f t="shared" si="0"/>
        <v>45771</v>
      </c>
    </row>
    <row r="10" spans="1:9" ht="15.75" x14ac:dyDescent="0.25">
      <c r="A10" s="30" t="s">
        <v>10</v>
      </c>
      <c r="B10" s="16">
        <f>DATE($B$3,7,14)</f>
        <v>45121</v>
      </c>
      <c r="C10" s="16">
        <f>DATE($C$3,7,14)</f>
        <v>45487</v>
      </c>
      <c r="D10" s="33">
        <f>DATE($D$3,7,14)</f>
        <v>45852</v>
      </c>
      <c r="F10" s="17">
        <f t="shared" si="1"/>
        <v>45590</v>
      </c>
      <c r="G10" s="17">
        <f t="shared" si="0"/>
        <v>45653</v>
      </c>
      <c r="H10" s="17">
        <f t="shared" si="0"/>
        <v>45716</v>
      </c>
      <c r="I10" s="17">
        <f t="shared" si="0"/>
        <v>45772</v>
      </c>
    </row>
    <row r="11" spans="1:9" ht="15.75" x14ac:dyDescent="0.25">
      <c r="A11" s="31" t="s">
        <v>11</v>
      </c>
      <c r="B11" s="18">
        <f>DATE($B$3,8,15)</f>
        <v>45153</v>
      </c>
      <c r="C11" s="18">
        <f>DATE($C$3,8,15)</f>
        <v>45519</v>
      </c>
      <c r="D11" s="34">
        <f>DATE($D$3,8,15)</f>
        <v>45884</v>
      </c>
      <c r="F11" s="17">
        <f t="shared" si="1"/>
        <v>45591</v>
      </c>
      <c r="G11" s="17">
        <f t="shared" si="0"/>
        <v>45654</v>
      </c>
      <c r="H11" s="17">
        <f t="shared" si="0"/>
        <v>45717</v>
      </c>
      <c r="I11" s="17">
        <f t="shared" si="0"/>
        <v>45773</v>
      </c>
    </row>
    <row r="12" spans="1:9" ht="15.75" x14ac:dyDescent="0.25">
      <c r="A12" s="30" t="s">
        <v>12</v>
      </c>
      <c r="B12" s="16">
        <f>DATE($B$3,11,1)</f>
        <v>45231</v>
      </c>
      <c r="C12" s="16">
        <f>DATE($C$3,11,1)</f>
        <v>45597</v>
      </c>
      <c r="D12" s="33">
        <f>DATE($D$3,11,1)</f>
        <v>45962</v>
      </c>
      <c r="F12" s="17">
        <f t="shared" si="1"/>
        <v>45592</v>
      </c>
      <c r="G12" s="17">
        <f t="shared" si="0"/>
        <v>45655</v>
      </c>
      <c r="H12" s="17">
        <f t="shared" si="0"/>
        <v>45718</v>
      </c>
      <c r="I12" s="17">
        <f t="shared" si="0"/>
        <v>45774</v>
      </c>
    </row>
    <row r="13" spans="1:9" ht="15.75" x14ac:dyDescent="0.25">
      <c r="A13" s="31" t="s">
        <v>13</v>
      </c>
      <c r="B13" s="18">
        <f>DATE($B$3,11,11)</f>
        <v>45241</v>
      </c>
      <c r="C13" s="18">
        <f>DATE($C$3,11,11)</f>
        <v>45607</v>
      </c>
      <c r="D13" s="34">
        <f>DATE($D$3,11,11)</f>
        <v>45972</v>
      </c>
      <c r="F13" s="17">
        <f t="shared" si="1"/>
        <v>45593</v>
      </c>
      <c r="G13" s="17">
        <f t="shared" si="0"/>
        <v>45656</v>
      </c>
      <c r="H13" s="17">
        <f t="shared" si="0"/>
        <v>45719</v>
      </c>
      <c r="I13" s="17">
        <f t="shared" si="0"/>
        <v>45775</v>
      </c>
    </row>
    <row r="14" spans="1:9" ht="15.75" x14ac:dyDescent="0.25">
      <c r="A14" s="37" t="s">
        <v>14</v>
      </c>
      <c r="B14" s="38">
        <f>DATE($B$3,12,25)</f>
        <v>45285</v>
      </c>
      <c r="C14" s="38">
        <f>DATE($C$3,12,25)</f>
        <v>45651</v>
      </c>
      <c r="D14" s="39">
        <f>DATE($D$3,12,25)</f>
        <v>46016</v>
      </c>
      <c r="F14" s="17">
        <f t="shared" si="1"/>
        <v>45594</v>
      </c>
      <c r="G14" s="17">
        <f t="shared" si="0"/>
        <v>45657</v>
      </c>
      <c r="H14" s="17">
        <f t="shared" si="0"/>
        <v>45720</v>
      </c>
      <c r="I14" s="17">
        <f t="shared" si="0"/>
        <v>45776</v>
      </c>
    </row>
    <row r="15" spans="1:9" x14ac:dyDescent="0.25">
      <c r="F15" s="17">
        <f t="shared" si="1"/>
        <v>45595</v>
      </c>
      <c r="G15" s="17">
        <f t="shared" si="0"/>
        <v>45658</v>
      </c>
      <c r="H15" s="17">
        <f t="shared" si="0"/>
        <v>45721</v>
      </c>
      <c r="I15" s="17">
        <f t="shared" si="0"/>
        <v>45777</v>
      </c>
    </row>
    <row r="16" spans="1:9" x14ac:dyDescent="0.25">
      <c r="F16" s="17">
        <f t="shared" si="1"/>
        <v>45596</v>
      </c>
      <c r="G16" s="17">
        <f t="shared" si="0"/>
        <v>45659</v>
      </c>
      <c r="H16" s="17">
        <f t="shared" si="0"/>
        <v>45722</v>
      </c>
      <c r="I16" s="17">
        <f t="shared" si="0"/>
        <v>45778</v>
      </c>
    </row>
    <row r="17" spans="6:9" x14ac:dyDescent="0.25">
      <c r="F17" s="17">
        <f t="shared" si="1"/>
        <v>45597</v>
      </c>
      <c r="G17" s="17">
        <f t="shared" si="0"/>
        <v>45660</v>
      </c>
      <c r="H17" s="17">
        <f t="shared" si="0"/>
        <v>45723</v>
      </c>
      <c r="I17" s="17">
        <f t="shared" si="0"/>
        <v>45779</v>
      </c>
    </row>
    <row r="18" spans="6:9" x14ac:dyDescent="0.25">
      <c r="F18" s="17">
        <f>F17+1</f>
        <v>45598</v>
      </c>
      <c r="G18" s="17">
        <f t="shared" si="0"/>
        <v>45661</v>
      </c>
      <c r="H18" s="17">
        <f t="shared" si="0"/>
        <v>45724</v>
      </c>
      <c r="I18" s="17">
        <f t="shared" si="0"/>
        <v>45780</v>
      </c>
    </row>
    <row r="19" spans="6:9" x14ac:dyDescent="0.25">
      <c r="F19" s="17">
        <f t="shared" si="1"/>
        <v>45599</v>
      </c>
      <c r="G19" s="17">
        <f t="shared" si="0"/>
        <v>45662</v>
      </c>
      <c r="H19" s="17">
        <f t="shared" si="0"/>
        <v>45725</v>
      </c>
      <c r="I19" s="17">
        <f t="shared" si="0"/>
        <v>45781</v>
      </c>
    </row>
    <row r="20" spans="6:9" x14ac:dyDescent="0.25">
      <c r="F20" s="20"/>
    </row>
  </sheetData>
  <mergeCells count="2">
    <mergeCell ref="A2:D2"/>
    <mergeCell ref="F2:I2"/>
  </mergeCells>
  <pageMargins left="0.7" right="0.7" top="0.75" bottom="0.75" header="0.3" footer="0.3"/>
  <pageSetup paperSize="9" scale="77" orientation="portrait" horizontalDpi="4294967293" verticalDpi="0" r:id="rId1"/>
  <colBreaks count="1" manualBreakCount="1">
    <brk id="5" max="18" man="1"/>
  </colBreaks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25FAF8-1965-4C89-8F95-97533F74D6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TOURS </vt:lpstr>
      <vt:lpstr>Statistiques</vt:lpstr>
      <vt:lpstr>Paramètres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JOBET Patrick LCL</dc:creator>
  <cp:lastModifiedBy>Chris_W10</cp:lastModifiedBy>
  <dcterms:created xsi:type="dcterms:W3CDTF">2019-06-17T09:02:21Z</dcterms:created>
  <dcterms:modified xsi:type="dcterms:W3CDTF">2024-09-16T19:21:16Z</dcterms:modified>
</cp:coreProperties>
</file>