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tables/table5.xml" ContentType="application/vnd.openxmlformats-officedocument.spreadsheetml.table+xml"/>
  <Override PartName="/xl/queryTables/queryTable4.xml" ContentType="application/vnd.openxmlformats-officedocument.spreadsheetml.query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8A2892A1-BA5C-45DF-A273-9551CC1CE72A}" xr6:coauthVersionLast="47" xr6:coauthVersionMax="47" xr10:uidLastSave="{00000000-0000-0000-0000-000000000000}"/>
  <bookViews>
    <workbookView xWindow="-120" yWindow="-120" windowWidth="38640" windowHeight="15990" tabRatio="754" xr2:uid="{00000000-000D-0000-FFFF-FFFF00000000}"/>
  </bookViews>
  <sheets>
    <sheet name="Journal" sheetId="31" r:id="rId1"/>
    <sheet name="Compte bancaire" sheetId="2" r:id="rId2"/>
    <sheet name="Livret" sheetId="21" r:id="rId3"/>
    <sheet name="Badnet" sheetId="19" r:id="rId4"/>
    <sheet name="Caisse" sheetId="20" r:id="rId5"/>
    <sheet name="Tech" sheetId="32" r:id="rId6"/>
  </sheets>
  <definedNames>
    <definedName name="_xlnm._FilterDatabase" localSheetId="0" hidden="1">Journal!$A$2:$S$10</definedName>
    <definedName name="DonnéesExternes_1" localSheetId="3" hidden="1">Badnet!$A$2:$K$5</definedName>
    <definedName name="DonnéesExternes_1" localSheetId="4" hidden="1">Caisse!$A$2:$K$5</definedName>
    <definedName name="DonnéesExternes_1" localSheetId="1" hidden="1">'Compte bancaire'!$A$2:$K$5</definedName>
    <definedName name="DonnéesExternes_1" localSheetId="2" hidden="1">Livret!$A$2:$K$5</definedName>
    <definedName name="L_Rep">t_Rep[REP]</definedName>
    <definedName name="_xlnm.Print_Area" localSheetId="3">Badnet!$B$1:$F$1</definedName>
    <definedName name="_xlnm.Print_Area" localSheetId="4">Caisse!$B$1:$F$1</definedName>
    <definedName name="_xlnm.Print_Area" localSheetId="1">'Compte bancaire'!#REF!</definedName>
    <definedName name="_xlnm.Print_Area" localSheetId="0">Journal!$C$1:$I$10</definedName>
    <definedName name="_xlnm.Print_Area" localSheetId="2">Livret!$B$1:$F$1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32" l="1"/>
  <c r="F2" i="32"/>
  <c r="C3" i="32"/>
  <c r="F3" i="32"/>
  <c r="C4" i="32"/>
  <c r="F4" i="32"/>
  <c r="C5" i="32"/>
  <c r="F5" i="32"/>
  <c r="C6" i="32"/>
  <c r="F6" i="32"/>
  <c r="C7" i="32"/>
  <c r="F7" i="32"/>
  <c r="C8" i="32"/>
  <c r="F8" i="32"/>
  <c r="C9" i="32"/>
  <c r="F9" i="32"/>
  <c r="C10" i="32"/>
  <c r="F10" i="32"/>
  <c r="C11" i="32"/>
  <c r="F11" i="32"/>
  <c r="C12" i="32"/>
  <c r="F12" i="32"/>
  <c r="C13" i="32"/>
  <c r="F13" i="32"/>
  <c r="C14" i="32"/>
  <c r="F14" i="32"/>
  <c r="C15" i="32"/>
  <c r="F15" i="32"/>
  <c r="C16" i="32"/>
  <c r="F16" i="32"/>
  <c r="D628" i="2"/>
  <c r="A628" i="2"/>
  <c r="D627" i="2"/>
  <c r="A627" i="2"/>
  <c r="D626" i="2"/>
  <c r="A626" i="2"/>
  <c r="D625" i="2"/>
  <c r="A625" i="2"/>
  <c r="D624" i="2"/>
  <c r="A624" i="2"/>
  <c r="D623" i="2"/>
  <c r="A623" i="2"/>
  <c r="D622" i="2"/>
  <c r="A622" i="2"/>
  <c r="D621" i="2"/>
  <c r="A621" i="2"/>
  <c r="D620" i="2"/>
  <c r="A620" i="2"/>
  <c r="D619" i="2" l="1"/>
  <c r="A619" i="2"/>
  <c r="D618" i="2"/>
  <c r="A618" i="2"/>
  <c r="D617" i="2"/>
  <c r="A617" i="2"/>
  <c r="D616" i="2" l="1"/>
  <c r="A616" i="2"/>
  <c r="D615" i="2"/>
  <c r="A615" i="2"/>
  <c r="D614" i="2" l="1"/>
  <c r="A614" i="2"/>
  <c r="D613" i="2"/>
  <c r="A613" i="2"/>
  <c r="D612" i="2"/>
  <c r="A612" i="2"/>
  <c r="D611" i="2"/>
  <c r="A611" i="2"/>
  <c r="D610" i="2" l="1"/>
  <c r="A610" i="2"/>
  <c r="D609" i="2"/>
  <c r="A609" i="2"/>
  <c r="D608" i="2"/>
  <c r="A608" i="2"/>
  <c r="D607" i="2"/>
  <c r="A607" i="2"/>
  <c r="D606" i="2"/>
  <c r="A606" i="2"/>
  <c r="J3" i="31" l="1"/>
  <c r="J4" i="31" l="1"/>
  <c r="J5" i="31" l="1"/>
  <c r="J6" i="31" l="1"/>
  <c r="J7" i="31" s="1"/>
  <c r="J8" i="31" s="1"/>
  <c r="J9" i="31" s="1"/>
  <c r="J10" i="3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1CD2504-46F0-46E6-B46F-052C2D10331E}" keepAlive="1" name="Requête - Badnet" description="Connexion à la requête « Badnet » dans le classeur." type="5" refreshedVersion="8" background="1" saveData="1">
    <dbPr connection="Provider=Microsoft.Mashup.OleDb.1;Data Source=$Workbook$;Location=Badnet;Extended Properties=&quot;&quot;" command="SELECT * FROM [Badnet]"/>
  </connection>
  <connection id="2" xr16:uid="{756CCB66-2978-4BB3-8645-724E812310C8}" keepAlive="1" name="Requête - BadnetR" description="Connexion à la requête « BadnetR » dans le classeur." type="5" refreshedVersion="0" background="1">
    <dbPr connection="Provider=Microsoft.Mashup.OleDb.1;Data Source=$Workbook$;Location=BadnetR;Extended Properties=&quot;&quot;" command="SELECT * FROM [BadnetR]"/>
  </connection>
  <connection id="3" xr16:uid="{CFAA2CBF-3BEE-4FFE-A9DC-E32CBE95E900}" keepAlive="1" name="Requête - Banque" description="Connexion à la requête « Banque » dans le classeur." type="5" refreshedVersion="8" background="1" saveData="1">
    <dbPr connection="Provider=Microsoft.Mashup.OleDb.1;Data Source=$Workbook$;Location=Banque;Extended Properties=&quot;&quot;" command="SELECT * FROM [Banque]"/>
  </connection>
  <connection id="4" xr16:uid="{C9573008-8B26-4CF6-B8A0-1808C1A4B542}" keepAlive="1" name="Requête - BanqueR" description="Connexion à la requête « BanqueR » dans le classeur." type="5" refreshedVersion="0" background="1">
    <dbPr connection="Provider=Microsoft.Mashup.OleDb.1;Data Source=$Workbook$;Location=BanqueR;Extended Properties=&quot;&quot;" command="SELECT * FROM [BanqueR]"/>
  </connection>
  <connection id="5" xr16:uid="{311257EC-8E41-444D-8C94-5EE63A62192C}" keepAlive="1" name="Requête - Espèces" description="Connexion à la requête « Espèces » dans le classeur." type="5" refreshedVersion="8" background="1" saveData="1">
    <dbPr connection="Provider=Microsoft.Mashup.OleDb.1;Data Source=$Workbook$;Location=Espèces;Extended Properties=&quot;&quot;" command="SELECT * FROM [Espèces]"/>
  </connection>
  <connection id="6" xr16:uid="{1FFCB8E2-93B3-4382-ABE3-927972AB28DD}" keepAlive="1" name="Requête - EspècesR" description="Connexion à la requête « EspècesR » dans le classeur." type="5" refreshedVersion="0" background="1">
    <dbPr connection="Provider=Microsoft.Mashup.OleDb.1;Data Source=$Workbook$;Location=EspècesR;Extended Properties=&quot;&quot;" command="SELECT * FROM [EspècesR]"/>
  </connection>
  <connection id="7" xr16:uid="{51892CD2-381F-4950-A4CF-776B83873C48}" keepAlive="1" name="Requête - Livret" description="Connexion à la requête « Livret » dans le classeur." type="5" refreshedVersion="8" background="1" saveData="1">
    <dbPr connection="Provider=Microsoft.Mashup.OleDb.1;Data Source=$Workbook$;Location=Livret;Extended Properties=&quot;&quot;" command="SELECT * FROM [Livret]"/>
  </connection>
  <connection id="8" xr16:uid="{FF2782EE-21F7-4D66-8005-7BC085C0EB2B}" keepAlive="1" name="Requête - LivretR" description="Connexion à la requête « LivretR » dans le classeur." type="5" refreshedVersion="0" background="1">
    <dbPr connection="Provider=Microsoft.Mashup.OleDb.1;Data Source=$Workbook$;Location=LivretR;Extended Properties=&quot;&quot;" command="SELECT * FROM [LivretR]"/>
  </connection>
  <connection id="9" xr16:uid="{3BE70275-E921-4135-92C0-8B728EDEE947}" keepAlive="1" name="Requête - Soldes" description="Connexion à la requête « Soldes » dans le classeur." type="5" refreshedVersion="0" background="1">
    <dbPr connection="Provider=Microsoft.Mashup.OleDb.1;Data Source=$Workbook$;Location=Soldes;Extended Properties=&quot;&quot;" command="SELECT * FROM [Soldes]"/>
  </connection>
  <connection id="10" xr16:uid="{0B5BAD02-0374-4338-BA44-04CD33A21DFA}" keepAlive="1" name="Requête - t_Journal" description="Connexion à la requête « t_Journal » dans le classeur." type="5" refreshedVersion="0" background="1">
    <dbPr connection="Provider=Microsoft.Mashup.OleDb.1;Data Source=$Workbook$;Location=t_Journal;Extended Properties=&quot;&quot;" command="SELECT * FROM [t_Journal]"/>
  </connection>
</connections>
</file>

<file path=xl/sharedStrings.xml><?xml version="1.0" encoding="utf-8"?>
<sst xmlns="http://schemas.openxmlformats.org/spreadsheetml/2006/main" count="191" uniqueCount="68">
  <si>
    <t>DATE</t>
  </si>
  <si>
    <t>DEBIT</t>
  </si>
  <si>
    <t>CREDIT</t>
  </si>
  <si>
    <t>COMPTE</t>
  </si>
  <si>
    <t>LIBELLE</t>
  </si>
  <si>
    <t>Intérêts bancaire</t>
  </si>
  <si>
    <t>formations</t>
  </si>
  <si>
    <t>affiliations et licences</t>
  </si>
  <si>
    <t>prime d'assurance</t>
  </si>
  <si>
    <t>frais bancaire</t>
  </si>
  <si>
    <t>receptions</t>
  </si>
  <si>
    <t>buvette interclubs</t>
  </si>
  <si>
    <t>dons</t>
  </si>
  <si>
    <t>licences</t>
  </si>
  <si>
    <t>fournitures d'équipement</t>
  </si>
  <si>
    <t>achat de volants/grips/maillots</t>
  </si>
  <si>
    <t>vente de volants/grips/maillots</t>
  </si>
  <si>
    <t>manifestations du club</t>
  </si>
  <si>
    <t>inscriptions tournois et interclubs</t>
  </si>
  <si>
    <t>subventions commune</t>
  </si>
  <si>
    <t>sponsors privés</t>
  </si>
  <si>
    <t>fournitures adminsitratives</t>
  </si>
  <si>
    <t>tombolas</t>
  </si>
  <si>
    <t>Buvettes manifestations</t>
  </si>
  <si>
    <t>Remboursements tournois club ou adhérents</t>
  </si>
  <si>
    <t>SOLDE</t>
  </si>
  <si>
    <t>Compte bancaire</t>
  </si>
  <si>
    <t>Livret</t>
  </si>
  <si>
    <t>Caisse</t>
  </si>
  <si>
    <t>PIECE N°</t>
  </si>
  <si>
    <t>Badnet</t>
  </si>
  <si>
    <t>AXA</t>
  </si>
  <si>
    <t>Banque populaire</t>
  </si>
  <si>
    <t>Banqur tarnaud</t>
  </si>
  <si>
    <t>Bforbank</t>
  </si>
  <si>
    <t>BNP</t>
  </si>
  <si>
    <t>Boursorama</t>
  </si>
  <si>
    <t>Caisse d'epargne</t>
  </si>
  <si>
    <t>LCL</t>
  </si>
  <si>
    <t>RELEVE</t>
  </si>
  <si>
    <t>N° CHEQUE</t>
  </si>
  <si>
    <t>PAIEMENT</t>
  </si>
  <si>
    <t>manifestation CBNM</t>
  </si>
  <si>
    <t>CA</t>
  </si>
  <si>
    <t>BA</t>
  </si>
  <si>
    <t>LI</t>
  </si>
  <si>
    <t>Journal</t>
  </si>
  <si>
    <t>REP</t>
  </si>
  <si>
    <t>ES</t>
  </si>
  <si>
    <t xml:space="preserve">fbhh  </t>
  </si>
  <si>
    <t>26+5+</t>
  </si>
  <si>
    <t>2++</t>
  </si>
  <si>
    <t>26++</t>
  </si>
  <si>
    <t>62+5+</t>
  </si>
  <si>
    <t>vdhbfhb</t>
  </si>
  <si>
    <t>Solde</t>
  </si>
  <si>
    <t>3</t>
  </si>
  <si>
    <t>49845</t>
  </si>
  <si>
    <t>4</t>
  </si>
  <si>
    <t>5</t>
  </si>
  <si>
    <t>6</t>
  </si>
  <si>
    <t>8</t>
  </si>
  <si>
    <t>6514</t>
  </si>
  <si>
    <t>7</t>
  </si>
  <si>
    <t>1</t>
  </si>
  <si>
    <t>5165</t>
  </si>
  <si>
    <t>2</t>
  </si>
  <si>
    <t>5151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</si>
</sst>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43" formatCode="_-* #,##0.00_-;\-* #,##0.00_-;_-* &quot;-&quot;??_-;_-@_-"/>
    <numFmt numFmtId="168" formatCode="_-* #,##0_-;\-* #,##0_-;_-* &quot;-&quot;??_-;_-@_-"/>
  </numFmts>
  <fonts count="8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4"/>
      <color indexed="8"/>
      <name val="Comic Sans MS"/>
      <family val="4"/>
    </font>
    <font>
      <sz val="10"/>
      <name val="Arial"/>
      <family val="2"/>
    </font>
    <font>
      <sz val="8"/>
      <color indexed="8"/>
      <name val="Comic Sans MS"/>
      <family val="4"/>
    </font>
    <font>
      <sz val="8"/>
      <name val="Arial"/>
      <family val="2"/>
    </font>
    <font>
      <sz val="8"/>
      <color indexed="8"/>
      <name val="Calibri"/>
      <family val="2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34"/>
      </patternFill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5">
    <xf numFmtId="0" fontId="0" fillId="0" borderId="0"/>
    <xf numFmtId="0" fontId="3" fillId="0" borderId="0" applyBorder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" fillId="0" borderId="0"/>
  </cellStyleXfs>
  <cellXfs count="62">
    <xf numFmtId="0" fontId="0" fillId="0" borderId="0" xfId="0"/>
    <xf numFmtId="0" fontId="4" fillId="2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14" fontId="4" fillId="0" borderId="4" xfId="0" applyNumberFormat="1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2" fontId="4" fillId="0" borderId="1" xfId="0" applyNumberFormat="1" applyFont="1" applyBorder="1" applyAlignment="1" applyProtection="1">
      <alignment horizontal="center" vertical="center"/>
      <protection locked="0"/>
    </xf>
    <xf numFmtId="2" fontId="4" fillId="0" borderId="2" xfId="0" applyNumberFormat="1" applyFont="1" applyBorder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14" fontId="4" fillId="0" borderId="6" xfId="0" applyNumberFormat="1" applyFont="1" applyBorder="1" applyAlignment="1" applyProtection="1">
      <alignment horizontal="center" vertical="center"/>
      <protection locked="0"/>
    </xf>
    <xf numFmtId="0" fontId="5" fillId="0" borderId="7" xfId="0" applyFont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 vertical="center"/>
      <protection locked="0"/>
    </xf>
    <xf numFmtId="2" fontId="4" fillId="0" borderId="7" xfId="0" applyNumberFormat="1" applyFont="1" applyBorder="1" applyAlignment="1" applyProtection="1">
      <alignment horizontal="center" vertical="center"/>
      <protection locked="0"/>
    </xf>
    <xf numFmtId="2" fontId="4" fillId="0" borderId="5" xfId="0" applyNumberFormat="1" applyFont="1" applyBorder="1" applyAlignment="1" applyProtection="1">
      <alignment horizontal="center" vertical="center"/>
      <protection locked="0"/>
    </xf>
    <xf numFmtId="0" fontId="5" fillId="3" borderId="0" xfId="0" applyFont="1" applyFill="1" applyAlignment="1">
      <alignment horizontal="center" vertical="center" wrapText="1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2" fontId="4" fillId="0" borderId="0" xfId="0" applyNumberFormat="1" applyFont="1" applyBorder="1" applyAlignment="1" applyProtection="1">
      <alignment horizontal="center" vertical="center"/>
      <protection locked="0"/>
    </xf>
    <xf numFmtId="0" fontId="5" fillId="0" borderId="4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14" fontId="4" fillId="0" borderId="8" xfId="0" applyNumberFormat="1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locked="0"/>
    </xf>
    <xf numFmtId="0" fontId="4" fillId="0" borderId="9" xfId="0" applyFont="1" applyBorder="1" applyAlignment="1" applyProtection="1">
      <alignment horizontal="center" vertical="center"/>
      <protection locked="0"/>
    </xf>
    <xf numFmtId="2" fontId="4" fillId="0" borderId="9" xfId="0" applyNumberFormat="1" applyFont="1" applyBorder="1" applyAlignment="1" applyProtection="1">
      <alignment horizontal="center" vertical="center"/>
      <protection locked="0"/>
    </xf>
    <xf numFmtId="2" fontId="4" fillId="0" borderId="10" xfId="0" applyNumberFormat="1" applyFont="1" applyBorder="1" applyAlignment="1" applyProtection="1">
      <alignment horizontal="center" vertical="center"/>
      <protection locked="0"/>
    </xf>
    <xf numFmtId="0" fontId="7" fillId="0" borderId="0" xfId="4" applyFont="1" applyAlignment="1">
      <alignment vertical="center"/>
    </xf>
    <xf numFmtId="0" fontId="7" fillId="0" borderId="0" xfId="4" applyFont="1" applyFill="1" applyAlignment="1">
      <alignment vertical="center"/>
    </xf>
    <xf numFmtId="14" fontId="7" fillId="0" borderId="0" xfId="4" applyNumberFormat="1" applyFont="1" applyAlignment="1">
      <alignment vertical="center"/>
    </xf>
    <xf numFmtId="14" fontId="7" fillId="0" borderId="0" xfId="4" applyNumberFormat="1" applyFont="1" applyFill="1" applyAlignment="1">
      <alignment vertical="center"/>
    </xf>
    <xf numFmtId="44" fontId="7" fillId="0" borderId="0" xfId="3" applyFont="1" applyAlignment="1">
      <alignment vertical="center"/>
    </xf>
    <xf numFmtId="44" fontId="7" fillId="0" borderId="0" xfId="3" applyFont="1" applyFill="1" applyAlignment="1">
      <alignment vertical="center"/>
    </xf>
    <xf numFmtId="0" fontId="5" fillId="0" borderId="0" xfId="0" applyNumberFormat="1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44" fontId="5" fillId="0" borderId="0" xfId="3" applyFont="1" applyAlignment="1">
      <alignment horizontal="center" vertical="center"/>
    </xf>
    <xf numFmtId="0" fontId="2" fillId="0" borderId="3" xfId="0" applyFont="1" applyBorder="1" applyAlignment="1" applyProtection="1">
      <alignment horizontal="centerContinuous" vertical="center"/>
      <protection locked="0"/>
    </xf>
    <xf numFmtId="0" fontId="5" fillId="0" borderId="0" xfId="0" applyFont="1" applyAlignment="1">
      <alignment horizontal="centerContinuous" vertical="center"/>
    </xf>
    <xf numFmtId="49" fontId="4" fillId="0" borderId="1" xfId="0" applyNumberFormat="1" applyFont="1" applyBorder="1" applyAlignment="1" applyProtection="1">
      <alignment horizontal="center" vertical="center"/>
      <protection locked="0"/>
    </xf>
    <xf numFmtId="49" fontId="4" fillId="0" borderId="9" xfId="0" applyNumberFormat="1" applyFont="1" applyBorder="1" applyAlignment="1" applyProtection="1">
      <alignment horizontal="center" vertical="center"/>
      <protection locked="0"/>
    </xf>
    <xf numFmtId="168" fontId="0" fillId="0" borderId="0" xfId="2" applyNumberFormat="1" applyFont="1"/>
    <xf numFmtId="14" fontId="6" fillId="0" borderId="0" xfId="0" applyNumberFormat="1" applyFont="1" applyAlignment="1" applyProtection="1">
      <alignment horizontal="center" vertical="center"/>
      <protection locked="0"/>
    </xf>
    <xf numFmtId="0" fontId="6" fillId="0" borderId="0" xfId="0" applyNumberFormat="1" applyFont="1" applyAlignment="1" applyProtection="1">
      <alignment horizontal="center" vertical="center"/>
      <protection locked="0"/>
    </xf>
    <xf numFmtId="49" fontId="6" fillId="0" borderId="0" xfId="0" applyNumberFormat="1" applyFont="1" applyAlignment="1" applyProtection="1">
      <alignment horizontal="center" vertical="center"/>
      <protection locked="0"/>
    </xf>
    <xf numFmtId="0" fontId="5" fillId="0" borderId="0" xfId="0" applyFont="1"/>
    <xf numFmtId="44" fontId="5" fillId="0" borderId="0" xfId="3" applyFont="1"/>
    <xf numFmtId="49" fontId="5" fillId="0" borderId="0" xfId="0" applyNumberFormat="1" applyFont="1"/>
    <xf numFmtId="44" fontId="6" fillId="0" borderId="0" xfId="3" applyFont="1" applyAlignment="1" applyProtection="1">
      <alignment horizontal="center" vertical="center"/>
      <protection locked="0"/>
    </xf>
    <xf numFmtId="0" fontId="5" fillId="0" borderId="0" xfId="0" applyFont="1" applyBorder="1" applyAlignment="1">
      <alignment horizontal="center" vertical="center"/>
    </xf>
    <xf numFmtId="0" fontId="6" fillId="0" borderId="0" xfId="0" applyFont="1" applyBorder="1" applyAlignment="1" applyProtection="1">
      <alignment horizontal="center" vertical="center"/>
      <protection locked="0"/>
    </xf>
    <xf numFmtId="0" fontId="2" fillId="0" borderId="10" xfId="0" applyFont="1" applyBorder="1" applyAlignment="1" applyProtection="1">
      <alignment horizontal="center" vertical="center"/>
      <protection locked="0"/>
    </xf>
    <xf numFmtId="0" fontId="2" fillId="0" borderId="11" xfId="0" applyFont="1" applyBorder="1" applyAlignment="1" applyProtection="1">
      <alignment horizontal="center" vertical="center"/>
      <protection locked="0"/>
    </xf>
    <xf numFmtId="0" fontId="2" fillId="0" borderId="8" xfId="0" applyFont="1" applyBorder="1" applyAlignment="1" applyProtection="1">
      <alignment horizontal="center" vertical="center"/>
      <protection locked="0"/>
    </xf>
    <xf numFmtId="44" fontId="6" fillId="0" borderId="0" xfId="3" applyFont="1" applyBorder="1" applyAlignment="1" applyProtection="1">
      <alignment horizontal="center" vertical="center"/>
      <protection locked="0"/>
    </xf>
    <xf numFmtId="44" fontId="5" fillId="0" borderId="0" xfId="3" applyFont="1" applyBorder="1" applyAlignment="1">
      <alignment horizontal="center" vertical="center"/>
    </xf>
    <xf numFmtId="168" fontId="5" fillId="0" borderId="0" xfId="2" applyNumberFormat="1" applyFont="1"/>
  </cellXfs>
  <cellStyles count="5">
    <cellStyle name="Milliers" xfId="2" builtinId="3"/>
    <cellStyle name="Monétaire" xfId="3" builtinId="4"/>
    <cellStyle name="Normal" xfId="0" builtinId="0"/>
    <cellStyle name="Normal 2" xfId="1" xr:uid="{00000000-0005-0000-0000-000003000000}"/>
    <cellStyle name="Normal 3" xfId="4" xr:uid="{BD205598-E951-4B20-B04C-FAA635482660}"/>
  </cellStyles>
  <dxfs count="73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family val="2"/>
        <scheme val="none"/>
      </font>
      <numFmt numFmtId="30" formatCode="@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</font>
      <numFmt numFmtId="168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family val="2"/>
        <scheme val="none"/>
      </font>
      <numFmt numFmtId="30" formatCode="@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family val="2"/>
        <scheme val="none"/>
      </font>
      <numFmt numFmtId="30" formatCode="@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family val="2"/>
        <scheme val="none"/>
      </font>
      <numFmt numFmtId="30" formatCode="@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family val="2"/>
        <scheme val="none"/>
      </font>
      <numFmt numFmtId="30" formatCode="@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8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alibri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2CC437FA-CC5E-4A5C-A203-F3434C6F1CE3}" autoFormatId="16" applyNumberFormats="0" applyBorderFormats="0" applyFontFormats="0" applyPatternFormats="0" applyAlignmentFormats="0" applyWidthHeightFormats="0">
  <queryTableRefresh nextId="13">
    <queryTableFields count="11">
      <queryTableField id="1" name="REP" tableColumnId="1"/>
      <queryTableField id="2" name="PIECE N°" tableColumnId="2"/>
      <queryTableField id="3" name="DATE" tableColumnId="3"/>
      <queryTableField id="4" name="COMPTE" tableColumnId="4"/>
      <queryTableField id="5" name="LIBELLE" tableColumnId="5"/>
      <queryTableField id="6" name="PAIEMENT" tableColumnId="6"/>
      <queryTableField id="7" name="N° CHEQUE" tableColumnId="7"/>
      <queryTableField id="8" name="DEBIT" tableColumnId="8"/>
      <queryTableField id="9" name="CREDIT" tableColumnId="9"/>
      <queryTableField id="10" name="SOLDE" tableColumnId="10"/>
      <queryTableField id="12" name="RELEVE" tableColumnId="1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7" xr16:uid="{A3C68968-8434-4885-BB85-4A68ED19BBD0}" autoFormatId="16" applyNumberFormats="0" applyBorderFormats="0" applyFontFormats="0" applyPatternFormats="0" applyAlignmentFormats="0" applyWidthHeightFormats="0">
  <queryTableRefresh nextId="13">
    <queryTableFields count="11">
      <queryTableField id="1" name="REP" tableColumnId="1"/>
      <queryTableField id="2" name="PIECE N°" tableColumnId="2"/>
      <queryTableField id="3" name="DATE" tableColumnId="3"/>
      <queryTableField id="4" name="COMPTE" tableColumnId="4"/>
      <queryTableField id="5" name="LIBELLE" tableColumnId="5"/>
      <queryTableField id="6" name="PAIEMENT" tableColumnId="6"/>
      <queryTableField id="7" name="N° CHEQUE" tableColumnId="7"/>
      <queryTableField id="8" name="DEBIT" tableColumnId="8"/>
      <queryTableField id="9" name="CREDIT" tableColumnId="9"/>
      <queryTableField id="10" name="SOLDE" tableColumnId="10"/>
      <queryTableField id="12" name="RELEVE" tableColumnId="12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A33C184E-A26E-4A68-8524-3E76FDA6B2E2}" autoFormatId="16" applyNumberFormats="0" applyBorderFormats="0" applyFontFormats="0" applyPatternFormats="0" applyAlignmentFormats="0" applyWidthHeightFormats="0">
  <queryTableRefresh nextId="13">
    <queryTableFields count="11">
      <queryTableField id="1" name="REP" tableColumnId="1"/>
      <queryTableField id="2" name="PIECE N°" tableColumnId="2"/>
      <queryTableField id="3" name="DATE" tableColumnId="3"/>
      <queryTableField id="4" name="COMPTE" tableColumnId="4"/>
      <queryTableField id="5" name="LIBELLE" tableColumnId="5"/>
      <queryTableField id="6" name="PAIEMENT" tableColumnId="6"/>
      <queryTableField id="7" name="N° CHEQUE" tableColumnId="7"/>
      <queryTableField id="8" name="DEBIT" tableColumnId="8"/>
      <queryTableField id="9" name="CREDIT" tableColumnId="9"/>
      <queryTableField id="10" name="SOLDE" tableColumnId="10"/>
      <queryTableField id="12" name="RELEVE" tableColumnId="12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5" xr16:uid="{827ACB3E-F217-4962-B32C-C97546B707D1}" autoFormatId="16" applyNumberFormats="0" applyBorderFormats="0" applyFontFormats="0" applyPatternFormats="0" applyAlignmentFormats="0" applyWidthHeightFormats="0">
  <queryTableRefresh nextId="13">
    <queryTableFields count="11">
      <queryTableField id="1" name="REP" tableColumnId="1"/>
      <queryTableField id="2" name="PIECE N°" tableColumnId="2"/>
      <queryTableField id="3" name="DATE" tableColumnId="3"/>
      <queryTableField id="4" name="COMPTE" tableColumnId="4"/>
      <queryTableField id="5" name="LIBELLE" tableColumnId="5"/>
      <queryTableField id="6" name="PAIEMENT" tableColumnId="6"/>
      <queryTableField id="7" name="N° CHEQUE" tableColumnId="7"/>
      <queryTableField id="8" name="DEBIT" tableColumnId="8"/>
      <queryTableField id="9" name="CREDIT" tableColumnId="9"/>
      <queryTableField id="10" name="SOLDE" tableColumnId="10"/>
      <queryTableField id="12" name="RELEVE" tableColumnId="1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FB06607-605E-4FFE-8CC3-44C4ED97FDFB}" name="t_Journal" displayName="t_Journal" ref="A2:J10" totalsRowShown="0" headerRowDxfId="62" headerRowBorderDxfId="71" tableBorderDxfId="72" totalsRowBorderDxfId="70">
  <tableColumns count="10">
    <tableColumn id="1" xr3:uid="{C788ABA1-8CBD-4C39-993A-81B53E171E0A}" name="REP" dataDxfId="69"/>
    <tableColumn id="2" xr3:uid="{2D068EA2-579E-47B3-9550-A87CF7A20F26}" name="PIECE N°" dataDxfId="68"/>
    <tableColumn id="3" xr3:uid="{174D9EF6-80FB-430C-B5DA-D9BCF20B1F82}" name="DATE" dataDxfId="67"/>
    <tableColumn id="4" xr3:uid="{0D844FC3-6043-48C3-971D-8BB5F8122937}" name="COMPTE" dataDxfId="66"/>
    <tableColumn id="5" xr3:uid="{6C00C958-86CD-4A43-BA9E-EA1E1F37480A}" name="LIBELLE" dataDxfId="65"/>
    <tableColumn id="6" xr3:uid="{067ED07F-E2E1-4993-8BC6-4EB9E80C0299}" name="PAIEMENT" dataDxfId="51"/>
    <tableColumn id="7" xr3:uid="{0BBADF15-96BD-45FF-8E80-9DF938E9DEA8}" name="N° CHEQUE" dataDxfId="49"/>
    <tableColumn id="8" xr3:uid="{C9A672AC-0527-441F-969C-17EB488AA7E6}" name="DEBIT" dataDxfId="50"/>
    <tableColumn id="9" xr3:uid="{523F5971-8C70-4283-B566-A0475150930F}" name="CREDIT" dataDxfId="64"/>
    <tableColumn id="10" xr3:uid="{BCBBC3D8-4E19-4060-A0AD-4C7C177BE602}" name="SOLDE" dataDxfId="63">
      <calculatedColumnFormula>J2+I3-H3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D840356-6274-4D44-AA54-1E2775EE210B}" name="Banque" displayName="Banque" ref="A2:K5" tableType="queryTable" totalsRowShown="0" headerRowDxfId="52" dataDxfId="53">
  <autoFilter ref="A2:K5" xr:uid="{CD840356-6274-4D44-AA54-1E2775EE210B}"/>
  <tableColumns count="11">
    <tableColumn id="1" xr3:uid="{CD0126E1-1159-4D4F-85BE-5619AC66ED4F}" uniqueName="1" name="REP" queryTableFieldId="1" dataDxfId="41"/>
    <tableColumn id="2" xr3:uid="{849279A1-F7BB-4C07-B1A1-89B887729C6E}" uniqueName="2" name="PIECE N°" queryTableFieldId="2" dataDxfId="40"/>
    <tableColumn id="3" xr3:uid="{625F58C4-CC40-48D5-A974-BC2149F9BEF5}" uniqueName="3" name="DATE" queryTableFieldId="3" dataDxfId="39"/>
    <tableColumn id="4" xr3:uid="{4A1A8A04-7C51-4840-B4D0-F21FBF35FDF1}" uniqueName="4" name="COMPTE" queryTableFieldId="4" dataDxfId="38"/>
    <tableColumn id="5" xr3:uid="{E54E5E78-2091-47BD-96DB-9E951CD8242B}" uniqueName="5" name="LIBELLE" queryTableFieldId="5" dataDxfId="37"/>
    <tableColumn id="6" xr3:uid="{FD9F669A-75BF-4271-9911-02D8A8B5CB43}" uniqueName="6" name="PAIEMENT" queryTableFieldId="6" dataDxfId="36"/>
    <tableColumn id="7" xr3:uid="{7CFA37E2-F065-426C-883F-C3EBC2F8FB45}" uniqueName="7" name="N° CHEQUE" queryTableFieldId="7" dataDxfId="35"/>
    <tableColumn id="8" xr3:uid="{C1E63B59-4255-4617-930B-890851E0586E}" uniqueName="8" name="DEBIT" queryTableFieldId="8" dataDxfId="34" dataCellStyle="Monétaire"/>
    <tableColumn id="9" xr3:uid="{0FA17B82-51F1-4D5A-B4BF-6DAAE7D48DA3}" uniqueName="9" name="CREDIT" queryTableFieldId="9" dataDxfId="33" dataCellStyle="Monétaire"/>
    <tableColumn id="10" xr3:uid="{C3CC0377-5035-465F-9529-CB06E3ADF57E}" uniqueName="10" name="SOLDE" queryTableFieldId="10" dataDxfId="32" dataCellStyle="Monétaire"/>
    <tableColumn id="12" xr3:uid="{E11D00AC-2A91-44B1-8743-E1907DFD0B11}" uniqueName="12" name="RELEVE" queryTableFieldId="12" dataDxfId="31" dataCellStyle="Milliers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57B5E03-9E31-4386-8070-CE56A3A5F88A}" name="Livret" displayName="Livret" ref="A2:K5" tableType="queryTable" totalsRowShown="0" headerRowDxfId="48" dataDxfId="47">
  <tableColumns count="11">
    <tableColumn id="1" xr3:uid="{709EAFF2-2750-4C24-8252-A19C89D15599}" uniqueName="1" name="REP" queryTableFieldId="1" dataDxfId="30"/>
    <tableColumn id="2" xr3:uid="{DB6D79DF-D882-4BDE-8783-E7898D0E2057}" uniqueName="2" name="PIECE N°" queryTableFieldId="2" dataDxfId="29"/>
    <tableColumn id="3" xr3:uid="{A44A2EDC-2BC2-4C7E-82D0-61060FA62633}" uniqueName="3" name="DATE" queryTableFieldId="3" dataDxfId="28"/>
    <tableColumn id="4" xr3:uid="{5B48A161-AED7-4582-B06E-C859F26CE6AB}" uniqueName="4" name="COMPTE" queryTableFieldId="4" dataDxfId="27"/>
    <tableColumn id="5" xr3:uid="{AD2BAA6F-90E1-4D6C-9353-36AD40A9F870}" uniqueName="5" name="LIBELLE" queryTableFieldId="5" dataDxfId="26"/>
    <tableColumn id="6" xr3:uid="{073DFA46-BE72-4AAE-AC0A-CB1F0F41F37B}" uniqueName="6" name="PAIEMENT" queryTableFieldId="6" dataDxfId="25"/>
    <tableColumn id="7" xr3:uid="{E4DC646B-CAE7-4F6C-B81A-98B19055CCB9}" uniqueName="7" name="N° CHEQUE" queryTableFieldId="7" dataDxfId="24"/>
    <tableColumn id="8" xr3:uid="{C2476EE6-3253-4D76-8A47-CD5C59E7C13D}" uniqueName="8" name="DEBIT" queryTableFieldId="8" dataDxfId="23" dataCellStyle="Monétaire"/>
    <tableColumn id="9" xr3:uid="{9F306C7D-4B99-4A6D-9138-2E16A0A7C599}" uniqueName="9" name="CREDIT" queryTableFieldId="9" dataDxfId="22" dataCellStyle="Monétaire"/>
    <tableColumn id="10" xr3:uid="{A936D644-ABA2-41A0-8AA1-2239722243BA}" uniqueName="10" name="SOLDE" queryTableFieldId="10" dataDxfId="21" dataCellStyle="Monétaire"/>
    <tableColumn id="12" xr3:uid="{8A767D39-F698-42DE-97E8-C1F77D4466EE}" uniqueName="12" name="RELEVE" queryTableFieldId="12" dataCellStyle="Monétaire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A5BCB2C-12CA-41B0-9CA6-101F63631CC1}" name="Badnet" displayName="Badnet" ref="A2:K5" tableType="queryTable" totalsRowShown="0" headerRowDxfId="46" dataDxfId="42">
  <autoFilter ref="A2:K5" xr:uid="{7A5BCB2C-12CA-41B0-9CA6-101F63631CC1}"/>
  <tableColumns count="11">
    <tableColumn id="1" xr3:uid="{CB41D6B1-88D2-40FE-BE17-EF4AD1210E16}" uniqueName="1" name="REP" queryTableFieldId="1" dataDxfId="20"/>
    <tableColumn id="2" xr3:uid="{53BA16EB-20BB-4357-B94E-30592A7EF301}" uniqueName="2" name="PIECE N°" queryTableFieldId="2" dataDxfId="19"/>
    <tableColumn id="3" xr3:uid="{6CB8E55E-2540-4386-8349-229C4BD7E0C6}" uniqueName="3" name="DATE" queryTableFieldId="3" dataDxfId="18"/>
    <tableColumn id="4" xr3:uid="{A5C04CB8-1BFA-405E-A004-AAF8FF6F671A}" uniqueName="4" name="COMPTE" queryTableFieldId="4" dataDxfId="17"/>
    <tableColumn id="5" xr3:uid="{10A06279-B256-4A76-B348-523F888792BF}" uniqueName="5" name="LIBELLE" queryTableFieldId="5" dataDxfId="16"/>
    <tableColumn id="6" xr3:uid="{D611109E-A013-45F3-8DF4-7143E4930E3B}" uniqueName="6" name="PAIEMENT" queryTableFieldId="6" dataDxfId="15"/>
    <tableColumn id="7" xr3:uid="{9E65B90E-40AE-45E8-8C53-A4AA09CB3FBD}" uniqueName="7" name="N° CHEQUE" queryTableFieldId="7" dataDxfId="14"/>
    <tableColumn id="8" xr3:uid="{936498E9-8381-47A9-853A-102FA697253F}" uniqueName="8" name="DEBIT" queryTableFieldId="8" dataDxfId="13" dataCellStyle="Monétaire"/>
    <tableColumn id="9" xr3:uid="{767C45B0-134A-4A02-A93F-3404E2BCED94}" uniqueName="9" name="CREDIT" queryTableFieldId="9" dataDxfId="12" dataCellStyle="Monétaire"/>
    <tableColumn id="10" xr3:uid="{9105B3CF-551C-4230-8D18-ECA8B33FB23B}" uniqueName="10" name="SOLDE" queryTableFieldId="10" dataDxfId="11" dataCellStyle="Monétaire"/>
    <tableColumn id="12" xr3:uid="{A36C5271-7AF6-4250-AF7B-5E591DF181F8}" uniqueName="12" name="RELEVE" queryTableFieldId="12" dataDxfId="10" dataCellStyle="Milliers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AD5025F-C7B7-43ED-9C80-101386720360}" name="Espèces" displayName="Espèces" ref="A2:K5" tableType="queryTable" totalsRowShown="0" headerRowDxfId="44" dataDxfId="43" tableBorderDxfId="45">
  <autoFilter ref="A2:K5" xr:uid="{8AD5025F-C7B7-43ED-9C80-101386720360}"/>
  <tableColumns count="11">
    <tableColumn id="1" xr3:uid="{B8387518-3FEB-4EC6-8AFE-CCBB4F8DE46F}" uniqueName="1" name="REP" queryTableFieldId="1" dataDxfId="9"/>
    <tableColumn id="2" xr3:uid="{998195A1-B9A6-49D5-B517-AE0AC583DB8D}" uniqueName="2" name="PIECE N°" queryTableFieldId="2" dataDxfId="8"/>
    <tableColumn id="3" xr3:uid="{F23EDD93-1D0D-4E31-98E7-EC7598A8402D}" uniqueName="3" name="DATE" queryTableFieldId="3" dataDxfId="7"/>
    <tableColumn id="4" xr3:uid="{515AE6AE-F4BB-42D2-8C20-20A73E5F7C2B}" uniqueName="4" name="COMPTE" queryTableFieldId="4" dataDxfId="6"/>
    <tableColumn id="5" xr3:uid="{87B02664-B258-444E-954F-F91187B5E27B}" uniqueName="5" name="LIBELLE" queryTableFieldId="5" dataDxfId="5"/>
    <tableColumn id="6" xr3:uid="{DFE6875F-AE8D-4493-8174-39B698F1D2F7}" uniqueName="6" name="PAIEMENT" queryTableFieldId="6" dataDxfId="4"/>
    <tableColumn id="7" xr3:uid="{3ABB36C5-88FA-497B-BCD5-42BABA09247E}" uniqueName="7" name="N° CHEQUE" queryTableFieldId="7" dataDxfId="3"/>
    <tableColumn id="8" xr3:uid="{660A9228-BA51-4615-BD6E-1F4D1D03C062}" uniqueName="8" name="DEBIT" queryTableFieldId="8" dataDxfId="2" dataCellStyle="Monétaire"/>
    <tableColumn id="9" xr3:uid="{04A07B0C-1B79-430B-B9CE-954B312CC8CA}" uniqueName="9" name="CREDIT" queryTableFieldId="9" dataDxfId="1" dataCellStyle="Monétaire"/>
    <tableColumn id="10" xr3:uid="{6AB39A8B-AC4D-4CD4-917C-4148E2D052EA}" uniqueName="10" name="SOLDE" queryTableFieldId="10" dataDxfId="0" dataCellStyle="Monétaire"/>
    <tableColumn id="12" xr3:uid="{13AC11A1-FCCF-4375-AF9F-EFF24D0DA3F2}" uniqueName="12" name="RELEVE" queryTableFieldId="12" dataCellStyle="Monétaire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3D89F7D-0BB8-4EE6-AE95-9B742705B1DE}" name="t_Rep" displayName="t_Rep" ref="H1:H5" totalsRowShown="0" headerRowDxfId="59" dataDxfId="60" headerRowCellStyle="Normal 3" dataCellStyle="Normal 3">
  <autoFilter ref="H1:H5" xr:uid="{13D89F7D-0BB8-4EE6-AE95-9B742705B1DE}"/>
  <tableColumns count="1">
    <tableColumn id="1" xr3:uid="{7212B751-58F7-4D4E-BADD-33131FBFA448}" name="REP" dataDxfId="61" dataCellStyle="Normal 3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E98BCB2-2294-40FC-806F-E32E99136118}" name="Soldes" displayName="Soldes" ref="K1:M5" totalsRowShown="0" headerRowDxfId="57" dataDxfId="58" headerRowCellStyle="Normal 3" dataCellStyle="Normal 3">
  <autoFilter ref="K1:M5" xr:uid="{7E98BCB2-2294-40FC-806F-E32E99136118}"/>
  <tableColumns count="3">
    <tableColumn id="1" xr3:uid="{D54E6878-BA89-4663-A24A-FF45E35B7128}" name="DATE" dataDxfId="54" dataCellStyle="Normal 3"/>
    <tableColumn id="2" xr3:uid="{E284BFD4-A9E2-4A0D-A5D0-50BA5DA775B5}" name="REP" dataDxfId="55" dataCellStyle="Normal 3"/>
    <tableColumn id="3" xr3:uid="{C4F24CF0-3C06-422F-8BC4-EE81E5126B07}" name="SOLDE" dataDxfId="56" dataCellStyle="Monétair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D48222-BE22-4BD2-BDBD-8ADA0D51DE55}">
  <sheetPr codeName="Feuil1">
    <pageSetUpPr fitToPage="1"/>
  </sheetPr>
  <dimension ref="A1:K10"/>
  <sheetViews>
    <sheetView tabSelected="1" workbookViewId="0">
      <selection activeCell="E22" sqref="E22"/>
    </sheetView>
  </sheetViews>
  <sheetFormatPr baseColWidth="10" defaultRowHeight="17.100000000000001" customHeight="1" x14ac:dyDescent="0.2"/>
  <cols>
    <col min="1" max="1" width="8.28515625" style="5" bestFit="1" customWidth="1"/>
    <col min="2" max="2" width="10.42578125" style="5" customWidth="1"/>
    <col min="3" max="3" width="10.42578125" style="13" bestFit="1" customWidth="1"/>
    <col min="4" max="4" width="9" style="5" customWidth="1"/>
    <col min="5" max="5" width="39.5703125" style="13" bestFit="1" customWidth="1"/>
    <col min="6" max="6" width="13.5703125" style="13" bestFit="1" customWidth="1"/>
    <col min="7" max="7" width="12.28515625" style="13" customWidth="1"/>
    <col min="8" max="8" width="8.140625" style="13" customWidth="1"/>
    <col min="9" max="9" width="9.28515625" style="13" bestFit="1" customWidth="1"/>
    <col min="10" max="10" width="8.5703125" style="13" customWidth="1"/>
    <col min="11" max="11" width="8.42578125" style="13" customWidth="1"/>
    <col min="12" max="12" width="5" style="5" bestFit="1" customWidth="1"/>
    <col min="13" max="13" width="26" style="5" bestFit="1" customWidth="1"/>
    <col min="14" max="15" width="4" style="5" bestFit="1" customWidth="1"/>
    <col min="16" max="16" width="28.140625" style="5" customWidth="1"/>
    <col min="17" max="17" width="3" style="5" bestFit="1" customWidth="1"/>
    <col min="18" max="19" width="10.42578125" style="5" customWidth="1"/>
    <col min="20" max="16384" width="11.42578125" style="5"/>
  </cols>
  <sheetData>
    <row r="1" spans="1:11" ht="17.100000000000001" customHeight="1" x14ac:dyDescent="0.2">
      <c r="B1" s="20" t="s">
        <v>46</v>
      </c>
      <c r="C1" s="20"/>
      <c r="D1" s="20"/>
      <c r="E1" s="20"/>
      <c r="F1" s="20"/>
      <c r="G1" s="20"/>
      <c r="H1" s="20"/>
      <c r="I1" s="20"/>
      <c r="J1" s="20"/>
      <c r="K1" s="21"/>
    </row>
    <row r="2" spans="1:11" ht="17.100000000000001" customHeight="1" x14ac:dyDescent="0.2">
      <c r="A2" s="24" t="s">
        <v>47</v>
      </c>
      <c r="B2" s="25" t="s">
        <v>29</v>
      </c>
      <c r="C2" s="14" t="s">
        <v>0</v>
      </c>
      <c r="D2" s="15" t="s">
        <v>3</v>
      </c>
      <c r="E2" s="16" t="s">
        <v>4</v>
      </c>
      <c r="F2" s="16" t="s">
        <v>41</v>
      </c>
      <c r="G2" s="16" t="s">
        <v>40</v>
      </c>
      <c r="H2" s="17" t="s">
        <v>1</v>
      </c>
      <c r="I2" s="18" t="s">
        <v>2</v>
      </c>
      <c r="J2" s="18" t="s">
        <v>25</v>
      </c>
      <c r="K2" s="22"/>
    </row>
    <row r="3" spans="1:11" ht="17.100000000000001" customHeight="1" x14ac:dyDescent="0.2">
      <c r="A3" s="23" t="s">
        <v>44</v>
      </c>
      <c r="B3" s="8">
        <v>7</v>
      </c>
      <c r="C3" s="7">
        <v>45465</v>
      </c>
      <c r="D3" s="9">
        <v>710</v>
      </c>
      <c r="E3" s="10" t="s">
        <v>49</v>
      </c>
      <c r="F3" s="10" t="s">
        <v>38</v>
      </c>
      <c r="G3" s="44" t="s">
        <v>53</v>
      </c>
      <c r="H3" s="11"/>
      <c r="I3" s="12">
        <v>10</v>
      </c>
      <c r="J3" s="12">
        <f>I3-H3</f>
        <v>10</v>
      </c>
      <c r="K3" s="22"/>
    </row>
    <row r="4" spans="1:11" ht="17.100000000000001" customHeight="1" x14ac:dyDescent="0.2">
      <c r="A4" s="23" t="s">
        <v>45</v>
      </c>
      <c r="B4" s="8">
        <v>6</v>
      </c>
      <c r="C4" s="7">
        <v>45464</v>
      </c>
      <c r="D4" s="9">
        <v>710</v>
      </c>
      <c r="E4" s="10" t="s">
        <v>49</v>
      </c>
      <c r="F4" s="10" t="s">
        <v>31</v>
      </c>
      <c r="G4" s="44" t="s">
        <v>52</v>
      </c>
      <c r="H4" s="11"/>
      <c r="I4" s="12">
        <v>10</v>
      </c>
      <c r="J4" s="12">
        <f t="shared" ref="J4:J10" si="0">J3+I4-H4</f>
        <v>20</v>
      </c>
      <c r="K4" s="22"/>
    </row>
    <row r="5" spans="1:11" ht="30" customHeight="1" x14ac:dyDescent="0.2">
      <c r="A5" s="23" t="s">
        <v>45</v>
      </c>
      <c r="B5" s="8">
        <v>5</v>
      </c>
      <c r="C5" s="7">
        <v>45463</v>
      </c>
      <c r="D5" s="9">
        <v>610</v>
      </c>
      <c r="E5" s="10" t="s">
        <v>49</v>
      </c>
      <c r="F5" s="10" t="s">
        <v>32</v>
      </c>
      <c r="G5" s="44" t="s">
        <v>51</v>
      </c>
      <c r="H5" s="11">
        <v>10</v>
      </c>
      <c r="I5" s="12"/>
      <c r="J5" s="12">
        <f t="shared" si="0"/>
        <v>10</v>
      </c>
      <c r="K5" s="22"/>
    </row>
    <row r="6" spans="1:11" ht="17.100000000000001" customHeight="1" x14ac:dyDescent="0.2">
      <c r="A6" s="23" t="s">
        <v>43</v>
      </c>
      <c r="B6" s="8">
        <v>4</v>
      </c>
      <c r="C6" s="7">
        <v>45462</v>
      </c>
      <c r="D6" s="9">
        <v>710</v>
      </c>
      <c r="E6" s="10" t="s">
        <v>49</v>
      </c>
      <c r="F6" s="10" t="s">
        <v>37</v>
      </c>
      <c r="G6" s="44" t="s">
        <v>50</v>
      </c>
      <c r="H6" s="11"/>
      <c r="I6" s="12">
        <v>10</v>
      </c>
      <c r="J6" s="12">
        <f t="shared" si="0"/>
        <v>20</v>
      </c>
      <c r="K6" s="22"/>
    </row>
    <row r="7" spans="1:11" ht="17.100000000000001" customHeight="1" x14ac:dyDescent="0.2">
      <c r="A7" s="23" t="s">
        <v>43</v>
      </c>
      <c r="B7" s="8">
        <v>3</v>
      </c>
      <c r="C7" s="7">
        <v>45461</v>
      </c>
      <c r="D7" s="9">
        <v>610</v>
      </c>
      <c r="E7" s="10" t="s">
        <v>49</v>
      </c>
      <c r="F7" s="10" t="s">
        <v>35</v>
      </c>
      <c r="G7" s="44">
        <v>49845</v>
      </c>
      <c r="H7" s="11">
        <v>10</v>
      </c>
      <c r="I7" s="12">
        <v>10</v>
      </c>
      <c r="J7" s="12">
        <f t="shared" si="0"/>
        <v>20</v>
      </c>
      <c r="K7" s="22"/>
    </row>
    <row r="8" spans="1:11" ht="17.100000000000001" customHeight="1" x14ac:dyDescent="0.2">
      <c r="A8" s="23" t="s">
        <v>48</v>
      </c>
      <c r="B8" s="8">
        <v>2</v>
      </c>
      <c r="C8" s="7">
        <v>45460</v>
      </c>
      <c r="D8" s="9">
        <v>710</v>
      </c>
      <c r="E8" s="10" t="s">
        <v>49</v>
      </c>
      <c r="F8" s="10" t="s">
        <v>33</v>
      </c>
      <c r="G8" s="44">
        <v>5151</v>
      </c>
      <c r="H8" s="11"/>
      <c r="I8" s="12">
        <v>10</v>
      </c>
      <c r="J8" s="12">
        <f t="shared" si="0"/>
        <v>30</v>
      </c>
      <c r="K8" s="22"/>
    </row>
    <row r="9" spans="1:11" ht="17.100000000000001" customHeight="1" x14ac:dyDescent="0.2">
      <c r="A9" s="23" t="s">
        <v>48</v>
      </c>
      <c r="B9" s="8">
        <v>1</v>
      </c>
      <c r="C9" s="7">
        <v>45459</v>
      </c>
      <c r="D9" s="9">
        <v>710</v>
      </c>
      <c r="E9" s="10" t="s">
        <v>49</v>
      </c>
      <c r="F9" s="10" t="s">
        <v>34</v>
      </c>
      <c r="G9" s="44">
        <v>5165</v>
      </c>
      <c r="H9" s="11"/>
      <c r="I9" s="12">
        <v>10</v>
      </c>
      <c r="J9" s="12">
        <f t="shared" si="0"/>
        <v>40</v>
      </c>
      <c r="K9" s="22"/>
    </row>
    <row r="10" spans="1:11" ht="17.100000000000001" customHeight="1" x14ac:dyDescent="0.2">
      <c r="A10" s="26" t="s">
        <v>44</v>
      </c>
      <c r="B10" s="27">
        <v>8</v>
      </c>
      <c r="C10" s="28">
        <v>45458</v>
      </c>
      <c r="D10" s="29">
        <v>710</v>
      </c>
      <c r="E10" s="30" t="s">
        <v>54</v>
      </c>
      <c r="F10" s="30" t="s">
        <v>36</v>
      </c>
      <c r="G10" s="45">
        <v>6514</v>
      </c>
      <c r="H10" s="31"/>
      <c r="I10" s="32">
        <v>10</v>
      </c>
      <c r="J10" s="32">
        <f t="shared" si="0"/>
        <v>50</v>
      </c>
      <c r="K10" s="22"/>
    </row>
  </sheetData>
  <sheetProtection selectLockedCells="1" selectUnlockedCells="1"/>
  <sortState xmlns:xlrd2="http://schemas.microsoft.com/office/spreadsheetml/2017/richdata2" ref="A3:I10">
    <sortCondition descending="1" ref="C3:C10"/>
  </sortState>
  <mergeCells count="1">
    <mergeCell ref="B1:J1"/>
  </mergeCells>
  <dataValidations count="3">
    <dataValidation showDropDown="1" showInputMessage="1" showErrorMessage="1" sqref="G3:G10" xr:uid="{7F25FB7C-AC6E-45E4-BD17-32E23A27A6F5}"/>
    <dataValidation type="list" allowBlank="1" showInputMessage="1" showErrorMessage="1" sqref="F3:F10" xr:uid="{C738F375-F969-445F-BDDC-846AEAEC49F0}">
      <formula1>#REF!</formula1>
    </dataValidation>
    <dataValidation type="list" allowBlank="1" showInputMessage="1" showErrorMessage="1" sqref="A3:A10" xr:uid="{2C783B71-B4EB-46FB-9BAE-438DD228E887}">
      <formula1>L_Rep</formula1>
    </dataValidation>
  </dataValidations>
  <pageMargins left="0.39370078740157483" right="0.39370078740157483" top="0.98425196850393704" bottom="0.98425196850393704" header="0.51181102362204722" footer="0.51181102362204722"/>
  <pageSetup paperSize="9" scale="69" orientation="portrait" useFirstPageNumber="1" horizontalDpi="300" verticalDpi="300" r:id="rId1"/>
  <headerFooter alignWithMargins="0">
    <oddFooter>&amp;LCRIB48/MS&amp;R&amp;D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K628"/>
  <sheetViews>
    <sheetView showZeros="0" workbookViewId="0">
      <selection activeCell="N14" sqref="N14"/>
    </sheetView>
  </sheetViews>
  <sheetFormatPr baseColWidth="10" defaultRowHeight="17.100000000000001" customHeight="1" x14ac:dyDescent="0.2"/>
  <cols>
    <col min="1" max="1" width="8.42578125" style="5" bestFit="1" customWidth="1"/>
    <col min="2" max="2" width="11.85546875" style="5" bestFit="1" customWidth="1"/>
    <col min="3" max="3" width="9.5703125" style="5" bestFit="1" customWidth="1"/>
    <col min="4" max="4" width="12.140625" style="5" bestFit="1" customWidth="1"/>
    <col min="5" max="5" width="11.7109375" style="5" bestFit="1" customWidth="1"/>
    <col min="6" max="6" width="13.28515625" style="5" bestFit="1" customWidth="1"/>
    <col min="7" max="7" width="13.5703125" style="5" bestFit="1" customWidth="1"/>
    <col min="8" max="8" width="9.85546875" style="5" bestFit="1" customWidth="1"/>
    <col min="9" max="9" width="11" style="5" bestFit="1" customWidth="1"/>
    <col min="10" max="10" width="10.5703125" style="5" bestFit="1" customWidth="1"/>
    <col min="11" max="11" width="10.42578125" style="5" bestFit="1" customWidth="1"/>
    <col min="12" max="16384" width="11.42578125" style="5"/>
  </cols>
  <sheetData>
    <row r="1" spans="1:11" ht="17.100000000000001" customHeight="1" x14ac:dyDescent="0.2">
      <c r="A1" s="42" t="s">
        <v>26</v>
      </c>
      <c r="B1" s="43"/>
      <c r="C1" s="43"/>
      <c r="D1" s="43"/>
      <c r="E1" s="43"/>
      <c r="F1" s="43"/>
      <c r="G1" s="43"/>
      <c r="H1" s="43"/>
      <c r="I1" s="43"/>
      <c r="J1" s="43"/>
      <c r="K1" s="43"/>
    </row>
    <row r="2" spans="1:11" ht="11.25" x14ac:dyDescent="0.2">
      <c r="A2" s="5" t="s">
        <v>47</v>
      </c>
      <c r="B2" s="5" t="s">
        <v>29</v>
      </c>
      <c r="C2" s="5" t="s">
        <v>0</v>
      </c>
      <c r="D2" s="5" t="s">
        <v>3</v>
      </c>
      <c r="E2" s="5" t="s">
        <v>4</v>
      </c>
      <c r="F2" s="5" t="s">
        <v>41</v>
      </c>
      <c r="G2" s="5" t="s">
        <v>40</v>
      </c>
      <c r="H2" s="5" t="s">
        <v>1</v>
      </c>
      <c r="I2" s="5" t="s">
        <v>2</v>
      </c>
      <c r="J2" s="5" t="s">
        <v>25</v>
      </c>
      <c r="K2" s="5" t="s">
        <v>39</v>
      </c>
    </row>
    <row r="3" spans="1:11" ht="12.75" x14ac:dyDescent="0.2">
      <c r="A3" s="39" t="s">
        <v>43</v>
      </c>
      <c r="B3" s="39"/>
      <c r="C3" s="40">
        <v>45459</v>
      </c>
      <c r="E3" s="5" t="s">
        <v>55</v>
      </c>
      <c r="F3" s="39"/>
      <c r="G3" s="39"/>
      <c r="H3" s="41"/>
      <c r="I3" s="41">
        <v>2416.46</v>
      </c>
      <c r="J3" s="41">
        <v>2416.46</v>
      </c>
      <c r="K3" s="46"/>
    </row>
    <row r="4" spans="1:11" ht="12.75" x14ac:dyDescent="0.2">
      <c r="A4" s="39" t="s">
        <v>43</v>
      </c>
      <c r="B4" s="39" t="s">
        <v>56</v>
      </c>
      <c r="C4" s="40">
        <v>45461</v>
      </c>
      <c r="D4" s="5">
        <v>610</v>
      </c>
      <c r="E4" s="5" t="s">
        <v>49</v>
      </c>
      <c r="F4" s="39" t="s">
        <v>35</v>
      </c>
      <c r="G4" s="39" t="s">
        <v>57</v>
      </c>
      <c r="H4" s="41">
        <v>10</v>
      </c>
      <c r="I4" s="41">
        <v>10</v>
      </c>
      <c r="J4" s="41">
        <v>2416.46</v>
      </c>
      <c r="K4" s="46"/>
    </row>
    <row r="5" spans="1:11" ht="12.75" x14ac:dyDescent="0.2">
      <c r="A5" s="39" t="s">
        <v>43</v>
      </c>
      <c r="B5" s="39" t="s">
        <v>58</v>
      </c>
      <c r="C5" s="40">
        <v>45462</v>
      </c>
      <c r="D5" s="5">
        <v>710</v>
      </c>
      <c r="E5" s="5" t="s">
        <v>49</v>
      </c>
      <c r="F5" s="39" t="s">
        <v>37</v>
      </c>
      <c r="G5" s="39" t="s">
        <v>50</v>
      </c>
      <c r="H5" s="41"/>
      <c r="I5" s="41">
        <v>10</v>
      </c>
      <c r="J5" s="41">
        <v>2426.46</v>
      </c>
      <c r="K5" s="46"/>
    </row>
    <row r="6" spans="1:11" ht="11.25" x14ac:dyDescent="0.2"/>
    <row r="606" spans="1:4" ht="17.100000000000001" customHeight="1" x14ac:dyDescent="0.2">
      <c r="A606" s="1" t="e">
        <f>SUMIF(#REF!,#REF!,#REF!)</f>
        <v>#REF!</v>
      </c>
      <c r="B606" s="3">
        <v>712</v>
      </c>
      <c r="C606" s="3" t="s">
        <v>23</v>
      </c>
      <c r="D606" s="2" t="e">
        <f>SUMIF(#REF!,B606,#REF!)</f>
        <v>#REF!</v>
      </c>
    </row>
    <row r="607" spans="1:4" ht="17.100000000000001" customHeight="1" x14ac:dyDescent="0.2">
      <c r="A607" s="1" t="e">
        <f>SUMIF(#REF!,#REF!,#REF!)</f>
        <v>#REF!</v>
      </c>
      <c r="B607" s="2">
        <v>754</v>
      </c>
      <c r="C607" s="2" t="s">
        <v>20</v>
      </c>
      <c r="D607" s="2" t="e">
        <f>SUMIF(#REF!,B607,#REF!)</f>
        <v>#REF!</v>
      </c>
    </row>
    <row r="608" spans="1:4" ht="17.100000000000001" customHeight="1" x14ac:dyDescent="0.2">
      <c r="A608" s="1" t="e">
        <f>SUMIF(#REF!,#REF!,#REF!)</f>
        <v>#REF!</v>
      </c>
      <c r="B608" s="3">
        <v>760</v>
      </c>
      <c r="C608" s="3" t="s">
        <v>5</v>
      </c>
      <c r="D608" s="2" t="e">
        <f>SUMIF(#REF!,B608,#REF!)</f>
        <v>#REF!</v>
      </c>
    </row>
    <row r="609" spans="1:4" ht="30" customHeight="1" x14ac:dyDescent="0.2">
      <c r="A609" s="1" t="e">
        <f>SUMIF(#REF!,#REF!,#REF!)</f>
        <v>#REF!</v>
      </c>
      <c r="B609" s="3">
        <v>713</v>
      </c>
      <c r="C609" s="19" t="s">
        <v>24</v>
      </c>
      <c r="D609" s="2" t="e">
        <f>SUMIF(#REF!,B609,#REF!)</f>
        <v>#REF!</v>
      </c>
    </row>
    <row r="610" spans="1:4" ht="17.100000000000001" customHeight="1" x14ac:dyDescent="0.2">
      <c r="A610" s="1" t="e">
        <f>SUMIF(#REF!,#REF!,#REF!)</f>
        <v>#REF!</v>
      </c>
      <c r="B610" s="2">
        <v>756</v>
      </c>
      <c r="C610" s="2" t="s">
        <v>13</v>
      </c>
      <c r="D610" s="2" t="e">
        <f>SUMIF(#REF!,B610,#REF!)</f>
        <v>#REF!</v>
      </c>
    </row>
    <row r="611" spans="1:4" ht="17.100000000000001" customHeight="1" x14ac:dyDescent="0.2">
      <c r="A611" s="1" t="e">
        <f>SUMIF(#REF!,#REF!,#REF!)</f>
        <v>#REF!</v>
      </c>
      <c r="B611" s="3">
        <v>712</v>
      </c>
      <c r="C611" s="3" t="s">
        <v>23</v>
      </c>
      <c r="D611" s="2" t="e">
        <f>SUMIF(#REF!,B611,#REF!)</f>
        <v>#REF!</v>
      </c>
    </row>
    <row r="612" spans="1:4" ht="17.100000000000001" customHeight="1" x14ac:dyDescent="0.2">
      <c r="A612" s="1" t="e">
        <f>SUMIF(#REF!,#REF!,#REF!)</f>
        <v>#REF!</v>
      </c>
      <c r="B612" s="2">
        <v>754</v>
      </c>
      <c r="C612" s="2" t="s">
        <v>20</v>
      </c>
      <c r="D612" s="2" t="e">
        <f>SUMIF(#REF!,B612,#REF!)</f>
        <v>#REF!</v>
      </c>
    </row>
    <row r="613" spans="1:4" ht="17.100000000000001" customHeight="1" x14ac:dyDescent="0.2">
      <c r="A613" s="1" t="e">
        <f>SUMIF(#REF!,#REF!,#REF!)</f>
        <v>#REF!</v>
      </c>
      <c r="B613" s="3">
        <v>712</v>
      </c>
      <c r="C613" s="3" t="s">
        <v>23</v>
      </c>
      <c r="D613" s="2" t="e">
        <f>SUMIF(#REF!,B613,#REF!)</f>
        <v>#REF!</v>
      </c>
    </row>
    <row r="614" spans="1:4" ht="17.100000000000001" customHeight="1" x14ac:dyDescent="0.2">
      <c r="A614" s="1" t="e">
        <f>SUMIF(#REF!,#REF!,#REF!)</f>
        <v>#REF!</v>
      </c>
      <c r="B614" s="2">
        <v>754</v>
      </c>
      <c r="C614" s="2" t="s">
        <v>20</v>
      </c>
      <c r="D614" s="2" t="e">
        <f>SUMIF(#REF!,B614,#REF!)</f>
        <v>#REF!</v>
      </c>
    </row>
    <row r="615" spans="1:4" ht="17.100000000000001" customHeight="1" x14ac:dyDescent="0.2">
      <c r="A615" s="1" t="e">
        <f>SUMIF(#REF!,#REF!,#REF!)</f>
        <v>#REF!</v>
      </c>
      <c r="B615" s="3">
        <v>712</v>
      </c>
      <c r="C615" s="3" t="s">
        <v>23</v>
      </c>
      <c r="D615" s="2" t="e">
        <f>SUMIF(#REF!,B615,#REF!)</f>
        <v>#REF!</v>
      </c>
    </row>
    <row r="616" spans="1:4" ht="17.100000000000001" customHeight="1" x14ac:dyDescent="0.2">
      <c r="A616" s="1" t="e">
        <f>SUMIF(#REF!,#REF!,#REF!)</f>
        <v>#REF!</v>
      </c>
      <c r="B616" s="2">
        <v>754</v>
      </c>
      <c r="C616" s="2" t="s">
        <v>20</v>
      </c>
      <c r="D616" s="2" t="e">
        <f>SUMIF(#REF!,B616,#REF!)</f>
        <v>#REF!</v>
      </c>
    </row>
    <row r="617" spans="1:4" ht="17.100000000000001" customHeight="1" x14ac:dyDescent="0.2">
      <c r="A617" s="1" t="e">
        <f>SUMIF(#REF!,#REF!,#REF!)</f>
        <v>#REF!</v>
      </c>
      <c r="B617" s="3">
        <v>712</v>
      </c>
      <c r="C617" s="3" t="s">
        <v>23</v>
      </c>
      <c r="D617" s="2" t="e">
        <f>SUMIF(#REF!,B617,#REF!)</f>
        <v>#REF!</v>
      </c>
    </row>
    <row r="618" spans="1:4" ht="17.100000000000001" customHeight="1" x14ac:dyDescent="0.2">
      <c r="A618" s="1" t="e">
        <f>SUMIF(#REF!,#REF!,#REF!)</f>
        <v>#REF!</v>
      </c>
      <c r="B618" s="2">
        <v>754</v>
      </c>
      <c r="C618" s="2" t="s">
        <v>20</v>
      </c>
      <c r="D618" s="2" t="e">
        <f>SUMIF(#REF!,B618,#REF!)</f>
        <v>#REF!</v>
      </c>
    </row>
    <row r="619" spans="1:4" ht="17.100000000000001" customHeight="1" x14ac:dyDescent="0.2">
      <c r="A619" s="1" t="e">
        <f>SUMIF(#REF!,#REF!,#REF!)</f>
        <v>#REF!</v>
      </c>
      <c r="B619" s="2">
        <v>754</v>
      </c>
      <c r="C619" s="2" t="s">
        <v>20</v>
      </c>
      <c r="D619" s="2" t="e">
        <f>SUMIF(#REF!,B619,#REF!)</f>
        <v>#REF!</v>
      </c>
    </row>
    <row r="620" spans="1:4" ht="17.100000000000001" customHeight="1" x14ac:dyDescent="0.2">
      <c r="A620" s="1" t="e">
        <f>SUMIF(#REF!,#REF!,#REF!)</f>
        <v>#REF!</v>
      </c>
      <c r="B620" s="2">
        <v>756</v>
      </c>
      <c r="C620" s="2" t="s">
        <v>13</v>
      </c>
      <c r="D620" s="2" t="e">
        <f>SUMIF(#REF!,B620,#REF!)</f>
        <v>#REF!</v>
      </c>
    </row>
    <row r="621" spans="1:4" ht="17.100000000000001" customHeight="1" x14ac:dyDescent="0.2">
      <c r="A621" s="1" t="e">
        <f>SUMIF(#REF!,#REF!,#REF!)</f>
        <v>#REF!</v>
      </c>
      <c r="B621" s="2">
        <v>756</v>
      </c>
      <c r="C621" s="2" t="s">
        <v>13</v>
      </c>
      <c r="D621" s="2" t="e">
        <f>SUMIF(#REF!,B621,#REF!)</f>
        <v>#REF!</v>
      </c>
    </row>
    <row r="622" spans="1:4" ht="17.100000000000001" customHeight="1" x14ac:dyDescent="0.2">
      <c r="A622" s="1" t="e">
        <f>SUMIF(#REF!,#REF!,#REF!)</f>
        <v>#REF!</v>
      </c>
      <c r="B622" s="2">
        <v>756</v>
      </c>
      <c r="C622" s="2" t="s">
        <v>13</v>
      </c>
      <c r="D622" s="2" t="e">
        <f>SUMIF(#REF!,B622,#REF!)</f>
        <v>#REF!</v>
      </c>
    </row>
    <row r="623" spans="1:4" ht="17.100000000000001" customHeight="1" x14ac:dyDescent="0.2">
      <c r="A623" s="1" t="e">
        <f>SUMIF(#REF!,#REF!,#REF!)</f>
        <v>#REF!</v>
      </c>
      <c r="B623" s="3">
        <v>712</v>
      </c>
      <c r="C623" s="3" t="s">
        <v>23</v>
      </c>
      <c r="D623" s="2" t="e">
        <f>SUMIF(#REF!,B623,#REF!)</f>
        <v>#REF!</v>
      </c>
    </row>
    <row r="624" spans="1:4" ht="30" customHeight="1" x14ac:dyDescent="0.2">
      <c r="A624" s="1" t="e">
        <f>SUMIF(#REF!,#REF!,#REF!)</f>
        <v>#REF!</v>
      </c>
      <c r="B624" s="3">
        <v>713</v>
      </c>
      <c r="C624" s="19" t="s">
        <v>24</v>
      </c>
      <c r="D624" s="2" t="e">
        <f>SUMIF(#REF!,B624,#REF!)</f>
        <v>#REF!</v>
      </c>
    </row>
    <row r="625" spans="1:4" ht="17.100000000000001" customHeight="1" x14ac:dyDescent="0.2">
      <c r="A625" s="1" t="e">
        <f>SUMIF(#REF!,#REF!,#REF!)</f>
        <v>#REF!</v>
      </c>
      <c r="B625" s="3">
        <v>745</v>
      </c>
      <c r="C625" s="3" t="s">
        <v>19</v>
      </c>
      <c r="D625" s="2" t="e">
        <f>SUMIF(#REF!,B625,#REF!)</f>
        <v>#REF!</v>
      </c>
    </row>
    <row r="626" spans="1:4" ht="17.100000000000001" customHeight="1" x14ac:dyDescent="0.2">
      <c r="A626" s="1" t="e">
        <f>SUMIF(#REF!,#REF!,#REF!)</f>
        <v>#REF!</v>
      </c>
      <c r="B626" s="2">
        <v>754</v>
      </c>
      <c r="C626" s="2" t="s">
        <v>20</v>
      </c>
      <c r="D626" s="2" t="e">
        <f>SUMIF(#REF!,B626,#REF!)</f>
        <v>#REF!</v>
      </c>
    </row>
    <row r="627" spans="1:4" ht="17.100000000000001" customHeight="1" x14ac:dyDescent="0.2">
      <c r="A627" s="1" t="e">
        <f>SUMIF(#REF!,#REF!,#REF!)</f>
        <v>#REF!</v>
      </c>
      <c r="B627" s="2">
        <v>756</v>
      </c>
      <c r="C627" s="2" t="s">
        <v>13</v>
      </c>
      <c r="D627" s="2" t="e">
        <f>SUMIF(#REF!,B627,#REF!)</f>
        <v>#REF!</v>
      </c>
    </row>
    <row r="628" spans="1:4" ht="17.100000000000001" customHeight="1" x14ac:dyDescent="0.2">
      <c r="A628" s="1" t="e">
        <f>SUMIF(#REF!,#REF!,#REF!)</f>
        <v>#REF!</v>
      </c>
      <c r="B628" s="3">
        <v>760</v>
      </c>
      <c r="C628" s="3" t="s">
        <v>5</v>
      </c>
      <c r="D628" s="2" t="e">
        <f>SUMIF(#REF!,B628,#REF!)</f>
        <v>#REF!</v>
      </c>
    </row>
  </sheetData>
  <sheetProtection selectLockedCells="1" selectUnlockedCells="1"/>
  <phoneticPr fontId="0" type="noConversion"/>
  <conditionalFormatting sqref="A1:K1 L1:XFD1048576 A6:K1048576 A2:J5">
    <cfRule type="cellIs" priority="4" operator="greaterThan">
      <formula>0</formula>
    </cfRule>
  </conditionalFormatting>
  <conditionalFormatting sqref="K2">
    <cfRule type="cellIs" priority="1" operator="greaterThan">
      <formula>0</formula>
    </cfRule>
  </conditionalFormatting>
  <pageMargins left="0.39370078740157483" right="0.39370078740157483" top="0.98425196850393704" bottom="0.98425196850393704" header="0.51181102362204722" footer="0.51181102362204722"/>
  <pageSetup paperSize="9" scale="69" orientation="portrait" useFirstPageNumber="1" horizontalDpi="300" verticalDpi="300" r:id="rId1"/>
  <headerFooter alignWithMargins="0">
    <oddFooter>&amp;LCRIB48/MS&amp;R&amp;D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pageSetUpPr fitToPage="1"/>
  </sheetPr>
  <dimension ref="A1:K5"/>
  <sheetViews>
    <sheetView showZeros="0" workbookViewId="0">
      <selection activeCell="K2" sqref="K2"/>
    </sheetView>
  </sheetViews>
  <sheetFormatPr baseColWidth="10" defaultRowHeight="17.100000000000001" customHeight="1" x14ac:dyDescent="0.2"/>
  <cols>
    <col min="1" max="1" width="3.42578125" style="5" bestFit="1" customWidth="1"/>
    <col min="2" max="2" width="6.42578125" style="5" bestFit="1" customWidth="1"/>
    <col min="3" max="3" width="9" style="13" bestFit="1" customWidth="1"/>
    <col min="4" max="4" width="6.5703125" style="5" bestFit="1" customWidth="1"/>
    <col min="5" max="5" width="5.85546875" style="13" bestFit="1" customWidth="1"/>
    <col min="6" max="6" width="13" style="13" bestFit="1" customWidth="1"/>
    <col min="7" max="7" width="8.28515625" style="13" bestFit="1" customWidth="1"/>
    <col min="8" max="8" width="7.28515625" style="13" bestFit="1" customWidth="1"/>
    <col min="9" max="10" width="8.140625" style="13" bestFit="1" customWidth="1"/>
    <col min="11" max="11" width="5.7109375" style="13" bestFit="1" customWidth="1"/>
    <col min="12" max="13" width="10.42578125" style="5" customWidth="1"/>
    <col min="14" max="16384" width="11.42578125" style="5"/>
  </cols>
  <sheetData>
    <row r="1" spans="1:11" ht="17.100000000000001" customHeight="1" x14ac:dyDescent="0.2">
      <c r="B1" s="20" t="s">
        <v>27</v>
      </c>
      <c r="C1" s="20"/>
      <c r="D1" s="20"/>
      <c r="E1" s="20"/>
      <c r="F1" s="20"/>
      <c r="G1" s="20"/>
      <c r="H1" s="20"/>
      <c r="I1" s="20"/>
      <c r="J1" s="20"/>
      <c r="K1" s="20"/>
    </row>
    <row r="2" spans="1:11" ht="11.25" x14ac:dyDescent="0.2">
      <c r="A2" s="13" t="s">
        <v>47</v>
      </c>
      <c r="B2" s="13" t="s">
        <v>29</v>
      </c>
      <c r="C2" s="13" t="s">
        <v>0</v>
      </c>
      <c r="D2" s="13" t="s">
        <v>3</v>
      </c>
      <c r="E2" s="13" t="s">
        <v>4</v>
      </c>
      <c r="F2" s="13" t="s">
        <v>41</v>
      </c>
      <c r="G2" s="13" t="s">
        <v>40</v>
      </c>
      <c r="H2" s="13" t="s">
        <v>1</v>
      </c>
      <c r="I2" s="13" t="s">
        <v>2</v>
      </c>
      <c r="J2" s="13" t="s">
        <v>25</v>
      </c>
      <c r="K2" s="13" t="s">
        <v>39</v>
      </c>
    </row>
    <row r="3" spans="1:11" ht="12.75" x14ac:dyDescent="0.2">
      <c r="A3" s="39" t="s">
        <v>45</v>
      </c>
      <c r="B3" s="39"/>
      <c r="C3" s="47">
        <v>45459</v>
      </c>
      <c r="D3" s="50"/>
      <c r="E3" s="52" t="s">
        <v>55</v>
      </c>
      <c r="F3" s="49"/>
      <c r="G3" s="49"/>
      <c r="H3" s="51"/>
      <c r="I3" s="51">
        <v>470</v>
      </c>
      <c r="J3" s="51">
        <v>470</v>
      </c>
      <c r="K3"/>
    </row>
    <row r="4" spans="1:11" ht="12.75" x14ac:dyDescent="0.2">
      <c r="A4" s="39" t="s">
        <v>45</v>
      </c>
      <c r="B4" s="39" t="s">
        <v>59</v>
      </c>
      <c r="C4" s="47">
        <v>45463</v>
      </c>
      <c r="D4" s="50">
        <v>610</v>
      </c>
      <c r="E4" s="52" t="s">
        <v>49</v>
      </c>
      <c r="F4" s="49" t="s">
        <v>32</v>
      </c>
      <c r="G4" s="49" t="s">
        <v>51</v>
      </c>
      <c r="H4" s="51">
        <v>10</v>
      </c>
      <c r="I4" s="51"/>
      <c r="J4" s="51">
        <v>460</v>
      </c>
      <c r="K4">
        <v>2</v>
      </c>
    </row>
    <row r="5" spans="1:11" ht="12.75" x14ac:dyDescent="0.2">
      <c r="A5" s="39" t="s">
        <v>45</v>
      </c>
      <c r="B5" s="39" t="s">
        <v>60</v>
      </c>
      <c r="C5" s="47">
        <v>45464</v>
      </c>
      <c r="D5" s="50">
        <v>710</v>
      </c>
      <c r="E5" s="52" t="s">
        <v>49</v>
      </c>
      <c r="F5" s="49" t="s">
        <v>31</v>
      </c>
      <c r="G5" s="49" t="s">
        <v>52</v>
      </c>
      <c r="H5" s="51"/>
      <c r="I5" s="51">
        <v>10</v>
      </c>
      <c r="J5" s="51">
        <v>470</v>
      </c>
      <c r="K5"/>
    </row>
  </sheetData>
  <sheetProtection selectLockedCells="1" selectUnlockedCells="1"/>
  <mergeCells count="1">
    <mergeCell ref="B1:K1"/>
  </mergeCells>
  <conditionalFormatting sqref="A1:A1048576">
    <cfRule type="cellIs" priority="1" operator="greaterThan">
      <formula>0</formula>
    </cfRule>
  </conditionalFormatting>
  <pageMargins left="0.39370078740157483" right="0.39370078740157483" top="0.98425196850393704" bottom="0.98425196850393704" header="0.51181102362204722" footer="0.51181102362204722"/>
  <pageSetup paperSize="9" scale="69" orientation="portrait" useFirstPageNumber="1" horizontalDpi="300" verticalDpi="300" r:id="rId1"/>
  <headerFooter alignWithMargins="0">
    <oddFooter>&amp;LCRIB48/MS&amp;R&amp;D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pageSetUpPr fitToPage="1"/>
  </sheetPr>
  <dimension ref="A1:K6"/>
  <sheetViews>
    <sheetView showZeros="0" workbookViewId="0">
      <pane xSplit="9" ySplit="1" topLeftCell="J2" activePane="bottomRight" state="frozenSplit"/>
      <selection activeCell="L21" sqref="L21"/>
      <selection pane="topRight" activeCell="L21" sqref="L21"/>
      <selection pane="bottomLeft" activeCell="L21" sqref="L21"/>
      <selection pane="bottomRight" activeCell="K4" sqref="K4"/>
    </sheetView>
  </sheetViews>
  <sheetFormatPr baseColWidth="10" defaultRowHeight="17.100000000000001" customHeight="1" x14ac:dyDescent="0.2"/>
  <cols>
    <col min="1" max="1" width="8" style="5" bestFit="1" customWidth="1"/>
    <col min="2" max="2" width="11" style="13" bestFit="1" customWidth="1"/>
    <col min="3" max="3" width="9" style="5" bestFit="1" customWidth="1"/>
    <col min="4" max="4" width="11.140625" style="13" bestFit="1" customWidth="1"/>
    <col min="5" max="5" width="10.42578125" style="13" bestFit="1" customWidth="1"/>
    <col min="6" max="6" width="12.42578125" style="13" bestFit="1" customWidth="1"/>
    <col min="7" max="7" width="12.85546875" style="13" bestFit="1" customWidth="1"/>
    <col min="8" max="8" width="9.28515625" style="13" bestFit="1" customWidth="1"/>
    <col min="9" max="9" width="10.140625" style="55" bestFit="1" customWidth="1"/>
    <col min="10" max="10" width="9.7109375" style="54" bestFit="1" customWidth="1"/>
    <col min="11" max="11" width="10.28515625" style="54" bestFit="1" customWidth="1"/>
    <col min="12" max="16384" width="11.42578125" style="5"/>
  </cols>
  <sheetData>
    <row r="1" spans="1:11" ht="17.100000000000001" customHeight="1" x14ac:dyDescent="0.2">
      <c r="A1" s="20" t="s">
        <v>30</v>
      </c>
      <c r="B1" s="20"/>
      <c r="C1" s="20"/>
      <c r="D1" s="20"/>
      <c r="E1" s="20"/>
      <c r="F1" s="20"/>
      <c r="G1" s="20"/>
      <c r="H1" s="20"/>
      <c r="I1" s="20"/>
    </row>
    <row r="2" spans="1:11" ht="11.25" x14ac:dyDescent="0.2">
      <c r="A2" s="13" t="s">
        <v>47</v>
      </c>
      <c r="B2" s="13" t="s">
        <v>29</v>
      </c>
      <c r="C2" s="13" t="s">
        <v>0</v>
      </c>
      <c r="D2" s="13" t="s">
        <v>3</v>
      </c>
      <c r="E2" s="13" t="s">
        <v>4</v>
      </c>
      <c r="F2" s="13" t="s">
        <v>41</v>
      </c>
      <c r="G2" s="13" t="s">
        <v>40</v>
      </c>
      <c r="H2" s="13" t="s">
        <v>1</v>
      </c>
      <c r="I2" s="55" t="s">
        <v>2</v>
      </c>
      <c r="J2" s="55" t="s">
        <v>25</v>
      </c>
      <c r="K2" s="55" t="s">
        <v>39</v>
      </c>
    </row>
    <row r="3" spans="1:11" ht="11.25" x14ac:dyDescent="0.2">
      <c r="A3" s="39" t="s">
        <v>44</v>
      </c>
      <c r="B3" s="48"/>
      <c r="C3" s="40">
        <v>45457</v>
      </c>
      <c r="E3" s="13" t="s">
        <v>55</v>
      </c>
      <c r="F3" s="48"/>
      <c r="G3" s="49"/>
      <c r="H3" s="53"/>
      <c r="I3" s="59">
        <v>297.39999999999998</v>
      </c>
      <c r="J3" s="60">
        <v>297.39999999999998</v>
      </c>
      <c r="K3" s="61"/>
    </row>
    <row r="4" spans="1:11" ht="11.25" x14ac:dyDescent="0.2">
      <c r="A4" s="39" t="s">
        <v>44</v>
      </c>
      <c r="B4" s="48" t="s">
        <v>61</v>
      </c>
      <c r="C4" s="40">
        <v>45458</v>
      </c>
      <c r="D4" s="13">
        <v>710</v>
      </c>
      <c r="E4" s="13" t="s">
        <v>54</v>
      </c>
      <c r="F4" s="48" t="s">
        <v>36</v>
      </c>
      <c r="G4" s="49" t="s">
        <v>62</v>
      </c>
      <c r="H4" s="53"/>
      <c r="I4" s="59">
        <v>10</v>
      </c>
      <c r="J4" s="60">
        <v>307.39999999999998</v>
      </c>
      <c r="K4" s="61"/>
    </row>
    <row r="5" spans="1:11" ht="11.25" x14ac:dyDescent="0.2">
      <c r="A5" s="39" t="s">
        <v>44</v>
      </c>
      <c r="B5" s="48" t="s">
        <v>63</v>
      </c>
      <c r="C5" s="40">
        <v>45465</v>
      </c>
      <c r="D5" s="13">
        <v>710</v>
      </c>
      <c r="E5" s="13" t="s">
        <v>49</v>
      </c>
      <c r="F5" s="48" t="s">
        <v>38</v>
      </c>
      <c r="G5" s="49" t="s">
        <v>53</v>
      </c>
      <c r="H5" s="53"/>
      <c r="I5" s="59">
        <v>10</v>
      </c>
      <c r="J5" s="60">
        <v>317.39999999999998</v>
      </c>
      <c r="K5" s="61"/>
    </row>
    <row r="6" spans="1:11" ht="11.25" x14ac:dyDescent="0.2"/>
  </sheetData>
  <sheetProtection selectLockedCells="1" selectUnlockedCells="1"/>
  <mergeCells count="1">
    <mergeCell ref="A1:I1"/>
  </mergeCells>
  <conditionalFormatting sqref="A1:A1048576">
    <cfRule type="cellIs" priority="1" operator="greaterThan">
      <formula>0</formula>
    </cfRule>
  </conditionalFormatting>
  <pageMargins left="0.39370078740157483" right="0.39370078740157483" top="0.98425196850393704" bottom="0.98425196850393704" header="0.51181102362204722" footer="0.51181102362204722"/>
  <pageSetup paperSize="9" scale="69" orientation="portrait" useFirstPageNumber="1" horizontalDpi="300" verticalDpi="300" r:id="rId1"/>
  <headerFooter alignWithMargins="0">
    <oddFooter>&amp;LCRIB48/MS&amp;R&amp;D</oddFoot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>
    <pageSetUpPr fitToPage="1"/>
  </sheetPr>
  <dimension ref="A1:K5"/>
  <sheetViews>
    <sheetView showZeros="0" workbookViewId="0">
      <selection activeCell="L8" sqref="L8"/>
    </sheetView>
  </sheetViews>
  <sheetFormatPr baseColWidth="10" defaultRowHeight="17.100000000000001" customHeight="1" x14ac:dyDescent="0.2"/>
  <cols>
    <col min="1" max="1" width="8" style="5" bestFit="1" customWidth="1"/>
    <col min="2" max="2" width="11" style="13" bestFit="1" customWidth="1"/>
    <col min="3" max="3" width="9" style="5" bestFit="1" customWidth="1"/>
    <col min="4" max="4" width="11.140625" style="13" bestFit="1" customWidth="1"/>
    <col min="5" max="5" width="10.42578125" style="13" bestFit="1" customWidth="1"/>
    <col min="6" max="6" width="12.42578125" style="13" bestFit="1" customWidth="1"/>
    <col min="7" max="7" width="12.85546875" style="13" bestFit="1" customWidth="1"/>
    <col min="8" max="8" width="9.28515625" style="13" bestFit="1" customWidth="1"/>
    <col min="9" max="9" width="10.140625" style="13" bestFit="1" customWidth="1"/>
    <col min="10" max="10" width="9.7109375" style="13" bestFit="1" customWidth="1"/>
    <col min="11" max="11" width="10.28515625" style="13" bestFit="1" customWidth="1"/>
    <col min="12" max="12" width="10.42578125" style="5" customWidth="1"/>
    <col min="13" max="16384" width="11.42578125" style="5"/>
  </cols>
  <sheetData>
    <row r="1" spans="1:11" ht="17.100000000000001" customHeight="1" x14ac:dyDescent="0.2">
      <c r="A1" s="56" t="s">
        <v>28</v>
      </c>
      <c r="B1" s="57"/>
      <c r="C1" s="57"/>
      <c r="D1" s="57"/>
      <c r="E1" s="57"/>
      <c r="F1" s="57"/>
      <c r="G1" s="57"/>
      <c r="H1" s="57"/>
      <c r="I1" s="57"/>
      <c r="J1" s="58"/>
      <c r="K1" s="21"/>
    </row>
    <row r="2" spans="1:11" ht="11.25" x14ac:dyDescent="0.2">
      <c r="A2" s="13" t="s">
        <v>47</v>
      </c>
      <c r="B2" s="13" t="s">
        <v>29</v>
      </c>
      <c r="C2" s="13" t="s">
        <v>0</v>
      </c>
      <c r="D2" s="13" t="s">
        <v>3</v>
      </c>
      <c r="E2" s="13" t="s">
        <v>4</v>
      </c>
      <c r="F2" s="13" t="s">
        <v>41</v>
      </c>
      <c r="G2" s="13" t="s">
        <v>40</v>
      </c>
      <c r="H2" s="13" t="s">
        <v>1</v>
      </c>
      <c r="I2" s="13" t="s">
        <v>2</v>
      </c>
      <c r="J2" s="13" t="s">
        <v>25</v>
      </c>
      <c r="K2" s="13" t="s">
        <v>39</v>
      </c>
    </row>
    <row r="3" spans="1:11" ht="12.75" x14ac:dyDescent="0.2">
      <c r="A3" s="39" t="s">
        <v>48</v>
      </c>
      <c r="B3" s="48"/>
      <c r="C3" s="40">
        <v>45459</v>
      </c>
      <c r="D3" s="50"/>
      <c r="E3" s="50" t="s">
        <v>55</v>
      </c>
      <c r="F3" s="48"/>
      <c r="G3" s="49"/>
      <c r="H3" s="51"/>
      <c r="I3" s="51">
        <v>371.5</v>
      </c>
      <c r="J3" s="51">
        <v>371.5</v>
      </c>
      <c r="K3"/>
    </row>
    <row r="4" spans="1:11" ht="12.75" x14ac:dyDescent="0.2">
      <c r="A4" s="39" t="s">
        <v>48</v>
      </c>
      <c r="B4" s="48" t="s">
        <v>64</v>
      </c>
      <c r="C4" s="40">
        <v>45459</v>
      </c>
      <c r="D4" s="50">
        <v>710</v>
      </c>
      <c r="E4" s="50" t="s">
        <v>49</v>
      </c>
      <c r="F4" s="48" t="s">
        <v>34</v>
      </c>
      <c r="G4" s="49" t="s">
        <v>65</v>
      </c>
      <c r="H4" s="51"/>
      <c r="I4" s="51">
        <v>10</v>
      </c>
      <c r="J4" s="51">
        <v>381.5</v>
      </c>
      <c r="K4"/>
    </row>
    <row r="5" spans="1:11" ht="12.75" x14ac:dyDescent="0.2">
      <c r="A5" s="39" t="s">
        <v>48</v>
      </c>
      <c r="B5" s="48" t="s">
        <v>66</v>
      </c>
      <c r="C5" s="40">
        <v>45460</v>
      </c>
      <c r="D5" s="50">
        <v>710</v>
      </c>
      <c r="E5" s="50" t="s">
        <v>49</v>
      </c>
      <c r="F5" s="48" t="s">
        <v>33</v>
      </c>
      <c r="G5" s="49" t="s">
        <v>67</v>
      </c>
      <c r="H5" s="51"/>
      <c r="I5" s="51">
        <v>10</v>
      </c>
      <c r="J5" s="51">
        <v>391.5</v>
      </c>
      <c r="K5"/>
    </row>
  </sheetData>
  <sheetProtection selectLockedCells="1" selectUnlockedCells="1"/>
  <mergeCells count="1">
    <mergeCell ref="A1:J1"/>
  </mergeCells>
  <conditionalFormatting sqref="A1:A1048576">
    <cfRule type="cellIs" priority="1" operator="greaterThan">
      <formula>0</formula>
    </cfRule>
  </conditionalFormatting>
  <pageMargins left="0.39370078740157483" right="0.39370078740157483" top="0.98425196850393704" bottom="0.98425196850393704" header="0.51181102362204722" footer="0.51181102362204722"/>
  <pageSetup paperSize="9" scale="69" orientation="portrait" useFirstPageNumber="1" horizontalDpi="300" verticalDpi="300" r:id="rId1"/>
  <headerFooter alignWithMargins="0">
    <oddFooter>&amp;LCRIB48/MS&amp;R&amp;D</oddFooter>
  </headerFooter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C754A9-BD8E-445D-9BD3-E941173FF8FE}">
  <sheetPr codeName="Feuil6"/>
  <dimension ref="A1:M16"/>
  <sheetViews>
    <sheetView workbookViewId="0">
      <selection activeCell="K5" sqref="K5"/>
    </sheetView>
  </sheetViews>
  <sheetFormatPr baseColWidth="10" defaultRowHeight="15" x14ac:dyDescent="0.2"/>
  <cols>
    <col min="1" max="1" width="11.42578125" style="33"/>
    <col min="2" max="2" width="26" style="33" bestFit="1" customWidth="1"/>
    <col min="3" max="4" width="11.42578125" style="33"/>
    <col min="5" max="5" width="24" style="33" bestFit="1" customWidth="1"/>
    <col min="6" max="16384" width="11.42578125" style="33"/>
  </cols>
  <sheetData>
    <row r="1" spans="1:13" x14ac:dyDescent="0.2">
      <c r="H1" s="33" t="s">
        <v>47</v>
      </c>
      <c r="K1" s="35" t="s">
        <v>0</v>
      </c>
      <c r="L1" s="33" t="s">
        <v>47</v>
      </c>
      <c r="M1" s="33" t="s">
        <v>25</v>
      </c>
    </row>
    <row r="2" spans="1:13" x14ac:dyDescent="0.2">
      <c r="A2" s="1">
        <v>6063</v>
      </c>
      <c r="B2" s="1" t="s">
        <v>14</v>
      </c>
      <c r="C2" s="1">
        <f>SUMIF(Journal!D:D,A2,Journal!H:H)</f>
        <v>0</v>
      </c>
      <c r="D2" s="2">
        <v>701</v>
      </c>
      <c r="E2" s="2" t="s">
        <v>16</v>
      </c>
      <c r="F2" s="2">
        <f>SUMIF(Journal!D:D,D2,Journal!I:I)</f>
        <v>0</v>
      </c>
      <c r="H2" t="s">
        <v>43</v>
      </c>
      <c r="K2" s="35">
        <v>45459</v>
      </c>
      <c r="L2" s="34" t="s">
        <v>43</v>
      </c>
      <c r="M2" s="37">
        <v>2416.46</v>
      </c>
    </row>
    <row r="3" spans="1:13" x14ac:dyDescent="0.2">
      <c r="A3" s="1">
        <v>6064</v>
      </c>
      <c r="B3" s="1" t="s">
        <v>21</v>
      </c>
      <c r="C3" s="1">
        <f>SUMIF(Journal!D:D,A3,Journal!H:H)</f>
        <v>0</v>
      </c>
      <c r="D3" s="2">
        <v>710</v>
      </c>
      <c r="E3" s="2" t="s">
        <v>42</v>
      </c>
      <c r="F3" s="2">
        <f>SUMIF(Journal!D:D,D3,Journal!I:I)</f>
        <v>60</v>
      </c>
      <c r="H3" s="33" t="s">
        <v>45</v>
      </c>
      <c r="K3" s="36">
        <v>45459</v>
      </c>
      <c r="L3" s="34" t="s">
        <v>45</v>
      </c>
      <c r="M3" s="38">
        <v>470</v>
      </c>
    </row>
    <row r="4" spans="1:13" x14ac:dyDescent="0.2">
      <c r="A4" s="1">
        <v>607</v>
      </c>
      <c r="B4" s="1" t="s">
        <v>15</v>
      </c>
      <c r="C4" s="1">
        <f>SUMIF(Journal!D:D,A4,Journal!H:H)</f>
        <v>0</v>
      </c>
      <c r="D4" s="2">
        <v>711</v>
      </c>
      <c r="E4" s="2" t="s">
        <v>22</v>
      </c>
      <c r="F4" s="2">
        <f>SUMIF(Journal!D:D,D4,Journal!I:I)</f>
        <v>0</v>
      </c>
      <c r="H4" s="33" t="s">
        <v>44</v>
      </c>
      <c r="K4" s="36">
        <v>45457</v>
      </c>
      <c r="L4" s="34" t="s">
        <v>44</v>
      </c>
      <c r="M4" s="37">
        <v>297.39999999999998</v>
      </c>
    </row>
    <row r="5" spans="1:13" x14ac:dyDescent="0.2">
      <c r="A5" s="1">
        <v>610</v>
      </c>
      <c r="B5" s="1" t="s">
        <v>17</v>
      </c>
      <c r="C5" s="1">
        <f>SUMIF(Journal!D:D,A5,Journal!H:H)</f>
        <v>20</v>
      </c>
      <c r="D5" s="3">
        <v>712</v>
      </c>
      <c r="E5" s="3" t="s">
        <v>23</v>
      </c>
      <c r="F5" s="2">
        <f>SUMIF(Journal!D:D,D5,Journal!I:I)</f>
        <v>0</v>
      </c>
      <c r="H5" s="33" t="s">
        <v>48</v>
      </c>
      <c r="K5" s="36">
        <v>45459</v>
      </c>
      <c r="L5" s="34" t="s">
        <v>48</v>
      </c>
      <c r="M5" s="37">
        <v>371.5</v>
      </c>
    </row>
    <row r="6" spans="1:13" ht="45" x14ac:dyDescent="0.2">
      <c r="A6" s="1">
        <v>616</v>
      </c>
      <c r="B6" s="1" t="s">
        <v>8</v>
      </c>
      <c r="C6" s="1">
        <f>SUMIF(Journal!D:D,A6,Journal!H:H)</f>
        <v>0</v>
      </c>
      <c r="D6" s="3">
        <v>713</v>
      </c>
      <c r="E6" s="19" t="s">
        <v>24</v>
      </c>
      <c r="F6" s="2">
        <f>SUMIF(Journal!D:D,D6,Journal!I:I)</f>
        <v>0</v>
      </c>
    </row>
    <row r="7" spans="1:13" x14ac:dyDescent="0.2">
      <c r="A7" s="1">
        <v>620</v>
      </c>
      <c r="B7" s="1" t="s">
        <v>18</v>
      </c>
      <c r="C7" s="1">
        <f>SUMIF(Journal!D:D,A7,Journal!H:H)</f>
        <v>0</v>
      </c>
      <c r="D7" s="3">
        <v>745</v>
      </c>
      <c r="E7" s="3" t="s">
        <v>19</v>
      </c>
      <c r="F7" s="2">
        <f>SUMIF(Journal!D:D,D7,Journal!I:I)</f>
        <v>0</v>
      </c>
    </row>
    <row r="8" spans="1:13" x14ac:dyDescent="0.2">
      <c r="A8" s="1">
        <v>6256</v>
      </c>
      <c r="B8" s="1" t="s">
        <v>11</v>
      </c>
      <c r="C8" s="1">
        <f>SUMIF(Journal!D:D,A8,Journal!H:H)</f>
        <v>0</v>
      </c>
      <c r="D8" s="2">
        <v>754</v>
      </c>
      <c r="E8" s="2" t="s">
        <v>20</v>
      </c>
      <c r="F8" s="2">
        <f>SUMIF(Journal!D:D,D8,Journal!I:I)</f>
        <v>0</v>
      </c>
    </row>
    <row r="9" spans="1:13" x14ac:dyDescent="0.2">
      <c r="A9" s="1">
        <v>6257</v>
      </c>
      <c r="B9" s="1" t="s">
        <v>10</v>
      </c>
      <c r="C9" s="1">
        <f>SUMIF(Journal!D:D,A9,Journal!H:H)</f>
        <v>0</v>
      </c>
      <c r="D9" s="2">
        <v>756</v>
      </c>
      <c r="E9" s="2" t="s">
        <v>13</v>
      </c>
      <c r="F9" s="2">
        <f>SUMIF(Journal!D:D,D9,Journal!I:I)</f>
        <v>0</v>
      </c>
    </row>
    <row r="10" spans="1:13" x14ac:dyDescent="0.2">
      <c r="A10" s="1">
        <v>627</v>
      </c>
      <c r="B10" s="1" t="s">
        <v>9</v>
      </c>
      <c r="C10" s="1">
        <f>SUMIF(Journal!D:D,A10,Journal!H:H)</f>
        <v>0</v>
      </c>
      <c r="D10" s="3">
        <v>760</v>
      </c>
      <c r="E10" s="3" t="s">
        <v>5</v>
      </c>
      <c r="F10" s="2">
        <f>SUMIF(Journal!D:D,D10,Journal!I:I)</f>
        <v>0</v>
      </c>
    </row>
    <row r="11" spans="1:13" x14ac:dyDescent="0.2">
      <c r="A11" s="1">
        <v>6281</v>
      </c>
      <c r="B11" s="1" t="s">
        <v>7</v>
      </c>
      <c r="C11" s="1">
        <f>SUMIF(Journal!D:D,A11,Journal!H:H)</f>
        <v>0</v>
      </c>
      <c r="D11" s="2">
        <v>77</v>
      </c>
      <c r="E11" s="2"/>
      <c r="F11" s="2">
        <f>SUMIF(Journal!D:D,D11,Journal!I:I)</f>
        <v>0</v>
      </c>
    </row>
    <row r="12" spans="1:13" x14ac:dyDescent="0.2">
      <c r="A12" s="1">
        <v>641</v>
      </c>
      <c r="B12" s="1" t="s">
        <v>6</v>
      </c>
      <c r="C12" s="1">
        <f>SUMIF(Journal!D:D,A12,Journal!H:H)</f>
        <v>0</v>
      </c>
      <c r="D12" s="2">
        <v>78</v>
      </c>
      <c r="E12" s="2"/>
      <c r="F12" s="2">
        <f>SUMIF(Journal!D:D,D12,Journal!I:I)</f>
        <v>0</v>
      </c>
    </row>
    <row r="13" spans="1:13" x14ac:dyDescent="0.2">
      <c r="A13" s="1">
        <v>6715</v>
      </c>
      <c r="B13" s="1" t="s">
        <v>12</v>
      </c>
      <c r="C13" s="1">
        <f>SUMIF(Journal!D:D,A13,Journal!H:H)</f>
        <v>0</v>
      </c>
      <c r="D13" s="2">
        <v>79</v>
      </c>
      <c r="E13" s="2"/>
      <c r="F13" s="2">
        <f>SUMIF(Journal!D:D,D13,Journal!I:I)</f>
        <v>0</v>
      </c>
    </row>
    <row r="14" spans="1:13" x14ac:dyDescent="0.2">
      <c r="A14" s="4">
        <v>860</v>
      </c>
      <c r="B14" s="4"/>
      <c r="C14" s="1">
        <f>SUMIF(Journal!D:D,A14,Journal!H:H)</f>
        <v>0</v>
      </c>
      <c r="D14" s="6">
        <v>870</v>
      </c>
      <c r="E14" s="6"/>
      <c r="F14" s="4">
        <f>SUMIF(Journal!D:D,D14,Journal!I:I)</f>
        <v>0</v>
      </c>
    </row>
    <row r="15" spans="1:13" x14ac:dyDescent="0.2">
      <c r="A15" s="4">
        <v>861</v>
      </c>
      <c r="B15" s="4"/>
      <c r="C15" s="1">
        <f>SUMIF(Journal!D:D,A15,Journal!H:H)</f>
        <v>0</v>
      </c>
      <c r="D15" s="6">
        <v>871</v>
      </c>
      <c r="E15" s="6"/>
      <c r="F15" s="4">
        <f>SUMIF(Journal!D:D,D15,Journal!I:I)</f>
        <v>0</v>
      </c>
    </row>
    <row r="16" spans="1:13" x14ac:dyDescent="0.2">
      <c r="A16" s="4">
        <v>864</v>
      </c>
      <c r="B16" s="4"/>
      <c r="C16" s="1">
        <f>SUMIF(Journal!D:D,A16,Journal!H:H)</f>
        <v>0</v>
      </c>
      <c r="D16" s="6">
        <v>875</v>
      </c>
      <c r="E16" s="6"/>
      <c r="F16" s="4">
        <f>SUMIF(Journal!D:D,D16,Journal!I:I)</f>
        <v>0</v>
      </c>
    </row>
  </sheetData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36E1A99-D8AA-40EB-B358-964D1550A65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Journal</vt:lpstr>
      <vt:lpstr>Compte bancaire</vt:lpstr>
      <vt:lpstr>Livret</vt:lpstr>
      <vt:lpstr>Badnet</vt:lpstr>
      <vt:lpstr>Caisse</vt:lpstr>
      <vt:lpstr>Tech</vt:lpstr>
      <vt:lpstr>L_Rep</vt:lpstr>
      <vt:lpstr>Badnet!Zone_d_impression</vt:lpstr>
      <vt:lpstr>Caisse!Zone_d_impression</vt:lpstr>
      <vt:lpstr>Journal!Zone_d_impression</vt:lpstr>
      <vt:lpstr>'Livret'!Zone_d_impression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CDOS</dc:creator>
  <cp:lastModifiedBy>Chris_W10</cp:lastModifiedBy>
  <cp:lastPrinted>2018-02-07T08:55:18Z</cp:lastPrinted>
  <dcterms:created xsi:type="dcterms:W3CDTF">2011-11-02T07:49:49Z</dcterms:created>
  <dcterms:modified xsi:type="dcterms:W3CDTF">2024-06-18T13:31:34Z</dcterms:modified>
</cp:coreProperties>
</file>