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96EC6B7-7A15-4169-B0DA-7CE760F0C38C}" xr6:coauthVersionLast="47" xr6:coauthVersionMax="47" xr10:uidLastSave="{00000000-0000-0000-0000-000000000000}"/>
  <bookViews>
    <workbookView xWindow="-15" yWindow="0" windowWidth="25350" windowHeight="15720" xr2:uid="{9E50E0B7-A022-4B04-B45D-23A881AB8856}"/>
  </bookViews>
  <sheets>
    <sheet name="Conso" sheetId="1" r:id="rId1"/>
    <sheet name="TCD" sheetId="2" r:id="rId2"/>
  </sheets>
  <definedNames>
    <definedName name="Segment_Mois__Dates">#N/A</definedName>
  </definedNames>
  <calcPr calcId="191029"/>
  <pivotCaches>
    <pivotCache cacheId="18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E160" i="1" l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A6" i="1"/>
  <c r="A7" i="1" s="1"/>
  <c r="C7" i="1" s="1"/>
  <c r="A8" i="1" l="1"/>
  <c r="C8" i="1" s="1"/>
  <c r="D7" i="1"/>
  <c r="E7" i="1" s="1"/>
  <c r="F7" i="1" s="1"/>
  <c r="D6" i="1"/>
  <c r="E6" i="1" s="1"/>
  <c r="F6" i="1" s="1"/>
  <c r="A9" i="1" l="1"/>
  <c r="C9" i="1" s="1"/>
  <c r="D8" i="1"/>
  <c r="E8" i="1" s="1"/>
  <c r="F8" i="1" s="1"/>
  <c r="A10" i="1" l="1"/>
  <c r="C10" i="1" s="1"/>
  <c r="D9" i="1"/>
  <c r="E9" i="1" s="1"/>
  <c r="F9" i="1" s="1"/>
  <c r="A11" i="1" l="1"/>
  <c r="C11" i="1" s="1"/>
  <c r="D10" i="1"/>
  <c r="E10" i="1" s="1"/>
  <c r="F10" i="1" s="1"/>
  <c r="A12" i="1" l="1"/>
  <c r="C12" i="1" s="1"/>
  <c r="D11" i="1"/>
  <c r="E11" i="1" s="1"/>
  <c r="F11" i="1" s="1"/>
  <c r="A13" i="1" l="1"/>
  <c r="C13" i="1" s="1"/>
  <c r="D12" i="1"/>
  <c r="E12" i="1" s="1"/>
  <c r="F12" i="1" s="1"/>
  <c r="A14" i="1" l="1"/>
  <c r="C14" i="1" s="1"/>
  <c r="D13" i="1"/>
  <c r="E13" i="1" s="1"/>
  <c r="F13" i="1" s="1"/>
  <c r="A15" i="1" l="1"/>
  <c r="C15" i="1" s="1"/>
  <c r="D14" i="1"/>
  <c r="E14" i="1" s="1"/>
  <c r="F14" i="1" s="1"/>
  <c r="A16" i="1" l="1"/>
  <c r="C16" i="1" s="1"/>
  <c r="D15" i="1"/>
  <c r="E15" i="1" s="1"/>
  <c r="F15" i="1" s="1"/>
  <c r="A17" i="1" l="1"/>
  <c r="C17" i="1" s="1"/>
  <c r="D16" i="1"/>
  <c r="E16" i="1" s="1"/>
  <c r="F16" i="1" s="1"/>
  <c r="A18" i="1" l="1"/>
  <c r="C18" i="1" s="1"/>
  <c r="D17" i="1"/>
  <c r="E17" i="1" s="1"/>
  <c r="F17" i="1" s="1"/>
  <c r="A19" i="1" l="1"/>
  <c r="C19" i="1" s="1"/>
  <c r="D18" i="1"/>
  <c r="E18" i="1" s="1"/>
  <c r="F18" i="1" s="1"/>
  <c r="A20" i="1" l="1"/>
  <c r="C20" i="1" s="1"/>
  <c r="D19" i="1"/>
  <c r="E19" i="1" s="1"/>
  <c r="F19" i="1" s="1"/>
  <c r="A21" i="1" l="1"/>
  <c r="C21" i="1" s="1"/>
  <c r="D20" i="1"/>
  <c r="E20" i="1" s="1"/>
  <c r="F20" i="1" s="1"/>
  <c r="A22" i="1" l="1"/>
  <c r="C22" i="1" s="1"/>
  <c r="D21" i="1"/>
  <c r="E21" i="1" s="1"/>
  <c r="F21" i="1" s="1"/>
  <c r="A23" i="1" l="1"/>
  <c r="C23" i="1" s="1"/>
  <c r="D22" i="1"/>
  <c r="E22" i="1" s="1"/>
  <c r="F22" i="1" s="1"/>
  <c r="A24" i="1" l="1"/>
  <c r="C24" i="1" s="1"/>
  <c r="D23" i="1"/>
  <c r="E23" i="1" s="1"/>
  <c r="F23" i="1" s="1"/>
  <c r="A25" i="1" l="1"/>
  <c r="C25" i="1" s="1"/>
  <c r="D24" i="1"/>
  <c r="E24" i="1" s="1"/>
  <c r="F24" i="1" s="1"/>
  <c r="A26" i="1" l="1"/>
  <c r="C26" i="1" s="1"/>
  <c r="D25" i="1"/>
  <c r="E25" i="1" s="1"/>
  <c r="F25" i="1" s="1"/>
  <c r="A27" i="1" l="1"/>
  <c r="C27" i="1" s="1"/>
  <c r="D26" i="1"/>
  <c r="E26" i="1" s="1"/>
  <c r="F26" i="1" s="1"/>
  <c r="A28" i="1" l="1"/>
  <c r="C28" i="1" s="1"/>
  <c r="D27" i="1"/>
  <c r="E27" i="1" s="1"/>
  <c r="F27" i="1" s="1"/>
  <c r="A29" i="1" l="1"/>
  <c r="C29" i="1" s="1"/>
  <c r="D28" i="1"/>
  <c r="E28" i="1" s="1"/>
  <c r="F28" i="1" s="1"/>
  <c r="A30" i="1" l="1"/>
  <c r="C30" i="1" s="1"/>
  <c r="D29" i="1"/>
  <c r="E29" i="1" s="1"/>
  <c r="F29" i="1" s="1"/>
  <c r="A31" i="1" l="1"/>
  <c r="C31" i="1" s="1"/>
  <c r="D30" i="1"/>
  <c r="E30" i="1" s="1"/>
  <c r="F30" i="1" s="1"/>
  <c r="A32" i="1" l="1"/>
  <c r="C32" i="1" s="1"/>
  <c r="D31" i="1"/>
  <c r="E31" i="1" s="1"/>
  <c r="F31" i="1" s="1"/>
  <c r="A33" i="1" l="1"/>
  <c r="C33" i="1" s="1"/>
  <c r="D32" i="1"/>
  <c r="E32" i="1" s="1"/>
  <c r="F32" i="1" s="1"/>
  <c r="A34" i="1" l="1"/>
  <c r="C34" i="1" s="1"/>
  <c r="D33" i="1"/>
  <c r="E33" i="1" s="1"/>
  <c r="F33" i="1" s="1"/>
  <c r="A35" i="1" l="1"/>
  <c r="C35" i="1" s="1"/>
  <c r="D34" i="1"/>
  <c r="E34" i="1" s="1"/>
  <c r="F34" i="1" s="1"/>
  <c r="A36" i="1" l="1"/>
  <c r="C36" i="1" s="1"/>
  <c r="D35" i="1"/>
  <c r="E35" i="1" s="1"/>
  <c r="F35" i="1" s="1"/>
  <c r="A37" i="1" l="1"/>
  <c r="C37" i="1" s="1"/>
  <c r="D36" i="1"/>
  <c r="E36" i="1" s="1"/>
  <c r="F36" i="1" s="1"/>
  <c r="A38" i="1" l="1"/>
  <c r="C38" i="1" s="1"/>
  <c r="D37" i="1"/>
  <c r="E37" i="1" s="1"/>
  <c r="F37" i="1" s="1"/>
  <c r="A39" i="1" l="1"/>
  <c r="C39" i="1" s="1"/>
  <c r="D38" i="1"/>
  <c r="E38" i="1" s="1"/>
  <c r="F38" i="1" s="1"/>
  <c r="A40" i="1" l="1"/>
  <c r="C40" i="1" s="1"/>
  <c r="D39" i="1"/>
  <c r="E39" i="1" s="1"/>
  <c r="F39" i="1" s="1"/>
  <c r="A41" i="1" l="1"/>
  <c r="C41" i="1" s="1"/>
  <c r="D40" i="1"/>
  <c r="E40" i="1" s="1"/>
  <c r="F40" i="1" s="1"/>
  <c r="A42" i="1" l="1"/>
  <c r="C42" i="1" s="1"/>
  <c r="D41" i="1"/>
  <c r="E41" i="1" s="1"/>
  <c r="F41" i="1" s="1"/>
  <c r="A43" i="1" l="1"/>
  <c r="C43" i="1" s="1"/>
  <c r="D42" i="1"/>
  <c r="E42" i="1" s="1"/>
  <c r="F42" i="1" s="1"/>
  <c r="A44" i="1" l="1"/>
  <c r="C44" i="1" s="1"/>
  <c r="D43" i="1"/>
  <c r="E43" i="1" s="1"/>
  <c r="F43" i="1" s="1"/>
  <c r="A45" i="1" l="1"/>
  <c r="C45" i="1" s="1"/>
  <c r="D44" i="1"/>
  <c r="E44" i="1" s="1"/>
  <c r="F44" i="1" s="1"/>
  <c r="A46" i="1" l="1"/>
  <c r="C46" i="1" s="1"/>
  <c r="D45" i="1"/>
  <c r="E45" i="1" s="1"/>
  <c r="F45" i="1" s="1"/>
  <c r="A47" i="1" l="1"/>
  <c r="C47" i="1" s="1"/>
  <c r="D46" i="1"/>
  <c r="E46" i="1" s="1"/>
  <c r="F46" i="1" s="1"/>
  <c r="A48" i="1" l="1"/>
  <c r="C48" i="1" s="1"/>
  <c r="D47" i="1"/>
  <c r="E47" i="1" s="1"/>
  <c r="F47" i="1" s="1"/>
  <c r="A49" i="1" l="1"/>
  <c r="C49" i="1" s="1"/>
  <c r="D48" i="1"/>
  <c r="E48" i="1" s="1"/>
  <c r="F48" i="1" s="1"/>
  <c r="A50" i="1" l="1"/>
  <c r="C50" i="1" s="1"/>
  <c r="D49" i="1"/>
  <c r="E49" i="1" s="1"/>
  <c r="F49" i="1" s="1"/>
  <c r="A51" i="1" l="1"/>
  <c r="C51" i="1" s="1"/>
  <c r="D50" i="1"/>
  <c r="E50" i="1" s="1"/>
  <c r="F50" i="1" s="1"/>
  <c r="A52" i="1" l="1"/>
  <c r="C52" i="1" s="1"/>
  <c r="D51" i="1"/>
  <c r="E51" i="1" s="1"/>
  <c r="F51" i="1" s="1"/>
  <c r="A53" i="1" l="1"/>
  <c r="C53" i="1" s="1"/>
  <c r="D52" i="1"/>
  <c r="E52" i="1" s="1"/>
  <c r="F52" i="1" s="1"/>
  <c r="A54" i="1" l="1"/>
  <c r="C54" i="1" s="1"/>
  <c r="D53" i="1"/>
  <c r="E53" i="1" s="1"/>
  <c r="F53" i="1" s="1"/>
  <c r="A55" i="1" l="1"/>
  <c r="C55" i="1" s="1"/>
  <c r="D54" i="1"/>
  <c r="E54" i="1" s="1"/>
  <c r="F54" i="1" s="1"/>
  <c r="A56" i="1" l="1"/>
  <c r="C56" i="1" s="1"/>
  <c r="D55" i="1"/>
  <c r="E55" i="1" s="1"/>
  <c r="F55" i="1" s="1"/>
  <c r="A57" i="1" l="1"/>
  <c r="C57" i="1" s="1"/>
  <c r="D56" i="1"/>
  <c r="E56" i="1" s="1"/>
  <c r="F56" i="1" s="1"/>
  <c r="A58" i="1" l="1"/>
  <c r="C58" i="1" s="1"/>
  <c r="D57" i="1"/>
  <c r="E57" i="1" s="1"/>
  <c r="F57" i="1" s="1"/>
  <c r="A59" i="1" l="1"/>
  <c r="C59" i="1" s="1"/>
  <c r="D58" i="1"/>
  <c r="E58" i="1" s="1"/>
  <c r="F58" i="1" s="1"/>
  <c r="A60" i="1" l="1"/>
  <c r="C60" i="1" s="1"/>
  <c r="D59" i="1"/>
  <c r="E59" i="1" s="1"/>
  <c r="F59" i="1" s="1"/>
  <c r="A61" i="1" l="1"/>
  <c r="C61" i="1" s="1"/>
  <c r="D60" i="1"/>
  <c r="E60" i="1" s="1"/>
  <c r="F60" i="1" s="1"/>
  <c r="A62" i="1" l="1"/>
  <c r="C62" i="1" s="1"/>
  <c r="D61" i="1"/>
  <c r="E61" i="1" s="1"/>
  <c r="F61" i="1" s="1"/>
  <c r="A63" i="1" l="1"/>
  <c r="C63" i="1" s="1"/>
  <c r="D62" i="1"/>
  <c r="E62" i="1" s="1"/>
  <c r="F62" i="1" s="1"/>
  <c r="A64" i="1" l="1"/>
  <c r="C64" i="1" s="1"/>
  <c r="D63" i="1"/>
  <c r="E63" i="1" s="1"/>
  <c r="F63" i="1" s="1"/>
  <c r="A65" i="1" l="1"/>
  <c r="C65" i="1" s="1"/>
  <c r="D64" i="1"/>
  <c r="E64" i="1" s="1"/>
  <c r="F64" i="1" s="1"/>
  <c r="A66" i="1" l="1"/>
  <c r="C66" i="1" s="1"/>
  <c r="D65" i="1"/>
  <c r="E65" i="1" s="1"/>
  <c r="F65" i="1" s="1"/>
  <c r="A67" i="1" l="1"/>
  <c r="C67" i="1" s="1"/>
  <c r="D66" i="1"/>
  <c r="E66" i="1" s="1"/>
  <c r="F66" i="1" s="1"/>
  <c r="A68" i="1" l="1"/>
  <c r="C68" i="1" s="1"/>
  <c r="D67" i="1"/>
  <c r="E67" i="1" s="1"/>
  <c r="F67" i="1" s="1"/>
  <c r="A69" i="1" l="1"/>
  <c r="C69" i="1" s="1"/>
  <c r="D68" i="1"/>
  <c r="E68" i="1" s="1"/>
  <c r="F68" i="1" s="1"/>
  <c r="A70" i="1" l="1"/>
  <c r="C70" i="1" s="1"/>
  <c r="D69" i="1"/>
  <c r="E69" i="1" s="1"/>
  <c r="F69" i="1" s="1"/>
  <c r="A71" i="1" l="1"/>
  <c r="C71" i="1" s="1"/>
  <c r="D70" i="1"/>
  <c r="E70" i="1" s="1"/>
  <c r="F70" i="1" s="1"/>
  <c r="A72" i="1" l="1"/>
  <c r="C72" i="1" s="1"/>
  <c r="D71" i="1"/>
  <c r="E71" i="1" s="1"/>
  <c r="F71" i="1" s="1"/>
  <c r="A73" i="1" l="1"/>
  <c r="C73" i="1" s="1"/>
  <c r="D72" i="1"/>
  <c r="E72" i="1" s="1"/>
  <c r="F72" i="1" s="1"/>
  <c r="A74" i="1" l="1"/>
  <c r="C74" i="1" s="1"/>
  <c r="D73" i="1"/>
  <c r="E73" i="1" s="1"/>
  <c r="F73" i="1" s="1"/>
  <c r="A75" i="1" l="1"/>
  <c r="C75" i="1" s="1"/>
  <c r="D74" i="1"/>
  <c r="E74" i="1" s="1"/>
  <c r="F74" i="1" s="1"/>
  <c r="A76" i="1" l="1"/>
  <c r="C76" i="1" s="1"/>
  <c r="D75" i="1"/>
  <c r="E75" i="1" s="1"/>
  <c r="F75" i="1" s="1"/>
  <c r="A77" i="1" l="1"/>
  <c r="C77" i="1" s="1"/>
  <c r="D76" i="1"/>
  <c r="E76" i="1" s="1"/>
  <c r="F76" i="1" s="1"/>
  <c r="A78" i="1" l="1"/>
  <c r="C78" i="1" s="1"/>
  <c r="D77" i="1"/>
  <c r="E77" i="1" s="1"/>
  <c r="F77" i="1" s="1"/>
  <c r="A79" i="1" l="1"/>
  <c r="C79" i="1" s="1"/>
  <c r="D78" i="1"/>
  <c r="E78" i="1" s="1"/>
  <c r="F78" i="1" s="1"/>
  <c r="A80" i="1" l="1"/>
  <c r="C80" i="1" s="1"/>
  <c r="D79" i="1"/>
  <c r="E79" i="1" s="1"/>
  <c r="F79" i="1" s="1"/>
  <c r="A81" i="1" l="1"/>
  <c r="C81" i="1" s="1"/>
  <c r="D80" i="1"/>
  <c r="E80" i="1" s="1"/>
  <c r="F80" i="1" s="1"/>
  <c r="A82" i="1" l="1"/>
  <c r="C82" i="1" s="1"/>
  <c r="D81" i="1"/>
  <c r="E81" i="1" s="1"/>
  <c r="F81" i="1" s="1"/>
  <c r="A83" i="1" l="1"/>
  <c r="C83" i="1" s="1"/>
  <c r="D82" i="1"/>
  <c r="E82" i="1" s="1"/>
  <c r="F82" i="1" s="1"/>
  <c r="A84" i="1" l="1"/>
  <c r="C84" i="1" s="1"/>
  <c r="D83" i="1"/>
  <c r="E83" i="1" s="1"/>
  <c r="F83" i="1" s="1"/>
  <c r="A85" i="1" l="1"/>
  <c r="C85" i="1" s="1"/>
  <c r="D84" i="1"/>
  <c r="E84" i="1" s="1"/>
  <c r="F84" i="1" s="1"/>
  <c r="A86" i="1" l="1"/>
  <c r="C86" i="1" s="1"/>
  <c r="D85" i="1"/>
  <c r="E85" i="1" s="1"/>
  <c r="F85" i="1" s="1"/>
  <c r="A87" i="1" l="1"/>
  <c r="C87" i="1" s="1"/>
  <c r="D86" i="1"/>
  <c r="E86" i="1" s="1"/>
  <c r="F86" i="1" s="1"/>
  <c r="A88" i="1" l="1"/>
  <c r="C88" i="1" s="1"/>
  <c r="D87" i="1"/>
  <c r="E87" i="1" s="1"/>
  <c r="F87" i="1" s="1"/>
  <c r="A89" i="1" l="1"/>
  <c r="C89" i="1" s="1"/>
  <c r="D88" i="1"/>
  <c r="E88" i="1" s="1"/>
  <c r="F88" i="1" s="1"/>
  <c r="A90" i="1" l="1"/>
  <c r="C90" i="1" s="1"/>
  <c r="D89" i="1"/>
  <c r="E89" i="1" s="1"/>
  <c r="F89" i="1" s="1"/>
  <c r="A91" i="1" l="1"/>
  <c r="C91" i="1" s="1"/>
  <c r="D90" i="1"/>
  <c r="E90" i="1" s="1"/>
  <c r="F90" i="1" s="1"/>
  <c r="A92" i="1" l="1"/>
  <c r="C92" i="1" s="1"/>
  <c r="D91" i="1"/>
  <c r="E91" i="1" s="1"/>
  <c r="F91" i="1" s="1"/>
  <c r="A93" i="1" l="1"/>
  <c r="C93" i="1" s="1"/>
  <c r="D92" i="1"/>
  <c r="E92" i="1" s="1"/>
  <c r="F92" i="1" s="1"/>
  <c r="A94" i="1" l="1"/>
  <c r="C94" i="1" s="1"/>
  <c r="D93" i="1"/>
  <c r="E93" i="1" s="1"/>
  <c r="F93" i="1" s="1"/>
  <c r="A95" i="1" l="1"/>
  <c r="C95" i="1" s="1"/>
  <c r="D94" i="1"/>
  <c r="E94" i="1" s="1"/>
  <c r="F94" i="1" s="1"/>
  <c r="A96" i="1" l="1"/>
  <c r="C96" i="1" s="1"/>
  <c r="D95" i="1"/>
  <c r="E95" i="1" s="1"/>
  <c r="F95" i="1" s="1"/>
  <c r="A97" i="1" l="1"/>
  <c r="C97" i="1" s="1"/>
  <c r="D96" i="1"/>
  <c r="E96" i="1" s="1"/>
  <c r="F96" i="1" s="1"/>
  <c r="A98" i="1" l="1"/>
  <c r="C98" i="1" s="1"/>
  <c r="D97" i="1"/>
  <c r="E97" i="1" s="1"/>
  <c r="F97" i="1" s="1"/>
  <c r="A99" i="1" l="1"/>
  <c r="C99" i="1" s="1"/>
  <c r="D98" i="1"/>
  <c r="E98" i="1" s="1"/>
  <c r="F98" i="1" s="1"/>
  <c r="A100" i="1" l="1"/>
  <c r="C100" i="1" s="1"/>
  <c r="D99" i="1"/>
  <c r="E99" i="1" s="1"/>
  <c r="F99" i="1" s="1"/>
  <c r="A101" i="1" l="1"/>
  <c r="C101" i="1" s="1"/>
  <c r="D100" i="1"/>
  <c r="E100" i="1" s="1"/>
  <c r="F100" i="1" s="1"/>
  <c r="A102" i="1" l="1"/>
  <c r="C102" i="1" s="1"/>
  <c r="D101" i="1"/>
  <c r="E101" i="1" s="1"/>
  <c r="F101" i="1" s="1"/>
  <c r="A103" i="1" l="1"/>
  <c r="C103" i="1" s="1"/>
  <c r="D102" i="1"/>
  <c r="E102" i="1" s="1"/>
  <c r="F102" i="1" s="1"/>
  <c r="A104" i="1" l="1"/>
  <c r="C104" i="1" s="1"/>
  <c r="D103" i="1"/>
  <c r="E103" i="1" s="1"/>
  <c r="F103" i="1" s="1"/>
  <c r="A105" i="1" l="1"/>
  <c r="C105" i="1" s="1"/>
  <c r="D104" i="1"/>
  <c r="E104" i="1" s="1"/>
  <c r="F104" i="1" s="1"/>
  <c r="A106" i="1" l="1"/>
  <c r="C106" i="1" s="1"/>
  <c r="D105" i="1"/>
  <c r="E105" i="1" s="1"/>
  <c r="F105" i="1" s="1"/>
  <c r="A107" i="1" l="1"/>
  <c r="C107" i="1" s="1"/>
  <c r="D106" i="1"/>
  <c r="E106" i="1" s="1"/>
  <c r="F106" i="1" s="1"/>
  <c r="A108" i="1" l="1"/>
  <c r="C108" i="1" s="1"/>
  <c r="D107" i="1"/>
  <c r="E107" i="1" s="1"/>
  <c r="F107" i="1" s="1"/>
  <c r="A109" i="1" l="1"/>
  <c r="C109" i="1" s="1"/>
  <c r="D108" i="1"/>
  <c r="E108" i="1" s="1"/>
  <c r="F108" i="1" s="1"/>
  <c r="A110" i="1" l="1"/>
  <c r="C110" i="1" s="1"/>
  <c r="D109" i="1"/>
  <c r="E109" i="1" s="1"/>
  <c r="F109" i="1" s="1"/>
  <c r="A111" i="1" l="1"/>
  <c r="C111" i="1" s="1"/>
  <c r="D110" i="1"/>
  <c r="E110" i="1" s="1"/>
  <c r="F110" i="1" s="1"/>
  <c r="A112" i="1" l="1"/>
  <c r="C112" i="1" s="1"/>
  <c r="D111" i="1"/>
  <c r="E111" i="1" s="1"/>
  <c r="F111" i="1" s="1"/>
  <c r="A113" i="1" l="1"/>
  <c r="C113" i="1" s="1"/>
  <c r="D112" i="1"/>
  <c r="E112" i="1" s="1"/>
  <c r="F112" i="1" s="1"/>
  <c r="A114" i="1" l="1"/>
  <c r="C114" i="1" s="1"/>
  <c r="D113" i="1"/>
  <c r="E113" i="1" s="1"/>
  <c r="F113" i="1" s="1"/>
  <c r="A115" i="1" l="1"/>
  <c r="C115" i="1" s="1"/>
  <c r="D114" i="1"/>
  <c r="E114" i="1" s="1"/>
  <c r="F114" i="1" s="1"/>
  <c r="A116" i="1" l="1"/>
  <c r="C116" i="1" s="1"/>
  <c r="D115" i="1"/>
  <c r="E115" i="1" s="1"/>
  <c r="F115" i="1" s="1"/>
  <c r="A117" i="1" l="1"/>
  <c r="C117" i="1" s="1"/>
  <c r="D116" i="1"/>
  <c r="E116" i="1" s="1"/>
  <c r="F116" i="1" s="1"/>
  <c r="A118" i="1" l="1"/>
  <c r="C118" i="1" s="1"/>
  <c r="D117" i="1"/>
  <c r="E117" i="1" s="1"/>
  <c r="F117" i="1" s="1"/>
  <c r="A119" i="1" l="1"/>
  <c r="C119" i="1" s="1"/>
  <c r="D118" i="1"/>
  <c r="E118" i="1" s="1"/>
  <c r="F118" i="1" s="1"/>
  <c r="A120" i="1" l="1"/>
  <c r="C120" i="1" s="1"/>
  <c r="D119" i="1"/>
  <c r="E119" i="1" s="1"/>
  <c r="F119" i="1" s="1"/>
  <c r="A121" i="1" l="1"/>
  <c r="C121" i="1" s="1"/>
  <c r="D120" i="1"/>
  <c r="E120" i="1" s="1"/>
  <c r="F120" i="1" s="1"/>
  <c r="A122" i="1" l="1"/>
  <c r="C122" i="1" s="1"/>
  <c r="D121" i="1"/>
  <c r="E121" i="1" s="1"/>
  <c r="F121" i="1" s="1"/>
  <c r="A123" i="1" l="1"/>
  <c r="C123" i="1" s="1"/>
  <c r="D122" i="1"/>
  <c r="E122" i="1" s="1"/>
  <c r="F122" i="1" s="1"/>
  <c r="A124" i="1" l="1"/>
  <c r="C124" i="1" s="1"/>
  <c r="D123" i="1"/>
  <c r="E123" i="1" s="1"/>
  <c r="F123" i="1" s="1"/>
  <c r="A125" i="1" l="1"/>
  <c r="C125" i="1" s="1"/>
  <c r="D124" i="1"/>
  <c r="E124" i="1" s="1"/>
  <c r="F124" i="1" s="1"/>
  <c r="A126" i="1" l="1"/>
  <c r="C126" i="1" s="1"/>
  <c r="D125" i="1"/>
  <c r="E125" i="1" s="1"/>
  <c r="F125" i="1" s="1"/>
  <c r="A127" i="1" l="1"/>
  <c r="C127" i="1" s="1"/>
  <c r="D126" i="1"/>
  <c r="E126" i="1" s="1"/>
  <c r="F126" i="1" s="1"/>
  <c r="A128" i="1" l="1"/>
  <c r="C128" i="1" s="1"/>
  <c r="D127" i="1"/>
  <c r="E127" i="1" s="1"/>
  <c r="F127" i="1" s="1"/>
  <c r="A129" i="1" l="1"/>
  <c r="C129" i="1" s="1"/>
  <c r="D128" i="1"/>
  <c r="E128" i="1" s="1"/>
  <c r="F128" i="1" s="1"/>
  <c r="A130" i="1" l="1"/>
  <c r="C130" i="1" s="1"/>
  <c r="D129" i="1"/>
  <c r="E129" i="1" s="1"/>
  <c r="F129" i="1" s="1"/>
  <c r="A131" i="1" l="1"/>
  <c r="C131" i="1" s="1"/>
  <c r="D130" i="1"/>
  <c r="E130" i="1" s="1"/>
  <c r="F130" i="1" s="1"/>
  <c r="A132" i="1" l="1"/>
  <c r="C132" i="1" s="1"/>
  <c r="D131" i="1"/>
  <c r="E131" i="1" s="1"/>
  <c r="F131" i="1" s="1"/>
  <c r="A133" i="1" l="1"/>
  <c r="C133" i="1" s="1"/>
  <c r="D132" i="1"/>
  <c r="E132" i="1" s="1"/>
  <c r="F132" i="1" s="1"/>
  <c r="A134" i="1" l="1"/>
  <c r="C134" i="1" s="1"/>
  <c r="D133" i="1"/>
  <c r="E133" i="1" s="1"/>
  <c r="F133" i="1" s="1"/>
  <c r="A135" i="1" l="1"/>
  <c r="C135" i="1" s="1"/>
  <c r="D134" i="1"/>
  <c r="E134" i="1" s="1"/>
  <c r="F134" i="1" s="1"/>
  <c r="A136" i="1" l="1"/>
  <c r="C136" i="1" s="1"/>
  <c r="D135" i="1"/>
  <c r="E135" i="1" s="1"/>
  <c r="F135" i="1" s="1"/>
  <c r="A137" i="1" l="1"/>
  <c r="C137" i="1" s="1"/>
  <c r="D136" i="1"/>
  <c r="E136" i="1" s="1"/>
  <c r="F136" i="1" s="1"/>
  <c r="A138" i="1" l="1"/>
  <c r="C138" i="1" s="1"/>
  <c r="D137" i="1"/>
  <c r="E137" i="1" s="1"/>
  <c r="F137" i="1" s="1"/>
  <c r="A139" i="1" l="1"/>
  <c r="C139" i="1" s="1"/>
  <c r="D138" i="1"/>
  <c r="E138" i="1" s="1"/>
  <c r="F138" i="1" s="1"/>
  <c r="A140" i="1" l="1"/>
  <c r="C140" i="1" s="1"/>
  <c r="D139" i="1"/>
  <c r="E139" i="1" s="1"/>
  <c r="F139" i="1" s="1"/>
  <c r="A141" i="1" l="1"/>
  <c r="C141" i="1" s="1"/>
  <c r="D140" i="1"/>
  <c r="E140" i="1" s="1"/>
  <c r="F140" i="1" s="1"/>
  <c r="A142" i="1" l="1"/>
  <c r="C142" i="1" s="1"/>
  <c r="D141" i="1"/>
  <c r="E141" i="1" s="1"/>
  <c r="F141" i="1" s="1"/>
  <c r="A143" i="1" l="1"/>
  <c r="C143" i="1" s="1"/>
  <c r="D142" i="1"/>
  <c r="E142" i="1" s="1"/>
  <c r="F142" i="1" s="1"/>
  <c r="A144" i="1" l="1"/>
  <c r="C144" i="1" s="1"/>
  <c r="D143" i="1"/>
  <c r="E143" i="1" s="1"/>
  <c r="F143" i="1" s="1"/>
  <c r="A145" i="1" l="1"/>
  <c r="C145" i="1" s="1"/>
  <c r="D144" i="1"/>
  <c r="E144" i="1" s="1"/>
  <c r="F144" i="1" s="1"/>
  <c r="A146" i="1" l="1"/>
  <c r="C146" i="1" s="1"/>
  <c r="D145" i="1"/>
  <c r="E145" i="1" s="1"/>
  <c r="F145" i="1" s="1"/>
  <c r="A147" i="1" l="1"/>
  <c r="C147" i="1" s="1"/>
  <c r="D146" i="1"/>
  <c r="E146" i="1" s="1"/>
  <c r="F146" i="1" s="1"/>
  <c r="A148" i="1" l="1"/>
  <c r="C148" i="1" s="1"/>
  <c r="D147" i="1"/>
  <c r="E147" i="1" s="1"/>
  <c r="F147" i="1" s="1"/>
  <c r="A149" i="1" l="1"/>
  <c r="C149" i="1" s="1"/>
  <c r="D148" i="1"/>
  <c r="E148" i="1" s="1"/>
  <c r="F148" i="1" s="1"/>
  <c r="A150" i="1" l="1"/>
  <c r="C150" i="1" s="1"/>
  <c r="D149" i="1"/>
  <c r="E149" i="1" s="1"/>
  <c r="F149" i="1" s="1"/>
  <c r="A151" i="1" l="1"/>
  <c r="C151" i="1" s="1"/>
  <c r="D150" i="1"/>
  <c r="E150" i="1" s="1"/>
  <c r="F150" i="1" s="1"/>
  <c r="A152" i="1" l="1"/>
  <c r="C152" i="1" s="1"/>
  <c r="D151" i="1"/>
  <c r="E151" i="1" s="1"/>
  <c r="F151" i="1" s="1"/>
  <c r="A153" i="1" l="1"/>
  <c r="C153" i="1" s="1"/>
  <c r="D152" i="1"/>
  <c r="E152" i="1" s="1"/>
  <c r="F152" i="1" s="1"/>
  <c r="A154" i="1" l="1"/>
  <c r="C154" i="1" s="1"/>
  <c r="D153" i="1"/>
  <c r="E153" i="1" s="1"/>
  <c r="F153" i="1" s="1"/>
  <c r="A155" i="1" l="1"/>
  <c r="C155" i="1" s="1"/>
  <c r="D154" i="1"/>
  <c r="E154" i="1" s="1"/>
  <c r="F154" i="1" s="1"/>
  <c r="A156" i="1" l="1"/>
  <c r="C156" i="1" s="1"/>
  <c r="D155" i="1"/>
  <c r="E155" i="1" s="1"/>
  <c r="F155" i="1" s="1"/>
  <c r="A157" i="1" l="1"/>
  <c r="C157" i="1" s="1"/>
  <c r="D156" i="1"/>
  <c r="E156" i="1" s="1"/>
  <c r="F156" i="1" s="1"/>
  <c r="A158" i="1" l="1"/>
  <c r="C158" i="1" s="1"/>
  <c r="D157" i="1"/>
  <c r="E157" i="1" s="1"/>
  <c r="F157" i="1" s="1"/>
  <c r="A159" i="1" l="1"/>
  <c r="C159" i="1" s="1"/>
  <c r="D158" i="1"/>
  <c r="E158" i="1" s="1"/>
  <c r="F158" i="1" s="1"/>
  <c r="A160" i="1" l="1"/>
  <c r="C160" i="1" s="1"/>
  <c r="D159" i="1"/>
  <c r="E159" i="1" s="1"/>
  <c r="F159" i="1" s="1"/>
  <c r="F160" i="1" l="1"/>
  <c r="A161" i="1"/>
  <c r="D160" i="1"/>
  <c r="F161" i="1" l="1"/>
  <c r="C161" i="1"/>
  <c r="A162" i="1"/>
  <c r="D161" i="1"/>
  <c r="F162" i="1" l="1"/>
  <c r="C162" i="1"/>
  <c r="A163" i="1"/>
  <c r="D162" i="1"/>
  <c r="F163" i="1" l="1"/>
  <c r="C163" i="1"/>
  <c r="A164" i="1"/>
  <c r="D163" i="1"/>
  <c r="F164" i="1" l="1"/>
  <c r="C164" i="1"/>
  <c r="A165" i="1"/>
  <c r="D164" i="1"/>
  <c r="F165" i="1" l="1"/>
  <c r="C165" i="1"/>
  <c r="A166" i="1"/>
  <c r="D165" i="1"/>
  <c r="F166" i="1" l="1"/>
  <c r="C166" i="1"/>
  <c r="A167" i="1"/>
  <c r="D166" i="1"/>
  <c r="F167" i="1" l="1"/>
  <c r="C167" i="1"/>
  <c r="A168" i="1"/>
  <c r="D167" i="1"/>
  <c r="F168" i="1" l="1"/>
  <c r="C168" i="1"/>
  <c r="A169" i="1"/>
  <c r="D168" i="1"/>
  <c r="F169" i="1" l="1"/>
  <c r="C169" i="1"/>
  <c r="A170" i="1"/>
  <c r="D169" i="1"/>
  <c r="F170" i="1" l="1"/>
  <c r="C170" i="1"/>
  <c r="A171" i="1"/>
  <c r="D170" i="1"/>
  <c r="F171" i="1" l="1"/>
  <c r="C171" i="1"/>
  <c r="A172" i="1"/>
  <c r="D171" i="1"/>
  <c r="F172" i="1" l="1"/>
  <c r="C172" i="1"/>
  <c r="A173" i="1"/>
  <c r="D172" i="1"/>
  <c r="F173" i="1" l="1"/>
  <c r="C173" i="1"/>
  <c r="A174" i="1"/>
  <c r="D173" i="1"/>
  <c r="F174" i="1" l="1"/>
  <c r="C174" i="1"/>
  <c r="A175" i="1"/>
  <c r="D174" i="1"/>
  <c r="F175" i="1" l="1"/>
  <c r="C175" i="1"/>
  <c r="A176" i="1"/>
  <c r="D175" i="1"/>
  <c r="F176" i="1" l="1"/>
  <c r="C176" i="1"/>
  <c r="A177" i="1"/>
  <c r="D176" i="1"/>
  <c r="F177" i="1" l="1"/>
  <c r="C177" i="1"/>
  <c r="A178" i="1"/>
  <c r="D177" i="1"/>
  <c r="F178" i="1" l="1"/>
  <c r="C178" i="1"/>
  <c r="A179" i="1"/>
  <c r="D178" i="1"/>
  <c r="F179" i="1" l="1"/>
  <c r="C179" i="1"/>
  <c r="A180" i="1"/>
  <c r="D179" i="1"/>
  <c r="F180" i="1" l="1"/>
  <c r="C180" i="1"/>
  <c r="A181" i="1"/>
  <c r="D180" i="1"/>
  <c r="F181" i="1" l="1"/>
  <c r="C181" i="1"/>
  <c r="A182" i="1"/>
  <c r="D181" i="1"/>
  <c r="F182" i="1" l="1"/>
  <c r="C182" i="1"/>
  <c r="A183" i="1"/>
  <c r="D182" i="1"/>
  <c r="F183" i="1" l="1"/>
  <c r="C183" i="1"/>
  <c r="A184" i="1"/>
  <c r="D183" i="1"/>
  <c r="F184" i="1" l="1"/>
  <c r="C184" i="1"/>
  <c r="A185" i="1"/>
  <c r="D184" i="1"/>
  <c r="F185" i="1" l="1"/>
  <c r="C185" i="1"/>
  <c r="A186" i="1"/>
  <c r="D185" i="1"/>
  <c r="F186" i="1" l="1"/>
  <c r="C186" i="1"/>
  <c r="A187" i="1"/>
  <c r="D186" i="1"/>
  <c r="F187" i="1" l="1"/>
  <c r="C187" i="1"/>
  <c r="A188" i="1"/>
  <c r="D187" i="1"/>
  <c r="F188" i="1" l="1"/>
  <c r="C188" i="1"/>
  <c r="A189" i="1"/>
  <c r="D188" i="1"/>
  <c r="F189" i="1" l="1"/>
  <c r="C189" i="1"/>
  <c r="A190" i="1"/>
  <c r="D189" i="1"/>
  <c r="F190" i="1" l="1"/>
  <c r="C190" i="1"/>
  <c r="A191" i="1"/>
  <c r="D190" i="1"/>
  <c r="F191" i="1" l="1"/>
  <c r="C191" i="1"/>
  <c r="A192" i="1"/>
  <c r="D191" i="1"/>
  <c r="F192" i="1" l="1"/>
  <c r="C192" i="1"/>
  <c r="A193" i="1"/>
  <c r="D192" i="1"/>
  <c r="F193" i="1" l="1"/>
  <c r="C193" i="1"/>
  <c r="A194" i="1"/>
  <c r="D193" i="1"/>
  <c r="F194" i="1" l="1"/>
  <c r="C194" i="1"/>
  <c r="A195" i="1"/>
  <c r="D194" i="1"/>
  <c r="F195" i="1" l="1"/>
  <c r="C195" i="1"/>
  <c r="A196" i="1"/>
  <c r="D195" i="1"/>
  <c r="F196" i="1" l="1"/>
  <c r="C196" i="1"/>
  <c r="A197" i="1"/>
  <c r="D196" i="1"/>
  <c r="F197" i="1" l="1"/>
  <c r="C197" i="1"/>
  <c r="A198" i="1"/>
  <c r="D197" i="1"/>
  <c r="F198" i="1" l="1"/>
  <c r="C198" i="1"/>
  <c r="A199" i="1"/>
  <c r="D198" i="1"/>
  <c r="F199" i="1" l="1"/>
  <c r="C199" i="1"/>
  <c r="A200" i="1"/>
  <c r="D199" i="1"/>
  <c r="F200" i="1" l="1"/>
  <c r="C200" i="1"/>
  <c r="A201" i="1"/>
  <c r="D200" i="1"/>
  <c r="F201" i="1" l="1"/>
  <c r="C201" i="1"/>
  <c r="A202" i="1"/>
  <c r="D201" i="1"/>
  <c r="F202" i="1" l="1"/>
  <c r="C202" i="1"/>
  <c r="A203" i="1"/>
  <c r="D202" i="1"/>
  <c r="F203" i="1" l="1"/>
  <c r="C203" i="1"/>
  <c r="A204" i="1"/>
  <c r="D203" i="1"/>
  <c r="F204" i="1" l="1"/>
  <c r="C204" i="1"/>
  <c r="A205" i="1"/>
  <c r="D204" i="1"/>
  <c r="F205" i="1" l="1"/>
  <c r="C205" i="1"/>
  <c r="A206" i="1"/>
  <c r="D205" i="1"/>
  <c r="F206" i="1" l="1"/>
  <c r="C206" i="1"/>
  <c r="A207" i="1"/>
  <c r="D206" i="1"/>
  <c r="F207" i="1" l="1"/>
  <c r="C207" i="1"/>
  <c r="A208" i="1"/>
  <c r="D207" i="1"/>
  <c r="F208" i="1" l="1"/>
  <c r="C208" i="1"/>
  <c r="A209" i="1"/>
  <c r="D208" i="1"/>
  <c r="F209" i="1" l="1"/>
  <c r="C209" i="1"/>
  <c r="A210" i="1"/>
  <c r="D209" i="1"/>
  <c r="F210" i="1" l="1"/>
  <c r="C210" i="1"/>
  <c r="A211" i="1"/>
  <c r="D210" i="1"/>
  <c r="F211" i="1" l="1"/>
  <c r="C211" i="1"/>
  <c r="A212" i="1"/>
  <c r="D211" i="1"/>
  <c r="F212" i="1" l="1"/>
  <c r="C212" i="1"/>
  <c r="A213" i="1"/>
  <c r="D212" i="1"/>
  <c r="F213" i="1" l="1"/>
  <c r="C213" i="1"/>
  <c r="A214" i="1"/>
  <c r="D213" i="1"/>
  <c r="F214" i="1" l="1"/>
  <c r="C214" i="1"/>
  <c r="A215" i="1"/>
  <c r="D214" i="1"/>
  <c r="F215" i="1" l="1"/>
  <c r="C215" i="1"/>
  <c r="A216" i="1"/>
  <c r="D215" i="1"/>
  <c r="F216" i="1" l="1"/>
  <c r="C216" i="1"/>
  <c r="A217" i="1"/>
  <c r="D216" i="1"/>
  <c r="F217" i="1" l="1"/>
  <c r="C217" i="1"/>
  <c r="A218" i="1"/>
  <c r="D217" i="1"/>
  <c r="F218" i="1" l="1"/>
  <c r="C218" i="1"/>
  <c r="A219" i="1"/>
  <c r="D218" i="1"/>
  <c r="F219" i="1" l="1"/>
  <c r="C219" i="1"/>
  <c r="A220" i="1"/>
  <c r="D219" i="1"/>
  <c r="F220" i="1" l="1"/>
  <c r="C220" i="1"/>
  <c r="A221" i="1"/>
  <c r="D220" i="1"/>
  <c r="F221" i="1" l="1"/>
  <c r="C221" i="1"/>
  <c r="A222" i="1"/>
  <c r="D221" i="1"/>
  <c r="F222" i="1" l="1"/>
  <c r="C222" i="1"/>
  <c r="A223" i="1"/>
  <c r="D222" i="1"/>
  <c r="F223" i="1" l="1"/>
  <c r="C223" i="1"/>
  <c r="A224" i="1"/>
  <c r="D223" i="1"/>
  <c r="F224" i="1" l="1"/>
  <c r="C224" i="1"/>
  <c r="A225" i="1"/>
  <c r="D224" i="1"/>
  <c r="F225" i="1" l="1"/>
  <c r="C225" i="1"/>
  <c r="A226" i="1"/>
  <c r="D225" i="1"/>
  <c r="F226" i="1" l="1"/>
  <c r="C226" i="1"/>
  <c r="A227" i="1"/>
  <c r="D226" i="1"/>
  <c r="F227" i="1" l="1"/>
  <c r="C227" i="1"/>
  <c r="A228" i="1"/>
  <c r="D227" i="1"/>
  <c r="F228" i="1" l="1"/>
  <c r="C228" i="1"/>
  <c r="A229" i="1"/>
  <c r="D228" i="1"/>
  <c r="F229" i="1" l="1"/>
  <c r="C229" i="1"/>
  <c r="A230" i="1"/>
  <c r="D229" i="1"/>
  <c r="F230" i="1" l="1"/>
  <c r="C230" i="1"/>
  <c r="A231" i="1"/>
  <c r="D230" i="1"/>
  <c r="F231" i="1" l="1"/>
  <c r="C231" i="1"/>
  <c r="A232" i="1"/>
  <c r="D231" i="1"/>
  <c r="F232" i="1" l="1"/>
  <c r="C232" i="1"/>
  <c r="A233" i="1"/>
  <c r="D232" i="1"/>
  <c r="F233" i="1" l="1"/>
  <c r="C233" i="1"/>
  <c r="A234" i="1"/>
  <c r="D233" i="1"/>
  <c r="F234" i="1" l="1"/>
  <c r="C234" i="1"/>
  <c r="A235" i="1"/>
  <c r="D234" i="1"/>
  <c r="F235" i="1" l="1"/>
  <c r="C235" i="1"/>
  <c r="A236" i="1"/>
  <c r="D235" i="1"/>
  <c r="F236" i="1" l="1"/>
  <c r="C236" i="1"/>
  <c r="A237" i="1"/>
  <c r="D236" i="1"/>
  <c r="F237" i="1" l="1"/>
  <c r="C237" i="1"/>
  <c r="A238" i="1"/>
  <c r="D237" i="1"/>
  <c r="F238" i="1" l="1"/>
  <c r="C238" i="1"/>
  <c r="A239" i="1"/>
  <c r="D238" i="1"/>
  <c r="F239" i="1" l="1"/>
  <c r="C239" i="1"/>
  <c r="A240" i="1"/>
  <c r="D239" i="1"/>
  <c r="F240" i="1" l="1"/>
  <c r="C240" i="1"/>
  <c r="A241" i="1"/>
  <c r="D240" i="1"/>
  <c r="F241" i="1" l="1"/>
  <c r="C241" i="1"/>
  <c r="A242" i="1"/>
  <c r="D241" i="1"/>
  <c r="F242" i="1" l="1"/>
  <c r="C242" i="1"/>
  <c r="A243" i="1"/>
  <c r="D242" i="1"/>
  <c r="F243" i="1" l="1"/>
  <c r="C243" i="1"/>
  <c r="A244" i="1"/>
  <c r="D243" i="1"/>
  <c r="F244" i="1" l="1"/>
  <c r="C244" i="1"/>
  <c r="A245" i="1"/>
  <c r="D244" i="1"/>
  <c r="F245" i="1" l="1"/>
  <c r="C245" i="1"/>
  <c r="A246" i="1"/>
  <c r="D245" i="1"/>
  <c r="F246" i="1" l="1"/>
  <c r="C246" i="1"/>
  <c r="A247" i="1"/>
  <c r="D246" i="1"/>
  <c r="F247" i="1" l="1"/>
  <c r="C247" i="1"/>
  <c r="A248" i="1"/>
  <c r="D247" i="1"/>
  <c r="F248" i="1" l="1"/>
  <c r="C248" i="1"/>
  <c r="A249" i="1"/>
  <c r="D248" i="1"/>
  <c r="F249" i="1" l="1"/>
  <c r="C249" i="1"/>
  <c r="A250" i="1"/>
  <c r="D249" i="1"/>
  <c r="F250" i="1" l="1"/>
  <c r="C250" i="1"/>
  <c r="A251" i="1"/>
  <c r="D250" i="1"/>
  <c r="F251" i="1" l="1"/>
  <c r="C251" i="1"/>
  <c r="A252" i="1"/>
  <c r="D251" i="1"/>
  <c r="F252" i="1" l="1"/>
  <c r="C252" i="1"/>
  <c r="A253" i="1"/>
  <c r="D252" i="1"/>
  <c r="F253" i="1" l="1"/>
  <c r="C253" i="1"/>
  <c r="A254" i="1"/>
  <c r="D253" i="1"/>
  <c r="F254" i="1" l="1"/>
  <c r="C254" i="1"/>
  <c r="A255" i="1"/>
  <c r="D254" i="1"/>
  <c r="F255" i="1" l="1"/>
  <c r="C255" i="1"/>
  <c r="A256" i="1"/>
  <c r="D255" i="1"/>
  <c r="F256" i="1" l="1"/>
  <c r="C256" i="1"/>
  <c r="A257" i="1"/>
  <c r="D256" i="1"/>
  <c r="F257" i="1" l="1"/>
  <c r="C257" i="1"/>
  <c r="A258" i="1"/>
  <c r="D257" i="1"/>
  <c r="F258" i="1" l="1"/>
  <c r="C258" i="1"/>
  <c r="A259" i="1"/>
  <c r="D258" i="1"/>
  <c r="F259" i="1" l="1"/>
  <c r="C259" i="1"/>
  <c r="A260" i="1"/>
  <c r="D259" i="1"/>
  <c r="F260" i="1" l="1"/>
  <c r="C260" i="1"/>
  <c r="A261" i="1"/>
  <c r="D260" i="1"/>
  <c r="F261" i="1" l="1"/>
  <c r="C261" i="1"/>
  <c r="A262" i="1"/>
  <c r="D261" i="1"/>
  <c r="F262" i="1" l="1"/>
  <c r="C262" i="1"/>
  <c r="A263" i="1"/>
  <c r="D262" i="1"/>
  <c r="F263" i="1" l="1"/>
  <c r="C263" i="1"/>
  <c r="A264" i="1"/>
  <c r="D263" i="1"/>
  <c r="F264" i="1" l="1"/>
  <c r="C264" i="1"/>
  <c r="A265" i="1"/>
  <c r="D264" i="1"/>
  <c r="F265" i="1" l="1"/>
  <c r="C265" i="1"/>
  <c r="A266" i="1"/>
  <c r="D265" i="1"/>
  <c r="F266" i="1" l="1"/>
  <c r="C266" i="1"/>
  <c r="A267" i="1"/>
  <c r="D266" i="1"/>
  <c r="F267" i="1" l="1"/>
  <c r="C267" i="1"/>
  <c r="A268" i="1"/>
  <c r="D267" i="1"/>
  <c r="F268" i="1" l="1"/>
  <c r="C268" i="1"/>
  <c r="A269" i="1"/>
  <c r="D268" i="1"/>
  <c r="F269" i="1" l="1"/>
  <c r="C269" i="1"/>
  <c r="A270" i="1"/>
  <c r="D269" i="1"/>
  <c r="F270" i="1" l="1"/>
  <c r="C270" i="1"/>
  <c r="A271" i="1"/>
  <c r="D270" i="1"/>
  <c r="F271" i="1" l="1"/>
  <c r="C271" i="1"/>
  <c r="A272" i="1"/>
  <c r="D271" i="1"/>
  <c r="F272" i="1" l="1"/>
  <c r="C272" i="1"/>
  <c r="A273" i="1"/>
  <c r="D272" i="1"/>
  <c r="F273" i="1" l="1"/>
  <c r="C273" i="1"/>
  <c r="A274" i="1"/>
  <c r="D273" i="1"/>
  <c r="F274" i="1" l="1"/>
  <c r="C274" i="1"/>
  <c r="A275" i="1"/>
  <c r="D274" i="1"/>
  <c r="F275" i="1" l="1"/>
  <c r="C275" i="1"/>
  <c r="D275" i="1"/>
</calcChain>
</file>

<file path=xl/sharedStrings.xml><?xml version="1.0" encoding="utf-8"?>
<sst xmlns="http://schemas.openxmlformats.org/spreadsheetml/2006/main" count="24" uniqueCount="24">
  <si>
    <t>abonn</t>
  </si>
  <si>
    <t>Dates</t>
  </si>
  <si>
    <t>conso</t>
  </si>
  <si>
    <t>Nombre de kWh</t>
  </si>
  <si>
    <t>total</t>
  </si>
  <si>
    <t>tarif kWh TTC</t>
  </si>
  <si>
    <t>tarif abon./mois TTC</t>
  </si>
  <si>
    <t>Début</t>
  </si>
  <si>
    <t>Total général</t>
  </si>
  <si>
    <t>Mois (Dates)</t>
  </si>
  <si>
    <t>janv</t>
  </si>
  <si>
    <t>févr</t>
  </si>
  <si>
    <t>mars</t>
  </si>
  <si>
    <t>avr</t>
  </si>
  <si>
    <t>mai</t>
  </si>
  <si>
    <t>juin</t>
  </si>
  <si>
    <t>Années (Dates)</t>
  </si>
  <si>
    <t>2024</t>
  </si>
  <si>
    <t>Moyenne cumulée</t>
  </si>
  <si>
    <t xml:space="preserve">kWh </t>
  </si>
  <si>
    <t>Abonnement</t>
  </si>
  <si>
    <t>Consommation</t>
  </si>
  <si>
    <t>Coût Conso+Abt</t>
  </si>
  <si>
    <t xml:space="preserve">Moyenne Cumulée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</si>
</sst>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_-* #,##0.0000_-;\-* #,##0.0000_-;_-* &quot;-&quot;??_-;_-@_-"/>
    <numFmt numFmtId="166" formatCode="_-* #,##0.0000\ _€_-;\-* #,##0.0000\ _€_-;_-* &quot;-&quot;??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Font="1" applyFill="1" applyBorder="1"/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0" fontId="3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  <xf numFmtId="165" fontId="0" fillId="0" borderId="0" xfId="2" applyNumberFormat="1" applyFont="1" applyBorder="1" applyAlignment="1">
      <alignment horizontal="center" vertical="center"/>
    </xf>
    <xf numFmtId="165" fontId="0" fillId="0" borderId="0" xfId="2" applyNumberFormat="1" applyFont="1" applyBorder="1"/>
    <xf numFmtId="43" fontId="1" fillId="0" borderId="0" xfId="2" applyNumberFormat="1" applyBorder="1" applyAlignment="1">
      <alignment horizontal="center" vertical="center"/>
    </xf>
    <xf numFmtId="43" fontId="0" fillId="0" borderId="0" xfId="2" applyNumberFormat="1" applyFont="1" applyBorder="1"/>
    <xf numFmtId="43" fontId="3" fillId="0" borderId="0" xfId="2" applyFont="1" applyFill="1" applyBorder="1" applyAlignment="1"/>
    <xf numFmtId="43" fontId="0" fillId="0" borderId="0" xfId="2" applyFont="1" applyFill="1" applyBorder="1"/>
    <xf numFmtId="0" fontId="0" fillId="0" borderId="0" xfId="0" pivotButton="1"/>
    <xf numFmtId="166" fontId="0" fillId="0" borderId="0" xfId="0" applyNumberFormat="1"/>
    <xf numFmtId="44" fontId="0" fillId="0" borderId="0" xfId="0" applyNumberFormat="1"/>
    <xf numFmtId="43" fontId="3" fillId="2" borderId="0" xfId="2" applyFont="1" applyFill="1" applyBorder="1" applyAlignmen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Milliers" xfId="2" builtinId="3"/>
    <cellStyle name="Normal" xfId="0" builtinId="0"/>
    <cellStyle name="Normal 3" xfId="1" xr:uid="{1B00B946-3D2B-4A09-B98B-9D9CD80DD63D}"/>
  </cellStyles>
  <dxfs count="72">
    <dxf>
      <numFmt numFmtId="34" formatCode="_-* #,##0.00\ &quot;€&quot;_-;\-* #,##0.00\ &quot;€&quot;_-;_-* &quot;-&quot;??\ &quot;€&quot;_-;_-@_-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5" formatCode="_-* #,##0.00_-;\-* #,##0.00_-;_-* &quot;-&quot;??_-;_-@_-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35" formatCode="_-* #,##0.00_-;\-* #,##0.00_-;_-* &quot;-&quot;??_-;_-@_-"/>
    </dxf>
    <dxf>
      <numFmt numFmtId="165" formatCode="_-* #,##0.0000_-;\-* #,##0.00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</xdr:col>
      <xdr:colOff>742950</xdr:colOff>
      <xdr:row>0</xdr:row>
      <xdr:rowOff>1476375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(Dates)">
              <a:extLst>
                <a:ext uri="{FF2B5EF4-FFF2-40B4-BE49-F238E27FC236}">
                  <a16:creationId xmlns:a16="http://schemas.microsoft.com/office/drawing/2014/main" id="{D4067F51-E429-7513-320B-0FF58FBA04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s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28575"/>
              <a:ext cx="1828800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46.49507488426" createdVersion="8" refreshedVersion="8" minRefreshableVersion="3" recordCount="270" xr:uid="{81ED534D-4595-4871-91FA-F3F508567452}">
  <cacheSource type="worksheet">
    <worksheetSource name="Conso"/>
  </cacheSource>
  <cacheFields count="11">
    <cacheField name="Dates" numFmtId="14">
      <sharedItems containsSemiMixedTypes="0" containsNonDate="0" containsDate="1" containsString="0" minDate="2024-01-01T00:00:00" maxDate="2024-09-27T00:00:00" count="270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</sharedItems>
      <fieldGroup par="9"/>
    </cacheField>
    <cacheField name="conso" numFmtId="43">
      <sharedItems containsString="0" containsBlank="1" containsNumber="1" minValue="2.5099999999999998" maxValue="14.68"/>
    </cacheField>
    <cacheField name="Nombre de kWh" numFmtId="43">
      <sharedItems containsMixedTypes="1" containsNumber="1" minValue="11.82846371347785" maxValue="69.18001885014138"/>
    </cacheField>
    <cacheField name="abonn" numFmtId="43">
      <sharedItems containsSemiMixedTypes="0" containsString="0" containsNumber="1" minValue="0" maxValue="0.65137931034482766"/>
    </cacheField>
    <cacheField name="total" numFmtId="43">
      <sharedItems containsMixedTypes="1" containsNumber="1" minValue="3.1193548387096772" maxValue="15.289354838709677"/>
    </cacheField>
    <cacheField name="Moyenne cumulée" numFmtId="43">
      <sharedItems containsMixedTypes="1" containsNumber="1" minValue="3.379354838709677" maxValue="10.058900293255132"/>
    </cacheField>
    <cacheField name="Jours (Dates)" numFmtId="0" databaseField="0">
      <fieldGroup base="0">
        <rangePr groupBy="days" startDate="2024-01-01T00:00:00" endDate="2024-09-27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9/2024"/>
        </groupItems>
      </fieldGroup>
    </cacheField>
    <cacheField name="Mois (Dates)" numFmtId="0" databaseField="0">
      <fieldGroup base="0">
        <rangePr groupBy="months" startDate="2024-01-01T00:00:00" endDate="2024-09-2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9/2024"/>
        </groupItems>
      </fieldGroup>
    </cacheField>
    <cacheField name="Trimestres (Dates)" numFmtId="0" databaseField="0">
      <fieldGroup base="0">
        <rangePr groupBy="quarters" startDate="2024-01-01T00:00:00" endDate="2024-09-27T00:00:00"/>
        <groupItems count="6">
          <s v="&lt;01/01/2024"/>
          <s v="Trimestre1"/>
          <s v="Trimestre2"/>
          <s v="Trimestre3"/>
          <s v="Trimestre4"/>
          <s v="&gt;27/09/2024"/>
        </groupItems>
      </fieldGroup>
    </cacheField>
    <cacheField name="Années (Dates)" numFmtId="0" databaseField="0">
      <fieldGroup base="0">
        <rangePr groupBy="years" startDate="2024-01-01T00:00:00" endDate="2024-09-27T00:00:00"/>
        <groupItems count="3">
          <s v="&lt;01/01/2024"/>
          <s v="2024"/>
          <s v="&gt;27/09/2024"/>
        </groupItems>
      </fieldGroup>
    </cacheField>
    <cacheField name="Coût" numFmtId="0" formula="conso +total" databaseField="0"/>
  </cacheFields>
  <extLst>
    <ext xmlns:x14="http://schemas.microsoft.com/office/spreadsheetml/2009/9/main" uri="{725AE2AE-9491-48be-B2B4-4EB974FC3084}">
      <x14:pivotCacheDefinition pivotCacheId="45571289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">
  <r>
    <x v="0"/>
    <n v="2.96"/>
    <n v="13.949104618284636"/>
    <n v="0.60935483870967744"/>
    <n v="3.5693548387096774"/>
    <n v="3.5693548387096774"/>
  </r>
  <r>
    <x v="1"/>
    <n v="2.84"/>
    <n v="13.383600377002827"/>
    <n v="0.60935483870967744"/>
    <n v="3.4493548387096773"/>
    <n v="3.5093548387096773"/>
  </r>
  <r>
    <x v="2"/>
    <n v="2.5099999999999998"/>
    <n v="11.82846371347785"/>
    <n v="0.60935483870967744"/>
    <n v="3.1193548387096772"/>
    <n v="3.379354838709677"/>
  </r>
  <r>
    <x v="3"/>
    <n v="3.41"/>
    <n v="16.069745523091424"/>
    <n v="0.60935483870967744"/>
    <n v="4.0193548387096776"/>
    <n v="3.5393548387096772"/>
  </r>
  <r>
    <x v="4"/>
    <n v="3.57"/>
    <n v="16.823751178133836"/>
    <n v="0.60935483870967744"/>
    <n v="4.1793548387096777"/>
    <n v="3.6673548387096773"/>
  </r>
  <r>
    <x v="5"/>
    <n v="3.95"/>
    <n v="18.614514608859569"/>
    <n v="0.60935483870967744"/>
    <n v="4.5593548387096776"/>
    <n v="3.816021505376344"/>
  </r>
  <r>
    <x v="6"/>
    <n v="10.23"/>
    <n v="48.209236569274275"/>
    <n v="0.60935483870967744"/>
    <n v="10.839354838709678"/>
    <n v="4.8193548387096774"/>
  </r>
  <r>
    <x v="7"/>
    <n v="13.52"/>
    <n v="63.71347785108388"/>
    <n v="0.60935483870967744"/>
    <n v="14.129354838709677"/>
    <n v="5.9831048387096768"/>
  </r>
  <r>
    <x v="8"/>
    <n v="14.58"/>
    <n v="68.708765315739868"/>
    <n v="0.60935483870967744"/>
    <n v="15.189354838709678"/>
    <n v="7.0060215053763431"/>
  </r>
  <r>
    <x v="9"/>
    <n v="12.17"/>
    <n v="57.351555136663528"/>
    <n v="0.60935483870967744"/>
    <n v="12.779354838709677"/>
    <n v="7.5833548387096767"/>
  </r>
  <r>
    <x v="10"/>
    <n v="13.33"/>
    <n v="62.818096135721021"/>
    <n v="0.60935483870967744"/>
    <n v="13.939354838709678"/>
    <n v="8.1611730205278583"/>
  </r>
  <r>
    <x v="11"/>
    <n v="10.94"/>
    <n v="51.555136663524976"/>
    <n v="0.60935483870967744"/>
    <n v="11.549354838709677"/>
    <n v="8.4435215053763439"/>
  </r>
  <r>
    <x v="12"/>
    <n v="13.21"/>
    <n v="62.252591894439213"/>
    <n v="0.60935483870967744"/>
    <n v="13.819354838709678"/>
    <n v="8.8570471464019835"/>
  </r>
  <r>
    <x v="13"/>
    <n v="9.06"/>
    <n v="42.69557021677663"/>
    <n v="0.60935483870967744"/>
    <n v="9.6693548387096779"/>
    <n v="8.9150691244239617"/>
  </r>
  <r>
    <x v="14"/>
    <n v="10.68"/>
    <n v="50.329877474081052"/>
    <n v="0.60935483870967744"/>
    <n v="11.289354838709677"/>
    <n v="9.0733548387096778"/>
  </r>
  <r>
    <x v="15"/>
    <n v="13.56"/>
    <n v="63.901979264844492"/>
    <n v="0.60935483870967744"/>
    <n v="14.169354838709678"/>
    <n v="9.3918548387096763"/>
  </r>
  <r>
    <x v="16"/>
    <n v="12.61"/>
    <n v="59.425070688030161"/>
    <n v="0.60935483870967744"/>
    <n v="13.219354838709677"/>
    <n v="9.6170018975332052"/>
  </r>
  <r>
    <x v="17"/>
    <n v="8.81"/>
    <n v="41.517436380772857"/>
    <n v="0.60935483870967744"/>
    <n v="9.4193548387096779"/>
    <n v="9.6060215053763418"/>
  </r>
  <r>
    <x v="18"/>
    <n v="11.16"/>
    <n v="52.591894439208296"/>
    <n v="0.60935483870967744"/>
    <n v="11.769354838709678"/>
    <n v="9.7198811544991504"/>
  </r>
  <r>
    <x v="19"/>
    <n v="14.68"/>
    <n v="69.18001885014138"/>
    <n v="0.60935483870967744"/>
    <n v="15.289354838709677"/>
    <n v="9.9983548387096768"/>
  </r>
  <r>
    <x v="20"/>
    <n v="10.32"/>
    <n v="48.633364750235629"/>
    <n v="0.60935483870967744"/>
    <n v="10.929354838709678"/>
    <n v="10.042688172043009"/>
  </r>
  <r>
    <x v="21"/>
    <n v="9.7899999999999991"/>
    <n v="46.135721017907628"/>
    <n v="0.60935483870967744"/>
    <n v="10.399354838709677"/>
    <n v="10.058900293255132"/>
  </r>
  <r>
    <x v="22"/>
    <n v="8.9"/>
    <n v="41.941564561734218"/>
    <n v="0.60935483870967744"/>
    <n v="9.5093548387096778"/>
    <n v="10.035007012622719"/>
  </r>
  <r>
    <x v="23"/>
    <n v="5.32"/>
    <n v="25.070688030160227"/>
    <n v="0.60935483870967744"/>
    <n v="5.9293548387096777"/>
    <n v="9.8639381720430102"/>
  </r>
  <r>
    <x v="24"/>
    <n v="7.35"/>
    <n v="34.637134778510834"/>
    <n v="0.60935483870967744"/>
    <n v="7.9593548387096771"/>
    <n v="9.7877548387096773"/>
  </r>
  <r>
    <x v="25"/>
    <n v="4.6900000000000004"/>
    <n v="22.101790763430728"/>
    <n v="0.60935483870967744"/>
    <n v="5.2993548387096778"/>
    <n v="9.6151240694789077"/>
  </r>
  <r>
    <x v="26"/>
    <n v="7.14"/>
    <n v="33.647502356267672"/>
    <n v="0.60935483870967744"/>
    <n v="7.7493548387096771"/>
    <n v="9.5460215053763449"/>
  </r>
  <r>
    <x v="27"/>
    <n v="8.0299999999999994"/>
    <n v="37.841658812441089"/>
    <n v="0.60935483870967744"/>
    <n v="8.6393548387096768"/>
    <n v="9.5136405529953922"/>
  </r>
  <r>
    <x v="28"/>
    <n v="8.14"/>
    <n v="38.360037700282753"/>
    <n v="0.60935483870967744"/>
    <n v="8.749354838709678"/>
    <n v="9.4872858731924357"/>
  </r>
  <r>
    <x v="29"/>
    <n v="5.6"/>
    <n v="26.390197926484447"/>
    <n v="0.60935483870967744"/>
    <n v="6.2093548387096771"/>
    <n v="9.3780215053763438"/>
  </r>
  <r>
    <x v="30"/>
    <n v="7.2"/>
    <n v="33.93025447690858"/>
    <n v="0.60935483870967744"/>
    <n v="7.8093548387096776"/>
    <n v="9.3274193548387085"/>
  </r>
  <r>
    <x v="31"/>
    <n v="5.47"/>
    <n v="25.777568331762488"/>
    <n v="0.65137931034482766"/>
    <n v="6.1213793103448273"/>
    <n v="6.1213793103448273"/>
  </r>
  <r>
    <x v="32"/>
    <n v="6.41"/>
    <n v="30.207351555136665"/>
    <n v="0.65137931034482766"/>
    <n v="7.0613793103448277"/>
    <n v="6.591379310344827"/>
  </r>
  <r>
    <x v="33"/>
    <n v="9.39"/>
    <n v="44.250706880301607"/>
    <n v="0.65137931034482766"/>
    <n v="10.041379310344828"/>
    <n v="7.7413793103448283"/>
  </r>
  <r>
    <x v="34"/>
    <n v="5.65"/>
    <n v="26.625824693685203"/>
    <n v="0.65137931034482766"/>
    <n v="6.3013793103448279"/>
    <n v="7.381379310344828"/>
  </r>
  <r>
    <x v="35"/>
    <n v="7.25"/>
    <n v="34.165881244109329"/>
    <n v="0.65137931034482766"/>
    <n v="7.9013793103448275"/>
    <n v="7.4853793103448281"/>
  </r>
  <r>
    <x v="36"/>
    <n v="8.49"/>
    <n v="40.009425070688032"/>
    <n v="0.65137931034482766"/>
    <n v="9.1413793103448278"/>
    <n v="7.7613793103448288"/>
  </r>
  <r>
    <x v="37"/>
    <n v="6.91"/>
    <n v="32.563619227144201"/>
    <n v="0.65137931034482766"/>
    <n v="7.5613793103448277"/>
    <n v="7.7328078817733994"/>
  </r>
  <r>
    <x v="38"/>
    <n v="8.65"/>
    <n v="40.763430725730444"/>
    <n v="0.65137931034482766"/>
    <n v="9.3013793103448279"/>
    <n v="7.9288793103448283"/>
  </r>
  <r>
    <x v="39"/>
    <n v="6.94"/>
    <n v="32.704995287464655"/>
    <n v="0.65137931034482766"/>
    <n v="7.5913793103448279"/>
    <n v="7.8913793103448278"/>
  </r>
  <r>
    <x v="40"/>
    <n v="6.56"/>
    <n v="30.914231856738922"/>
    <n v="0.65137931034482766"/>
    <n v="7.2113793103448272"/>
    <n v="7.8233793103448281"/>
  </r>
  <r>
    <x v="41"/>
    <n v="5.93"/>
    <n v="27.945334590009423"/>
    <n v="0.65137931034482766"/>
    <n v="6.5813793103448273"/>
    <n v="7.7104702194357371"/>
  </r>
  <r>
    <x v="42"/>
    <n v="6.72"/>
    <n v="31.668237511781339"/>
    <n v="0.65137931034482766"/>
    <n v="7.3713793103448273"/>
    <n v="7.6822126436781604"/>
  </r>
  <r>
    <x v="43"/>
    <n v="7.56"/>
    <n v="35.626767200754003"/>
    <n v="0.65137931034482766"/>
    <n v="8.211379310344828"/>
    <n v="7.7229177718832887"/>
  </r>
  <r>
    <x v="44"/>
    <n v="5.87"/>
    <n v="27.66258246936852"/>
    <n v="0.65137931034482766"/>
    <n v="6.5213793103448277"/>
    <n v="7.6370935960591124"/>
  </r>
  <r>
    <x v="45"/>
    <n v="6.08"/>
    <n v="28.652214891611688"/>
    <n v="0.65137931034482766"/>
    <n v="6.7313793103448276"/>
    <n v="7.5767126436781611"/>
  </r>
  <r>
    <x v="46"/>
    <n v="6.32"/>
    <n v="29.783223374175307"/>
    <n v="0.65137931034482766"/>
    <n v="6.9713793103448278"/>
    <n v="7.5388793103448277"/>
  </r>
  <r>
    <x v="47"/>
    <n v="5.61"/>
    <n v="26.437323279924602"/>
    <n v="0.65137931034482766"/>
    <n v="6.2613793103448279"/>
    <n v="7.4637322515212983"/>
  </r>
  <r>
    <x v="48"/>
    <n v="5.74"/>
    <n v="27.049952874646561"/>
    <n v="0.65137931034482766"/>
    <n v="6.3913793103448278"/>
    <n v="7.4041570881226058"/>
  </r>
  <r>
    <x v="49"/>
    <n v="6.11"/>
    <n v="28.793590951932142"/>
    <n v="0.65137931034482766"/>
    <n v="6.7613793103448279"/>
    <n v="7.3703266787658803"/>
  </r>
  <r>
    <x v="50"/>
    <n v="5.37"/>
    <n v="25.306314797360979"/>
    <n v="0.65137931034482766"/>
    <n v="6.0213793103448277"/>
    <n v="7.302879310344828"/>
  </r>
  <r>
    <x v="51"/>
    <n v="7.6"/>
    <n v="35.815268614514608"/>
    <n v="0.65137931034482766"/>
    <n v="8.2513793103448272"/>
    <n v="7.3480459770114939"/>
  </r>
  <r>
    <x v="52"/>
    <n v="7.56"/>
    <n v="35.626767200754003"/>
    <n v="0.65137931034482766"/>
    <n v="8.211379310344828"/>
    <n v="7.3872884012539179"/>
  </r>
  <r>
    <x v="53"/>
    <n v="7.79"/>
    <n v="36.710650329877474"/>
    <n v="0.65137931034482766"/>
    <n v="8.4413793103448285"/>
    <n v="7.4331184407796096"/>
  </r>
  <r>
    <x v="54"/>
    <n v="7.54"/>
    <n v="35.532516493873707"/>
    <n v="0.65137931034482766"/>
    <n v="8.1913793103448285"/>
    <n v="7.4647126436781592"/>
  </r>
  <r>
    <x v="55"/>
    <n v="7.19"/>
    <n v="33.883129123468429"/>
    <n v="0.65137931034482766"/>
    <n v="7.8413793103448279"/>
    <n v="7.479779310344826"/>
  </r>
  <r>
    <x v="56"/>
    <n v="5.71"/>
    <n v="26.908576814326107"/>
    <n v="0.65137931034482766"/>
    <n v="6.3613793103448275"/>
    <n v="7.4367639257294416"/>
  </r>
  <r>
    <x v="57"/>
    <n v="6.3"/>
    <n v="29.688972667295005"/>
    <n v="0.65137931034482766"/>
    <n v="6.9513793103448274"/>
    <n v="7.4187867177522335"/>
  </r>
  <r>
    <x v="58"/>
    <n v="6.29"/>
    <n v="29.641847313854853"/>
    <n v="0.65137931034482766"/>
    <n v="6.9413793103448276"/>
    <n v="7.4017364532019689"/>
  </r>
  <r>
    <x v="59"/>
    <n v="9.24"/>
    <n v="43.543826578699338"/>
    <n v="0.65137931034482766"/>
    <n v="9.8913793103448278"/>
    <n v="7.48758620689655"/>
  </r>
  <r>
    <x v="60"/>
    <n v="8.41"/>
    <n v="39.632422243166822"/>
    <n v="0.60935483870967744"/>
    <n v="9.0193548387096776"/>
    <n v="9.0193548387096776"/>
  </r>
  <r>
    <x v="61"/>
    <n v="5.36"/>
    <n v="25.259189443920832"/>
    <n v="0.60935483870967744"/>
    <n v="5.9693548387096778"/>
    <n v="7.4943548387096772"/>
  </r>
  <r>
    <x v="62"/>
    <n v="6.22"/>
    <n v="29.311969839773798"/>
    <n v="0.60935483870967744"/>
    <n v="6.8293548387096772"/>
    <n v="7.2726881720430105"/>
  </r>
  <r>
    <x v="63"/>
    <n v="7.98"/>
    <n v="37.60603204524034"/>
    <n v="0.60935483870967744"/>
    <n v="8.5893548387096779"/>
    <n v="7.6018548387096772"/>
  </r>
  <r>
    <x v="64"/>
    <n v="6.56"/>
    <n v="30.914231856738922"/>
    <n v="0.60935483870967744"/>
    <n v="7.169354838709677"/>
    <n v="7.515354838709678"/>
  </r>
  <r>
    <x v="65"/>
    <n v="9.18"/>
    <n v="43.261074458058431"/>
    <n v="0.60935483870967744"/>
    <n v="9.7893548387096772"/>
    <n v="7.8943548387096776"/>
  </r>
  <r>
    <x v="66"/>
    <n v="12.59"/>
    <n v="59.330819981149858"/>
    <n v="0.60935483870967744"/>
    <n v="13.199354838709677"/>
    <n v="8.6522119815668201"/>
  </r>
  <r>
    <x v="67"/>
    <n v="5.89"/>
    <n v="27.756833176248822"/>
    <n v="0.60935483870967744"/>
    <n v="6.4993548387096771"/>
    <n v="8.3831048387096772"/>
  </r>
  <r>
    <x v="68"/>
    <n v="7.14"/>
    <n v="33.647502356267672"/>
    <n v="0.60935483870967744"/>
    <n v="7.7493548387096771"/>
    <n v="8.3126881720430106"/>
  </r>
  <r>
    <x v="69"/>
    <n v="5.62"/>
    <n v="26.48444863336475"/>
    <n v="0.60935483870967744"/>
    <n v="6.2293548387096775"/>
    <n v="8.1043548387096784"/>
  </r>
  <r>
    <x v="70"/>
    <n v="5.01"/>
    <n v="23.609802073515549"/>
    <n v="0.60935483870967744"/>
    <n v="5.6193548387096772"/>
    <n v="7.8784457478005869"/>
  </r>
  <r>
    <x v="71"/>
    <n v="6.67"/>
    <n v="31.432610744580582"/>
    <n v="0.60935483870967744"/>
    <n v="7.2793548387096774"/>
    <n v="7.8285215053763446"/>
  </r>
  <r>
    <x v="72"/>
    <n v="5.54"/>
    <n v="26.107445805843543"/>
    <n v="0.60935483870967744"/>
    <n v="6.1493548387096775"/>
    <n v="7.6993548387096791"/>
  </r>
  <r>
    <x v="73"/>
    <n v="5.83"/>
    <n v="27.474081055607918"/>
    <n v="0.60935483870967744"/>
    <n v="6.4393548387096775"/>
    <n v="7.6093548387096783"/>
  </r>
  <r>
    <x v="74"/>
    <n v="5.21"/>
    <n v="24.552309142318567"/>
    <n v="0.60935483870967744"/>
    <n v="5.8193548387096774"/>
    <n v="7.4900215053763448"/>
  </r>
  <r>
    <x v="75"/>
    <n v="4.74"/>
    <n v="22.33741753063148"/>
    <n v="0.60935483870967744"/>
    <n v="5.3493548387096777"/>
    <n v="7.3562298387096776"/>
  </r>
  <r>
    <x v="76"/>
    <n v="4.13"/>
    <n v="19.46277097078228"/>
    <n v="0.60935483870967744"/>
    <n v="4.7393548387096773"/>
    <n v="7.2022960151802655"/>
  </r>
  <r>
    <x v="77"/>
    <n v="4.83"/>
    <n v="22.761545711592838"/>
    <n v="0.60935483870967744"/>
    <n v="5.4393548387096775"/>
    <n v="7.1043548387096775"/>
  </r>
  <r>
    <x v="78"/>
    <n v="4.4400000000000004"/>
    <n v="20.923656927426958"/>
    <n v="0.60935483870967744"/>
    <n v="5.0493548387096778"/>
    <n v="6.9961969439728362"/>
  </r>
  <r>
    <x v="79"/>
    <n v="4.93"/>
    <n v="23.232799245994343"/>
    <n v="0.60935483870967744"/>
    <n v="5.5393548387096772"/>
    <n v="6.9233548387096775"/>
  </r>
  <r>
    <x v="80"/>
    <n v="4.8099999999999996"/>
    <n v="22.667295004712532"/>
    <n v="0.60935483870967744"/>
    <n v="5.419354838709677"/>
    <n v="6.8517357910906291"/>
  </r>
  <r>
    <x v="81"/>
    <n v="4.1900000000000004"/>
    <n v="19.745523091423188"/>
    <n v="0.60935483870967744"/>
    <n v="4.7993548387096778"/>
    <n v="6.7584457478005868"/>
  </r>
  <r>
    <x v="82"/>
    <n v="4.0199999999999996"/>
    <n v="18.94439208294062"/>
    <n v="0.60935483870967744"/>
    <n v="4.629354838709677"/>
    <n v="6.6658765778401117"/>
  </r>
  <r>
    <x v="83"/>
    <n v="4.75"/>
    <n v="22.384542884071632"/>
    <n v="0.60935483870967744"/>
    <n v="5.3593548387096774"/>
    <n v="6.6114381720430115"/>
  </r>
  <r>
    <x v="84"/>
    <n v="6.25"/>
    <n v="29.453345900094252"/>
    <n v="0.60935483870967744"/>
    <n v="6.8593548387096774"/>
    <n v="6.6213548387096788"/>
  </r>
  <r>
    <x v="85"/>
    <n v="4.87"/>
    <n v="22.950047125353439"/>
    <n v="0.60935483870967744"/>
    <n v="5.4793548387096775"/>
    <n v="6.5774317617866007"/>
  </r>
  <r>
    <x v="86"/>
    <n v="6.83"/>
    <n v="32.186616399622999"/>
    <n v="0.60935483870967744"/>
    <n v="7.4393548387096775"/>
    <n v="6.6093548387096783"/>
  </r>
  <r>
    <x v="87"/>
    <n v="5.57"/>
    <n v="26.248821866163997"/>
    <n v="0.60935483870967744"/>
    <n v="6.1793548387096777"/>
    <n v="6.5939976958525355"/>
  </r>
  <r>
    <x v="88"/>
    <n v="4.3600000000000003"/>
    <n v="20.546654099905751"/>
    <n v="0.60935483870967744"/>
    <n v="4.9693548387096778"/>
    <n v="6.5379755283648509"/>
  </r>
  <r>
    <x v="89"/>
    <n v="4.3600000000000003"/>
    <n v="20.546654099905751"/>
    <n v="0.60935483870967744"/>
    <n v="4.9693548387096778"/>
    <n v="6.4856881720430115"/>
  </r>
  <r>
    <x v="90"/>
    <n v="6.95"/>
    <n v="32.752120640904806"/>
    <n v="0.60935483870967744"/>
    <n v="7.5593548387096776"/>
    <n v="6.5203225806451623"/>
  </r>
  <r>
    <x v="91"/>
    <n v="6.02"/>
    <n v="28.369462770970781"/>
    <n v="0.62966666666666671"/>
    <n v="6.6496666666666666"/>
    <n v="6.6496666666666666"/>
  </r>
  <r>
    <x v="92"/>
    <n v="8.36"/>
    <n v="39.396795475966066"/>
    <n v="0.62966666666666671"/>
    <n v="8.9896666666666665"/>
    <n v="7.8196666666666665"/>
  </r>
  <r>
    <x v="93"/>
    <n v="5.4"/>
    <n v="25.447690857681433"/>
    <n v="0.62966666666666671"/>
    <n v="6.0296666666666674"/>
    <n v="7.2229999999999999"/>
  </r>
  <r>
    <x v="94"/>
    <n v="8.01"/>
    <n v="37.747408105560794"/>
    <n v="0.62966666666666671"/>
    <n v="8.6396666666666668"/>
    <n v="7.5771666666666668"/>
  </r>
  <r>
    <x v="95"/>
    <n v="4.6100000000000003"/>
    <n v="21.724787935909522"/>
    <n v="0.62966666666666671"/>
    <n v="5.2396666666666674"/>
    <n v="7.1096666666666666"/>
  </r>
  <r>
    <x v="96"/>
    <n v="4.1399999999999997"/>
    <n v="19.509896324222431"/>
    <n v="0.62966666666666671"/>
    <n v="4.7696666666666667"/>
    <n v="6.719666666666666"/>
  </r>
  <r>
    <x v="97"/>
    <n v="2.87"/>
    <n v="13.52497643732328"/>
    <n v="0.62966666666666671"/>
    <n v="3.4996666666666667"/>
    <n v="6.2596666666666669"/>
  </r>
  <r>
    <x v="98"/>
    <n v="4.24"/>
    <n v="19.98114985862394"/>
    <n v="0.62966666666666671"/>
    <n v="4.8696666666666673"/>
    <n v="6.0859166666666669"/>
  </r>
  <r>
    <x v="99"/>
    <n v="4.18"/>
    <n v="19.698397737983033"/>
    <n v="0.62966666666666671"/>
    <n v="4.8096666666666668"/>
    <n v="5.9441111111111109"/>
  </r>
  <r>
    <x v="100"/>
    <n v="5.62"/>
    <n v="26.48444863336475"/>
    <n v="0.62966666666666671"/>
    <n v="6.2496666666666671"/>
    <n v="5.9746666666666668"/>
  </r>
  <r>
    <x v="101"/>
    <n v="5.84"/>
    <n v="27.521206409048066"/>
    <n v="0.62966666666666671"/>
    <n v="6.4696666666666669"/>
    <n v="6.0196666666666667"/>
  </r>
  <r>
    <x v="102"/>
    <n v="4.87"/>
    <n v="22.950047125353439"/>
    <n v="0.62966666666666671"/>
    <n v="5.4996666666666671"/>
    <n v="5.9763333333333337"/>
  </r>
  <r>
    <x v="103"/>
    <n v="3.71"/>
    <n v="17.483506126295946"/>
    <n v="0.62966666666666671"/>
    <n v="4.339666666666667"/>
    <n v="5.850435897435899"/>
  </r>
  <r>
    <x v="104"/>
    <n v="3.44"/>
    <n v="16.211121583411874"/>
    <n v="0.62966666666666671"/>
    <n v="4.0696666666666665"/>
    <n v="5.7232380952380959"/>
  </r>
  <r>
    <x v="105"/>
    <n v="3.09"/>
    <n v="14.561734213006597"/>
    <n v="0.62966666666666671"/>
    <n v="3.7196666666666665"/>
    <n v="5.5896666666666679"/>
  </r>
  <r>
    <x v="106"/>
    <n v="4.01"/>
    <n v="18.897266729500469"/>
    <n v="0.62966666666666671"/>
    <n v="4.6396666666666668"/>
    <n v="5.5302916666666677"/>
  </r>
  <r>
    <x v="107"/>
    <n v="5.35"/>
    <n v="25.212064090480677"/>
    <n v="0.62966666666666671"/>
    <n v="5.9796666666666667"/>
    <n v="5.5567254901960794"/>
  </r>
  <r>
    <x v="108"/>
    <n v="8.84"/>
    <n v="41.65881244109331"/>
    <n v="0.62966666666666671"/>
    <n v="9.4696666666666669"/>
    <n v="5.7741111111111119"/>
  </r>
  <r>
    <x v="109"/>
    <n v="6.5"/>
    <n v="30.631479736098022"/>
    <n v="0.62966666666666671"/>
    <n v="7.129666666666667"/>
    <n v="5.845456140350878"/>
  </r>
  <r>
    <x v="110"/>
    <n v="6.02"/>
    <n v="28.369462770970781"/>
    <n v="0.62966666666666671"/>
    <n v="6.6496666666666666"/>
    <n v="5.8856666666666673"/>
  </r>
  <r>
    <x v="111"/>
    <n v="6.96"/>
    <n v="32.799245994344957"/>
    <n v="0.62966666666666671"/>
    <n v="7.589666666666667"/>
    <n v="5.9668095238095242"/>
  </r>
  <r>
    <x v="112"/>
    <n v="6.33"/>
    <n v="29.830348727615458"/>
    <n v="0.62966666666666671"/>
    <n v="6.9596666666666671"/>
    <n v="6.0119393939393948"/>
  </r>
  <r>
    <x v="113"/>
    <n v="8.3000000000000007"/>
    <n v="39.114043355325165"/>
    <n v="0.62966666666666671"/>
    <n v="8.9296666666666678"/>
    <n v="6.1387971014492759"/>
  </r>
  <r>
    <x v="114"/>
    <n v="6.53"/>
    <n v="30.772855796418476"/>
    <n v="0.62966666666666671"/>
    <n v="7.1596666666666673"/>
    <n v="6.1813333333333347"/>
  </r>
  <r>
    <x v="115"/>
    <n v="7.85"/>
    <n v="36.993402450518374"/>
    <n v="0.62966666666666671"/>
    <n v="8.4796666666666667"/>
    <n v="6.2732666666666681"/>
  </r>
  <r>
    <x v="116"/>
    <n v="5.54"/>
    <n v="26.107445805843543"/>
    <n v="0.62966666666666671"/>
    <n v="6.1696666666666671"/>
    <n v="6.2692820512820528"/>
  </r>
  <r>
    <x v="117"/>
    <n v="4.05"/>
    <n v="19.085768143261074"/>
    <n v="0.62966666666666671"/>
    <n v="4.6796666666666669"/>
    <n v="6.2104074074074092"/>
  </r>
  <r>
    <x v="118"/>
    <n v="3.96"/>
    <n v="18.661639962299716"/>
    <n v="0.62966666666666671"/>
    <n v="4.589666666666667"/>
    <n v="6.1525238095238111"/>
  </r>
  <r>
    <x v="119"/>
    <n v="4.07"/>
    <n v="19.180018850141376"/>
    <n v="0.62966666666666671"/>
    <n v="4.6996666666666673"/>
    <n v="6.1024252873563229"/>
  </r>
  <r>
    <x v="120"/>
    <n v="3.43"/>
    <n v="16.163996229971726"/>
    <n v="0.62966666666666671"/>
    <n v="4.0596666666666668"/>
    <n v="6.0343333333333344"/>
  </r>
  <r>
    <x v="121"/>
    <n v="3.5"/>
    <n v="16.493873704052781"/>
    <n v="0.60935483870967744"/>
    <n v="4.1093548387096774"/>
    <n v="4.1093548387096774"/>
  </r>
  <r>
    <x v="122"/>
    <n v="4.12"/>
    <n v="19.415645617342129"/>
    <n v="0.60935483870967744"/>
    <n v="4.7293548387096775"/>
    <n v="4.4193548387096779"/>
  </r>
  <r>
    <x v="123"/>
    <n v="3.46"/>
    <n v="16.305372290292176"/>
    <n v="0.60935483870967744"/>
    <n v="4.0693548387096774"/>
    <n v="4.3026881720430117"/>
  </r>
  <r>
    <x v="124"/>
    <n v="4.5199999999999996"/>
    <n v="21.30065975494816"/>
    <n v="0.60935483870967744"/>
    <n v="5.129354838709677"/>
    <n v="4.5093548387096778"/>
  </r>
  <r>
    <x v="125"/>
    <n v="2.86"/>
    <n v="13.477851083883129"/>
    <n v="0.60935483870967744"/>
    <n v="3.4693548387096773"/>
    <n v="4.3013548387096776"/>
  </r>
  <r>
    <x v="126"/>
    <n v="3"/>
    <n v="14.137606032045241"/>
    <n v="0.60935483870967744"/>
    <n v="3.6093548387096774"/>
    <n v="4.1860215053763445"/>
  </r>
  <r>
    <x v="127"/>
    <n v="4.3099999999999996"/>
    <n v="20.311027332704992"/>
    <n v="0.60935483870967744"/>
    <n v="4.919354838709677"/>
    <n v="4.2907834101382489"/>
  </r>
  <r>
    <x v="128"/>
    <n v="3.77"/>
    <n v="17.766258246936854"/>
    <n v="0.60935483870967744"/>
    <n v="4.379354838709677"/>
    <n v="4.3018548387096773"/>
  </r>
  <r>
    <x v="129"/>
    <n v="4.41"/>
    <n v="20.782280867106504"/>
    <n v="0.60935483870967744"/>
    <n v="5.0193548387096776"/>
    <n v="4.3815770609318996"/>
  </r>
  <r>
    <x v="130"/>
    <n v="3.85"/>
    <n v="18.14326107445806"/>
    <n v="0.60935483870967744"/>
    <n v="4.4593548387096771"/>
    <n v="4.3893548387096777"/>
  </r>
  <r>
    <x v="131"/>
    <n v="3.24"/>
    <n v="15.26861451460886"/>
    <n v="0.60935483870967744"/>
    <n v="3.8493548387096777"/>
    <n v="4.3402639296187688"/>
  </r>
  <r>
    <x v="132"/>
    <n v="2.93"/>
    <n v="13.807728557964186"/>
    <n v="0.60935483870967744"/>
    <n v="3.5393548387096776"/>
    <n v="4.2735215053763449"/>
  </r>
  <r>
    <x v="133"/>
    <n v="3.25"/>
    <n v="15.315739868049011"/>
    <n v="0.60935483870967744"/>
    <n v="3.8593548387096774"/>
    <n v="4.2416625310173703"/>
  </r>
  <r>
    <x v="134"/>
    <n v="3.17"/>
    <n v="14.938737040527803"/>
    <n v="0.60935483870967744"/>
    <n v="3.7793548387096774"/>
    <n v="4.2086405529953925"/>
  </r>
  <r>
    <x v="135"/>
    <n v="3"/>
    <n v="14.137606032045241"/>
    <n v="0.60935483870967744"/>
    <n v="3.6093548387096774"/>
    <n v="4.1686881720430113"/>
  </r>
  <r>
    <x v="136"/>
    <n v="4.83"/>
    <n v="22.761545711592838"/>
    <n v="0.60935483870967744"/>
    <n v="5.4393548387096775"/>
    <n v="4.2481048387096783"/>
  </r>
  <r>
    <x v="137"/>
    <n v="3.76"/>
    <n v="17.719132893496699"/>
    <n v="0.60935483870967744"/>
    <n v="4.3693548387096772"/>
    <n v="4.2552371916508553"/>
  </r>
  <r>
    <x v="138"/>
    <n v="3.4"/>
    <n v="16.022620169651272"/>
    <n v="0.60935483870967744"/>
    <n v="4.0093548387096778"/>
    <n v="4.2415770609319008"/>
  </r>
  <r>
    <x v="139"/>
    <n v="3.53"/>
    <n v="16.635249764373231"/>
    <n v="0.60935483870967744"/>
    <n v="4.1393548387096768"/>
    <n v="4.2361969439728364"/>
  </r>
  <r>
    <x v="140"/>
    <n v="3.84"/>
    <n v="18.096135721017905"/>
    <n v="0.60935483870967744"/>
    <n v="4.4493548387096773"/>
    <n v="4.2468548387096785"/>
  </r>
  <r>
    <x v="141"/>
    <n v="3.31"/>
    <n v="15.598491988689915"/>
    <n v="0.60935483870967744"/>
    <n v="3.9193548387096775"/>
    <n v="4.2312596006144405"/>
  </r>
  <r>
    <x v="142"/>
    <n v="3.54"/>
    <n v="16.682375117813383"/>
    <n v="0.60935483870967744"/>
    <n v="4.1493548387096775"/>
    <n v="4.2275366568914974"/>
  </r>
  <r>
    <x v="143"/>
    <n v="2.99"/>
    <n v="14.09048067860509"/>
    <n v="0.60935483870967744"/>
    <n v="3.5993548387096777"/>
    <n v="4.20022440392707"/>
  </r>
  <r>
    <x v="144"/>
    <n v="2.86"/>
    <n v="13.477851083883129"/>
    <n v="0.60935483870967744"/>
    <n v="3.4693548387096773"/>
    <n v="4.1697715053763451"/>
  </r>
  <r>
    <x v="145"/>
    <n v="3.4"/>
    <n v="16.022620169651272"/>
    <n v="0.60935483870967744"/>
    <n v="4.0093548387096778"/>
    <n v="4.1633548387096786"/>
  </r>
  <r>
    <x v="146"/>
    <n v="2.79"/>
    <n v="13.147973609802074"/>
    <n v="0.60935483870967744"/>
    <n v="3.3993548387096775"/>
    <n v="4.1339702233250639"/>
  </r>
  <r>
    <x v="147"/>
    <n v="3.47"/>
    <n v="16.352497643732328"/>
    <n v="0.60935483870967744"/>
    <n v="4.0793548387096781"/>
    <n v="4.1319474313022715"/>
  </r>
  <r>
    <x v="148"/>
    <n v="3.45"/>
    <n v="16.258246936852029"/>
    <n v="0.60935483870967744"/>
    <n v="4.0593548387096776"/>
    <n v="4.1293548387096788"/>
  </r>
  <r>
    <x v="149"/>
    <n v="3.19"/>
    <n v="15.032987747408106"/>
    <n v="0.60935483870967744"/>
    <n v="3.7993548387096774"/>
    <n v="4.1179755283648509"/>
  </r>
  <r>
    <x v="150"/>
    <n v="3.52"/>
    <n v="16.588124410933084"/>
    <n v="0.60935483870967744"/>
    <n v="4.129354838709677"/>
    <n v="4.1183548387096787"/>
  </r>
  <r>
    <x v="151"/>
    <n v="3.45"/>
    <n v="16.258246936852029"/>
    <n v="0.60935483870967744"/>
    <n v="4.0593548387096776"/>
    <n v="4.1164516129032274"/>
  </r>
  <r>
    <x v="152"/>
    <n v="2.79"/>
    <n v="13.147973609802074"/>
    <n v="0.62966666666666671"/>
    <n v="3.4196666666666666"/>
    <n v="3.4196666666666666"/>
  </r>
  <r>
    <x v="153"/>
    <n v="2.86"/>
    <n v="13.477851083883129"/>
    <n v="0.62966666666666671"/>
    <n v="3.4896666666666665"/>
    <n v="3.4546666666666663"/>
  </r>
  <r>
    <x v="154"/>
    <m/>
    <s v=" "/>
    <n v="0"/>
    <s v=""/>
    <n v="3.4546666666666663"/>
  </r>
  <r>
    <x v="155"/>
    <m/>
    <s v=" "/>
    <n v="0"/>
    <s v=""/>
    <n v="3.4546666666666663"/>
  </r>
  <r>
    <x v="156"/>
    <m/>
    <s v=" "/>
    <n v="0"/>
    <s v=""/>
    <n v="3.4546666666666663"/>
  </r>
  <r>
    <x v="157"/>
    <m/>
    <s v=" "/>
    <n v="0"/>
    <s v=""/>
    <n v="3.4546666666666663"/>
  </r>
  <r>
    <x v="158"/>
    <m/>
    <s v=" "/>
    <n v="0"/>
    <s v=""/>
    <n v="3.4546666666666663"/>
  </r>
  <r>
    <x v="159"/>
    <m/>
    <s v=" "/>
    <n v="0"/>
    <s v=""/>
    <n v="3.4546666666666663"/>
  </r>
  <r>
    <x v="160"/>
    <m/>
    <s v=" "/>
    <n v="0"/>
    <s v=""/>
    <n v="3.4546666666666663"/>
  </r>
  <r>
    <x v="161"/>
    <m/>
    <s v=" "/>
    <n v="0"/>
    <s v=""/>
    <n v="3.4546666666666663"/>
  </r>
  <r>
    <x v="162"/>
    <m/>
    <s v=" "/>
    <n v="0"/>
    <s v=""/>
    <n v="3.4546666666666663"/>
  </r>
  <r>
    <x v="163"/>
    <m/>
    <s v=" "/>
    <n v="0"/>
    <s v=""/>
    <n v="3.4546666666666663"/>
  </r>
  <r>
    <x v="164"/>
    <m/>
    <s v=" "/>
    <n v="0"/>
    <s v=""/>
    <n v="3.4546666666666663"/>
  </r>
  <r>
    <x v="165"/>
    <m/>
    <s v=" "/>
    <n v="0"/>
    <s v=""/>
    <n v="3.4546666666666663"/>
  </r>
  <r>
    <x v="166"/>
    <m/>
    <s v=" "/>
    <n v="0"/>
    <s v=""/>
    <n v="3.4546666666666663"/>
  </r>
  <r>
    <x v="167"/>
    <m/>
    <s v=" "/>
    <n v="0"/>
    <s v=""/>
    <n v="3.4546666666666663"/>
  </r>
  <r>
    <x v="168"/>
    <m/>
    <s v=" "/>
    <n v="0"/>
    <s v=""/>
    <n v="3.4546666666666663"/>
  </r>
  <r>
    <x v="169"/>
    <m/>
    <s v=" "/>
    <n v="0"/>
    <s v=""/>
    <n v="3.4546666666666663"/>
  </r>
  <r>
    <x v="170"/>
    <m/>
    <s v=" "/>
    <n v="0"/>
    <s v=""/>
    <n v="3.4546666666666663"/>
  </r>
  <r>
    <x v="171"/>
    <m/>
    <s v=" "/>
    <n v="0"/>
    <s v=""/>
    <n v="3.4546666666666663"/>
  </r>
  <r>
    <x v="172"/>
    <m/>
    <s v=" "/>
    <n v="0"/>
    <s v=""/>
    <n v="3.4546666666666663"/>
  </r>
  <r>
    <x v="173"/>
    <m/>
    <s v=" "/>
    <n v="0"/>
    <s v=""/>
    <n v="3.4546666666666663"/>
  </r>
  <r>
    <x v="174"/>
    <m/>
    <s v=" "/>
    <n v="0"/>
    <s v=""/>
    <n v="3.4546666666666663"/>
  </r>
  <r>
    <x v="175"/>
    <m/>
    <s v=" "/>
    <n v="0"/>
    <s v=""/>
    <n v="3.4546666666666663"/>
  </r>
  <r>
    <x v="176"/>
    <m/>
    <s v=" "/>
    <n v="0"/>
    <s v=""/>
    <n v="3.4546666666666663"/>
  </r>
  <r>
    <x v="177"/>
    <m/>
    <s v=" "/>
    <n v="0"/>
    <s v=""/>
    <n v="3.4546666666666663"/>
  </r>
  <r>
    <x v="178"/>
    <m/>
    <s v=" "/>
    <n v="0"/>
    <s v=""/>
    <n v="3.4546666666666663"/>
  </r>
  <r>
    <x v="179"/>
    <m/>
    <s v=" "/>
    <n v="0"/>
    <s v=""/>
    <n v="3.4546666666666663"/>
  </r>
  <r>
    <x v="180"/>
    <m/>
    <s v=" "/>
    <n v="0"/>
    <s v=""/>
    <n v="3.4546666666666663"/>
  </r>
  <r>
    <x v="181"/>
    <m/>
    <s v=" "/>
    <n v="0"/>
    <s v=""/>
    <n v="3.4546666666666663"/>
  </r>
  <r>
    <x v="182"/>
    <m/>
    <s v=" "/>
    <n v="0"/>
    <s v=""/>
    <e v="#DIV/0!"/>
  </r>
  <r>
    <x v="183"/>
    <m/>
    <s v=" "/>
    <n v="0"/>
    <s v=""/>
    <e v="#DIV/0!"/>
  </r>
  <r>
    <x v="184"/>
    <m/>
    <s v=" "/>
    <n v="0"/>
    <s v=""/>
    <e v="#DIV/0!"/>
  </r>
  <r>
    <x v="185"/>
    <m/>
    <s v=" "/>
    <n v="0"/>
    <s v=""/>
    <e v="#DIV/0!"/>
  </r>
  <r>
    <x v="186"/>
    <m/>
    <s v=" "/>
    <n v="0"/>
    <s v=""/>
    <e v="#DIV/0!"/>
  </r>
  <r>
    <x v="187"/>
    <m/>
    <s v=" "/>
    <n v="0"/>
    <s v=""/>
    <e v="#DIV/0!"/>
  </r>
  <r>
    <x v="188"/>
    <m/>
    <s v=" "/>
    <n v="0"/>
    <s v=""/>
    <e v="#DIV/0!"/>
  </r>
  <r>
    <x v="189"/>
    <m/>
    <s v=" "/>
    <n v="0"/>
    <s v=""/>
    <e v="#DIV/0!"/>
  </r>
  <r>
    <x v="190"/>
    <m/>
    <s v=" "/>
    <n v="0"/>
    <s v=""/>
    <e v="#DIV/0!"/>
  </r>
  <r>
    <x v="191"/>
    <m/>
    <s v=" "/>
    <n v="0"/>
    <s v=""/>
    <e v="#DIV/0!"/>
  </r>
  <r>
    <x v="192"/>
    <m/>
    <s v=" "/>
    <n v="0"/>
    <s v=""/>
    <e v="#DIV/0!"/>
  </r>
  <r>
    <x v="193"/>
    <m/>
    <s v=" "/>
    <n v="0"/>
    <s v=""/>
    <e v="#DIV/0!"/>
  </r>
  <r>
    <x v="194"/>
    <m/>
    <s v=" "/>
    <n v="0"/>
    <s v=""/>
    <e v="#DIV/0!"/>
  </r>
  <r>
    <x v="195"/>
    <m/>
    <s v=" "/>
    <n v="0"/>
    <s v=""/>
    <e v="#DIV/0!"/>
  </r>
  <r>
    <x v="196"/>
    <m/>
    <s v=" "/>
    <n v="0"/>
    <s v=""/>
    <e v="#DIV/0!"/>
  </r>
  <r>
    <x v="197"/>
    <m/>
    <s v=" "/>
    <n v="0"/>
    <s v=""/>
    <e v="#DIV/0!"/>
  </r>
  <r>
    <x v="198"/>
    <m/>
    <s v=" "/>
    <n v="0"/>
    <s v=""/>
    <e v="#DIV/0!"/>
  </r>
  <r>
    <x v="199"/>
    <m/>
    <s v=" "/>
    <n v="0"/>
    <s v=""/>
    <e v="#DIV/0!"/>
  </r>
  <r>
    <x v="200"/>
    <m/>
    <s v=" "/>
    <n v="0"/>
    <s v=""/>
    <e v="#DIV/0!"/>
  </r>
  <r>
    <x v="201"/>
    <m/>
    <s v=" "/>
    <n v="0"/>
    <s v=""/>
    <e v="#DIV/0!"/>
  </r>
  <r>
    <x v="202"/>
    <m/>
    <s v=" "/>
    <n v="0"/>
    <s v=""/>
    <e v="#DIV/0!"/>
  </r>
  <r>
    <x v="203"/>
    <m/>
    <s v=" "/>
    <n v="0"/>
    <s v=""/>
    <e v="#DIV/0!"/>
  </r>
  <r>
    <x v="204"/>
    <m/>
    <s v=" "/>
    <n v="0"/>
    <s v=""/>
    <e v="#DIV/0!"/>
  </r>
  <r>
    <x v="205"/>
    <m/>
    <s v=" "/>
    <n v="0"/>
    <s v=""/>
    <e v="#DIV/0!"/>
  </r>
  <r>
    <x v="206"/>
    <m/>
    <s v=" "/>
    <n v="0"/>
    <s v=""/>
    <e v="#DIV/0!"/>
  </r>
  <r>
    <x v="207"/>
    <m/>
    <s v=" "/>
    <n v="0"/>
    <s v=""/>
    <e v="#DIV/0!"/>
  </r>
  <r>
    <x v="208"/>
    <m/>
    <s v=" "/>
    <n v="0"/>
    <s v=""/>
    <e v="#DIV/0!"/>
  </r>
  <r>
    <x v="209"/>
    <m/>
    <s v=" "/>
    <n v="0"/>
    <s v=""/>
    <e v="#DIV/0!"/>
  </r>
  <r>
    <x v="210"/>
    <m/>
    <s v=" "/>
    <n v="0"/>
    <s v=""/>
    <e v="#DIV/0!"/>
  </r>
  <r>
    <x v="211"/>
    <m/>
    <s v=" "/>
    <n v="0"/>
    <s v=""/>
    <e v="#DIV/0!"/>
  </r>
  <r>
    <x v="212"/>
    <m/>
    <s v=" "/>
    <n v="0"/>
    <s v=""/>
    <e v="#DIV/0!"/>
  </r>
  <r>
    <x v="213"/>
    <m/>
    <s v=" "/>
    <n v="0"/>
    <s v=""/>
    <e v="#DIV/0!"/>
  </r>
  <r>
    <x v="214"/>
    <m/>
    <s v=" "/>
    <n v="0"/>
    <s v=""/>
    <e v="#DIV/0!"/>
  </r>
  <r>
    <x v="215"/>
    <m/>
    <s v=" "/>
    <n v="0"/>
    <s v=""/>
    <e v="#DIV/0!"/>
  </r>
  <r>
    <x v="216"/>
    <m/>
    <s v=" "/>
    <n v="0"/>
    <s v=""/>
    <e v="#DIV/0!"/>
  </r>
  <r>
    <x v="217"/>
    <m/>
    <s v=" "/>
    <n v="0"/>
    <s v=""/>
    <e v="#DIV/0!"/>
  </r>
  <r>
    <x v="218"/>
    <m/>
    <s v=" "/>
    <n v="0"/>
    <s v=""/>
    <e v="#DIV/0!"/>
  </r>
  <r>
    <x v="219"/>
    <m/>
    <s v=" "/>
    <n v="0"/>
    <s v=""/>
    <e v="#DIV/0!"/>
  </r>
  <r>
    <x v="220"/>
    <m/>
    <s v=" "/>
    <n v="0"/>
    <s v=""/>
    <e v="#DIV/0!"/>
  </r>
  <r>
    <x v="221"/>
    <m/>
    <s v=" "/>
    <n v="0"/>
    <s v=""/>
    <e v="#DIV/0!"/>
  </r>
  <r>
    <x v="222"/>
    <m/>
    <s v=" "/>
    <n v="0"/>
    <s v=""/>
    <e v="#DIV/0!"/>
  </r>
  <r>
    <x v="223"/>
    <m/>
    <s v=" "/>
    <n v="0"/>
    <s v=""/>
    <e v="#DIV/0!"/>
  </r>
  <r>
    <x v="224"/>
    <m/>
    <s v=" "/>
    <n v="0"/>
    <s v=""/>
    <e v="#DIV/0!"/>
  </r>
  <r>
    <x v="225"/>
    <m/>
    <s v=" "/>
    <n v="0"/>
    <s v=""/>
    <e v="#DIV/0!"/>
  </r>
  <r>
    <x v="226"/>
    <m/>
    <s v=" "/>
    <n v="0"/>
    <s v=""/>
    <e v="#DIV/0!"/>
  </r>
  <r>
    <x v="227"/>
    <m/>
    <s v=" "/>
    <n v="0"/>
    <s v=""/>
    <e v="#DIV/0!"/>
  </r>
  <r>
    <x v="228"/>
    <m/>
    <s v=" "/>
    <n v="0"/>
    <s v=""/>
    <e v="#DIV/0!"/>
  </r>
  <r>
    <x v="229"/>
    <m/>
    <s v=" "/>
    <n v="0"/>
    <s v=""/>
    <e v="#DIV/0!"/>
  </r>
  <r>
    <x v="230"/>
    <m/>
    <s v=" "/>
    <n v="0"/>
    <s v=""/>
    <e v="#DIV/0!"/>
  </r>
  <r>
    <x v="231"/>
    <m/>
    <s v=" "/>
    <n v="0"/>
    <s v=""/>
    <e v="#DIV/0!"/>
  </r>
  <r>
    <x v="232"/>
    <m/>
    <s v=" "/>
    <n v="0"/>
    <s v=""/>
    <e v="#DIV/0!"/>
  </r>
  <r>
    <x v="233"/>
    <m/>
    <s v=" "/>
    <n v="0"/>
    <s v=""/>
    <e v="#DIV/0!"/>
  </r>
  <r>
    <x v="234"/>
    <m/>
    <s v=" "/>
    <n v="0"/>
    <s v=""/>
    <e v="#DIV/0!"/>
  </r>
  <r>
    <x v="235"/>
    <m/>
    <s v=" "/>
    <n v="0"/>
    <s v=""/>
    <e v="#DIV/0!"/>
  </r>
  <r>
    <x v="236"/>
    <m/>
    <s v=" "/>
    <n v="0"/>
    <s v=""/>
    <e v="#DIV/0!"/>
  </r>
  <r>
    <x v="237"/>
    <m/>
    <s v=" "/>
    <n v="0"/>
    <s v=""/>
    <e v="#DIV/0!"/>
  </r>
  <r>
    <x v="238"/>
    <m/>
    <s v=" "/>
    <n v="0"/>
    <s v=""/>
    <e v="#DIV/0!"/>
  </r>
  <r>
    <x v="239"/>
    <m/>
    <s v=" "/>
    <n v="0"/>
    <s v=""/>
    <e v="#DIV/0!"/>
  </r>
  <r>
    <x v="240"/>
    <m/>
    <s v=" "/>
    <n v="0"/>
    <s v=""/>
    <e v="#DIV/0!"/>
  </r>
  <r>
    <x v="241"/>
    <m/>
    <s v=" "/>
    <n v="0"/>
    <s v=""/>
    <e v="#DIV/0!"/>
  </r>
  <r>
    <x v="242"/>
    <m/>
    <s v=" "/>
    <n v="0"/>
    <s v=""/>
    <e v="#DIV/0!"/>
  </r>
  <r>
    <x v="243"/>
    <m/>
    <s v=" "/>
    <n v="0"/>
    <s v=""/>
    <e v="#DIV/0!"/>
  </r>
  <r>
    <x v="244"/>
    <m/>
    <s v=" "/>
    <n v="0"/>
    <s v=""/>
    <e v="#DIV/0!"/>
  </r>
  <r>
    <x v="245"/>
    <m/>
    <s v=" "/>
    <n v="0"/>
    <s v=""/>
    <e v="#DIV/0!"/>
  </r>
  <r>
    <x v="246"/>
    <m/>
    <s v=" "/>
    <n v="0"/>
    <s v=""/>
    <e v="#DIV/0!"/>
  </r>
  <r>
    <x v="247"/>
    <m/>
    <s v=" "/>
    <n v="0"/>
    <s v=""/>
    <e v="#DIV/0!"/>
  </r>
  <r>
    <x v="248"/>
    <m/>
    <s v=" "/>
    <n v="0"/>
    <s v=""/>
    <e v="#DIV/0!"/>
  </r>
  <r>
    <x v="249"/>
    <m/>
    <s v=" "/>
    <n v="0"/>
    <s v=""/>
    <e v="#DIV/0!"/>
  </r>
  <r>
    <x v="250"/>
    <m/>
    <s v=" "/>
    <n v="0"/>
    <s v=""/>
    <e v="#DIV/0!"/>
  </r>
  <r>
    <x v="251"/>
    <m/>
    <s v=" "/>
    <n v="0"/>
    <s v=""/>
    <e v="#DIV/0!"/>
  </r>
  <r>
    <x v="252"/>
    <m/>
    <s v=" "/>
    <n v="0"/>
    <s v=""/>
    <e v="#DIV/0!"/>
  </r>
  <r>
    <x v="253"/>
    <m/>
    <s v=" "/>
    <n v="0"/>
    <s v=""/>
    <e v="#DIV/0!"/>
  </r>
  <r>
    <x v="254"/>
    <m/>
    <s v=" "/>
    <n v="0"/>
    <s v=""/>
    <e v="#DIV/0!"/>
  </r>
  <r>
    <x v="255"/>
    <m/>
    <s v=" "/>
    <n v="0"/>
    <s v=""/>
    <e v="#DIV/0!"/>
  </r>
  <r>
    <x v="256"/>
    <m/>
    <s v=" "/>
    <n v="0"/>
    <s v=""/>
    <e v="#DIV/0!"/>
  </r>
  <r>
    <x v="257"/>
    <m/>
    <s v=" "/>
    <n v="0"/>
    <s v=""/>
    <e v="#DIV/0!"/>
  </r>
  <r>
    <x v="258"/>
    <m/>
    <s v=" "/>
    <n v="0"/>
    <s v=""/>
    <e v="#DIV/0!"/>
  </r>
  <r>
    <x v="259"/>
    <m/>
    <s v=" "/>
    <n v="0"/>
    <s v=""/>
    <e v="#DIV/0!"/>
  </r>
  <r>
    <x v="260"/>
    <m/>
    <s v=" "/>
    <n v="0"/>
    <s v=""/>
    <e v="#DIV/0!"/>
  </r>
  <r>
    <x v="261"/>
    <m/>
    <s v=" "/>
    <n v="0"/>
    <s v=""/>
    <e v="#DIV/0!"/>
  </r>
  <r>
    <x v="262"/>
    <m/>
    <s v=" "/>
    <n v="0"/>
    <s v=""/>
    <e v="#DIV/0!"/>
  </r>
  <r>
    <x v="263"/>
    <m/>
    <s v=" "/>
    <n v="0"/>
    <s v=""/>
    <e v="#DIV/0!"/>
  </r>
  <r>
    <x v="264"/>
    <m/>
    <s v=" "/>
    <n v="0"/>
    <s v=""/>
    <e v="#DIV/0!"/>
  </r>
  <r>
    <x v="265"/>
    <m/>
    <s v=" "/>
    <n v="0"/>
    <s v=""/>
    <e v="#DIV/0!"/>
  </r>
  <r>
    <x v="266"/>
    <m/>
    <s v=" "/>
    <n v="0"/>
    <s v=""/>
    <e v="#DIV/0!"/>
  </r>
  <r>
    <x v="267"/>
    <m/>
    <s v=" "/>
    <n v="0"/>
    <s v=""/>
    <e v="#DIV/0!"/>
  </r>
  <r>
    <x v="268"/>
    <m/>
    <s v=" "/>
    <n v="0"/>
    <s v=""/>
    <e v="#DIV/0!"/>
  </r>
  <r>
    <x v="269"/>
    <m/>
    <s v=" "/>
    <n v="0"/>
    <s v=""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BFF990-8554-484C-855A-A1521A4C185A}" name="Tableau croisé dynamique1" cacheId="18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4:F11" firstHeaderRow="0" firstDataRow="1" firstDataCol="1" rowPageCount="1" colPageCount="1"/>
  <pivotFields count="11">
    <pivotField compact="0" numFmtId="14" showAll="0">
      <items count="2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t="default"/>
      </items>
    </pivotField>
    <pivotField dataField="1" compact="0" showAll="0"/>
    <pivotField dataField="1" compact="0" showAll="0"/>
    <pivotField dataField="1" compact="0" numFmtId="43" showAll="0"/>
    <pivotField compact="0" showAll="0"/>
    <pivotField dataField="1" compact="0" showAll="0"/>
    <pivotField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>
      <items count="15">
        <item h="1"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compact="0" showAll="0">
      <items count="7">
        <item x="0"/>
        <item x="1"/>
        <item x="2"/>
        <item x="3"/>
        <item x="4"/>
        <item x="5"/>
        <item t="default"/>
      </items>
    </pivotField>
    <pivotField axis="axisPage" compact="0" showAll="0">
      <items count="4">
        <item x="0"/>
        <item x="1"/>
        <item x="2"/>
        <item t="default"/>
      </items>
    </pivotField>
    <pivotField dataField="1" compact="0" dragToRow="0" dragToCol="0" dragToPage="0" showAll="0" defaultSubtotal="0"/>
  </pivotFields>
  <rowFields count="1">
    <field x="7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9" item="1" hier="-1"/>
  </pageFields>
  <dataFields count="5">
    <dataField name="kWh " fld="2" baseField="6" baseItem="5" numFmtId="166"/>
    <dataField name="Consommation" fld="1" baseField="6" baseItem="5" numFmtId="44"/>
    <dataField name="Abonnement" fld="3" baseField="6" baseItem="5" numFmtId="44"/>
    <dataField name="Coût Conso+Abt" fld="10" baseField="6" baseItem="5" numFmtId="44"/>
    <dataField name="Moyenne Cumulée " fld="5" subtotal="average" baseField="7" baseItem="5" numFmtId="44"/>
  </dataFields>
  <formats count="5">
    <format dxfId="62">
      <pivotArea field="7" type="button" dataOnly="0" labelOnly="1" outline="0" axis="axisRow" fieldPosition="0"/>
    </format>
    <format dxfId="6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0">
      <pivotArea field="7" type="button" dataOnly="0" labelOnly="1" outline="0" axis="axisRow" fieldPosition="0"/>
    </format>
    <format dxfId="5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0">
      <pivotArea outline="0" fieldPosition="0">
        <references count="1">
          <reference field="4294967294" count="1">
            <x v="4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s" xr10:uid="{BCC27C71-7BE7-4993-95CA-E7A9810C070A}" sourceName="Mois (Dates)">
  <pivotTables>
    <pivotTable tabId="2" name="Tableau croisé dynamique1"/>
  </pivotTables>
  <data>
    <tabular pivotCacheId="455712899">
      <items count="14">
        <i x="1" s="1"/>
        <i x="2" s="1"/>
        <i x="3" s="1"/>
        <i x="4" s="1"/>
        <i x="5" s="1"/>
        <i x="6" s="1"/>
        <i x="7"/>
        <i x="8"/>
        <i x="9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s)" xr10:uid="{B50A4B3C-3B17-477E-A52E-AAF11C96F8B9}" cache="Segment_Mois__Dates" caption="Mois (Dates)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3571D0-4683-4399-97E4-8240A85815AF}" name="Conso" displayName="Conso" ref="A5:F275" totalsRowShown="0">
  <autoFilter ref="A5:F275" xr:uid="{A43571D0-4683-4399-97E4-8240A85815AF}"/>
  <tableColumns count="6">
    <tableColumn id="1" xr3:uid="{AFE7E9FD-F61A-40DF-866C-46D6AC78CC2E}" name="Dates" dataDxfId="71">
      <calculatedColumnFormula>IF(ROW()=6,DATE(2024,1,1),A5+1)</calculatedColumnFormula>
    </tableColumn>
    <tableColumn id="2" xr3:uid="{DD7AF2F6-7F4A-4F1A-A433-9AAF44F56C30}" name="conso" dataDxfId="70" dataCellStyle="Milliers"/>
    <tableColumn id="3" xr3:uid="{C321C201-2785-4259-AE00-41DAC12BEC42}" name="Nombre de kWh" dataDxfId="69" dataCellStyle="Milliers">
      <calculatedColumnFormula>Conso[[#This Row],[conso]]/VLOOKUP(Conso[[#This Row],[Dates]],Tarifs[],2,1)</calculatedColumnFormula>
    </tableColumn>
    <tableColumn id="4" xr3:uid="{BA6B6DE9-2ADC-4F3B-851D-50E21FFE0179}" name="abonn" dataDxfId="65" dataCellStyle="Milliers">
      <calculatedColumnFormula>IF(Conso[[#This Row],[conso]]&gt;0,VLOOKUP(Conso[[#This Row],[Dates]],Tarifs[],3,1),0)/(EOMONTH(Conso[[#This Row],[Dates]],0)-EOMONTH(Conso[[#This Row],[Dates]],-1))</calculatedColumnFormula>
    </tableColumn>
    <tableColumn id="5" xr3:uid="{F6705287-35D4-4113-A48F-9F7976DEB077}" name="total" dataDxfId="64" dataCellStyle="Milliers">
      <calculatedColumnFormula>IF(Conso[[#This Row],[conso]]&gt;0,Conso[[#This Row],[abonn]]+Conso[[#This Row],[conso]],"")</calculatedColumnFormula>
    </tableColumn>
    <tableColumn id="9" xr3:uid="{A0511E4F-582B-43F1-90F6-B414A72BEA99}" name="Moyenne cumulée" dataDxfId="63" dataCellStyle="Milliers">
      <calculatedColumnFormula>AVERAGE(OFFSET(Conso[total],MATCH(EOMONTH(Conso[[#This Row],[Dates]],-1)+1,Conso[Dates],0)-1,,DAY(Conso[[#This Row],[Dates]])))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CC31EA-F7ED-4D0F-A00F-BFA97C54A0E2}" name="Tarifs" displayName="Tarifs" ref="H1:J3" totalsRowShown="0">
  <autoFilter ref="H1:J3" xr:uid="{C2CC31EA-F7ED-4D0F-A00F-BFA97C54A0E2}"/>
  <tableColumns count="3">
    <tableColumn id="1" xr3:uid="{A27AEB3E-B0BE-4167-8A25-CA2CE5C386B7}" name="Début" dataDxfId="68"/>
    <tableColumn id="2" xr3:uid="{B60D1D72-BFAB-4A5B-A4C8-43AF109294A3}" name="tarif kWh TTC" dataDxfId="67" dataCellStyle="Milliers"/>
    <tableColumn id="3" xr3:uid="{F428705C-0A0B-4DC4-9346-412939EDEA74}" name="tarif abon./mois TTC" dataDxfId="66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41DA-9D85-40ED-A65F-7E4B88464871}">
  <dimension ref="A1:J275"/>
  <sheetViews>
    <sheetView tabSelected="1" zoomScale="130" zoomScaleNormal="130" workbookViewId="0">
      <selection activeCell="H9" sqref="H9"/>
    </sheetView>
  </sheetViews>
  <sheetFormatPr baseColWidth="10" defaultRowHeight="15" x14ac:dyDescent="0.25"/>
  <cols>
    <col min="1" max="2" width="11.5703125" style="7" customWidth="1"/>
    <col min="3" max="3" width="20.140625" style="7" customWidth="1"/>
    <col min="4" max="4" width="11.5703125" style="7" customWidth="1"/>
    <col min="5" max="6" width="11.42578125" style="7"/>
    <col min="7" max="7" width="3.28515625" style="7" customWidth="1"/>
    <col min="8" max="8" width="11.42578125" style="7"/>
    <col min="9" max="9" width="13.85546875" customWidth="1"/>
    <col min="10" max="10" width="19.5703125" customWidth="1"/>
  </cols>
  <sheetData>
    <row r="1" spans="1:10" x14ac:dyDescent="0.25">
      <c r="A1" s="1"/>
      <c r="B1" s="1"/>
      <c r="C1" s="1"/>
      <c r="D1" s="1"/>
      <c r="E1" s="2"/>
      <c r="F1" s="2"/>
      <c r="G1" s="2"/>
      <c r="H1" s="3" t="s">
        <v>7</v>
      </c>
      <c r="I1" s="8" t="s">
        <v>5</v>
      </c>
      <c r="J1" s="8" t="s">
        <v>6</v>
      </c>
    </row>
    <row r="2" spans="1:10" x14ac:dyDescent="0.25">
      <c r="A2" s="1"/>
      <c r="B2" s="1"/>
      <c r="C2" s="1"/>
      <c r="D2" s="1"/>
      <c r="E2" s="1"/>
      <c r="F2" s="1"/>
      <c r="G2" s="1"/>
      <c r="H2" s="4">
        <v>45292</v>
      </c>
      <c r="I2" s="9">
        <v>0.2122</v>
      </c>
      <c r="J2" s="11">
        <v>18.89</v>
      </c>
    </row>
    <row r="3" spans="1:10" x14ac:dyDescent="0.25">
      <c r="A3" s="1"/>
      <c r="B3" s="1"/>
      <c r="C3" s="1"/>
      <c r="D3" s="1"/>
      <c r="E3" s="1"/>
      <c r="F3" s="1"/>
      <c r="G3" s="1"/>
      <c r="H3" s="4">
        <v>45440</v>
      </c>
      <c r="I3" s="10">
        <v>0.20180000000000001</v>
      </c>
      <c r="J3" s="12">
        <v>18.89</v>
      </c>
    </row>
    <row r="4" spans="1:10" x14ac:dyDescent="0.25">
      <c r="A4" s="1"/>
      <c r="B4" s="1"/>
      <c r="C4" s="1"/>
      <c r="D4" s="1"/>
      <c r="E4" s="1"/>
      <c r="F4" s="1"/>
      <c r="G4" s="1"/>
      <c r="H4" s="4"/>
    </row>
    <row r="5" spans="1:10" ht="56.25" x14ac:dyDescent="0.25">
      <c r="A5" s="5" t="s">
        <v>1</v>
      </c>
      <c r="B5" s="5" t="s">
        <v>2</v>
      </c>
      <c r="C5" s="6" t="s">
        <v>3</v>
      </c>
      <c r="D5" s="5" t="s">
        <v>0</v>
      </c>
      <c r="E5" s="5" t="s">
        <v>4</v>
      </c>
      <c r="F5" s="6" t="s">
        <v>18</v>
      </c>
      <c r="G5" s="5"/>
      <c r="H5" s="1"/>
    </row>
    <row r="6" spans="1:10" ht="18.75" x14ac:dyDescent="0.3">
      <c r="A6" s="4">
        <f>IF(ROW()=6,DATE(2024,1,1),A5+1)</f>
        <v>45292</v>
      </c>
      <c r="B6" s="13">
        <v>2.96</v>
      </c>
      <c r="C6" s="13">
        <f>Conso[[#This Row],[conso]]/VLOOKUP(Conso[[#This Row],[Dates]],Tarifs[],2,1)</f>
        <v>13.949104618284636</v>
      </c>
      <c r="D6" s="13">
        <f>IF(Conso[[#This Row],[conso]]&gt;0,VLOOKUP(Conso[[#This Row],[Dates]],Tarifs[],3,1),0)/(EOMONTH(Conso[[#This Row],[Dates]],0)-EOMONTH(Conso[[#This Row],[Dates]],-1))</f>
        <v>0.60935483870967744</v>
      </c>
      <c r="E6" s="13">
        <f>IF(Conso[[#This Row],[conso]]&gt;0,Conso[[#This Row],[abonn]]+Conso[[#This Row],[conso]],"")</f>
        <v>3.5693548387096774</v>
      </c>
      <c r="F6" s="18">
        <f ca="1">AVERAGE(OFFSET(Conso[total],MATCH(EOMONTH(Conso[[#This Row],[Dates]],-1)+1,Conso[Dates],0)-1,,DAY(Conso[[#This Row],[Dates]])))</f>
        <v>3.5693548387096774</v>
      </c>
      <c r="G6" s="13"/>
      <c r="H6" s="1"/>
    </row>
    <row r="7" spans="1:10" ht="18.75" x14ac:dyDescent="0.3">
      <c r="A7" s="4">
        <f t="shared" ref="A7:A70" si="0">IF(ROW()=6,DATE(2024,1,1),A6+1)</f>
        <v>45293</v>
      </c>
      <c r="B7" s="13">
        <v>2.84</v>
      </c>
      <c r="C7" s="13">
        <f>Conso[[#This Row],[conso]]/VLOOKUP(Conso[[#This Row],[Dates]],Tarifs[],2,1)</f>
        <v>13.383600377002827</v>
      </c>
      <c r="D7" s="13">
        <f>IF(Conso[[#This Row],[conso]]&gt;0,VLOOKUP(Conso[[#This Row],[Dates]],Tarifs[],3,1),0)/(EOMONTH(Conso[[#This Row],[Dates]],0)-EOMONTH(Conso[[#This Row],[Dates]],-1))</f>
        <v>0.60935483870967744</v>
      </c>
      <c r="E7" s="13">
        <f>IF(Conso[[#This Row],[conso]]&gt;0,Conso[[#This Row],[abonn]]+Conso[[#This Row],[conso]],"")</f>
        <v>3.4493548387096773</v>
      </c>
      <c r="F7" s="18">
        <f ca="1">AVERAGE(OFFSET(Conso[total],MATCH(EOMONTH(Conso[[#This Row],[Dates]],-1)+1,Conso[Dates],0)-1,,DAY(Conso[[#This Row],[Dates]])))</f>
        <v>3.5093548387096773</v>
      </c>
      <c r="G7" s="13"/>
      <c r="H7" s="1"/>
    </row>
    <row r="8" spans="1:10" ht="18.75" x14ac:dyDescent="0.3">
      <c r="A8" s="4">
        <f t="shared" si="0"/>
        <v>45294</v>
      </c>
      <c r="B8" s="13">
        <v>2.5099999999999998</v>
      </c>
      <c r="C8" s="13">
        <f>Conso[[#This Row],[conso]]/VLOOKUP(Conso[[#This Row],[Dates]],Tarifs[],2,1)</f>
        <v>11.82846371347785</v>
      </c>
      <c r="D8" s="13">
        <f>IF(Conso[[#This Row],[conso]]&gt;0,VLOOKUP(Conso[[#This Row],[Dates]],Tarifs[],3,1),0)/(EOMONTH(Conso[[#This Row],[Dates]],0)-EOMONTH(Conso[[#This Row],[Dates]],-1))</f>
        <v>0.60935483870967744</v>
      </c>
      <c r="E8" s="13">
        <f>IF(Conso[[#This Row],[conso]]&gt;0,Conso[[#This Row],[abonn]]+Conso[[#This Row],[conso]],"")</f>
        <v>3.1193548387096772</v>
      </c>
      <c r="F8" s="18">
        <f ca="1">AVERAGE(OFFSET(Conso[total],MATCH(EOMONTH(Conso[[#This Row],[Dates]],-1)+1,Conso[Dates],0)-1,,DAY(Conso[[#This Row],[Dates]])))</f>
        <v>3.379354838709677</v>
      </c>
      <c r="G8" s="13"/>
      <c r="H8" s="1"/>
    </row>
    <row r="9" spans="1:10" ht="18.75" x14ac:dyDescent="0.3">
      <c r="A9" s="4">
        <f t="shared" si="0"/>
        <v>45295</v>
      </c>
      <c r="B9" s="13">
        <v>3.41</v>
      </c>
      <c r="C9" s="13">
        <f>Conso[[#This Row],[conso]]/VLOOKUP(Conso[[#This Row],[Dates]],Tarifs[],2,1)</f>
        <v>16.069745523091424</v>
      </c>
      <c r="D9" s="13">
        <f>IF(Conso[[#This Row],[conso]]&gt;0,VLOOKUP(Conso[[#This Row],[Dates]],Tarifs[],3,1),0)/(EOMONTH(Conso[[#This Row],[Dates]],0)-EOMONTH(Conso[[#This Row],[Dates]],-1))</f>
        <v>0.60935483870967744</v>
      </c>
      <c r="E9" s="13">
        <f>IF(Conso[[#This Row],[conso]]&gt;0,Conso[[#This Row],[abonn]]+Conso[[#This Row],[conso]],"")</f>
        <v>4.0193548387096776</v>
      </c>
      <c r="F9" s="18">
        <f ca="1">AVERAGE(OFFSET(Conso[total],MATCH(EOMONTH(Conso[[#This Row],[Dates]],-1)+1,Conso[Dates],0)-1,,DAY(Conso[[#This Row],[Dates]])))</f>
        <v>3.5393548387096772</v>
      </c>
      <c r="G9" s="13"/>
      <c r="H9" s="1"/>
    </row>
    <row r="10" spans="1:10" ht="18.75" x14ac:dyDescent="0.3">
      <c r="A10" s="4">
        <f t="shared" si="0"/>
        <v>45296</v>
      </c>
      <c r="B10" s="13">
        <v>3.57</v>
      </c>
      <c r="C10" s="13">
        <f>Conso[[#This Row],[conso]]/VLOOKUP(Conso[[#This Row],[Dates]],Tarifs[],2,1)</f>
        <v>16.823751178133836</v>
      </c>
      <c r="D10" s="13">
        <f>IF(Conso[[#This Row],[conso]]&gt;0,VLOOKUP(Conso[[#This Row],[Dates]],Tarifs[],3,1),0)/(EOMONTH(Conso[[#This Row],[Dates]],0)-EOMONTH(Conso[[#This Row],[Dates]],-1))</f>
        <v>0.60935483870967744</v>
      </c>
      <c r="E10" s="13">
        <f>IF(Conso[[#This Row],[conso]]&gt;0,Conso[[#This Row],[abonn]]+Conso[[#This Row],[conso]],"")</f>
        <v>4.1793548387096777</v>
      </c>
      <c r="F10" s="18">
        <f ca="1">AVERAGE(OFFSET(Conso[total],MATCH(EOMONTH(Conso[[#This Row],[Dates]],-1)+1,Conso[Dates],0)-1,,DAY(Conso[[#This Row],[Dates]])))</f>
        <v>3.6673548387096773</v>
      </c>
      <c r="G10" s="13"/>
      <c r="H10" s="1"/>
    </row>
    <row r="11" spans="1:10" ht="18.75" x14ac:dyDescent="0.3">
      <c r="A11" s="4">
        <f t="shared" si="0"/>
        <v>45297</v>
      </c>
      <c r="B11" s="13">
        <v>3.95</v>
      </c>
      <c r="C11" s="13">
        <f>Conso[[#This Row],[conso]]/VLOOKUP(Conso[[#This Row],[Dates]],Tarifs[],2,1)</f>
        <v>18.614514608859569</v>
      </c>
      <c r="D11" s="13">
        <f>IF(Conso[[#This Row],[conso]]&gt;0,VLOOKUP(Conso[[#This Row],[Dates]],Tarifs[],3,1),0)/(EOMONTH(Conso[[#This Row],[Dates]],0)-EOMONTH(Conso[[#This Row],[Dates]],-1))</f>
        <v>0.60935483870967744</v>
      </c>
      <c r="E11" s="13">
        <f>IF(Conso[[#This Row],[conso]]&gt;0,Conso[[#This Row],[abonn]]+Conso[[#This Row],[conso]],"")</f>
        <v>4.5593548387096776</v>
      </c>
      <c r="F11" s="18">
        <f ca="1">AVERAGE(OFFSET(Conso[total],MATCH(EOMONTH(Conso[[#This Row],[Dates]],-1)+1,Conso[Dates],0)-1,,DAY(Conso[[#This Row],[Dates]])))</f>
        <v>3.816021505376344</v>
      </c>
      <c r="G11" s="13"/>
      <c r="H11" s="1"/>
    </row>
    <row r="12" spans="1:10" ht="18.75" x14ac:dyDescent="0.3">
      <c r="A12" s="4">
        <f t="shared" si="0"/>
        <v>45298</v>
      </c>
      <c r="B12" s="13">
        <v>10.23</v>
      </c>
      <c r="C12" s="13">
        <f>Conso[[#This Row],[conso]]/VLOOKUP(Conso[[#This Row],[Dates]],Tarifs[],2,1)</f>
        <v>48.209236569274275</v>
      </c>
      <c r="D12" s="13">
        <f>IF(Conso[[#This Row],[conso]]&gt;0,VLOOKUP(Conso[[#This Row],[Dates]],Tarifs[],3,1),0)/(EOMONTH(Conso[[#This Row],[Dates]],0)-EOMONTH(Conso[[#This Row],[Dates]],-1))</f>
        <v>0.60935483870967744</v>
      </c>
      <c r="E12" s="13">
        <f>IF(Conso[[#This Row],[conso]]&gt;0,Conso[[#This Row],[abonn]]+Conso[[#This Row],[conso]],"")</f>
        <v>10.839354838709678</v>
      </c>
      <c r="F12" s="18">
        <f ca="1">AVERAGE(OFFSET(Conso[total],MATCH(EOMONTH(Conso[[#This Row],[Dates]],-1)+1,Conso[Dates],0)-1,,DAY(Conso[[#This Row],[Dates]])))</f>
        <v>4.8193548387096774</v>
      </c>
      <c r="G12" s="13"/>
      <c r="H12" s="1"/>
    </row>
    <row r="13" spans="1:10" ht="18.75" x14ac:dyDescent="0.3">
      <c r="A13" s="4">
        <f t="shared" si="0"/>
        <v>45299</v>
      </c>
      <c r="B13" s="13">
        <v>13.52</v>
      </c>
      <c r="C13" s="13">
        <f>Conso[[#This Row],[conso]]/VLOOKUP(Conso[[#This Row],[Dates]],Tarifs[],2,1)</f>
        <v>63.71347785108388</v>
      </c>
      <c r="D13" s="13">
        <f>IF(Conso[[#This Row],[conso]]&gt;0,VLOOKUP(Conso[[#This Row],[Dates]],Tarifs[],3,1),0)/(EOMONTH(Conso[[#This Row],[Dates]],0)-EOMONTH(Conso[[#This Row],[Dates]],-1))</f>
        <v>0.60935483870967744</v>
      </c>
      <c r="E13" s="13">
        <f>IF(Conso[[#This Row],[conso]]&gt;0,Conso[[#This Row],[abonn]]+Conso[[#This Row],[conso]],"")</f>
        <v>14.129354838709677</v>
      </c>
      <c r="F13" s="18">
        <f ca="1">AVERAGE(OFFSET(Conso[total],MATCH(EOMONTH(Conso[[#This Row],[Dates]],-1)+1,Conso[Dates],0)-1,,DAY(Conso[[#This Row],[Dates]])))</f>
        <v>5.9831048387096768</v>
      </c>
      <c r="G13" s="13"/>
      <c r="H13" s="1"/>
    </row>
    <row r="14" spans="1:10" ht="18.75" x14ac:dyDescent="0.3">
      <c r="A14" s="4">
        <f t="shared" si="0"/>
        <v>45300</v>
      </c>
      <c r="B14" s="13">
        <v>14.58</v>
      </c>
      <c r="C14" s="13">
        <f>Conso[[#This Row],[conso]]/VLOOKUP(Conso[[#This Row],[Dates]],Tarifs[],2,1)</f>
        <v>68.708765315739868</v>
      </c>
      <c r="D14" s="13">
        <f>IF(Conso[[#This Row],[conso]]&gt;0,VLOOKUP(Conso[[#This Row],[Dates]],Tarifs[],3,1),0)/(EOMONTH(Conso[[#This Row],[Dates]],0)-EOMONTH(Conso[[#This Row],[Dates]],-1))</f>
        <v>0.60935483870967744</v>
      </c>
      <c r="E14" s="13">
        <f>IF(Conso[[#This Row],[conso]]&gt;0,Conso[[#This Row],[abonn]]+Conso[[#This Row],[conso]],"")</f>
        <v>15.189354838709678</v>
      </c>
      <c r="F14" s="18">
        <f ca="1">AVERAGE(OFFSET(Conso[total],MATCH(EOMONTH(Conso[[#This Row],[Dates]],-1)+1,Conso[Dates],0)-1,,DAY(Conso[[#This Row],[Dates]])))</f>
        <v>7.0060215053763431</v>
      </c>
      <c r="G14" s="13"/>
      <c r="H14" s="1"/>
    </row>
    <row r="15" spans="1:10" ht="18.75" x14ac:dyDescent="0.3">
      <c r="A15" s="4">
        <f t="shared" si="0"/>
        <v>45301</v>
      </c>
      <c r="B15" s="13">
        <v>12.17</v>
      </c>
      <c r="C15" s="13">
        <f>Conso[[#This Row],[conso]]/VLOOKUP(Conso[[#This Row],[Dates]],Tarifs[],2,1)</f>
        <v>57.351555136663528</v>
      </c>
      <c r="D15" s="13">
        <f>IF(Conso[[#This Row],[conso]]&gt;0,VLOOKUP(Conso[[#This Row],[Dates]],Tarifs[],3,1),0)/(EOMONTH(Conso[[#This Row],[Dates]],0)-EOMONTH(Conso[[#This Row],[Dates]],-1))</f>
        <v>0.60935483870967744</v>
      </c>
      <c r="E15" s="13">
        <f>IF(Conso[[#This Row],[conso]]&gt;0,Conso[[#This Row],[abonn]]+Conso[[#This Row],[conso]],"")</f>
        <v>12.779354838709677</v>
      </c>
      <c r="F15" s="18">
        <f ca="1">AVERAGE(OFFSET(Conso[total],MATCH(EOMONTH(Conso[[#This Row],[Dates]],-1)+1,Conso[Dates],0)-1,,DAY(Conso[[#This Row],[Dates]])))</f>
        <v>7.5833548387096767</v>
      </c>
      <c r="G15" s="13"/>
      <c r="H15" s="1"/>
    </row>
    <row r="16" spans="1:10" ht="18.75" x14ac:dyDescent="0.3">
      <c r="A16" s="4">
        <f t="shared" si="0"/>
        <v>45302</v>
      </c>
      <c r="B16" s="13">
        <v>13.33</v>
      </c>
      <c r="C16" s="13">
        <f>Conso[[#This Row],[conso]]/VLOOKUP(Conso[[#This Row],[Dates]],Tarifs[],2,1)</f>
        <v>62.818096135721021</v>
      </c>
      <c r="D16" s="13">
        <f>IF(Conso[[#This Row],[conso]]&gt;0,VLOOKUP(Conso[[#This Row],[Dates]],Tarifs[],3,1),0)/(EOMONTH(Conso[[#This Row],[Dates]],0)-EOMONTH(Conso[[#This Row],[Dates]],-1))</f>
        <v>0.60935483870967744</v>
      </c>
      <c r="E16" s="13">
        <f>IF(Conso[[#This Row],[conso]]&gt;0,Conso[[#This Row],[abonn]]+Conso[[#This Row],[conso]],"")</f>
        <v>13.939354838709678</v>
      </c>
      <c r="F16" s="18">
        <f ca="1">AVERAGE(OFFSET(Conso[total],MATCH(EOMONTH(Conso[[#This Row],[Dates]],-1)+1,Conso[Dates],0)-1,,DAY(Conso[[#This Row],[Dates]])))</f>
        <v>8.1611730205278583</v>
      </c>
      <c r="G16" s="13"/>
      <c r="H16" s="1"/>
    </row>
    <row r="17" spans="1:8" ht="18.75" x14ac:dyDescent="0.3">
      <c r="A17" s="4">
        <f t="shared" si="0"/>
        <v>45303</v>
      </c>
      <c r="B17" s="13">
        <v>10.94</v>
      </c>
      <c r="C17" s="13">
        <f>Conso[[#This Row],[conso]]/VLOOKUP(Conso[[#This Row],[Dates]],Tarifs[],2,1)</f>
        <v>51.555136663524976</v>
      </c>
      <c r="D17" s="13">
        <f>IF(Conso[[#This Row],[conso]]&gt;0,VLOOKUP(Conso[[#This Row],[Dates]],Tarifs[],3,1),0)/(EOMONTH(Conso[[#This Row],[Dates]],0)-EOMONTH(Conso[[#This Row],[Dates]],-1))</f>
        <v>0.60935483870967744</v>
      </c>
      <c r="E17" s="13">
        <f>IF(Conso[[#This Row],[conso]]&gt;0,Conso[[#This Row],[abonn]]+Conso[[#This Row],[conso]],"")</f>
        <v>11.549354838709677</v>
      </c>
      <c r="F17" s="18">
        <f ca="1">AVERAGE(OFFSET(Conso[total],MATCH(EOMONTH(Conso[[#This Row],[Dates]],-1)+1,Conso[Dates],0)-1,,DAY(Conso[[#This Row],[Dates]])))</f>
        <v>8.4435215053763439</v>
      </c>
      <c r="G17" s="13"/>
      <c r="H17" s="1"/>
    </row>
    <row r="18" spans="1:8" ht="18.75" x14ac:dyDescent="0.3">
      <c r="A18" s="4">
        <f t="shared" si="0"/>
        <v>45304</v>
      </c>
      <c r="B18" s="13">
        <v>13.21</v>
      </c>
      <c r="C18" s="13">
        <f>Conso[[#This Row],[conso]]/VLOOKUP(Conso[[#This Row],[Dates]],Tarifs[],2,1)</f>
        <v>62.252591894439213</v>
      </c>
      <c r="D18" s="13">
        <f>IF(Conso[[#This Row],[conso]]&gt;0,VLOOKUP(Conso[[#This Row],[Dates]],Tarifs[],3,1),0)/(EOMONTH(Conso[[#This Row],[Dates]],0)-EOMONTH(Conso[[#This Row],[Dates]],-1))</f>
        <v>0.60935483870967744</v>
      </c>
      <c r="E18" s="13">
        <f>IF(Conso[[#This Row],[conso]]&gt;0,Conso[[#This Row],[abonn]]+Conso[[#This Row],[conso]],"")</f>
        <v>13.819354838709678</v>
      </c>
      <c r="F18" s="18">
        <f ca="1">AVERAGE(OFFSET(Conso[total],MATCH(EOMONTH(Conso[[#This Row],[Dates]],-1)+1,Conso[Dates],0)-1,,DAY(Conso[[#This Row],[Dates]])))</f>
        <v>8.8570471464019835</v>
      </c>
      <c r="G18" s="13"/>
      <c r="H18" s="1"/>
    </row>
    <row r="19" spans="1:8" ht="18.75" x14ac:dyDescent="0.3">
      <c r="A19" s="4">
        <f t="shared" si="0"/>
        <v>45305</v>
      </c>
      <c r="B19" s="13">
        <v>9.06</v>
      </c>
      <c r="C19" s="13">
        <f>Conso[[#This Row],[conso]]/VLOOKUP(Conso[[#This Row],[Dates]],Tarifs[],2,1)</f>
        <v>42.69557021677663</v>
      </c>
      <c r="D19" s="13">
        <f>IF(Conso[[#This Row],[conso]]&gt;0,VLOOKUP(Conso[[#This Row],[Dates]],Tarifs[],3,1),0)/(EOMONTH(Conso[[#This Row],[Dates]],0)-EOMONTH(Conso[[#This Row],[Dates]],-1))</f>
        <v>0.60935483870967744</v>
      </c>
      <c r="E19" s="13">
        <f>IF(Conso[[#This Row],[conso]]&gt;0,Conso[[#This Row],[abonn]]+Conso[[#This Row],[conso]],"")</f>
        <v>9.6693548387096779</v>
      </c>
      <c r="F19" s="18">
        <f ca="1">AVERAGE(OFFSET(Conso[total],MATCH(EOMONTH(Conso[[#This Row],[Dates]],-1)+1,Conso[Dates],0)-1,,DAY(Conso[[#This Row],[Dates]])))</f>
        <v>8.9150691244239617</v>
      </c>
      <c r="G19" s="13"/>
      <c r="H19" s="1"/>
    </row>
    <row r="20" spans="1:8" ht="18.75" x14ac:dyDescent="0.3">
      <c r="A20" s="4">
        <f t="shared" si="0"/>
        <v>45306</v>
      </c>
      <c r="B20" s="13">
        <v>10.68</v>
      </c>
      <c r="C20" s="13">
        <f>Conso[[#This Row],[conso]]/VLOOKUP(Conso[[#This Row],[Dates]],Tarifs[],2,1)</f>
        <v>50.329877474081052</v>
      </c>
      <c r="D20" s="13">
        <f>IF(Conso[[#This Row],[conso]]&gt;0,VLOOKUP(Conso[[#This Row],[Dates]],Tarifs[],3,1),0)/(EOMONTH(Conso[[#This Row],[Dates]],0)-EOMONTH(Conso[[#This Row],[Dates]],-1))</f>
        <v>0.60935483870967744</v>
      </c>
      <c r="E20" s="13">
        <f>IF(Conso[[#This Row],[conso]]&gt;0,Conso[[#This Row],[abonn]]+Conso[[#This Row],[conso]],"")</f>
        <v>11.289354838709677</v>
      </c>
      <c r="F20" s="18">
        <f ca="1">AVERAGE(OFFSET(Conso[total],MATCH(EOMONTH(Conso[[#This Row],[Dates]],-1)+1,Conso[Dates],0)-1,,DAY(Conso[[#This Row],[Dates]])))</f>
        <v>9.0733548387096778</v>
      </c>
      <c r="G20" s="13"/>
      <c r="H20" s="1"/>
    </row>
    <row r="21" spans="1:8" ht="18.75" x14ac:dyDescent="0.3">
      <c r="A21" s="4">
        <f t="shared" si="0"/>
        <v>45307</v>
      </c>
      <c r="B21" s="13">
        <v>13.56</v>
      </c>
      <c r="C21" s="13">
        <f>Conso[[#This Row],[conso]]/VLOOKUP(Conso[[#This Row],[Dates]],Tarifs[],2,1)</f>
        <v>63.901979264844492</v>
      </c>
      <c r="D21" s="13">
        <f>IF(Conso[[#This Row],[conso]]&gt;0,VLOOKUP(Conso[[#This Row],[Dates]],Tarifs[],3,1),0)/(EOMONTH(Conso[[#This Row],[Dates]],0)-EOMONTH(Conso[[#This Row],[Dates]],-1))</f>
        <v>0.60935483870967744</v>
      </c>
      <c r="E21" s="13">
        <f>IF(Conso[[#This Row],[conso]]&gt;0,Conso[[#This Row],[abonn]]+Conso[[#This Row],[conso]],"")</f>
        <v>14.169354838709678</v>
      </c>
      <c r="F21" s="18">
        <f ca="1">AVERAGE(OFFSET(Conso[total],MATCH(EOMONTH(Conso[[#This Row],[Dates]],-1)+1,Conso[Dates],0)-1,,DAY(Conso[[#This Row],[Dates]])))</f>
        <v>9.3918548387096763</v>
      </c>
      <c r="G21" s="13"/>
      <c r="H21" s="1"/>
    </row>
    <row r="22" spans="1:8" ht="18.75" x14ac:dyDescent="0.3">
      <c r="A22" s="4">
        <f t="shared" si="0"/>
        <v>45308</v>
      </c>
      <c r="B22" s="13">
        <v>12.61</v>
      </c>
      <c r="C22" s="13">
        <f>Conso[[#This Row],[conso]]/VLOOKUP(Conso[[#This Row],[Dates]],Tarifs[],2,1)</f>
        <v>59.425070688030161</v>
      </c>
      <c r="D22" s="13">
        <f>IF(Conso[[#This Row],[conso]]&gt;0,VLOOKUP(Conso[[#This Row],[Dates]],Tarifs[],3,1),0)/(EOMONTH(Conso[[#This Row],[Dates]],0)-EOMONTH(Conso[[#This Row],[Dates]],-1))</f>
        <v>0.60935483870967744</v>
      </c>
      <c r="E22" s="13">
        <f>IF(Conso[[#This Row],[conso]]&gt;0,Conso[[#This Row],[abonn]]+Conso[[#This Row],[conso]],"")</f>
        <v>13.219354838709677</v>
      </c>
      <c r="F22" s="18">
        <f ca="1">AVERAGE(OFFSET(Conso[total],MATCH(EOMONTH(Conso[[#This Row],[Dates]],-1)+1,Conso[Dates],0)-1,,DAY(Conso[[#This Row],[Dates]])))</f>
        <v>9.6170018975332052</v>
      </c>
      <c r="G22" s="13"/>
      <c r="H22" s="1"/>
    </row>
    <row r="23" spans="1:8" ht="18.75" x14ac:dyDescent="0.3">
      <c r="A23" s="4">
        <f t="shared" si="0"/>
        <v>45309</v>
      </c>
      <c r="B23" s="13">
        <v>8.81</v>
      </c>
      <c r="C23" s="13">
        <f>Conso[[#This Row],[conso]]/VLOOKUP(Conso[[#This Row],[Dates]],Tarifs[],2,1)</f>
        <v>41.517436380772857</v>
      </c>
      <c r="D23" s="13">
        <f>IF(Conso[[#This Row],[conso]]&gt;0,VLOOKUP(Conso[[#This Row],[Dates]],Tarifs[],3,1),0)/(EOMONTH(Conso[[#This Row],[Dates]],0)-EOMONTH(Conso[[#This Row],[Dates]],-1))</f>
        <v>0.60935483870967744</v>
      </c>
      <c r="E23" s="13">
        <f>IF(Conso[[#This Row],[conso]]&gt;0,Conso[[#This Row],[abonn]]+Conso[[#This Row],[conso]],"")</f>
        <v>9.4193548387096779</v>
      </c>
      <c r="F23" s="18">
        <f ca="1">AVERAGE(OFFSET(Conso[total],MATCH(EOMONTH(Conso[[#This Row],[Dates]],-1)+1,Conso[Dates],0)-1,,DAY(Conso[[#This Row],[Dates]])))</f>
        <v>9.6060215053763418</v>
      </c>
      <c r="G23" s="13"/>
      <c r="H23" s="1"/>
    </row>
    <row r="24" spans="1:8" ht="18.75" x14ac:dyDescent="0.3">
      <c r="A24" s="4">
        <f t="shared" si="0"/>
        <v>45310</v>
      </c>
      <c r="B24" s="13">
        <v>11.16</v>
      </c>
      <c r="C24" s="13">
        <f>Conso[[#This Row],[conso]]/VLOOKUP(Conso[[#This Row],[Dates]],Tarifs[],2,1)</f>
        <v>52.591894439208296</v>
      </c>
      <c r="D24" s="13">
        <f>IF(Conso[[#This Row],[conso]]&gt;0,VLOOKUP(Conso[[#This Row],[Dates]],Tarifs[],3,1),0)/(EOMONTH(Conso[[#This Row],[Dates]],0)-EOMONTH(Conso[[#This Row],[Dates]],-1))</f>
        <v>0.60935483870967744</v>
      </c>
      <c r="E24" s="13">
        <f>IF(Conso[[#This Row],[conso]]&gt;0,Conso[[#This Row],[abonn]]+Conso[[#This Row],[conso]],"")</f>
        <v>11.769354838709678</v>
      </c>
      <c r="F24" s="18">
        <f ca="1">AVERAGE(OFFSET(Conso[total],MATCH(EOMONTH(Conso[[#This Row],[Dates]],-1)+1,Conso[Dates],0)-1,,DAY(Conso[[#This Row],[Dates]])))</f>
        <v>9.7198811544991504</v>
      </c>
      <c r="G24" s="13"/>
      <c r="H24" s="1"/>
    </row>
    <row r="25" spans="1:8" ht="18.75" x14ac:dyDescent="0.3">
      <c r="A25" s="4">
        <f t="shared" si="0"/>
        <v>45311</v>
      </c>
      <c r="B25" s="13">
        <v>14.68</v>
      </c>
      <c r="C25" s="13">
        <f>Conso[[#This Row],[conso]]/VLOOKUP(Conso[[#This Row],[Dates]],Tarifs[],2,1)</f>
        <v>69.18001885014138</v>
      </c>
      <c r="D25" s="13">
        <f>IF(Conso[[#This Row],[conso]]&gt;0,VLOOKUP(Conso[[#This Row],[Dates]],Tarifs[],3,1),0)/(EOMONTH(Conso[[#This Row],[Dates]],0)-EOMONTH(Conso[[#This Row],[Dates]],-1))</f>
        <v>0.60935483870967744</v>
      </c>
      <c r="E25" s="13">
        <f>IF(Conso[[#This Row],[conso]]&gt;0,Conso[[#This Row],[abonn]]+Conso[[#This Row],[conso]],"")</f>
        <v>15.289354838709677</v>
      </c>
      <c r="F25" s="18">
        <f ca="1">AVERAGE(OFFSET(Conso[total],MATCH(EOMONTH(Conso[[#This Row],[Dates]],-1)+1,Conso[Dates],0)-1,,DAY(Conso[[#This Row],[Dates]])))</f>
        <v>9.9983548387096768</v>
      </c>
      <c r="G25" s="13"/>
      <c r="H25" s="1"/>
    </row>
    <row r="26" spans="1:8" ht="18.75" x14ac:dyDescent="0.3">
      <c r="A26" s="4">
        <f t="shared" si="0"/>
        <v>45312</v>
      </c>
      <c r="B26" s="13">
        <v>10.32</v>
      </c>
      <c r="C26" s="13">
        <f>Conso[[#This Row],[conso]]/VLOOKUP(Conso[[#This Row],[Dates]],Tarifs[],2,1)</f>
        <v>48.633364750235629</v>
      </c>
      <c r="D26" s="13">
        <f>IF(Conso[[#This Row],[conso]]&gt;0,VLOOKUP(Conso[[#This Row],[Dates]],Tarifs[],3,1),0)/(EOMONTH(Conso[[#This Row],[Dates]],0)-EOMONTH(Conso[[#This Row],[Dates]],-1))</f>
        <v>0.60935483870967744</v>
      </c>
      <c r="E26" s="13">
        <f>IF(Conso[[#This Row],[conso]]&gt;0,Conso[[#This Row],[abonn]]+Conso[[#This Row],[conso]],"")</f>
        <v>10.929354838709678</v>
      </c>
      <c r="F26" s="18">
        <f ca="1">AVERAGE(OFFSET(Conso[total],MATCH(EOMONTH(Conso[[#This Row],[Dates]],-1)+1,Conso[Dates],0)-1,,DAY(Conso[[#This Row],[Dates]])))</f>
        <v>10.042688172043009</v>
      </c>
      <c r="G26" s="13"/>
      <c r="H26" s="1"/>
    </row>
    <row r="27" spans="1:8" ht="18.75" x14ac:dyDescent="0.3">
      <c r="A27" s="4">
        <f t="shared" si="0"/>
        <v>45313</v>
      </c>
      <c r="B27" s="13">
        <v>9.7899999999999991</v>
      </c>
      <c r="C27" s="13">
        <f>Conso[[#This Row],[conso]]/VLOOKUP(Conso[[#This Row],[Dates]],Tarifs[],2,1)</f>
        <v>46.135721017907628</v>
      </c>
      <c r="D27" s="13">
        <f>IF(Conso[[#This Row],[conso]]&gt;0,VLOOKUP(Conso[[#This Row],[Dates]],Tarifs[],3,1),0)/(EOMONTH(Conso[[#This Row],[Dates]],0)-EOMONTH(Conso[[#This Row],[Dates]],-1))</f>
        <v>0.60935483870967744</v>
      </c>
      <c r="E27" s="13">
        <f>IF(Conso[[#This Row],[conso]]&gt;0,Conso[[#This Row],[abonn]]+Conso[[#This Row],[conso]],"")</f>
        <v>10.399354838709677</v>
      </c>
      <c r="F27" s="18">
        <f ca="1">AVERAGE(OFFSET(Conso[total],MATCH(EOMONTH(Conso[[#This Row],[Dates]],-1)+1,Conso[Dates],0)-1,,DAY(Conso[[#This Row],[Dates]])))</f>
        <v>10.058900293255132</v>
      </c>
      <c r="G27" s="13"/>
      <c r="H27" s="1"/>
    </row>
    <row r="28" spans="1:8" ht="18.75" x14ac:dyDescent="0.3">
      <c r="A28" s="4">
        <f t="shared" si="0"/>
        <v>45314</v>
      </c>
      <c r="B28" s="13">
        <v>8.9</v>
      </c>
      <c r="C28" s="13">
        <f>Conso[[#This Row],[conso]]/VLOOKUP(Conso[[#This Row],[Dates]],Tarifs[],2,1)</f>
        <v>41.941564561734218</v>
      </c>
      <c r="D28" s="13">
        <f>IF(Conso[[#This Row],[conso]]&gt;0,VLOOKUP(Conso[[#This Row],[Dates]],Tarifs[],3,1),0)/(EOMONTH(Conso[[#This Row],[Dates]],0)-EOMONTH(Conso[[#This Row],[Dates]],-1))</f>
        <v>0.60935483870967744</v>
      </c>
      <c r="E28" s="13">
        <f>IF(Conso[[#This Row],[conso]]&gt;0,Conso[[#This Row],[abonn]]+Conso[[#This Row],[conso]],"")</f>
        <v>9.5093548387096778</v>
      </c>
      <c r="F28" s="18">
        <f ca="1">AVERAGE(OFFSET(Conso[total],MATCH(EOMONTH(Conso[[#This Row],[Dates]],-1)+1,Conso[Dates],0)-1,,DAY(Conso[[#This Row],[Dates]])))</f>
        <v>10.035007012622719</v>
      </c>
      <c r="G28" s="13"/>
      <c r="H28" s="1"/>
    </row>
    <row r="29" spans="1:8" ht="18.75" x14ac:dyDescent="0.3">
      <c r="A29" s="4">
        <f t="shared" si="0"/>
        <v>45315</v>
      </c>
      <c r="B29" s="13">
        <v>5.32</v>
      </c>
      <c r="C29" s="13">
        <f>Conso[[#This Row],[conso]]/VLOOKUP(Conso[[#This Row],[Dates]],Tarifs[],2,1)</f>
        <v>25.070688030160227</v>
      </c>
      <c r="D29" s="13">
        <f>IF(Conso[[#This Row],[conso]]&gt;0,VLOOKUP(Conso[[#This Row],[Dates]],Tarifs[],3,1),0)/(EOMONTH(Conso[[#This Row],[Dates]],0)-EOMONTH(Conso[[#This Row],[Dates]],-1))</f>
        <v>0.60935483870967744</v>
      </c>
      <c r="E29" s="13">
        <f>IF(Conso[[#This Row],[conso]]&gt;0,Conso[[#This Row],[abonn]]+Conso[[#This Row],[conso]],"")</f>
        <v>5.9293548387096777</v>
      </c>
      <c r="F29" s="18">
        <f ca="1">AVERAGE(OFFSET(Conso[total],MATCH(EOMONTH(Conso[[#This Row],[Dates]],-1)+1,Conso[Dates],0)-1,,DAY(Conso[[#This Row],[Dates]])))</f>
        <v>9.8639381720430102</v>
      </c>
      <c r="G29" s="13"/>
      <c r="H29" s="1"/>
    </row>
    <row r="30" spans="1:8" ht="18.75" x14ac:dyDescent="0.3">
      <c r="A30" s="4">
        <f t="shared" si="0"/>
        <v>45316</v>
      </c>
      <c r="B30" s="13">
        <v>7.35</v>
      </c>
      <c r="C30" s="13">
        <f>Conso[[#This Row],[conso]]/VLOOKUP(Conso[[#This Row],[Dates]],Tarifs[],2,1)</f>
        <v>34.637134778510834</v>
      </c>
      <c r="D30" s="13">
        <f>IF(Conso[[#This Row],[conso]]&gt;0,VLOOKUP(Conso[[#This Row],[Dates]],Tarifs[],3,1),0)/(EOMONTH(Conso[[#This Row],[Dates]],0)-EOMONTH(Conso[[#This Row],[Dates]],-1))</f>
        <v>0.60935483870967744</v>
      </c>
      <c r="E30" s="13">
        <f>IF(Conso[[#This Row],[conso]]&gt;0,Conso[[#This Row],[abonn]]+Conso[[#This Row],[conso]],"")</f>
        <v>7.9593548387096771</v>
      </c>
      <c r="F30" s="18">
        <f ca="1">AVERAGE(OFFSET(Conso[total],MATCH(EOMONTH(Conso[[#This Row],[Dates]],-1)+1,Conso[Dates],0)-1,,DAY(Conso[[#This Row],[Dates]])))</f>
        <v>9.7877548387096773</v>
      </c>
      <c r="G30" s="13"/>
      <c r="H30" s="1"/>
    </row>
    <row r="31" spans="1:8" ht="18.75" x14ac:dyDescent="0.3">
      <c r="A31" s="4">
        <f t="shared" si="0"/>
        <v>45317</v>
      </c>
      <c r="B31" s="13">
        <v>4.6900000000000004</v>
      </c>
      <c r="C31" s="13">
        <f>Conso[[#This Row],[conso]]/VLOOKUP(Conso[[#This Row],[Dates]],Tarifs[],2,1)</f>
        <v>22.101790763430728</v>
      </c>
      <c r="D31" s="13">
        <f>IF(Conso[[#This Row],[conso]]&gt;0,VLOOKUP(Conso[[#This Row],[Dates]],Tarifs[],3,1),0)/(EOMONTH(Conso[[#This Row],[Dates]],0)-EOMONTH(Conso[[#This Row],[Dates]],-1))</f>
        <v>0.60935483870967744</v>
      </c>
      <c r="E31" s="13">
        <f>IF(Conso[[#This Row],[conso]]&gt;0,Conso[[#This Row],[abonn]]+Conso[[#This Row],[conso]],"")</f>
        <v>5.2993548387096778</v>
      </c>
      <c r="F31" s="18">
        <f ca="1">AVERAGE(OFFSET(Conso[total],MATCH(EOMONTH(Conso[[#This Row],[Dates]],-1)+1,Conso[Dates],0)-1,,DAY(Conso[[#This Row],[Dates]])))</f>
        <v>9.6151240694789077</v>
      </c>
      <c r="G31" s="13"/>
      <c r="H31" s="1"/>
    </row>
    <row r="32" spans="1:8" ht="18.75" x14ac:dyDescent="0.3">
      <c r="A32" s="4">
        <f t="shared" si="0"/>
        <v>45318</v>
      </c>
      <c r="B32" s="13">
        <v>7.14</v>
      </c>
      <c r="C32" s="13">
        <f>Conso[[#This Row],[conso]]/VLOOKUP(Conso[[#This Row],[Dates]],Tarifs[],2,1)</f>
        <v>33.647502356267672</v>
      </c>
      <c r="D32" s="13">
        <f>IF(Conso[[#This Row],[conso]]&gt;0,VLOOKUP(Conso[[#This Row],[Dates]],Tarifs[],3,1),0)/(EOMONTH(Conso[[#This Row],[Dates]],0)-EOMONTH(Conso[[#This Row],[Dates]],-1))</f>
        <v>0.60935483870967744</v>
      </c>
      <c r="E32" s="13">
        <f>IF(Conso[[#This Row],[conso]]&gt;0,Conso[[#This Row],[abonn]]+Conso[[#This Row],[conso]],"")</f>
        <v>7.7493548387096771</v>
      </c>
      <c r="F32" s="18">
        <f ca="1">AVERAGE(OFFSET(Conso[total],MATCH(EOMONTH(Conso[[#This Row],[Dates]],-1)+1,Conso[Dates],0)-1,,DAY(Conso[[#This Row],[Dates]])))</f>
        <v>9.5460215053763449</v>
      </c>
      <c r="G32" s="13"/>
      <c r="H32" s="1"/>
    </row>
    <row r="33" spans="1:8" ht="18.75" x14ac:dyDescent="0.3">
      <c r="A33" s="4">
        <f t="shared" si="0"/>
        <v>45319</v>
      </c>
      <c r="B33" s="13">
        <v>8.0299999999999994</v>
      </c>
      <c r="C33" s="13">
        <f>Conso[[#This Row],[conso]]/VLOOKUP(Conso[[#This Row],[Dates]],Tarifs[],2,1)</f>
        <v>37.841658812441089</v>
      </c>
      <c r="D33" s="13">
        <f>IF(Conso[[#This Row],[conso]]&gt;0,VLOOKUP(Conso[[#This Row],[Dates]],Tarifs[],3,1),0)/(EOMONTH(Conso[[#This Row],[Dates]],0)-EOMONTH(Conso[[#This Row],[Dates]],-1))</f>
        <v>0.60935483870967744</v>
      </c>
      <c r="E33" s="13">
        <f>IF(Conso[[#This Row],[conso]]&gt;0,Conso[[#This Row],[abonn]]+Conso[[#This Row],[conso]],"")</f>
        <v>8.6393548387096768</v>
      </c>
      <c r="F33" s="18">
        <f ca="1">AVERAGE(OFFSET(Conso[total],MATCH(EOMONTH(Conso[[#This Row],[Dates]],-1)+1,Conso[Dates],0)-1,,DAY(Conso[[#This Row],[Dates]])))</f>
        <v>9.5136405529953922</v>
      </c>
      <c r="G33" s="13"/>
      <c r="H33" s="1"/>
    </row>
    <row r="34" spans="1:8" ht="18.75" x14ac:dyDescent="0.3">
      <c r="A34" s="4">
        <f t="shared" si="0"/>
        <v>45320</v>
      </c>
      <c r="B34" s="13">
        <v>8.14</v>
      </c>
      <c r="C34" s="13">
        <f>Conso[[#This Row],[conso]]/VLOOKUP(Conso[[#This Row],[Dates]],Tarifs[],2,1)</f>
        <v>38.360037700282753</v>
      </c>
      <c r="D34" s="13">
        <f>IF(Conso[[#This Row],[conso]]&gt;0,VLOOKUP(Conso[[#This Row],[Dates]],Tarifs[],3,1),0)/(EOMONTH(Conso[[#This Row],[Dates]],0)-EOMONTH(Conso[[#This Row],[Dates]],-1))</f>
        <v>0.60935483870967744</v>
      </c>
      <c r="E34" s="13">
        <f>IF(Conso[[#This Row],[conso]]&gt;0,Conso[[#This Row],[abonn]]+Conso[[#This Row],[conso]],"")</f>
        <v>8.749354838709678</v>
      </c>
      <c r="F34" s="18">
        <f ca="1">AVERAGE(OFFSET(Conso[total],MATCH(EOMONTH(Conso[[#This Row],[Dates]],-1)+1,Conso[Dates],0)-1,,DAY(Conso[[#This Row],[Dates]])))</f>
        <v>9.4872858731924357</v>
      </c>
      <c r="G34" s="13"/>
      <c r="H34" s="1"/>
    </row>
    <row r="35" spans="1:8" ht="18.75" x14ac:dyDescent="0.3">
      <c r="A35" s="4">
        <f t="shared" si="0"/>
        <v>45321</v>
      </c>
      <c r="B35" s="13">
        <v>5.6</v>
      </c>
      <c r="C35" s="13">
        <f>Conso[[#This Row],[conso]]/VLOOKUP(Conso[[#This Row],[Dates]],Tarifs[],2,1)</f>
        <v>26.390197926484447</v>
      </c>
      <c r="D35" s="13">
        <f>IF(Conso[[#This Row],[conso]]&gt;0,VLOOKUP(Conso[[#This Row],[Dates]],Tarifs[],3,1),0)/(EOMONTH(Conso[[#This Row],[Dates]],0)-EOMONTH(Conso[[#This Row],[Dates]],-1))</f>
        <v>0.60935483870967744</v>
      </c>
      <c r="E35" s="13">
        <f>IF(Conso[[#This Row],[conso]]&gt;0,Conso[[#This Row],[abonn]]+Conso[[#This Row],[conso]],"")</f>
        <v>6.2093548387096771</v>
      </c>
      <c r="F35" s="18">
        <f ca="1">AVERAGE(OFFSET(Conso[total],MATCH(EOMONTH(Conso[[#This Row],[Dates]],-1)+1,Conso[Dates],0)-1,,DAY(Conso[[#This Row],[Dates]])))</f>
        <v>9.3780215053763438</v>
      </c>
      <c r="G35" s="13"/>
      <c r="H35" s="1"/>
    </row>
    <row r="36" spans="1:8" ht="18.75" x14ac:dyDescent="0.3">
      <c r="A36" s="4">
        <f t="shared" si="0"/>
        <v>45322</v>
      </c>
      <c r="B36" s="13">
        <v>7.2</v>
      </c>
      <c r="C36" s="13">
        <f>Conso[[#This Row],[conso]]/VLOOKUP(Conso[[#This Row],[Dates]],Tarifs[],2,1)</f>
        <v>33.93025447690858</v>
      </c>
      <c r="D36" s="13">
        <f>IF(Conso[[#This Row],[conso]]&gt;0,VLOOKUP(Conso[[#This Row],[Dates]],Tarifs[],3,1),0)/(EOMONTH(Conso[[#This Row],[Dates]],0)-EOMONTH(Conso[[#This Row],[Dates]],-1))</f>
        <v>0.60935483870967744</v>
      </c>
      <c r="E36" s="13">
        <f>IF(Conso[[#This Row],[conso]]&gt;0,Conso[[#This Row],[abonn]]+Conso[[#This Row],[conso]],"")</f>
        <v>7.8093548387096776</v>
      </c>
      <c r="F36" s="18">
        <f ca="1">AVERAGE(OFFSET(Conso[total],MATCH(EOMONTH(Conso[[#This Row],[Dates]],-1)+1,Conso[Dates],0)-1,,DAY(Conso[[#This Row],[Dates]])))</f>
        <v>9.3274193548387085</v>
      </c>
      <c r="G36" s="13"/>
      <c r="H36" s="1"/>
    </row>
    <row r="37" spans="1:8" ht="18.75" x14ac:dyDescent="0.3">
      <c r="A37" s="4">
        <f t="shared" si="0"/>
        <v>45323</v>
      </c>
      <c r="B37" s="13">
        <v>5.47</v>
      </c>
      <c r="C37" s="13">
        <f>Conso[[#This Row],[conso]]/VLOOKUP(Conso[[#This Row],[Dates]],Tarifs[],2,1)</f>
        <v>25.777568331762488</v>
      </c>
      <c r="D37" s="13">
        <f>IF(Conso[[#This Row],[conso]]&gt;0,VLOOKUP(Conso[[#This Row],[Dates]],Tarifs[],3,1),0)/(EOMONTH(Conso[[#This Row],[Dates]],0)-EOMONTH(Conso[[#This Row],[Dates]],-1))</f>
        <v>0.65137931034482766</v>
      </c>
      <c r="E37" s="13">
        <f>IF(Conso[[#This Row],[conso]]&gt;0,Conso[[#This Row],[abonn]]+Conso[[#This Row],[conso]],"")</f>
        <v>6.1213793103448273</v>
      </c>
      <c r="F37" s="18">
        <f ca="1">AVERAGE(OFFSET(Conso[total],MATCH(EOMONTH(Conso[[#This Row],[Dates]],-1)+1,Conso[Dates],0)-1,,DAY(Conso[[#This Row],[Dates]])))</f>
        <v>6.1213793103448273</v>
      </c>
      <c r="G37" s="13"/>
      <c r="H37" s="1"/>
    </row>
    <row r="38" spans="1:8" ht="18.75" x14ac:dyDescent="0.3">
      <c r="A38" s="4">
        <f t="shared" si="0"/>
        <v>45324</v>
      </c>
      <c r="B38" s="13">
        <v>6.41</v>
      </c>
      <c r="C38" s="13">
        <f>Conso[[#This Row],[conso]]/VLOOKUP(Conso[[#This Row],[Dates]],Tarifs[],2,1)</f>
        <v>30.207351555136665</v>
      </c>
      <c r="D38" s="13">
        <f>IF(Conso[[#This Row],[conso]]&gt;0,VLOOKUP(Conso[[#This Row],[Dates]],Tarifs[],3,1),0)/(EOMONTH(Conso[[#This Row],[Dates]],0)-EOMONTH(Conso[[#This Row],[Dates]],-1))</f>
        <v>0.65137931034482766</v>
      </c>
      <c r="E38" s="13">
        <f>IF(Conso[[#This Row],[conso]]&gt;0,Conso[[#This Row],[abonn]]+Conso[[#This Row],[conso]],"")</f>
        <v>7.0613793103448277</v>
      </c>
      <c r="F38" s="18">
        <f ca="1">AVERAGE(OFFSET(Conso[total],MATCH(EOMONTH(Conso[[#This Row],[Dates]],-1)+1,Conso[Dates],0)-1,,DAY(Conso[[#This Row],[Dates]])))</f>
        <v>6.591379310344827</v>
      </c>
      <c r="G38" s="13"/>
      <c r="H38" s="1"/>
    </row>
    <row r="39" spans="1:8" ht="18.75" x14ac:dyDescent="0.3">
      <c r="A39" s="4">
        <f t="shared" si="0"/>
        <v>45325</v>
      </c>
      <c r="B39" s="13">
        <v>9.39</v>
      </c>
      <c r="C39" s="13">
        <f>Conso[[#This Row],[conso]]/VLOOKUP(Conso[[#This Row],[Dates]],Tarifs[],2,1)</f>
        <v>44.250706880301607</v>
      </c>
      <c r="D39" s="13">
        <f>IF(Conso[[#This Row],[conso]]&gt;0,VLOOKUP(Conso[[#This Row],[Dates]],Tarifs[],3,1),0)/(EOMONTH(Conso[[#This Row],[Dates]],0)-EOMONTH(Conso[[#This Row],[Dates]],-1))</f>
        <v>0.65137931034482766</v>
      </c>
      <c r="E39" s="13">
        <f>IF(Conso[[#This Row],[conso]]&gt;0,Conso[[#This Row],[abonn]]+Conso[[#This Row],[conso]],"")</f>
        <v>10.041379310344828</v>
      </c>
      <c r="F39" s="18">
        <f ca="1">AVERAGE(OFFSET(Conso[total],MATCH(EOMONTH(Conso[[#This Row],[Dates]],-1)+1,Conso[Dates],0)-1,,DAY(Conso[[#This Row],[Dates]])))</f>
        <v>7.7413793103448283</v>
      </c>
      <c r="G39" s="13"/>
      <c r="H39" s="1"/>
    </row>
    <row r="40" spans="1:8" ht="18.75" x14ac:dyDescent="0.3">
      <c r="A40" s="4">
        <f t="shared" si="0"/>
        <v>45326</v>
      </c>
      <c r="B40" s="13">
        <v>5.65</v>
      </c>
      <c r="C40" s="13">
        <f>Conso[[#This Row],[conso]]/VLOOKUP(Conso[[#This Row],[Dates]],Tarifs[],2,1)</f>
        <v>26.625824693685203</v>
      </c>
      <c r="D40" s="13">
        <f>IF(Conso[[#This Row],[conso]]&gt;0,VLOOKUP(Conso[[#This Row],[Dates]],Tarifs[],3,1),0)/(EOMONTH(Conso[[#This Row],[Dates]],0)-EOMONTH(Conso[[#This Row],[Dates]],-1))</f>
        <v>0.65137931034482766</v>
      </c>
      <c r="E40" s="13">
        <f>IF(Conso[[#This Row],[conso]]&gt;0,Conso[[#This Row],[abonn]]+Conso[[#This Row],[conso]],"")</f>
        <v>6.3013793103448279</v>
      </c>
      <c r="F40" s="18">
        <f ca="1">AVERAGE(OFFSET(Conso[total],MATCH(EOMONTH(Conso[[#This Row],[Dates]],-1)+1,Conso[Dates],0)-1,,DAY(Conso[[#This Row],[Dates]])))</f>
        <v>7.381379310344828</v>
      </c>
      <c r="G40" s="13"/>
      <c r="H40" s="1"/>
    </row>
    <row r="41" spans="1:8" ht="18.75" x14ac:dyDescent="0.3">
      <c r="A41" s="4">
        <f t="shared" si="0"/>
        <v>45327</v>
      </c>
      <c r="B41" s="13">
        <v>7.25</v>
      </c>
      <c r="C41" s="13">
        <f>Conso[[#This Row],[conso]]/VLOOKUP(Conso[[#This Row],[Dates]],Tarifs[],2,1)</f>
        <v>34.165881244109329</v>
      </c>
      <c r="D41" s="13">
        <f>IF(Conso[[#This Row],[conso]]&gt;0,VLOOKUP(Conso[[#This Row],[Dates]],Tarifs[],3,1),0)/(EOMONTH(Conso[[#This Row],[Dates]],0)-EOMONTH(Conso[[#This Row],[Dates]],-1))</f>
        <v>0.65137931034482766</v>
      </c>
      <c r="E41" s="13">
        <f>IF(Conso[[#This Row],[conso]]&gt;0,Conso[[#This Row],[abonn]]+Conso[[#This Row],[conso]],"")</f>
        <v>7.9013793103448275</v>
      </c>
      <c r="F41" s="18">
        <f ca="1">AVERAGE(OFFSET(Conso[total],MATCH(EOMONTH(Conso[[#This Row],[Dates]],-1)+1,Conso[Dates],0)-1,,DAY(Conso[[#This Row],[Dates]])))</f>
        <v>7.4853793103448281</v>
      </c>
      <c r="G41" s="13"/>
      <c r="H41" s="1"/>
    </row>
    <row r="42" spans="1:8" ht="18.75" x14ac:dyDescent="0.3">
      <c r="A42" s="4">
        <f t="shared" si="0"/>
        <v>45328</v>
      </c>
      <c r="B42" s="13">
        <v>8.49</v>
      </c>
      <c r="C42" s="13">
        <f>Conso[[#This Row],[conso]]/VLOOKUP(Conso[[#This Row],[Dates]],Tarifs[],2,1)</f>
        <v>40.009425070688032</v>
      </c>
      <c r="D42" s="13">
        <f>IF(Conso[[#This Row],[conso]]&gt;0,VLOOKUP(Conso[[#This Row],[Dates]],Tarifs[],3,1),0)/(EOMONTH(Conso[[#This Row],[Dates]],0)-EOMONTH(Conso[[#This Row],[Dates]],-1))</f>
        <v>0.65137931034482766</v>
      </c>
      <c r="E42" s="13">
        <f>IF(Conso[[#This Row],[conso]]&gt;0,Conso[[#This Row],[abonn]]+Conso[[#This Row],[conso]],"")</f>
        <v>9.1413793103448278</v>
      </c>
      <c r="F42" s="18">
        <f ca="1">AVERAGE(OFFSET(Conso[total],MATCH(EOMONTH(Conso[[#This Row],[Dates]],-1)+1,Conso[Dates],0)-1,,DAY(Conso[[#This Row],[Dates]])))</f>
        <v>7.7613793103448288</v>
      </c>
      <c r="G42" s="13"/>
      <c r="H42" s="1"/>
    </row>
    <row r="43" spans="1:8" ht="18.75" x14ac:dyDescent="0.3">
      <c r="A43" s="4">
        <f t="shared" si="0"/>
        <v>45329</v>
      </c>
      <c r="B43" s="13">
        <v>6.91</v>
      </c>
      <c r="C43" s="13">
        <f>Conso[[#This Row],[conso]]/VLOOKUP(Conso[[#This Row],[Dates]],Tarifs[],2,1)</f>
        <v>32.563619227144201</v>
      </c>
      <c r="D43" s="13">
        <f>IF(Conso[[#This Row],[conso]]&gt;0,VLOOKUP(Conso[[#This Row],[Dates]],Tarifs[],3,1),0)/(EOMONTH(Conso[[#This Row],[Dates]],0)-EOMONTH(Conso[[#This Row],[Dates]],-1))</f>
        <v>0.65137931034482766</v>
      </c>
      <c r="E43" s="13">
        <f>IF(Conso[[#This Row],[conso]]&gt;0,Conso[[#This Row],[abonn]]+Conso[[#This Row],[conso]],"")</f>
        <v>7.5613793103448277</v>
      </c>
      <c r="F43" s="18">
        <f ca="1">AVERAGE(OFFSET(Conso[total],MATCH(EOMONTH(Conso[[#This Row],[Dates]],-1)+1,Conso[Dates],0)-1,,DAY(Conso[[#This Row],[Dates]])))</f>
        <v>7.7328078817733994</v>
      </c>
      <c r="G43" s="13"/>
      <c r="H43" s="1"/>
    </row>
    <row r="44" spans="1:8" ht="18.75" x14ac:dyDescent="0.3">
      <c r="A44" s="4">
        <f t="shared" si="0"/>
        <v>45330</v>
      </c>
      <c r="B44" s="13">
        <v>8.65</v>
      </c>
      <c r="C44" s="13">
        <f>Conso[[#This Row],[conso]]/VLOOKUP(Conso[[#This Row],[Dates]],Tarifs[],2,1)</f>
        <v>40.763430725730444</v>
      </c>
      <c r="D44" s="13">
        <f>IF(Conso[[#This Row],[conso]]&gt;0,VLOOKUP(Conso[[#This Row],[Dates]],Tarifs[],3,1),0)/(EOMONTH(Conso[[#This Row],[Dates]],0)-EOMONTH(Conso[[#This Row],[Dates]],-1))</f>
        <v>0.65137931034482766</v>
      </c>
      <c r="E44" s="13">
        <f>IF(Conso[[#This Row],[conso]]&gt;0,Conso[[#This Row],[abonn]]+Conso[[#This Row],[conso]],"")</f>
        <v>9.3013793103448279</v>
      </c>
      <c r="F44" s="18">
        <f ca="1">AVERAGE(OFFSET(Conso[total],MATCH(EOMONTH(Conso[[#This Row],[Dates]],-1)+1,Conso[Dates],0)-1,,DAY(Conso[[#This Row],[Dates]])))</f>
        <v>7.9288793103448283</v>
      </c>
      <c r="G44" s="13"/>
      <c r="H44" s="1"/>
    </row>
    <row r="45" spans="1:8" ht="18.75" x14ac:dyDescent="0.3">
      <c r="A45" s="4">
        <f t="shared" si="0"/>
        <v>45331</v>
      </c>
      <c r="B45" s="13">
        <v>6.94</v>
      </c>
      <c r="C45" s="13">
        <f>Conso[[#This Row],[conso]]/VLOOKUP(Conso[[#This Row],[Dates]],Tarifs[],2,1)</f>
        <v>32.704995287464655</v>
      </c>
      <c r="D45" s="13">
        <f>IF(Conso[[#This Row],[conso]]&gt;0,VLOOKUP(Conso[[#This Row],[Dates]],Tarifs[],3,1),0)/(EOMONTH(Conso[[#This Row],[Dates]],0)-EOMONTH(Conso[[#This Row],[Dates]],-1))</f>
        <v>0.65137931034482766</v>
      </c>
      <c r="E45" s="13">
        <f>IF(Conso[[#This Row],[conso]]&gt;0,Conso[[#This Row],[abonn]]+Conso[[#This Row],[conso]],"")</f>
        <v>7.5913793103448279</v>
      </c>
      <c r="F45" s="18">
        <f ca="1">AVERAGE(OFFSET(Conso[total],MATCH(EOMONTH(Conso[[#This Row],[Dates]],-1)+1,Conso[Dates],0)-1,,DAY(Conso[[#This Row],[Dates]])))</f>
        <v>7.8913793103448278</v>
      </c>
      <c r="G45" s="13"/>
      <c r="H45" s="1"/>
    </row>
    <row r="46" spans="1:8" ht="18.75" x14ac:dyDescent="0.3">
      <c r="A46" s="4">
        <f t="shared" si="0"/>
        <v>45332</v>
      </c>
      <c r="B46" s="13">
        <v>6.56</v>
      </c>
      <c r="C46" s="13">
        <f>Conso[[#This Row],[conso]]/VLOOKUP(Conso[[#This Row],[Dates]],Tarifs[],2,1)</f>
        <v>30.914231856738922</v>
      </c>
      <c r="D46" s="13">
        <f>IF(Conso[[#This Row],[conso]]&gt;0,VLOOKUP(Conso[[#This Row],[Dates]],Tarifs[],3,1),0)/(EOMONTH(Conso[[#This Row],[Dates]],0)-EOMONTH(Conso[[#This Row],[Dates]],-1))</f>
        <v>0.65137931034482766</v>
      </c>
      <c r="E46" s="13">
        <f>IF(Conso[[#This Row],[conso]]&gt;0,Conso[[#This Row],[abonn]]+Conso[[#This Row],[conso]],"")</f>
        <v>7.2113793103448272</v>
      </c>
      <c r="F46" s="18">
        <f ca="1">AVERAGE(OFFSET(Conso[total],MATCH(EOMONTH(Conso[[#This Row],[Dates]],-1)+1,Conso[Dates],0)-1,,DAY(Conso[[#This Row],[Dates]])))</f>
        <v>7.8233793103448281</v>
      </c>
      <c r="G46" s="13"/>
      <c r="H46" s="1"/>
    </row>
    <row r="47" spans="1:8" ht="18.75" x14ac:dyDescent="0.3">
      <c r="A47" s="4">
        <f t="shared" si="0"/>
        <v>45333</v>
      </c>
      <c r="B47" s="13">
        <v>5.93</v>
      </c>
      <c r="C47" s="13">
        <f>Conso[[#This Row],[conso]]/VLOOKUP(Conso[[#This Row],[Dates]],Tarifs[],2,1)</f>
        <v>27.945334590009423</v>
      </c>
      <c r="D47" s="13">
        <f>IF(Conso[[#This Row],[conso]]&gt;0,VLOOKUP(Conso[[#This Row],[Dates]],Tarifs[],3,1),0)/(EOMONTH(Conso[[#This Row],[Dates]],0)-EOMONTH(Conso[[#This Row],[Dates]],-1))</f>
        <v>0.65137931034482766</v>
      </c>
      <c r="E47" s="13">
        <f>IF(Conso[[#This Row],[conso]]&gt;0,Conso[[#This Row],[abonn]]+Conso[[#This Row],[conso]],"")</f>
        <v>6.5813793103448273</v>
      </c>
      <c r="F47" s="18">
        <f ca="1">AVERAGE(OFFSET(Conso[total],MATCH(EOMONTH(Conso[[#This Row],[Dates]],-1)+1,Conso[Dates],0)-1,,DAY(Conso[[#This Row],[Dates]])))</f>
        <v>7.7104702194357371</v>
      </c>
      <c r="G47" s="13"/>
      <c r="H47" s="1"/>
    </row>
    <row r="48" spans="1:8" ht="18.75" x14ac:dyDescent="0.3">
      <c r="A48" s="4">
        <f t="shared" si="0"/>
        <v>45334</v>
      </c>
      <c r="B48" s="13">
        <v>6.72</v>
      </c>
      <c r="C48" s="13">
        <f>Conso[[#This Row],[conso]]/VLOOKUP(Conso[[#This Row],[Dates]],Tarifs[],2,1)</f>
        <v>31.668237511781339</v>
      </c>
      <c r="D48" s="13">
        <f>IF(Conso[[#This Row],[conso]]&gt;0,VLOOKUP(Conso[[#This Row],[Dates]],Tarifs[],3,1),0)/(EOMONTH(Conso[[#This Row],[Dates]],0)-EOMONTH(Conso[[#This Row],[Dates]],-1))</f>
        <v>0.65137931034482766</v>
      </c>
      <c r="E48" s="13">
        <f>IF(Conso[[#This Row],[conso]]&gt;0,Conso[[#This Row],[abonn]]+Conso[[#This Row],[conso]],"")</f>
        <v>7.3713793103448273</v>
      </c>
      <c r="F48" s="18">
        <f ca="1">AVERAGE(OFFSET(Conso[total],MATCH(EOMONTH(Conso[[#This Row],[Dates]],-1)+1,Conso[Dates],0)-1,,DAY(Conso[[#This Row],[Dates]])))</f>
        <v>7.6822126436781604</v>
      </c>
      <c r="G48" s="13"/>
      <c r="H48" s="1"/>
    </row>
    <row r="49" spans="1:8" ht="18.75" x14ac:dyDescent="0.3">
      <c r="A49" s="4">
        <f t="shared" si="0"/>
        <v>45335</v>
      </c>
      <c r="B49" s="13">
        <v>7.56</v>
      </c>
      <c r="C49" s="13">
        <f>Conso[[#This Row],[conso]]/VLOOKUP(Conso[[#This Row],[Dates]],Tarifs[],2,1)</f>
        <v>35.626767200754003</v>
      </c>
      <c r="D49" s="13">
        <f>IF(Conso[[#This Row],[conso]]&gt;0,VLOOKUP(Conso[[#This Row],[Dates]],Tarifs[],3,1),0)/(EOMONTH(Conso[[#This Row],[Dates]],0)-EOMONTH(Conso[[#This Row],[Dates]],-1))</f>
        <v>0.65137931034482766</v>
      </c>
      <c r="E49" s="13">
        <f>IF(Conso[[#This Row],[conso]]&gt;0,Conso[[#This Row],[abonn]]+Conso[[#This Row],[conso]],"")</f>
        <v>8.211379310344828</v>
      </c>
      <c r="F49" s="18">
        <f ca="1">AVERAGE(OFFSET(Conso[total],MATCH(EOMONTH(Conso[[#This Row],[Dates]],-1)+1,Conso[Dates],0)-1,,DAY(Conso[[#This Row],[Dates]])))</f>
        <v>7.7229177718832887</v>
      </c>
      <c r="G49" s="13"/>
      <c r="H49" s="1"/>
    </row>
    <row r="50" spans="1:8" ht="18.75" x14ac:dyDescent="0.3">
      <c r="A50" s="4">
        <f t="shared" si="0"/>
        <v>45336</v>
      </c>
      <c r="B50" s="13">
        <v>5.87</v>
      </c>
      <c r="C50" s="13">
        <f>Conso[[#This Row],[conso]]/VLOOKUP(Conso[[#This Row],[Dates]],Tarifs[],2,1)</f>
        <v>27.66258246936852</v>
      </c>
      <c r="D50" s="13">
        <f>IF(Conso[[#This Row],[conso]]&gt;0,VLOOKUP(Conso[[#This Row],[Dates]],Tarifs[],3,1),0)/(EOMONTH(Conso[[#This Row],[Dates]],0)-EOMONTH(Conso[[#This Row],[Dates]],-1))</f>
        <v>0.65137931034482766</v>
      </c>
      <c r="E50" s="13">
        <f>IF(Conso[[#This Row],[conso]]&gt;0,Conso[[#This Row],[abonn]]+Conso[[#This Row],[conso]],"")</f>
        <v>6.5213793103448277</v>
      </c>
      <c r="F50" s="18">
        <f ca="1">AVERAGE(OFFSET(Conso[total],MATCH(EOMONTH(Conso[[#This Row],[Dates]],-1)+1,Conso[Dates],0)-1,,DAY(Conso[[#This Row],[Dates]])))</f>
        <v>7.6370935960591124</v>
      </c>
      <c r="G50" s="13"/>
      <c r="H50" s="1"/>
    </row>
    <row r="51" spans="1:8" ht="18.75" x14ac:dyDescent="0.3">
      <c r="A51" s="4">
        <f t="shared" si="0"/>
        <v>45337</v>
      </c>
      <c r="B51" s="13">
        <v>6.08</v>
      </c>
      <c r="C51" s="13">
        <f>Conso[[#This Row],[conso]]/VLOOKUP(Conso[[#This Row],[Dates]],Tarifs[],2,1)</f>
        <v>28.652214891611688</v>
      </c>
      <c r="D51" s="13">
        <f>IF(Conso[[#This Row],[conso]]&gt;0,VLOOKUP(Conso[[#This Row],[Dates]],Tarifs[],3,1),0)/(EOMONTH(Conso[[#This Row],[Dates]],0)-EOMONTH(Conso[[#This Row],[Dates]],-1))</f>
        <v>0.65137931034482766</v>
      </c>
      <c r="E51" s="13">
        <f>IF(Conso[[#This Row],[conso]]&gt;0,Conso[[#This Row],[abonn]]+Conso[[#This Row],[conso]],"")</f>
        <v>6.7313793103448276</v>
      </c>
      <c r="F51" s="18">
        <f ca="1">AVERAGE(OFFSET(Conso[total],MATCH(EOMONTH(Conso[[#This Row],[Dates]],-1)+1,Conso[Dates],0)-1,,DAY(Conso[[#This Row],[Dates]])))</f>
        <v>7.5767126436781611</v>
      </c>
      <c r="G51" s="13"/>
      <c r="H51" s="1"/>
    </row>
    <row r="52" spans="1:8" ht="18.75" x14ac:dyDescent="0.3">
      <c r="A52" s="4">
        <f t="shared" si="0"/>
        <v>45338</v>
      </c>
      <c r="B52" s="13">
        <v>6.32</v>
      </c>
      <c r="C52" s="13">
        <f>Conso[[#This Row],[conso]]/VLOOKUP(Conso[[#This Row],[Dates]],Tarifs[],2,1)</f>
        <v>29.783223374175307</v>
      </c>
      <c r="D52" s="13">
        <f>IF(Conso[[#This Row],[conso]]&gt;0,VLOOKUP(Conso[[#This Row],[Dates]],Tarifs[],3,1),0)/(EOMONTH(Conso[[#This Row],[Dates]],0)-EOMONTH(Conso[[#This Row],[Dates]],-1))</f>
        <v>0.65137931034482766</v>
      </c>
      <c r="E52" s="13">
        <f>IF(Conso[[#This Row],[conso]]&gt;0,Conso[[#This Row],[abonn]]+Conso[[#This Row],[conso]],"")</f>
        <v>6.9713793103448278</v>
      </c>
      <c r="F52" s="18">
        <f ca="1">AVERAGE(OFFSET(Conso[total],MATCH(EOMONTH(Conso[[#This Row],[Dates]],-1)+1,Conso[Dates],0)-1,,DAY(Conso[[#This Row],[Dates]])))</f>
        <v>7.5388793103448277</v>
      </c>
      <c r="G52" s="13"/>
      <c r="H52" s="1"/>
    </row>
    <row r="53" spans="1:8" ht="18.75" x14ac:dyDescent="0.3">
      <c r="A53" s="4">
        <f t="shared" si="0"/>
        <v>45339</v>
      </c>
      <c r="B53" s="13">
        <v>5.61</v>
      </c>
      <c r="C53" s="13">
        <f>Conso[[#This Row],[conso]]/VLOOKUP(Conso[[#This Row],[Dates]],Tarifs[],2,1)</f>
        <v>26.437323279924602</v>
      </c>
      <c r="D53" s="13">
        <f>IF(Conso[[#This Row],[conso]]&gt;0,VLOOKUP(Conso[[#This Row],[Dates]],Tarifs[],3,1),0)/(EOMONTH(Conso[[#This Row],[Dates]],0)-EOMONTH(Conso[[#This Row],[Dates]],-1))</f>
        <v>0.65137931034482766</v>
      </c>
      <c r="E53" s="13">
        <f>IF(Conso[[#This Row],[conso]]&gt;0,Conso[[#This Row],[abonn]]+Conso[[#This Row],[conso]],"")</f>
        <v>6.2613793103448279</v>
      </c>
      <c r="F53" s="18">
        <f ca="1">AVERAGE(OFFSET(Conso[total],MATCH(EOMONTH(Conso[[#This Row],[Dates]],-1)+1,Conso[Dates],0)-1,,DAY(Conso[[#This Row],[Dates]])))</f>
        <v>7.4637322515212983</v>
      </c>
      <c r="G53" s="13"/>
      <c r="H53" s="1"/>
    </row>
    <row r="54" spans="1:8" ht="18.75" x14ac:dyDescent="0.3">
      <c r="A54" s="4">
        <f t="shared" si="0"/>
        <v>45340</v>
      </c>
      <c r="B54" s="13">
        <v>5.74</v>
      </c>
      <c r="C54" s="13">
        <f>Conso[[#This Row],[conso]]/VLOOKUP(Conso[[#This Row],[Dates]],Tarifs[],2,1)</f>
        <v>27.049952874646561</v>
      </c>
      <c r="D54" s="13">
        <f>IF(Conso[[#This Row],[conso]]&gt;0,VLOOKUP(Conso[[#This Row],[Dates]],Tarifs[],3,1),0)/(EOMONTH(Conso[[#This Row],[Dates]],0)-EOMONTH(Conso[[#This Row],[Dates]],-1))</f>
        <v>0.65137931034482766</v>
      </c>
      <c r="E54" s="13">
        <f>IF(Conso[[#This Row],[conso]]&gt;0,Conso[[#This Row],[abonn]]+Conso[[#This Row],[conso]],"")</f>
        <v>6.3913793103448278</v>
      </c>
      <c r="F54" s="18">
        <f ca="1">AVERAGE(OFFSET(Conso[total],MATCH(EOMONTH(Conso[[#This Row],[Dates]],-1)+1,Conso[Dates],0)-1,,DAY(Conso[[#This Row],[Dates]])))</f>
        <v>7.4041570881226058</v>
      </c>
      <c r="G54" s="13"/>
      <c r="H54" s="1"/>
    </row>
    <row r="55" spans="1:8" ht="18.75" x14ac:dyDescent="0.3">
      <c r="A55" s="4">
        <f t="shared" si="0"/>
        <v>45341</v>
      </c>
      <c r="B55" s="13">
        <v>6.11</v>
      </c>
      <c r="C55" s="13">
        <f>Conso[[#This Row],[conso]]/VLOOKUP(Conso[[#This Row],[Dates]],Tarifs[],2,1)</f>
        <v>28.793590951932142</v>
      </c>
      <c r="D55" s="13">
        <f>IF(Conso[[#This Row],[conso]]&gt;0,VLOOKUP(Conso[[#This Row],[Dates]],Tarifs[],3,1),0)/(EOMONTH(Conso[[#This Row],[Dates]],0)-EOMONTH(Conso[[#This Row],[Dates]],-1))</f>
        <v>0.65137931034482766</v>
      </c>
      <c r="E55" s="13">
        <f>IF(Conso[[#This Row],[conso]]&gt;0,Conso[[#This Row],[abonn]]+Conso[[#This Row],[conso]],"")</f>
        <v>6.7613793103448279</v>
      </c>
      <c r="F55" s="18">
        <f ca="1">AVERAGE(OFFSET(Conso[total],MATCH(EOMONTH(Conso[[#This Row],[Dates]],-1)+1,Conso[Dates],0)-1,,DAY(Conso[[#This Row],[Dates]])))</f>
        <v>7.3703266787658803</v>
      </c>
      <c r="G55" s="13"/>
      <c r="H55" s="1"/>
    </row>
    <row r="56" spans="1:8" ht="18.75" x14ac:dyDescent="0.3">
      <c r="A56" s="4">
        <f t="shared" si="0"/>
        <v>45342</v>
      </c>
      <c r="B56" s="13">
        <v>5.37</v>
      </c>
      <c r="C56" s="13">
        <f>Conso[[#This Row],[conso]]/VLOOKUP(Conso[[#This Row],[Dates]],Tarifs[],2,1)</f>
        <v>25.306314797360979</v>
      </c>
      <c r="D56" s="13">
        <f>IF(Conso[[#This Row],[conso]]&gt;0,VLOOKUP(Conso[[#This Row],[Dates]],Tarifs[],3,1),0)/(EOMONTH(Conso[[#This Row],[Dates]],0)-EOMONTH(Conso[[#This Row],[Dates]],-1))</f>
        <v>0.65137931034482766</v>
      </c>
      <c r="E56" s="13">
        <f>IF(Conso[[#This Row],[conso]]&gt;0,Conso[[#This Row],[abonn]]+Conso[[#This Row],[conso]],"")</f>
        <v>6.0213793103448277</v>
      </c>
      <c r="F56" s="18">
        <f ca="1">AVERAGE(OFFSET(Conso[total],MATCH(EOMONTH(Conso[[#This Row],[Dates]],-1)+1,Conso[Dates],0)-1,,DAY(Conso[[#This Row],[Dates]])))</f>
        <v>7.302879310344828</v>
      </c>
      <c r="G56" s="13"/>
      <c r="H56" s="1"/>
    </row>
    <row r="57" spans="1:8" ht="18.75" x14ac:dyDescent="0.3">
      <c r="A57" s="4">
        <f t="shared" si="0"/>
        <v>45343</v>
      </c>
      <c r="B57" s="13">
        <v>7.6</v>
      </c>
      <c r="C57" s="13">
        <f>Conso[[#This Row],[conso]]/VLOOKUP(Conso[[#This Row],[Dates]],Tarifs[],2,1)</f>
        <v>35.815268614514608</v>
      </c>
      <c r="D57" s="13">
        <f>IF(Conso[[#This Row],[conso]]&gt;0,VLOOKUP(Conso[[#This Row],[Dates]],Tarifs[],3,1),0)/(EOMONTH(Conso[[#This Row],[Dates]],0)-EOMONTH(Conso[[#This Row],[Dates]],-1))</f>
        <v>0.65137931034482766</v>
      </c>
      <c r="E57" s="13">
        <f>IF(Conso[[#This Row],[conso]]&gt;0,Conso[[#This Row],[abonn]]+Conso[[#This Row],[conso]],"")</f>
        <v>8.2513793103448272</v>
      </c>
      <c r="F57" s="18">
        <f ca="1">AVERAGE(OFFSET(Conso[total],MATCH(EOMONTH(Conso[[#This Row],[Dates]],-1)+1,Conso[Dates],0)-1,,DAY(Conso[[#This Row],[Dates]])))</f>
        <v>7.3480459770114939</v>
      </c>
      <c r="G57" s="13"/>
      <c r="H57" s="1"/>
    </row>
    <row r="58" spans="1:8" ht="18.75" x14ac:dyDescent="0.3">
      <c r="A58" s="4">
        <f t="shared" si="0"/>
        <v>45344</v>
      </c>
      <c r="B58" s="13">
        <v>7.56</v>
      </c>
      <c r="C58" s="13">
        <f>Conso[[#This Row],[conso]]/VLOOKUP(Conso[[#This Row],[Dates]],Tarifs[],2,1)</f>
        <v>35.626767200754003</v>
      </c>
      <c r="D58" s="13">
        <f>IF(Conso[[#This Row],[conso]]&gt;0,VLOOKUP(Conso[[#This Row],[Dates]],Tarifs[],3,1),0)/(EOMONTH(Conso[[#This Row],[Dates]],0)-EOMONTH(Conso[[#This Row],[Dates]],-1))</f>
        <v>0.65137931034482766</v>
      </c>
      <c r="E58" s="13">
        <f>IF(Conso[[#This Row],[conso]]&gt;0,Conso[[#This Row],[abonn]]+Conso[[#This Row],[conso]],"")</f>
        <v>8.211379310344828</v>
      </c>
      <c r="F58" s="18">
        <f ca="1">AVERAGE(OFFSET(Conso[total],MATCH(EOMONTH(Conso[[#This Row],[Dates]],-1)+1,Conso[Dates],0)-1,,DAY(Conso[[#This Row],[Dates]])))</f>
        <v>7.3872884012539179</v>
      </c>
      <c r="G58" s="13"/>
      <c r="H58" s="1"/>
    </row>
    <row r="59" spans="1:8" ht="18.75" x14ac:dyDescent="0.3">
      <c r="A59" s="4">
        <f t="shared" si="0"/>
        <v>45345</v>
      </c>
      <c r="B59" s="13">
        <v>7.79</v>
      </c>
      <c r="C59" s="13">
        <f>Conso[[#This Row],[conso]]/VLOOKUP(Conso[[#This Row],[Dates]],Tarifs[],2,1)</f>
        <v>36.710650329877474</v>
      </c>
      <c r="D59" s="13">
        <f>IF(Conso[[#This Row],[conso]]&gt;0,VLOOKUP(Conso[[#This Row],[Dates]],Tarifs[],3,1),0)/(EOMONTH(Conso[[#This Row],[Dates]],0)-EOMONTH(Conso[[#This Row],[Dates]],-1))</f>
        <v>0.65137931034482766</v>
      </c>
      <c r="E59" s="13">
        <f>IF(Conso[[#This Row],[conso]]&gt;0,Conso[[#This Row],[abonn]]+Conso[[#This Row],[conso]],"")</f>
        <v>8.4413793103448285</v>
      </c>
      <c r="F59" s="18">
        <f ca="1">AVERAGE(OFFSET(Conso[total],MATCH(EOMONTH(Conso[[#This Row],[Dates]],-1)+1,Conso[Dates],0)-1,,DAY(Conso[[#This Row],[Dates]])))</f>
        <v>7.4331184407796096</v>
      </c>
      <c r="G59" s="13"/>
      <c r="H59" s="1"/>
    </row>
    <row r="60" spans="1:8" ht="18.75" x14ac:dyDescent="0.3">
      <c r="A60" s="4">
        <f t="shared" si="0"/>
        <v>45346</v>
      </c>
      <c r="B60" s="13">
        <v>7.54</v>
      </c>
      <c r="C60" s="13">
        <f>Conso[[#This Row],[conso]]/VLOOKUP(Conso[[#This Row],[Dates]],Tarifs[],2,1)</f>
        <v>35.532516493873707</v>
      </c>
      <c r="D60" s="13">
        <f>IF(Conso[[#This Row],[conso]]&gt;0,VLOOKUP(Conso[[#This Row],[Dates]],Tarifs[],3,1),0)/(EOMONTH(Conso[[#This Row],[Dates]],0)-EOMONTH(Conso[[#This Row],[Dates]],-1))</f>
        <v>0.65137931034482766</v>
      </c>
      <c r="E60" s="13">
        <f>IF(Conso[[#This Row],[conso]]&gt;0,Conso[[#This Row],[abonn]]+Conso[[#This Row],[conso]],"")</f>
        <v>8.1913793103448285</v>
      </c>
      <c r="F60" s="18">
        <f ca="1">AVERAGE(OFFSET(Conso[total],MATCH(EOMONTH(Conso[[#This Row],[Dates]],-1)+1,Conso[Dates],0)-1,,DAY(Conso[[#This Row],[Dates]])))</f>
        <v>7.4647126436781592</v>
      </c>
      <c r="G60" s="13"/>
      <c r="H60" s="1"/>
    </row>
    <row r="61" spans="1:8" ht="18.75" x14ac:dyDescent="0.3">
      <c r="A61" s="4">
        <f t="shared" si="0"/>
        <v>45347</v>
      </c>
      <c r="B61" s="13">
        <v>7.19</v>
      </c>
      <c r="C61" s="13">
        <f>Conso[[#This Row],[conso]]/VLOOKUP(Conso[[#This Row],[Dates]],Tarifs[],2,1)</f>
        <v>33.883129123468429</v>
      </c>
      <c r="D61" s="13">
        <f>IF(Conso[[#This Row],[conso]]&gt;0,VLOOKUP(Conso[[#This Row],[Dates]],Tarifs[],3,1),0)/(EOMONTH(Conso[[#This Row],[Dates]],0)-EOMONTH(Conso[[#This Row],[Dates]],-1))</f>
        <v>0.65137931034482766</v>
      </c>
      <c r="E61" s="13">
        <f>IF(Conso[[#This Row],[conso]]&gt;0,Conso[[#This Row],[abonn]]+Conso[[#This Row],[conso]],"")</f>
        <v>7.8413793103448279</v>
      </c>
      <c r="F61" s="18">
        <f ca="1">AVERAGE(OFFSET(Conso[total],MATCH(EOMONTH(Conso[[#This Row],[Dates]],-1)+1,Conso[Dates],0)-1,,DAY(Conso[[#This Row],[Dates]])))</f>
        <v>7.479779310344826</v>
      </c>
      <c r="G61" s="13"/>
      <c r="H61" s="1"/>
    </row>
    <row r="62" spans="1:8" ht="18.75" x14ac:dyDescent="0.3">
      <c r="A62" s="4">
        <f t="shared" si="0"/>
        <v>45348</v>
      </c>
      <c r="B62" s="13">
        <v>5.71</v>
      </c>
      <c r="C62" s="13">
        <f>Conso[[#This Row],[conso]]/VLOOKUP(Conso[[#This Row],[Dates]],Tarifs[],2,1)</f>
        <v>26.908576814326107</v>
      </c>
      <c r="D62" s="13">
        <f>IF(Conso[[#This Row],[conso]]&gt;0,VLOOKUP(Conso[[#This Row],[Dates]],Tarifs[],3,1),0)/(EOMONTH(Conso[[#This Row],[Dates]],0)-EOMONTH(Conso[[#This Row],[Dates]],-1))</f>
        <v>0.65137931034482766</v>
      </c>
      <c r="E62" s="13">
        <f>IF(Conso[[#This Row],[conso]]&gt;0,Conso[[#This Row],[abonn]]+Conso[[#This Row],[conso]],"")</f>
        <v>6.3613793103448275</v>
      </c>
      <c r="F62" s="18">
        <f ca="1">AVERAGE(OFFSET(Conso[total],MATCH(EOMONTH(Conso[[#This Row],[Dates]],-1)+1,Conso[Dates],0)-1,,DAY(Conso[[#This Row],[Dates]])))</f>
        <v>7.4367639257294416</v>
      </c>
      <c r="G62" s="13"/>
      <c r="H62" s="1"/>
    </row>
    <row r="63" spans="1:8" ht="18.75" x14ac:dyDescent="0.3">
      <c r="A63" s="4">
        <f t="shared" si="0"/>
        <v>45349</v>
      </c>
      <c r="B63" s="13">
        <v>6.3</v>
      </c>
      <c r="C63" s="13">
        <f>Conso[[#This Row],[conso]]/VLOOKUP(Conso[[#This Row],[Dates]],Tarifs[],2,1)</f>
        <v>29.688972667295005</v>
      </c>
      <c r="D63" s="13">
        <f>IF(Conso[[#This Row],[conso]]&gt;0,VLOOKUP(Conso[[#This Row],[Dates]],Tarifs[],3,1),0)/(EOMONTH(Conso[[#This Row],[Dates]],0)-EOMONTH(Conso[[#This Row],[Dates]],-1))</f>
        <v>0.65137931034482766</v>
      </c>
      <c r="E63" s="13">
        <f>IF(Conso[[#This Row],[conso]]&gt;0,Conso[[#This Row],[abonn]]+Conso[[#This Row],[conso]],"")</f>
        <v>6.9513793103448274</v>
      </c>
      <c r="F63" s="18">
        <f ca="1">AVERAGE(OFFSET(Conso[total],MATCH(EOMONTH(Conso[[#This Row],[Dates]],-1)+1,Conso[Dates],0)-1,,DAY(Conso[[#This Row],[Dates]])))</f>
        <v>7.4187867177522335</v>
      </c>
      <c r="G63" s="13"/>
      <c r="H63" s="1"/>
    </row>
    <row r="64" spans="1:8" ht="18.75" x14ac:dyDescent="0.3">
      <c r="A64" s="4">
        <f t="shared" si="0"/>
        <v>45350</v>
      </c>
      <c r="B64" s="13">
        <v>6.29</v>
      </c>
      <c r="C64" s="13">
        <f>Conso[[#This Row],[conso]]/VLOOKUP(Conso[[#This Row],[Dates]],Tarifs[],2,1)</f>
        <v>29.641847313854853</v>
      </c>
      <c r="D64" s="13">
        <f>IF(Conso[[#This Row],[conso]]&gt;0,VLOOKUP(Conso[[#This Row],[Dates]],Tarifs[],3,1),0)/(EOMONTH(Conso[[#This Row],[Dates]],0)-EOMONTH(Conso[[#This Row],[Dates]],-1))</f>
        <v>0.65137931034482766</v>
      </c>
      <c r="E64" s="13">
        <f>IF(Conso[[#This Row],[conso]]&gt;0,Conso[[#This Row],[abonn]]+Conso[[#This Row],[conso]],"")</f>
        <v>6.9413793103448276</v>
      </c>
      <c r="F64" s="18">
        <f ca="1">AVERAGE(OFFSET(Conso[total],MATCH(EOMONTH(Conso[[#This Row],[Dates]],-1)+1,Conso[Dates],0)-1,,DAY(Conso[[#This Row],[Dates]])))</f>
        <v>7.4017364532019689</v>
      </c>
      <c r="G64" s="13"/>
      <c r="H64" s="1"/>
    </row>
    <row r="65" spans="1:8" ht="18.75" x14ac:dyDescent="0.3">
      <c r="A65" s="4">
        <f t="shared" si="0"/>
        <v>45351</v>
      </c>
      <c r="B65" s="13">
        <v>9.24</v>
      </c>
      <c r="C65" s="13">
        <f>Conso[[#This Row],[conso]]/VLOOKUP(Conso[[#This Row],[Dates]],Tarifs[],2,1)</f>
        <v>43.543826578699338</v>
      </c>
      <c r="D65" s="13">
        <f>IF(Conso[[#This Row],[conso]]&gt;0,VLOOKUP(Conso[[#This Row],[Dates]],Tarifs[],3,1),0)/(EOMONTH(Conso[[#This Row],[Dates]],0)-EOMONTH(Conso[[#This Row],[Dates]],-1))</f>
        <v>0.65137931034482766</v>
      </c>
      <c r="E65" s="13">
        <f>IF(Conso[[#This Row],[conso]]&gt;0,Conso[[#This Row],[abonn]]+Conso[[#This Row],[conso]],"")</f>
        <v>9.8913793103448278</v>
      </c>
      <c r="F65" s="18">
        <f ca="1">AVERAGE(OFFSET(Conso[total],MATCH(EOMONTH(Conso[[#This Row],[Dates]],-1)+1,Conso[Dates],0)-1,,DAY(Conso[[#This Row],[Dates]])))</f>
        <v>7.48758620689655</v>
      </c>
      <c r="G65" s="13"/>
      <c r="H65" s="1"/>
    </row>
    <row r="66" spans="1:8" ht="18.75" x14ac:dyDescent="0.3">
      <c r="A66" s="4">
        <f t="shared" si="0"/>
        <v>45352</v>
      </c>
      <c r="B66" s="13">
        <v>8.41</v>
      </c>
      <c r="C66" s="13">
        <f>Conso[[#This Row],[conso]]/VLOOKUP(Conso[[#This Row],[Dates]],Tarifs[],2,1)</f>
        <v>39.632422243166822</v>
      </c>
      <c r="D66" s="13">
        <f>IF(Conso[[#This Row],[conso]]&gt;0,VLOOKUP(Conso[[#This Row],[Dates]],Tarifs[],3,1),0)/(EOMONTH(Conso[[#This Row],[Dates]],0)-EOMONTH(Conso[[#This Row],[Dates]],-1))</f>
        <v>0.60935483870967744</v>
      </c>
      <c r="E66" s="13">
        <f>IF(Conso[[#This Row],[conso]]&gt;0,Conso[[#This Row],[abonn]]+Conso[[#This Row],[conso]],"")</f>
        <v>9.0193548387096776</v>
      </c>
      <c r="F66" s="18">
        <f ca="1">AVERAGE(OFFSET(Conso[total],MATCH(EOMONTH(Conso[[#This Row],[Dates]],-1)+1,Conso[Dates],0)-1,,DAY(Conso[[#This Row],[Dates]])))</f>
        <v>9.0193548387096776</v>
      </c>
      <c r="G66" s="13"/>
      <c r="H66" s="1"/>
    </row>
    <row r="67" spans="1:8" ht="18.75" x14ac:dyDescent="0.3">
      <c r="A67" s="4">
        <f t="shared" si="0"/>
        <v>45353</v>
      </c>
      <c r="B67" s="13">
        <v>5.36</v>
      </c>
      <c r="C67" s="13">
        <f>Conso[[#This Row],[conso]]/VLOOKUP(Conso[[#This Row],[Dates]],Tarifs[],2,1)</f>
        <v>25.259189443920832</v>
      </c>
      <c r="D67" s="13">
        <f>IF(Conso[[#This Row],[conso]]&gt;0,VLOOKUP(Conso[[#This Row],[Dates]],Tarifs[],3,1),0)/(EOMONTH(Conso[[#This Row],[Dates]],0)-EOMONTH(Conso[[#This Row],[Dates]],-1))</f>
        <v>0.60935483870967744</v>
      </c>
      <c r="E67" s="13">
        <f>IF(Conso[[#This Row],[conso]]&gt;0,Conso[[#This Row],[abonn]]+Conso[[#This Row],[conso]],"")</f>
        <v>5.9693548387096778</v>
      </c>
      <c r="F67" s="18">
        <f ca="1">AVERAGE(OFFSET(Conso[total],MATCH(EOMONTH(Conso[[#This Row],[Dates]],-1)+1,Conso[Dates],0)-1,,DAY(Conso[[#This Row],[Dates]])))</f>
        <v>7.4943548387096772</v>
      </c>
      <c r="G67" s="13"/>
      <c r="H67" s="1"/>
    </row>
    <row r="68" spans="1:8" ht="18.75" x14ac:dyDescent="0.3">
      <c r="A68" s="4">
        <f t="shared" si="0"/>
        <v>45354</v>
      </c>
      <c r="B68" s="13">
        <v>6.22</v>
      </c>
      <c r="C68" s="13">
        <f>Conso[[#This Row],[conso]]/VLOOKUP(Conso[[#This Row],[Dates]],Tarifs[],2,1)</f>
        <v>29.311969839773798</v>
      </c>
      <c r="D68" s="13">
        <f>IF(Conso[[#This Row],[conso]]&gt;0,VLOOKUP(Conso[[#This Row],[Dates]],Tarifs[],3,1),0)/(EOMONTH(Conso[[#This Row],[Dates]],0)-EOMONTH(Conso[[#This Row],[Dates]],-1))</f>
        <v>0.60935483870967744</v>
      </c>
      <c r="E68" s="13">
        <f>IF(Conso[[#This Row],[conso]]&gt;0,Conso[[#This Row],[abonn]]+Conso[[#This Row],[conso]],"")</f>
        <v>6.8293548387096772</v>
      </c>
      <c r="F68" s="18">
        <f ca="1">AVERAGE(OFFSET(Conso[total],MATCH(EOMONTH(Conso[[#This Row],[Dates]],-1)+1,Conso[Dates],0)-1,,DAY(Conso[[#This Row],[Dates]])))</f>
        <v>7.2726881720430105</v>
      </c>
      <c r="G68" s="13"/>
      <c r="H68" s="1"/>
    </row>
    <row r="69" spans="1:8" ht="18.75" x14ac:dyDescent="0.3">
      <c r="A69" s="4">
        <f t="shared" si="0"/>
        <v>45355</v>
      </c>
      <c r="B69" s="13">
        <v>7.98</v>
      </c>
      <c r="C69" s="13">
        <f>Conso[[#This Row],[conso]]/VLOOKUP(Conso[[#This Row],[Dates]],Tarifs[],2,1)</f>
        <v>37.60603204524034</v>
      </c>
      <c r="D69" s="13">
        <f>IF(Conso[[#This Row],[conso]]&gt;0,VLOOKUP(Conso[[#This Row],[Dates]],Tarifs[],3,1),0)/(EOMONTH(Conso[[#This Row],[Dates]],0)-EOMONTH(Conso[[#This Row],[Dates]],-1))</f>
        <v>0.60935483870967744</v>
      </c>
      <c r="E69" s="13">
        <f>IF(Conso[[#This Row],[conso]]&gt;0,Conso[[#This Row],[abonn]]+Conso[[#This Row],[conso]],"")</f>
        <v>8.5893548387096779</v>
      </c>
      <c r="F69" s="18">
        <f ca="1">AVERAGE(OFFSET(Conso[total],MATCH(EOMONTH(Conso[[#This Row],[Dates]],-1)+1,Conso[Dates],0)-1,,DAY(Conso[[#This Row],[Dates]])))</f>
        <v>7.6018548387096772</v>
      </c>
      <c r="G69" s="13"/>
      <c r="H69" s="1"/>
    </row>
    <row r="70" spans="1:8" ht="18.75" x14ac:dyDescent="0.3">
      <c r="A70" s="4">
        <f t="shared" si="0"/>
        <v>45356</v>
      </c>
      <c r="B70" s="13">
        <v>6.56</v>
      </c>
      <c r="C70" s="13">
        <f>Conso[[#This Row],[conso]]/VLOOKUP(Conso[[#This Row],[Dates]],Tarifs[],2,1)</f>
        <v>30.914231856738922</v>
      </c>
      <c r="D70" s="13">
        <f>IF(Conso[[#This Row],[conso]]&gt;0,VLOOKUP(Conso[[#This Row],[Dates]],Tarifs[],3,1),0)/(EOMONTH(Conso[[#This Row],[Dates]],0)-EOMONTH(Conso[[#This Row],[Dates]],-1))</f>
        <v>0.60935483870967744</v>
      </c>
      <c r="E70" s="13">
        <f>IF(Conso[[#This Row],[conso]]&gt;0,Conso[[#This Row],[abonn]]+Conso[[#This Row],[conso]],"")</f>
        <v>7.169354838709677</v>
      </c>
      <c r="F70" s="18">
        <f ca="1">AVERAGE(OFFSET(Conso[total],MATCH(EOMONTH(Conso[[#This Row],[Dates]],-1)+1,Conso[Dates],0)-1,,DAY(Conso[[#This Row],[Dates]])))</f>
        <v>7.515354838709678</v>
      </c>
      <c r="G70" s="13"/>
      <c r="H70" s="1"/>
    </row>
    <row r="71" spans="1:8" ht="18.75" x14ac:dyDescent="0.3">
      <c r="A71" s="4">
        <f t="shared" ref="A71:A134" si="1">IF(ROW()=6,DATE(2024,1,1),A70+1)</f>
        <v>45357</v>
      </c>
      <c r="B71" s="13">
        <v>9.18</v>
      </c>
      <c r="C71" s="13">
        <f>Conso[[#This Row],[conso]]/VLOOKUP(Conso[[#This Row],[Dates]],Tarifs[],2,1)</f>
        <v>43.261074458058431</v>
      </c>
      <c r="D71" s="13">
        <f>IF(Conso[[#This Row],[conso]]&gt;0,VLOOKUP(Conso[[#This Row],[Dates]],Tarifs[],3,1),0)/(EOMONTH(Conso[[#This Row],[Dates]],0)-EOMONTH(Conso[[#This Row],[Dates]],-1))</f>
        <v>0.60935483870967744</v>
      </c>
      <c r="E71" s="13">
        <f>IF(Conso[[#This Row],[conso]]&gt;0,Conso[[#This Row],[abonn]]+Conso[[#This Row],[conso]],"")</f>
        <v>9.7893548387096772</v>
      </c>
      <c r="F71" s="18">
        <f ca="1">AVERAGE(OFFSET(Conso[total],MATCH(EOMONTH(Conso[[#This Row],[Dates]],-1)+1,Conso[Dates],0)-1,,DAY(Conso[[#This Row],[Dates]])))</f>
        <v>7.8943548387096776</v>
      </c>
      <c r="G71" s="13"/>
      <c r="H71" s="1"/>
    </row>
    <row r="72" spans="1:8" ht="18.75" x14ac:dyDescent="0.3">
      <c r="A72" s="4">
        <f t="shared" si="1"/>
        <v>45358</v>
      </c>
      <c r="B72" s="13">
        <v>12.59</v>
      </c>
      <c r="C72" s="13">
        <f>Conso[[#This Row],[conso]]/VLOOKUP(Conso[[#This Row],[Dates]],Tarifs[],2,1)</f>
        <v>59.330819981149858</v>
      </c>
      <c r="D72" s="13">
        <f>IF(Conso[[#This Row],[conso]]&gt;0,VLOOKUP(Conso[[#This Row],[Dates]],Tarifs[],3,1),0)/(EOMONTH(Conso[[#This Row],[Dates]],0)-EOMONTH(Conso[[#This Row],[Dates]],-1))</f>
        <v>0.60935483870967744</v>
      </c>
      <c r="E72" s="13">
        <f>IF(Conso[[#This Row],[conso]]&gt;0,Conso[[#This Row],[abonn]]+Conso[[#This Row],[conso]],"")</f>
        <v>13.199354838709677</v>
      </c>
      <c r="F72" s="18">
        <f ca="1">AVERAGE(OFFSET(Conso[total],MATCH(EOMONTH(Conso[[#This Row],[Dates]],-1)+1,Conso[Dates],0)-1,,DAY(Conso[[#This Row],[Dates]])))</f>
        <v>8.6522119815668201</v>
      </c>
      <c r="G72" s="13"/>
      <c r="H72" s="1"/>
    </row>
    <row r="73" spans="1:8" ht="18.75" x14ac:dyDescent="0.3">
      <c r="A73" s="4">
        <f t="shared" si="1"/>
        <v>45359</v>
      </c>
      <c r="B73" s="13">
        <v>5.89</v>
      </c>
      <c r="C73" s="13">
        <f>Conso[[#This Row],[conso]]/VLOOKUP(Conso[[#This Row],[Dates]],Tarifs[],2,1)</f>
        <v>27.756833176248822</v>
      </c>
      <c r="D73" s="13">
        <f>IF(Conso[[#This Row],[conso]]&gt;0,VLOOKUP(Conso[[#This Row],[Dates]],Tarifs[],3,1),0)/(EOMONTH(Conso[[#This Row],[Dates]],0)-EOMONTH(Conso[[#This Row],[Dates]],-1))</f>
        <v>0.60935483870967744</v>
      </c>
      <c r="E73" s="13">
        <f>IF(Conso[[#This Row],[conso]]&gt;0,Conso[[#This Row],[abonn]]+Conso[[#This Row],[conso]],"")</f>
        <v>6.4993548387096771</v>
      </c>
      <c r="F73" s="18">
        <f ca="1">AVERAGE(OFFSET(Conso[total],MATCH(EOMONTH(Conso[[#This Row],[Dates]],-1)+1,Conso[Dates],0)-1,,DAY(Conso[[#This Row],[Dates]])))</f>
        <v>8.3831048387096772</v>
      </c>
      <c r="G73" s="13"/>
      <c r="H73" s="1"/>
    </row>
    <row r="74" spans="1:8" ht="18.75" x14ac:dyDescent="0.3">
      <c r="A74" s="4">
        <f t="shared" si="1"/>
        <v>45360</v>
      </c>
      <c r="B74" s="13">
        <v>7.14</v>
      </c>
      <c r="C74" s="13">
        <f>Conso[[#This Row],[conso]]/VLOOKUP(Conso[[#This Row],[Dates]],Tarifs[],2,1)</f>
        <v>33.647502356267672</v>
      </c>
      <c r="D74" s="13">
        <f>IF(Conso[[#This Row],[conso]]&gt;0,VLOOKUP(Conso[[#This Row],[Dates]],Tarifs[],3,1),0)/(EOMONTH(Conso[[#This Row],[Dates]],0)-EOMONTH(Conso[[#This Row],[Dates]],-1))</f>
        <v>0.60935483870967744</v>
      </c>
      <c r="E74" s="13">
        <f>IF(Conso[[#This Row],[conso]]&gt;0,Conso[[#This Row],[abonn]]+Conso[[#This Row],[conso]],"")</f>
        <v>7.7493548387096771</v>
      </c>
      <c r="F74" s="18">
        <f ca="1">AVERAGE(OFFSET(Conso[total],MATCH(EOMONTH(Conso[[#This Row],[Dates]],-1)+1,Conso[Dates],0)-1,,DAY(Conso[[#This Row],[Dates]])))</f>
        <v>8.3126881720430106</v>
      </c>
      <c r="G74" s="13"/>
      <c r="H74" s="1"/>
    </row>
    <row r="75" spans="1:8" ht="18.75" x14ac:dyDescent="0.3">
      <c r="A75" s="4">
        <f t="shared" si="1"/>
        <v>45361</v>
      </c>
      <c r="B75" s="13">
        <v>5.62</v>
      </c>
      <c r="C75" s="13">
        <f>Conso[[#This Row],[conso]]/VLOOKUP(Conso[[#This Row],[Dates]],Tarifs[],2,1)</f>
        <v>26.48444863336475</v>
      </c>
      <c r="D75" s="13">
        <f>IF(Conso[[#This Row],[conso]]&gt;0,VLOOKUP(Conso[[#This Row],[Dates]],Tarifs[],3,1),0)/(EOMONTH(Conso[[#This Row],[Dates]],0)-EOMONTH(Conso[[#This Row],[Dates]],-1))</f>
        <v>0.60935483870967744</v>
      </c>
      <c r="E75" s="13">
        <f>IF(Conso[[#This Row],[conso]]&gt;0,Conso[[#This Row],[abonn]]+Conso[[#This Row],[conso]],"")</f>
        <v>6.2293548387096775</v>
      </c>
      <c r="F75" s="18">
        <f ca="1">AVERAGE(OFFSET(Conso[total],MATCH(EOMONTH(Conso[[#This Row],[Dates]],-1)+1,Conso[Dates],0)-1,,DAY(Conso[[#This Row],[Dates]])))</f>
        <v>8.1043548387096784</v>
      </c>
      <c r="G75" s="13"/>
      <c r="H75" s="1"/>
    </row>
    <row r="76" spans="1:8" ht="18.75" x14ac:dyDescent="0.3">
      <c r="A76" s="4">
        <f t="shared" si="1"/>
        <v>45362</v>
      </c>
      <c r="B76" s="13">
        <v>5.01</v>
      </c>
      <c r="C76" s="13">
        <f>Conso[[#This Row],[conso]]/VLOOKUP(Conso[[#This Row],[Dates]],Tarifs[],2,1)</f>
        <v>23.609802073515549</v>
      </c>
      <c r="D76" s="13">
        <f>IF(Conso[[#This Row],[conso]]&gt;0,VLOOKUP(Conso[[#This Row],[Dates]],Tarifs[],3,1),0)/(EOMONTH(Conso[[#This Row],[Dates]],0)-EOMONTH(Conso[[#This Row],[Dates]],-1))</f>
        <v>0.60935483870967744</v>
      </c>
      <c r="E76" s="13">
        <f>IF(Conso[[#This Row],[conso]]&gt;0,Conso[[#This Row],[abonn]]+Conso[[#This Row],[conso]],"")</f>
        <v>5.6193548387096772</v>
      </c>
      <c r="F76" s="18">
        <f ca="1">AVERAGE(OFFSET(Conso[total],MATCH(EOMONTH(Conso[[#This Row],[Dates]],-1)+1,Conso[Dates],0)-1,,DAY(Conso[[#This Row],[Dates]])))</f>
        <v>7.8784457478005869</v>
      </c>
      <c r="G76" s="13"/>
      <c r="H76" s="1"/>
    </row>
    <row r="77" spans="1:8" ht="18.75" x14ac:dyDescent="0.3">
      <c r="A77" s="4">
        <f t="shared" si="1"/>
        <v>45363</v>
      </c>
      <c r="B77" s="13">
        <v>6.67</v>
      </c>
      <c r="C77" s="13">
        <f>Conso[[#This Row],[conso]]/VLOOKUP(Conso[[#This Row],[Dates]],Tarifs[],2,1)</f>
        <v>31.432610744580582</v>
      </c>
      <c r="D77" s="13">
        <f>IF(Conso[[#This Row],[conso]]&gt;0,VLOOKUP(Conso[[#This Row],[Dates]],Tarifs[],3,1),0)/(EOMONTH(Conso[[#This Row],[Dates]],0)-EOMONTH(Conso[[#This Row],[Dates]],-1))</f>
        <v>0.60935483870967744</v>
      </c>
      <c r="E77" s="13">
        <f>IF(Conso[[#This Row],[conso]]&gt;0,Conso[[#This Row],[abonn]]+Conso[[#This Row],[conso]],"")</f>
        <v>7.2793548387096774</v>
      </c>
      <c r="F77" s="18">
        <f ca="1">AVERAGE(OFFSET(Conso[total],MATCH(EOMONTH(Conso[[#This Row],[Dates]],-1)+1,Conso[Dates],0)-1,,DAY(Conso[[#This Row],[Dates]])))</f>
        <v>7.8285215053763446</v>
      </c>
      <c r="G77" s="13"/>
      <c r="H77" s="1"/>
    </row>
    <row r="78" spans="1:8" ht="18.75" x14ac:dyDescent="0.3">
      <c r="A78" s="4">
        <f t="shared" si="1"/>
        <v>45364</v>
      </c>
      <c r="B78" s="13">
        <v>5.54</v>
      </c>
      <c r="C78" s="13">
        <f>Conso[[#This Row],[conso]]/VLOOKUP(Conso[[#This Row],[Dates]],Tarifs[],2,1)</f>
        <v>26.107445805843543</v>
      </c>
      <c r="D78" s="13">
        <f>IF(Conso[[#This Row],[conso]]&gt;0,VLOOKUP(Conso[[#This Row],[Dates]],Tarifs[],3,1),0)/(EOMONTH(Conso[[#This Row],[Dates]],0)-EOMONTH(Conso[[#This Row],[Dates]],-1))</f>
        <v>0.60935483870967744</v>
      </c>
      <c r="E78" s="13">
        <f>IF(Conso[[#This Row],[conso]]&gt;0,Conso[[#This Row],[abonn]]+Conso[[#This Row],[conso]],"")</f>
        <v>6.1493548387096775</v>
      </c>
      <c r="F78" s="18">
        <f ca="1">AVERAGE(OFFSET(Conso[total],MATCH(EOMONTH(Conso[[#This Row],[Dates]],-1)+1,Conso[Dates],0)-1,,DAY(Conso[[#This Row],[Dates]])))</f>
        <v>7.6993548387096791</v>
      </c>
      <c r="G78" s="13"/>
      <c r="H78" s="1"/>
    </row>
    <row r="79" spans="1:8" ht="18.75" x14ac:dyDescent="0.3">
      <c r="A79" s="4">
        <f t="shared" si="1"/>
        <v>45365</v>
      </c>
      <c r="B79" s="13">
        <v>5.83</v>
      </c>
      <c r="C79" s="13">
        <f>Conso[[#This Row],[conso]]/VLOOKUP(Conso[[#This Row],[Dates]],Tarifs[],2,1)</f>
        <v>27.474081055607918</v>
      </c>
      <c r="D79" s="13">
        <f>IF(Conso[[#This Row],[conso]]&gt;0,VLOOKUP(Conso[[#This Row],[Dates]],Tarifs[],3,1),0)/(EOMONTH(Conso[[#This Row],[Dates]],0)-EOMONTH(Conso[[#This Row],[Dates]],-1))</f>
        <v>0.60935483870967744</v>
      </c>
      <c r="E79" s="13">
        <f>IF(Conso[[#This Row],[conso]]&gt;0,Conso[[#This Row],[abonn]]+Conso[[#This Row],[conso]],"")</f>
        <v>6.4393548387096775</v>
      </c>
      <c r="F79" s="18">
        <f ca="1">AVERAGE(OFFSET(Conso[total],MATCH(EOMONTH(Conso[[#This Row],[Dates]],-1)+1,Conso[Dates],0)-1,,DAY(Conso[[#This Row],[Dates]])))</f>
        <v>7.6093548387096783</v>
      </c>
      <c r="G79" s="13"/>
      <c r="H79" s="1"/>
    </row>
    <row r="80" spans="1:8" ht="18.75" x14ac:dyDescent="0.3">
      <c r="A80" s="4">
        <f t="shared" si="1"/>
        <v>45366</v>
      </c>
      <c r="B80" s="13">
        <v>5.21</v>
      </c>
      <c r="C80" s="13">
        <f>Conso[[#This Row],[conso]]/VLOOKUP(Conso[[#This Row],[Dates]],Tarifs[],2,1)</f>
        <v>24.552309142318567</v>
      </c>
      <c r="D80" s="13">
        <f>IF(Conso[[#This Row],[conso]]&gt;0,VLOOKUP(Conso[[#This Row],[Dates]],Tarifs[],3,1),0)/(EOMONTH(Conso[[#This Row],[Dates]],0)-EOMONTH(Conso[[#This Row],[Dates]],-1))</f>
        <v>0.60935483870967744</v>
      </c>
      <c r="E80" s="13">
        <f>IF(Conso[[#This Row],[conso]]&gt;0,Conso[[#This Row],[abonn]]+Conso[[#This Row],[conso]],"")</f>
        <v>5.8193548387096774</v>
      </c>
      <c r="F80" s="18">
        <f ca="1">AVERAGE(OFFSET(Conso[total],MATCH(EOMONTH(Conso[[#This Row],[Dates]],-1)+1,Conso[Dates],0)-1,,DAY(Conso[[#This Row],[Dates]])))</f>
        <v>7.4900215053763448</v>
      </c>
      <c r="G80" s="13"/>
      <c r="H80" s="1"/>
    </row>
    <row r="81" spans="1:8" ht="18.75" x14ac:dyDescent="0.3">
      <c r="A81" s="4">
        <f t="shared" si="1"/>
        <v>45367</v>
      </c>
      <c r="B81" s="13">
        <v>4.74</v>
      </c>
      <c r="C81" s="13">
        <f>Conso[[#This Row],[conso]]/VLOOKUP(Conso[[#This Row],[Dates]],Tarifs[],2,1)</f>
        <v>22.33741753063148</v>
      </c>
      <c r="D81" s="13">
        <f>IF(Conso[[#This Row],[conso]]&gt;0,VLOOKUP(Conso[[#This Row],[Dates]],Tarifs[],3,1),0)/(EOMONTH(Conso[[#This Row],[Dates]],0)-EOMONTH(Conso[[#This Row],[Dates]],-1))</f>
        <v>0.60935483870967744</v>
      </c>
      <c r="E81" s="13">
        <f>IF(Conso[[#This Row],[conso]]&gt;0,Conso[[#This Row],[abonn]]+Conso[[#This Row],[conso]],"")</f>
        <v>5.3493548387096777</v>
      </c>
      <c r="F81" s="18">
        <f ca="1">AVERAGE(OFFSET(Conso[total],MATCH(EOMONTH(Conso[[#This Row],[Dates]],-1)+1,Conso[Dates],0)-1,,DAY(Conso[[#This Row],[Dates]])))</f>
        <v>7.3562298387096776</v>
      </c>
      <c r="G81" s="13"/>
      <c r="H81" s="1"/>
    </row>
    <row r="82" spans="1:8" ht="18.75" x14ac:dyDescent="0.3">
      <c r="A82" s="4">
        <f t="shared" si="1"/>
        <v>45368</v>
      </c>
      <c r="B82" s="13">
        <v>4.13</v>
      </c>
      <c r="C82" s="13">
        <f>Conso[[#This Row],[conso]]/VLOOKUP(Conso[[#This Row],[Dates]],Tarifs[],2,1)</f>
        <v>19.46277097078228</v>
      </c>
      <c r="D82" s="13">
        <f>IF(Conso[[#This Row],[conso]]&gt;0,VLOOKUP(Conso[[#This Row],[Dates]],Tarifs[],3,1),0)/(EOMONTH(Conso[[#This Row],[Dates]],0)-EOMONTH(Conso[[#This Row],[Dates]],-1))</f>
        <v>0.60935483870967744</v>
      </c>
      <c r="E82" s="13">
        <f>IF(Conso[[#This Row],[conso]]&gt;0,Conso[[#This Row],[abonn]]+Conso[[#This Row],[conso]],"")</f>
        <v>4.7393548387096773</v>
      </c>
      <c r="F82" s="18">
        <f ca="1">AVERAGE(OFFSET(Conso[total],MATCH(EOMONTH(Conso[[#This Row],[Dates]],-1)+1,Conso[Dates],0)-1,,DAY(Conso[[#This Row],[Dates]])))</f>
        <v>7.2022960151802655</v>
      </c>
      <c r="G82" s="13"/>
      <c r="H82" s="1"/>
    </row>
    <row r="83" spans="1:8" ht="18.75" x14ac:dyDescent="0.3">
      <c r="A83" s="4">
        <f t="shared" si="1"/>
        <v>45369</v>
      </c>
      <c r="B83" s="13">
        <v>4.83</v>
      </c>
      <c r="C83" s="13">
        <f>Conso[[#This Row],[conso]]/VLOOKUP(Conso[[#This Row],[Dates]],Tarifs[],2,1)</f>
        <v>22.761545711592838</v>
      </c>
      <c r="D83" s="13">
        <f>IF(Conso[[#This Row],[conso]]&gt;0,VLOOKUP(Conso[[#This Row],[Dates]],Tarifs[],3,1),0)/(EOMONTH(Conso[[#This Row],[Dates]],0)-EOMONTH(Conso[[#This Row],[Dates]],-1))</f>
        <v>0.60935483870967744</v>
      </c>
      <c r="E83" s="13">
        <f>IF(Conso[[#This Row],[conso]]&gt;0,Conso[[#This Row],[abonn]]+Conso[[#This Row],[conso]],"")</f>
        <v>5.4393548387096775</v>
      </c>
      <c r="F83" s="18">
        <f ca="1">AVERAGE(OFFSET(Conso[total],MATCH(EOMONTH(Conso[[#This Row],[Dates]],-1)+1,Conso[Dates],0)-1,,DAY(Conso[[#This Row],[Dates]])))</f>
        <v>7.1043548387096775</v>
      </c>
      <c r="G83" s="13"/>
      <c r="H83" s="1"/>
    </row>
    <row r="84" spans="1:8" ht="18.75" x14ac:dyDescent="0.3">
      <c r="A84" s="4">
        <f t="shared" si="1"/>
        <v>45370</v>
      </c>
      <c r="B84" s="13">
        <v>4.4400000000000004</v>
      </c>
      <c r="C84" s="13">
        <f>Conso[[#This Row],[conso]]/VLOOKUP(Conso[[#This Row],[Dates]],Tarifs[],2,1)</f>
        <v>20.923656927426958</v>
      </c>
      <c r="D84" s="13">
        <f>IF(Conso[[#This Row],[conso]]&gt;0,VLOOKUP(Conso[[#This Row],[Dates]],Tarifs[],3,1),0)/(EOMONTH(Conso[[#This Row],[Dates]],0)-EOMONTH(Conso[[#This Row],[Dates]],-1))</f>
        <v>0.60935483870967744</v>
      </c>
      <c r="E84" s="13">
        <f>IF(Conso[[#This Row],[conso]]&gt;0,Conso[[#This Row],[abonn]]+Conso[[#This Row],[conso]],"")</f>
        <v>5.0493548387096778</v>
      </c>
      <c r="F84" s="18">
        <f ca="1">AVERAGE(OFFSET(Conso[total],MATCH(EOMONTH(Conso[[#This Row],[Dates]],-1)+1,Conso[Dates],0)-1,,DAY(Conso[[#This Row],[Dates]])))</f>
        <v>6.9961969439728362</v>
      </c>
      <c r="G84" s="13"/>
      <c r="H84" s="1"/>
    </row>
    <row r="85" spans="1:8" ht="18.75" x14ac:dyDescent="0.3">
      <c r="A85" s="4">
        <f t="shared" si="1"/>
        <v>45371</v>
      </c>
      <c r="B85" s="13">
        <v>4.93</v>
      </c>
      <c r="C85" s="13">
        <f>Conso[[#This Row],[conso]]/VLOOKUP(Conso[[#This Row],[Dates]],Tarifs[],2,1)</f>
        <v>23.232799245994343</v>
      </c>
      <c r="D85" s="13">
        <f>IF(Conso[[#This Row],[conso]]&gt;0,VLOOKUP(Conso[[#This Row],[Dates]],Tarifs[],3,1),0)/(EOMONTH(Conso[[#This Row],[Dates]],0)-EOMONTH(Conso[[#This Row],[Dates]],-1))</f>
        <v>0.60935483870967744</v>
      </c>
      <c r="E85" s="13">
        <f>IF(Conso[[#This Row],[conso]]&gt;0,Conso[[#This Row],[abonn]]+Conso[[#This Row],[conso]],"")</f>
        <v>5.5393548387096772</v>
      </c>
      <c r="F85" s="18">
        <f ca="1">AVERAGE(OFFSET(Conso[total],MATCH(EOMONTH(Conso[[#This Row],[Dates]],-1)+1,Conso[Dates],0)-1,,DAY(Conso[[#This Row],[Dates]])))</f>
        <v>6.9233548387096775</v>
      </c>
      <c r="G85" s="13"/>
      <c r="H85" s="1"/>
    </row>
    <row r="86" spans="1:8" ht="18.75" x14ac:dyDescent="0.3">
      <c r="A86" s="4">
        <f t="shared" si="1"/>
        <v>45372</v>
      </c>
      <c r="B86" s="13">
        <v>4.8099999999999996</v>
      </c>
      <c r="C86" s="13">
        <f>Conso[[#This Row],[conso]]/VLOOKUP(Conso[[#This Row],[Dates]],Tarifs[],2,1)</f>
        <v>22.667295004712532</v>
      </c>
      <c r="D86" s="13">
        <f>IF(Conso[[#This Row],[conso]]&gt;0,VLOOKUP(Conso[[#This Row],[Dates]],Tarifs[],3,1),0)/(EOMONTH(Conso[[#This Row],[Dates]],0)-EOMONTH(Conso[[#This Row],[Dates]],-1))</f>
        <v>0.60935483870967744</v>
      </c>
      <c r="E86" s="13">
        <f>IF(Conso[[#This Row],[conso]]&gt;0,Conso[[#This Row],[abonn]]+Conso[[#This Row],[conso]],"")</f>
        <v>5.419354838709677</v>
      </c>
      <c r="F86" s="18">
        <f ca="1">AVERAGE(OFFSET(Conso[total],MATCH(EOMONTH(Conso[[#This Row],[Dates]],-1)+1,Conso[Dates],0)-1,,DAY(Conso[[#This Row],[Dates]])))</f>
        <v>6.8517357910906291</v>
      </c>
      <c r="G86" s="13"/>
      <c r="H86" s="1"/>
    </row>
    <row r="87" spans="1:8" ht="18.75" x14ac:dyDescent="0.3">
      <c r="A87" s="4">
        <f t="shared" si="1"/>
        <v>45373</v>
      </c>
      <c r="B87" s="13">
        <v>4.1900000000000004</v>
      </c>
      <c r="C87" s="13">
        <f>Conso[[#This Row],[conso]]/VLOOKUP(Conso[[#This Row],[Dates]],Tarifs[],2,1)</f>
        <v>19.745523091423188</v>
      </c>
      <c r="D87" s="13">
        <f>IF(Conso[[#This Row],[conso]]&gt;0,VLOOKUP(Conso[[#This Row],[Dates]],Tarifs[],3,1),0)/(EOMONTH(Conso[[#This Row],[Dates]],0)-EOMONTH(Conso[[#This Row],[Dates]],-1))</f>
        <v>0.60935483870967744</v>
      </c>
      <c r="E87" s="13">
        <f>IF(Conso[[#This Row],[conso]]&gt;0,Conso[[#This Row],[abonn]]+Conso[[#This Row],[conso]],"")</f>
        <v>4.7993548387096778</v>
      </c>
      <c r="F87" s="18">
        <f ca="1">AVERAGE(OFFSET(Conso[total],MATCH(EOMONTH(Conso[[#This Row],[Dates]],-1)+1,Conso[Dates],0)-1,,DAY(Conso[[#This Row],[Dates]])))</f>
        <v>6.7584457478005868</v>
      </c>
      <c r="G87" s="13"/>
      <c r="H87" s="1"/>
    </row>
    <row r="88" spans="1:8" ht="18.75" x14ac:dyDescent="0.3">
      <c r="A88" s="4">
        <f t="shared" si="1"/>
        <v>45374</v>
      </c>
      <c r="B88" s="13">
        <v>4.0199999999999996</v>
      </c>
      <c r="C88" s="13">
        <f>Conso[[#This Row],[conso]]/VLOOKUP(Conso[[#This Row],[Dates]],Tarifs[],2,1)</f>
        <v>18.94439208294062</v>
      </c>
      <c r="D88" s="13">
        <f>IF(Conso[[#This Row],[conso]]&gt;0,VLOOKUP(Conso[[#This Row],[Dates]],Tarifs[],3,1),0)/(EOMONTH(Conso[[#This Row],[Dates]],0)-EOMONTH(Conso[[#This Row],[Dates]],-1))</f>
        <v>0.60935483870967744</v>
      </c>
      <c r="E88" s="13">
        <f>IF(Conso[[#This Row],[conso]]&gt;0,Conso[[#This Row],[abonn]]+Conso[[#This Row],[conso]],"")</f>
        <v>4.629354838709677</v>
      </c>
      <c r="F88" s="18">
        <f ca="1">AVERAGE(OFFSET(Conso[total],MATCH(EOMONTH(Conso[[#This Row],[Dates]],-1)+1,Conso[Dates],0)-1,,DAY(Conso[[#This Row],[Dates]])))</f>
        <v>6.6658765778401117</v>
      </c>
      <c r="G88" s="13"/>
      <c r="H88" s="1"/>
    </row>
    <row r="89" spans="1:8" ht="18.75" x14ac:dyDescent="0.3">
      <c r="A89" s="4">
        <f t="shared" si="1"/>
        <v>45375</v>
      </c>
      <c r="B89" s="13">
        <v>4.75</v>
      </c>
      <c r="C89" s="13">
        <f>Conso[[#This Row],[conso]]/VLOOKUP(Conso[[#This Row],[Dates]],Tarifs[],2,1)</f>
        <v>22.384542884071632</v>
      </c>
      <c r="D89" s="13">
        <f>IF(Conso[[#This Row],[conso]]&gt;0,VLOOKUP(Conso[[#This Row],[Dates]],Tarifs[],3,1),0)/(EOMONTH(Conso[[#This Row],[Dates]],0)-EOMONTH(Conso[[#This Row],[Dates]],-1))</f>
        <v>0.60935483870967744</v>
      </c>
      <c r="E89" s="13">
        <f>IF(Conso[[#This Row],[conso]]&gt;0,Conso[[#This Row],[abonn]]+Conso[[#This Row],[conso]],"")</f>
        <v>5.3593548387096774</v>
      </c>
      <c r="F89" s="18">
        <f ca="1">AVERAGE(OFFSET(Conso[total],MATCH(EOMONTH(Conso[[#This Row],[Dates]],-1)+1,Conso[Dates],0)-1,,DAY(Conso[[#This Row],[Dates]])))</f>
        <v>6.6114381720430115</v>
      </c>
      <c r="G89" s="13"/>
      <c r="H89" s="1"/>
    </row>
    <row r="90" spans="1:8" ht="18.75" x14ac:dyDescent="0.3">
      <c r="A90" s="4">
        <f t="shared" si="1"/>
        <v>45376</v>
      </c>
      <c r="B90" s="13">
        <v>6.25</v>
      </c>
      <c r="C90" s="13">
        <f>Conso[[#This Row],[conso]]/VLOOKUP(Conso[[#This Row],[Dates]],Tarifs[],2,1)</f>
        <v>29.453345900094252</v>
      </c>
      <c r="D90" s="13">
        <f>IF(Conso[[#This Row],[conso]]&gt;0,VLOOKUP(Conso[[#This Row],[Dates]],Tarifs[],3,1),0)/(EOMONTH(Conso[[#This Row],[Dates]],0)-EOMONTH(Conso[[#This Row],[Dates]],-1))</f>
        <v>0.60935483870967744</v>
      </c>
      <c r="E90" s="13">
        <f>IF(Conso[[#This Row],[conso]]&gt;0,Conso[[#This Row],[abonn]]+Conso[[#This Row],[conso]],"")</f>
        <v>6.8593548387096774</v>
      </c>
      <c r="F90" s="18">
        <f ca="1">AVERAGE(OFFSET(Conso[total],MATCH(EOMONTH(Conso[[#This Row],[Dates]],-1)+1,Conso[Dates],0)-1,,DAY(Conso[[#This Row],[Dates]])))</f>
        <v>6.6213548387096788</v>
      </c>
      <c r="G90" s="13"/>
      <c r="H90" s="1"/>
    </row>
    <row r="91" spans="1:8" ht="18.75" x14ac:dyDescent="0.3">
      <c r="A91" s="4">
        <f t="shared" si="1"/>
        <v>45377</v>
      </c>
      <c r="B91" s="13">
        <v>4.87</v>
      </c>
      <c r="C91" s="13">
        <f>Conso[[#This Row],[conso]]/VLOOKUP(Conso[[#This Row],[Dates]],Tarifs[],2,1)</f>
        <v>22.950047125353439</v>
      </c>
      <c r="D91" s="13">
        <f>IF(Conso[[#This Row],[conso]]&gt;0,VLOOKUP(Conso[[#This Row],[Dates]],Tarifs[],3,1),0)/(EOMONTH(Conso[[#This Row],[Dates]],0)-EOMONTH(Conso[[#This Row],[Dates]],-1))</f>
        <v>0.60935483870967744</v>
      </c>
      <c r="E91" s="13">
        <f>IF(Conso[[#This Row],[conso]]&gt;0,Conso[[#This Row],[abonn]]+Conso[[#This Row],[conso]],"")</f>
        <v>5.4793548387096775</v>
      </c>
      <c r="F91" s="18">
        <f ca="1">AVERAGE(OFFSET(Conso[total],MATCH(EOMONTH(Conso[[#This Row],[Dates]],-1)+1,Conso[Dates],0)-1,,DAY(Conso[[#This Row],[Dates]])))</f>
        <v>6.5774317617866007</v>
      </c>
      <c r="G91" s="13"/>
      <c r="H91" s="1"/>
    </row>
    <row r="92" spans="1:8" ht="18.75" x14ac:dyDescent="0.3">
      <c r="A92" s="4">
        <f t="shared" si="1"/>
        <v>45378</v>
      </c>
      <c r="B92" s="13">
        <v>6.83</v>
      </c>
      <c r="C92" s="13">
        <f>Conso[[#This Row],[conso]]/VLOOKUP(Conso[[#This Row],[Dates]],Tarifs[],2,1)</f>
        <v>32.186616399622999</v>
      </c>
      <c r="D92" s="13">
        <f>IF(Conso[[#This Row],[conso]]&gt;0,VLOOKUP(Conso[[#This Row],[Dates]],Tarifs[],3,1),0)/(EOMONTH(Conso[[#This Row],[Dates]],0)-EOMONTH(Conso[[#This Row],[Dates]],-1))</f>
        <v>0.60935483870967744</v>
      </c>
      <c r="E92" s="13">
        <f>IF(Conso[[#This Row],[conso]]&gt;0,Conso[[#This Row],[abonn]]+Conso[[#This Row],[conso]],"")</f>
        <v>7.4393548387096775</v>
      </c>
      <c r="F92" s="18">
        <f ca="1">AVERAGE(OFFSET(Conso[total],MATCH(EOMONTH(Conso[[#This Row],[Dates]],-1)+1,Conso[Dates],0)-1,,DAY(Conso[[#This Row],[Dates]])))</f>
        <v>6.6093548387096783</v>
      </c>
      <c r="G92" s="13"/>
      <c r="H92" s="1"/>
    </row>
    <row r="93" spans="1:8" ht="18.75" x14ac:dyDescent="0.3">
      <c r="A93" s="4">
        <f t="shared" si="1"/>
        <v>45379</v>
      </c>
      <c r="B93" s="13">
        <v>5.57</v>
      </c>
      <c r="C93" s="13">
        <f>Conso[[#This Row],[conso]]/VLOOKUP(Conso[[#This Row],[Dates]],Tarifs[],2,1)</f>
        <v>26.248821866163997</v>
      </c>
      <c r="D93" s="13">
        <f>IF(Conso[[#This Row],[conso]]&gt;0,VLOOKUP(Conso[[#This Row],[Dates]],Tarifs[],3,1),0)/(EOMONTH(Conso[[#This Row],[Dates]],0)-EOMONTH(Conso[[#This Row],[Dates]],-1))</f>
        <v>0.60935483870967744</v>
      </c>
      <c r="E93" s="13">
        <f>IF(Conso[[#This Row],[conso]]&gt;0,Conso[[#This Row],[abonn]]+Conso[[#This Row],[conso]],"")</f>
        <v>6.1793548387096777</v>
      </c>
      <c r="F93" s="18">
        <f ca="1">AVERAGE(OFFSET(Conso[total],MATCH(EOMONTH(Conso[[#This Row],[Dates]],-1)+1,Conso[Dates],0)-1,,DAY(Conso[[#This Row],[Dates]])))</f>
        <v>6.5939976958525355</v>
      </c>
      <c r="G93" s="13"/>
      <c r="H93" s="1"/>
    </row>
    <row r="94" spans="1:8" ht="18.75" x14ac:dyDescent="0.3">
      <c r="A94" s="4">
        <f t="shared" si="1"/>
        <v>45380</v>
      </c>
      <c r="B94" s="13">
        <v>4.3600000000000003</v>
      </c>
      <c r="C94" s="13">
        <f>Conso[[#This Row],[conso]]/VLOOKUP(Conso[[#This Row],[Dates]],Tarifs[],2,1)</f>
        <v>20.546654099905751</v>
      </c>
      <c r="D94" s="13">
        <f>IF(Conso[[#This Row],[conso]]&gt;0,VLOOKUP(Conso[[#This Row],[Dates]],Tarifs[],3,1),0)/(EOMONTH(Conso[[#This Row],[Dates]],0)-EOMONTH(Conso[[#This Row],[Dates]],-1))</f>
        <v>0.60935483870967744</v>
      </c>
      <c r="E94" s="13">
        <f>IF(Conso[[#This Row],[conso]]&gt;0,Conso[[#This Row],[abonn]]+Conso[[#This Row],[conso]],"")</f>
        <v>4.9693548387096778</v>
      </c>
      <c r="F94" s="18">
        <f ca="1">AVERAGE(OFFSET(Conso[total],MATCH(EOMONTH(Conso[[#This Row],[Dates]],-1)+1,Conso[Dates],0)-1,,DAY(Conso[[#This Row],[Dates]])))</f>
        <v>6.5379755283648509</v>
      </c>
      <c r="G94" s="13"/>
      <c r="H94" s="1"/>
    </row>
    <row r="95" spans="1:8" ht="18.75" x14ac:dyDescent="0.3">
      <c r="A95" s="4">
        <f t="shared" si="1"/>
        <v>45381</v>
      </c>
      <c r="B95" s="13">
        <v>4.3600000000000003</v>
      </c>
      <c r="C95" s="13">
        <f>Conso[[#This Row],[conso]]/VLOOKUP(Conso[[#This Row],[Dates]],Tarifs[],2,1)</f>
        <v>20.546654099905751</v>
      </c>
      <c r="D95" s="13">
        <f>IF(Conso[[#This Row],[conso]]&gt;0,VLOOKUP(Conso[[#This Row],[Dates]],Tarifs[],3,1),0)/(EOMONTH(Conso[[#This Row],[Dates]],0)-EOMONTH(Conso[[#This Row],[Dates]],-1))</f>
        <v>0.60935483870967744</v>
      </c>
      <c r="E95" s="13">
        <f>IF(Conso[[#This Row],[conso]]&gt;0,Conso[[#This Row],[abonn]]+Conso[[#This Row],[conso]],"")</f>
        <v>4.9693548387096778</v>
      </c>
      <c r="F95" s="18">
        <f ca="1">AVERAGE(OFFSET(Conso[total],MATCH(EOMONTH(Conso[[#This Row],[Dates]],-1)+1,Conso[Dates],0)-1,,DAY(Conso[[#This Row],[Dates]])))</f>
        <v>6.4856881720430115</v>
      </c>
      <c r="G95" s="13"/>
      <c r="H95" s="1"/>
    </row>
    <row r="96" spans="1:8" ht="18.75" x14ac:dyDescent="0.3">
      <c r="A96" s="4">
        <f t="shared" si="1"/>
        <v>45382</v>
      </c>
      <c r="B96" s="13">
        <v>6.95</v>
      </c>
      <c r="C96" s="13">
        <f>Conso[[#This Row],[conso]]/VLOOKUP(Conso[[#This Row],[Dates]],Tarifs[],2,1)</f>
        <v>32.752120640904806</v>
      </c>
      <c r="D96" s="13">
        <f>IF(Conso[[#This Row],[conso]]&gt;0,VLOOKUP(Conso[[#This Row],[Dates]],Tarifs[],3,1),0)/(EOMONTH(Conso[[#This Row],[Dates]],0)-EOMONTH(Conso[[#This Row],[Dates]],-1))</f>
        <v>0.60935483870967744</v>
      </c>
      <c r="E96" s="13">
        <f>IF(Conso[[#This Row],[conso]]&gt;0,Conso[[#This Row],[abonn]]+Conso[[#This Row],[conso]],"")</f>
        <v>7.5593548387096776</v>
      </c>
      <c r="F96" s="18">
        <f ca="1">AVERAGE(OFFSET(Conso[total],MATCH(EOMONTH(Conso[[#This Row],[Dates]],-1)+1,Conso[Dates],0)-1,,DAY(Conso[[#This Row],[Dates]])))</f>
        <v>6.5203225806451623</v>
      </c>
      <c r="G96" s="13"/>
      <c r="H96" s="1"/>
    </row>
    <row r="97" spans="1:8" ht="18.75" x14ac:dyDescent="0.3">
      <c r="A97" s="4">
        <f t="shared" si="1"/>
        <v>45383</v>
      </c>
      <c r="B97" s="13">
        <v>6.02</v>
      </c>
      <c r="C97" s="13">
        <f>Conso[[#This Row],[conso]]/VLOOKUP(Conso[[#This Row],[Dates]],Tarifs[],2,1)</f>
        <v>28.369462770970781</v>
      </c>
      <c r="D97" s="13">
        <f>IF(Conso[[#This Row],[conso]]&gt;0,VLOOKUP(Conso[[#This Row],[Dates]],Tarifs[],3,1),0)/(EOMONTH(Conso[[#This Row],[Dates]],0)-EOMONTH(Conso[[#This Row],[Dates]],-1))</f>
        <v>0.62966666666666671</v>
      </c>
      <c r="E97" s="13">
        <f>IF(Conso[[#This Row],[conso]]&gt;0,Conso[[#This Row],[abonn]]+Conso[[#This Row],[conso]],"")</f>
        <v>6.6496666666666666</v>
      </c>
      <c r="F97" s="18">
        <f ca="1">AVERAGE(OFFSET(Conso[total],MATCH(EOMONTH(Conso[[#This Row],[Dates]],-1)+1,Conso[Dates],0)-1,,DAY(Conso[[#This Row],[Dates]])))</f>
        <v>6.6496666666666666</v>
      </c>
      <c r="G97" s="13"/>
      <c r="H97" s="1"/>
    </row>
    <row r="98" spans="1:8" ht="18.75" x14ac:dyDescent="0.3">
      <c r="A98" s="4">
        <f t="shared" si="1"/>
        <v>45384</v>
      </c>
      <c r="B98" s="13">
        <v>8.36</v>
      </c>
      <c r="C98" s="13">
        <f>Conso[[#This Row],[conso]]/VLOOKUP(Conso[[#This Row],[Dates]],Tarifs[],2,1)</f>
        <v>39.396795475966066</v>
      </c>
      <c r="D98" s="13">
        <f>IF(Conso[[#This Row],[conso]]&gt;0,VLOOKUP(Conso[[#This Row],[Dates]],Tarifs[],3,1),0)/(EOMONTH(Conso[[#This Row],[Dates]],0)-EOMONTH(Conso[[#This Row],[Dates]],-1))</f>
        <v>0.62966666666666671</v>
      </c>
      <c r="E98" s="13">
        <f>IF(Conso[[#This Row],[conso]]&gt;0,Conso[[#This Row],[abonn]]+Conso[[#This Row],[conso]],"")</f>
        <v>8.9896666666666665</v>
      </c>
      <c r="F98" s="18">
        <f ca="1">AVERAGE(OFFSET(Conso[total],MATCH(EOMONTH(Conso[[#This Row],[Dates]],-1)+1,Conso[Dates],0)-1,,DAY(Conso[[#This Row],[Dates]])))</f>
        <v>7.8196666666666665</v>
      </c>
      <c r="G98" s="13"/>
      <c r="H98" s="1"/>
    </row>
    <row r="99" spans="1:8" ht="18.75" x14ac:dyDescent="0.3">
      <c r="A99" s="4">
        <f t="shared" si="1"/>
        <v>45385</v>
      </c>
      <c r="B99" s="13">
        <v>5.4</v>
      </c>
      <c r="C99" s="13">
        <f>Conso[[#This Row],[conso]]/VLOOKUP(Conso[[#This Row],[Dates]],Tarifs[],2,1)</f>
        <v>25.447690857681433</v>
      </c>
      <c r="D99" s="13">
        <f>IF(Conso[[#This Row],[conso]]&gt;0,VLOOKUP(Conso[[#This Row],[Dates]],Tarifs[],3,1),0)/(EOMONTH(Conso[[#This Row],[Dates]],0)-EOMONTH(Conso[[#This Row],[Dates]],-1))</f>
        <v>0.62966666666666671</v>
      </c>
      <c r="E99" s="13">
        <f>IF(Conso[[#This Row],[conso]]&gt;0,Conso[[#This Row],[abonn]]+Conso[[#This Row],[conso]],"")</f>
        <v>6.0296666666666674</v>
      </c>
      <c r="F99" s="18">
        <f ca="1">AVERAGE(OFFSET(Conso[total],MATCH(EOMONTH(Conso[[#This Row],[Dates]],-1)+1,Conso[Dates],0)-1,,DAY(Conso[[#This Row],[Dates]])))</f>
        <v>7.2229999999999999</v>
      </c>
      <c r="G99" s="13"/>
      <c r="H99" s="1"/>
    </row>
    <row r="100" spans="1:8" ht="18.75" x14ac:dyDescent="0.3">
      <c r="A100" s="4">
        <f t="shared" si="1"/>
        <v>45386</v>
      </c>
      <c r="B100" s="13">
        <v>8.01</v>
      </c>
      <c r="C100" s="13">
        <f>Conso[[#This Row],[conso]]/VLOOKUP(Conso[[#This Row],[Dates]],Tarifs[],2,1)</f>
        <v>37.747408105560794</v>
      </c>
      <c r="D100" s="13">
        <f>IF(Conso[[#This Row],[conso]]&gt;0,VLOOKUP(Conso[[#This Row],[Dates]],Tarifs[],3,1),0)/(EOMONTH(Conso[[#This Row],[Dates]],0)-EOMONTH(Conso[[#This Row],[Dates]],-1))</f>
        <v>0.62966666666666671</v>
      </c>
      <c r="E100" s="13">
        <f>IF(Conso[[#This Row],[conso]]&gt;0,Conso[[#This Row],[abonn]]+Conso[[#This Row],[conso]],"")</f>
        <v>8.6396666666666668</v>
      </c>
      <c r="F100" s="18">
        <f ca="1">AVERAGE(OFFSET(Conso[total],MATCH(EOMONTH(Conso[[#This Row],[Dates]],-1)+1,Conso[Dates],0)-1,,DAY(Conso[[#This Row],[Dates]])))</f>
        <v>7.5771666666666668</v>
      </c>
      <c r="G100" s="13"/>
      <c r="H100" s="1"/>
    </row>
    <row r="101" spans="1:8" ht="18.75" x14ac:dyDescent="0.3">
      <c r="A101" s="4">
        <f t="shared" si="1"/>
        <v>45387</v>
      </c>
      <c r="B101" s="13">
        <v>4.6100000000000003</v>
      </c>
      <c r="C101" s="13">
        <f>Conso[[#This Row],[conso]]/VLOOKUP(Conso[[#This Row],[Dates]],Tarifs[],2,1)</f>
        <v>21.724787935909522</v>
      </c>
      <c r="D101" s="13">
        <f>IF(Conso[[#This Row],[conso]]&gt;0,VLOOKUP(Conso[[#This Row],[Dates]],Tarifs[],3,1),0)/(EOMONTH(Conso[[#This Row],[Dates]],0)-EOMONTH(Conso[[#This Row],[Dates]],-1))</f>
        <v>0.62966666666666671</v>
      </c>
      <c r="E101" s="13">
        <f>IF(Conso[[#This Row],[conso]]&gt;0,Conso[[#This Row],[abonn]]+Conso[[#This Row],[conso]],"")</f>
        <v>5.2396666666666674</v>
      </c>
      <c r="F101" s="18">
        <f ca="1">AVERAGE(OFFSET(Conso[total],MATCH(EOMONTH(Conso[[#This Row],[Dates]],-1)+1,Conso[Dates],0)-1,,DAY(Conso[[#This Row],[Dates]])))</f>
        <v>7.1096666666666666</v>
      </c>
      <c r="G101" s="13"/>
      <c r="H101" s="1"/>
    </row>
    <row r="102" spans="1:8" ht="18.75" x14ac:dyDescent="0.3">
      <c r="A102" s="4">
        <f t="shared" si="1"/>
        <v>45388</v>
      </c>
      <c r="B102" s="13">
        <v>4.1399999999999997</v>
      </c>
      <c r="C102" s="13">
        <f>Conso[[#This Row],[conso]]/VLOOKUP(Conso[[#This Row],[Dates]],Tarifs[],2,1)</f>
        <v>19.509896324222431</v>
      </c>
      <c r="D102" s="13">
        <f>IF(Conso[[#This Row],[conso]]&gt;0,VLOOKUP(Conso[[#This Row],[Dates]],Tarifs[],3,1),0)/(EOMONTH(Conso[[#This Row],[Dates]],0)-EOMONTH(Conso[[#This Row],[Dates]],-1))</f>
        <v>0.62966666666666671</v>
      </c>
      <c r="E102" s="13">
        <f>IF(Conso[[#This Row],[conso]]&gt;0,Conso[[#This Row],[abonn]]+Conso[[#This Row],[conso]],"")</f>
        <v>4.7696666666666667</v>
      </c>
      <c r="F102" s="18">
        <f ca="1">AVERAGE(OFFSET(Conso[total],MATCH(EOMONTH(Conso[[#This Row],[Dates]],-1)+1,Conso[Dates],0)-1,,DAY(Conso[[#This Row],[Dates]])))</f>
        <v>6.719666666666666</v>
      </c>
      <c r="G102" s="13"/>
      <c r="H102" s="1"/>
    </row>
    <row r="103" spans="1:8" ht="18.75" x14ac:dyDescent="0.3">
      <c r="A103" s="4">
        <f t="shared" si="1"/>
        <v>45389</v>
      </c>
      <c r="B103" s="13">
        <v>2.87</v>
      </c>
      <c r="C103" s="13">
        <f>Conso[[#This Row],[conso]]/VLOOKUP(Conso[[#This Row],[Dates]],Tarifs[],2,1)</f>
        <v>13.52497643732328</v>
      </c>
      <c r="D103" s="13">
        <f>IF(Conso[[#This Row],[conso]]&gt;0,VLOOKUP(Conso[[#This Row],[Dates]],Tarifs[],3,1),0)/(EOMONTH(Conso[[#This Row],[Dates]],0)-EOMONTH(Conso[[#This Row],[Dates]],-1))</f>
        <v>0.62966666666666671</v>
      </c>
      <c r="E103" s="13">
        <f>IF(Conso[[#This Row],[conso]]&gt;0,Conso[[#This Row],[abonn]]+Conso[[#This Row],[conso]],"")</f>
        <v>3.4996666666666667</v>
      </c>
      <c r="F103" s="18">
        <f ca="1">AVERAGE(OFFSET(Conso[total],MATCH(EOMONTH(Conso[[#This Row],[Dates]],-1)+1,Conso[Dates],0)-1,,DAY(Conso[[#This Row],[Dates]])))</f>
        <v>6.2596666666666669</v>
      </c>
      <c r="G103" s="13"/>
      <c r="H103" s="1"/>
    </row>
    <row r="104" spans="1:8" ht="18.75" x14ac:dyDescent="0.3">
      <c r="A104" s="4">
        <f t="shared" si="1"/>
        <v>45390</v>
      </c>
      <c r="B104" s="13">
        <v>4.24</v>
      </c>
      <c r="C104" s="13">
        <f>Conso[[#This Row],[conso]]/VLOOKUP(Conso[[#This Row],[Dates]],Tarifs[],2,1)</f>
        <v>19.98114985862394</v>
      </c>
      <c r="D104" s="13">
        <f>IF(Conso[[#This Row],[conso]]&gt;0,VLOOKUP(Conso[[#This Row],[Dates]],Tarifs[],3,1),0)/(EOMONTH(Conso[[#This Row],[Dates]],0)-EOMONTH(Conso[[#This Row],[Dates]],-1))</f>
        <v>0.62966666666666671</v>
      </c>
      <c r="E104" s="13">
        <f>IF(Conso[[#This Row],[conso]]&gt;0,Conso[[#This Row],[abonn]]+Conso[[#This Row],[conso]],"")</f>
        <v>4.8696666666666673</v>
      </c>
      <c r="F104" s="18">
        <f ca="1">AVERAGE(OFFSET(Conso[total],MATCH(EOMONTH(Conso[[#This Row],[Dates]],-1)+1,Conso[Dates],0)-1,,DAY(Conso[[#This Row],[Dates]])))</f>
        <v>6.0859166666666669</v>
      </c>
      <c r="G104" s="13"/>
      <c r="H104" s="1"/>
    </row>
    <row r="105" spans="1:8" ht="18.75" x14ac:dyDescent="0.3">
      <c r="A105" s="4">
        <f t="shared" si="1"/>
        <v>45391</v>
      </c>
      <c r="B105" s="13">
        <v>4.18</v>
      </c>
      <c r="C105" s="13">
        <f>Conso[[#This Row],[conso]]/VLOOKUP(Conso[[#This Row],[Dates]],Tarifs[],2,1)</f>
        <v>19.698397737983033</v>
      </c>
      <c r="D105" s="13">
        <f>IF(Conso[[#This Row],[conso]]&gt;0,VLOOKUP(Conso[[#This Row],[Dates]],Tarifs[],3,1),0)/(EOMONTH(Conso[[#This Row],[Dates]],0)-EOMONTH(Conso[[#This Row],[Dates]],-1))</f>
        <v>0.62966666666666671</v>
      </c>
      <c r="E105" s="13">
        <f>IF(Conso[[#This Row],[conso]]&gt;0,Conso[[#This Row],[abonn]]+Conso[[#This Row],[conso]],"")</f>
        <v>4.8096666666666668</v>
      </c>
      <c r="F105" s="18">
        <f ca="1">AVERAGE(OFFSET(Conso[total],MATCH(EOMONTH(Conso[[#This Row],[Dates]],-1)+1,Conso[Dates],0)-1,,DAY(Conso[[#This Row],[Dates]])))</f>
        <v>5.9441111111111109</v>
      </c>
      <c r="G105" s="13"/>
      <c r="H105" s="1"/>
    </row>
    <row r="106" spans="1:8" ht="18.75" x14ac:dyDescent="0.3">
      <c r="A106" s="4">
        <f t="shared" si="1"/>
        <v>45392</v>
      </c>
      <c r="B106" s="13">
        <v>5.62</v>
      </c>
      <c r="C106" s="13">
        <f>Conso[[#This Row],[conso]]/VLOOKUP(Conso[[#This Row],[Dates]],Tarifs[],2,1)</f>
        <v>26.48444863336475</v>
      </c>
      <c r="D106" s="13">
        <f>IF(Conso[[#This Row],[conso]]&gt;0,VLOOKUP(Conso[[#This Row],[Dates]],Tarifs[],3,1),0)/(EOMONTH(Conso[[#This Row],[Dates]],0)-EOMONTH(Conso[[#This Row],[Dates]],-1))</f>
        <v>0.62966666666666671</v>
      </c>
      <c r="E106" s="13">
        <f>IF(Conso[[#This Row],[conso]]&gt;0,Conso[[#This Row],[abonn]]+Conso[[#This Row],[conso]],"")</f>
        <v>6.2496666666666671</v>
      </c>
      <c r="F106" s="18">
        <f ca="1">AVERAGE(OFFSET(Conso[total],MATCH(EOMONTH(Conso[[#This Row],[Dates]],-1)+1,Conso[Dates],0)-1,,DAY(Conso[[#This Row],[Dates]])))</f>
        <v>5.9746666666666668</v>
      </c>
      <c r="G106" s="13"/>
      <c r="H106" s="1"/>
    </row>
    <row r="107" spans="1:8" ht="18.75" x14ac:dyDescent="0.3">
      <c r="A107" s="4">
        <f t="shared" si="1"/>
        <v>45393</v>
      </c>
      <c r="B107" s="13">
        <v>5.84</v>
      </c>
      <c r="C107" s="13">
        <f>Conso[[#This Row],[conso]]/VLOOKUP(Conso[[#This Row],[Dates]],Tarifs[],2,1)</f>
        <v>27.521206409048066</v>
      </c>
      <c r="D107" s="13">
        <f>IF(Conso[[#This Row],[conso]]&gt;0,VLOOKUP(Conso[[#This Row],[Dates]],Tarifs[],3,1),0)/(EOMONTH(Conso[[#This Row],[Dates]],0)-EOMONTH(Conso[[#This Row],[Dates]],-1))</f>
        <v>0.62966666666666671</v>
      </c>
      <c r="E107" s="13">
        <f>IF(Conso[[#This Row],[conso]]&gt;0,Conso[[#This Row],[abonn]]+Conso[[#This Row],[conso]],"")</f>
        <v>6.4696666666666669</v>
      </c>
      <c r="F107" s="18">
        <f ca="1">AVERAGE(OFFSET(Conso[total],MATCH(EOMONTH(Conso[[#This Row],[Dates]],-1)+1,Conso[Dates],0)-1,,DAY(Conso[[#This Row],[Dates]])))</f>
        <v>6.0196666666666667</v>
      </c>
      <c r="G107" s="13"/>
      <c r="H107" s="1"/>
    </row>
    <row r="108" spans="1:8" ht="18.75" x14ac:dyDescent="0.3">
      <c r="A108" s="4">
        <f t="shared" si="1"/>
        <v>45394</v>
      </c>
      <c r="B108" s="13">
        <v>4.87</v>
      </c>
      <c r="C108" s="13">
        <f>Conso[[#This Row],[conso]]/VLOOKUP(Conso[[#This Row],[Dates]],Tarifs[],2,1)</f>
        <v>22.950047125353439</v>
      </c>
      <c r="D108" s="13">
        <f>IF(Conso[[#This Row],[conso]]&gt;0,VLOOKUP(Conso[[#This Row],[Dates]],Tarifs[],3,1),0)/(EOMONTH(Conso[[#This Row],[Dates]],0)-EOMONTH(Conso[[#This Row],[Dates]],-1))</f>
        <v>0.62966666666666671</v>
      </c>
      <c r="E108" s="13">
        <f>IF(Conso[[#This Row],[conso]]&gt;0,Conso[[#This Row],[abonn]]+Conso[[#This Row],[conso]],"")</f>
        <v>5.4996666666666671</v>
      </c>
      <c r="F108" s="18">
        <f ca="1">AVERAGE(OFFSET(Conso[total],MATCH(EOMONTH(Conso[[#This Row],[Dates]],-1)+1,Conso[Dates],0)-1,,DAY(Conso[[#This Row],[Dates]])))</f>
        <v>5.9763333333333337</v>
      </c>
      <c r="G108" s="13"/>
      <c r="H108" s="1"/>
    </row>
    <row r="109" spans="1:8" ht="18.75" x14ac:dyDescent="0.3">
      <c r="A109" s="4">
        <f t="shared" si="1"/>
        <v>45395</v>
      </c>
      <c r="B109" s="13">
        <v>3.71</v>
      </c>
      <c r="C109" s="13">
        <f>Conso[[#This Row],[conso]]/VLOOKUP(Conso[[#This Row],[Dates]],Tarifs[],2,1)</f>
        <v>17.483506126295946</v>
      </c>
      <c r="D109" s="13">
        <f>IF(Conso[[#This Row],[conso]]&gt;0,VLOOKUP(Conso[[#This Row],[Dates]],Tarifs[],3,1),0)/(EOMONTH(Conso[[#This Row],[Dates]],0)-EOMONTH(Conso[[#This Row],[Dates]],-1))</f>
        <v>0.62966666666666671</v>
      </c>
      <c r="E109" s="13">
        <f>IF(Conso[[#This Row],[conso]]&gt;0,Conso[[#This Row],[abonn]]+Conso[[#This Row],[conso]],"")</f>
        <v>4.339666666666667</v>
      </c>
      <c r="F109" s="18">
        <f ca="1">AVERAGE(OFFSET(Conso[total],MATCH(EOMONTH(Conso[[#This Row],[Dates]],-1)+1,Conso[Dates],0)-1,,DAY(Conso[[#This Row],[Dates]])))</f>
        <v>5.850435897435899</v>
      </c>
      <c r="G109" s="13"/>
      <c r="H109" s="1"/>
    </row>
    <row r="110" spans="1:8" ht="18.75" x14ac:dyDescent="0.3">
      <c r="A110" s="4">
        <f t="shared" si="1"/>
        <v>45396</v>
      </c>
      <c r="B110" s="13">
        <v>3.44</v>
      </c>
      <c r="C110" s="13">
        <f>Conso[[#This Row],[conso]]/VLOOKUP(Conso[[#This Row],[Dates]],Tarifs[],2,1)</f>
        <v>16.211121583411874</v>
      </c>
      <c r="D110" s="13">
        <f>IF(Conso[[#This Row],[conso]]&gt;0,VLOOKUP(Conso[[#This Row],[Dates]],Tarifs[],3,1),0)/(EOMONTH(Conso[[#This Row],[Dates]],0)-EOMONTH(Conso[[#This Row],[Dates]],-1))</f>
        <v>0.62966666666666671</v>
      </c>
      <c r="E110" s="13">
        <f>IF(Conso[[#This Row],[conso]]&gt;0,Conso[[#This Row],[abonn]]+Conso[[#This Row],[conso]],"")</f>
        <v>4.0696666666666665</v>
      </c>
      <c r="F110" s="18">
        <f ca="1">AVERAGE(OFFSET(Conso[total],MATCH(EOMONTH(Conso[[#This Row],[Dates]],-1)+1,Conso[Dates],0)-1,,DAY(Conso[[#This Row],[Dates]])))</f>
        <v>5.7232380952380959</v>
      </c>
      <c r="G110" s="13"/>
      <c r="H110" s="1"/>
    </row>
    <row r="111" spans="1:8" ht="18.75" x14ac:dyDescent="0.3">
      <c r="A111" s="4">
        <f t="shared" si="1"/>
        <v>45397</v>
      </c>
      <c r="B111" s="13">
        <v>3.09</v>
      </c>
      <c r="C111" s="13">
        <f>Conso[[#This Row],[conso]]/VLOOKUP(Conso[[#This Row],[Dates]],Tarifs[],2,1)</f>
        <v>14.561734213006597</v>
      </c>
      <c r="D111" s="13">
        <f>IF(Conso[[#This Row],[conso]]&gt;0,VLOOKUP(Conso[[#This Row],[Dates]],Tarifs[],3,1),0)/(EOMONTH(Conso[[#This Row],[Dates]],0)-EOMONTH(Conso[[#This Row],[Dates]],-1))</f>
        <v>0.62966666666666671</v>
      </c>
      <c r="E111" s="13">
        <f>IF(Conso[[#This Row],[conso]]&gt;0,Conso[[#This Row],[abonn]]+Conso[[#This Row],[conso]],"")</f>
        <v>3.7196666666666665</v>
      </c>
      <c r="F111" s="18">
        <f ca="1">AVERAGE(OFFSET(Conso[total],MATCH(EOMONTH(Conso[[#This Row],[Dates]],-1)+1,Conso[Dates],0)-1,,DAY(Conso[[#This Row],[Dates]])))</f>
        <v>5.5896666666666679</v>
      </c>
      <c r="G111" s="13"/>
      <c r="H111" s="1"/>
    </row>
    <row r="112" spans="1:8" ht="18.75" x14ac:dyDescent="0.3">
      <c r="A112" s="4">
        <f t="shared" si="1"/>
        <v>45398</v>
      </c>
      <c r="B112" s="13">
        <v>4.01</v>
      </c>
      <c r="C112" s="13">
        <f>Conso[[#This Row],[conso]]/VLOOKUP(Conso[[#This Row],[Dates]],Tarifs[],2,1)</f>
        <v>18.897266729500469</v>
      </c>
      <c r="D112" s="13">
        <f>IF(Conso[[#This Row],[conso]]&gt;0,VLOOKUP(Conso[[#This Row],[Dates]],Tarifs[],3,1),0)/(EOMONTH(Conso[[#This Row],[Dates]],0)-EOMONTH(Conso[[#This Row],[Dates]],-1))</f>
        <v>0.62966666666666671</v>
      </c>
      <c r="E112" s="13">
        <f>IF(Conso[[#This Row],[conso]]&gt;0,Conso[[#This Row],[abonn]]+Conso[[#This Row],[conso]],"")</f>
        <v>4.6396666666666668</v>
      </c>
      <c r="F112" s="18">
        <f ca="1">AVERAGE(OFFSET(Conso[total],MATCH(EOMONTH(Conso[[#This Row],[Dates]],-1)+1,Conso[Dates],0)-1,,DAY(Conso[[#This Row],[Dates]])))</f>
        <v>5.5302916666666677</v>
      </c>
      <c r="G112" s="13"/>
      <c r="H112" s="1"/>
    </row>
    <row r="113" spans="1:8" ht="18.75" x14ac:dyDescent="0.3">
      <c r="A113" s="4">
        <f t="shared" si="1"/>
        <v>45399</v>
      </c>
      <c r="B113" s="13">
        <v>5.35</v>
      </c>
      <c r="C113" s="13">
        <f>Conso[[#This Row],[conso]]/VLOOKUP(Conso[[#This Row],[Dates]],Tarifs[],2,1)</f>
        <v>25.212064090480677</v>
      </c>
      <c r="D113" s="13">
        <f>IF(Conso[[#This Row],[conso]]&gt;0,VLOOKUP(Conso[[#This Row],[Dates]],Tarifs[],3,1),0)/(EOMONTH(Conso[[#This Row],[Dates]],0)-EOMONTH(Conso[[#This Row],[Dates]],-1))</f>
        <v>0.62966666666666671</v>
      </c>
      <c r="E113" s="13">
        <f>IF(Conso[[#This Row],[conso]]&gt;0,Conso[[#This Row],[abonn]]+Conso[[#This Row],[conso]],"")</f>
        <v>5.9796666666666667</v>
      </c>
      <c r="F113" s="18">
        <f ca="1">AVERAGE(OFFSET(Conso[total],MATCH(EOMONTH(Conso[[#This Row],[Dates]],-1)+1,Conso[Dates],0)-1,,DAY(Conso[[#This Row],[Dates]])))</f>
        <v>5.5567254901960794</v>
      </c>
      <c r="G113" s="13"/>
      <c r="H113" s="1"/>
    </row>
    <row r="114" spans="1:8" ht="18.75" x14ac:dyDescent="0.3">
      <c r="A114" s="4">
        <f t="shared" si="1"/>
        <v>45400</v>
      </c>
      <c r="B114" s="13">
        <v>8.84</v>
      </c>
      <c r="C114" s="13">
        <f>Conso[[#This Row],[conso]]/VLOOKUP(Conso[[#This Row],[Dates]],Tarifs[],2,1)</f>
        <v>41.65881244109331</v>
      </c>
      <c r="D114" s="13">
        <f>IF(Conso[[#This Row],[conso]]&gt;0,VLOOKUP(Conso[[#This Row],[Dates]],Tarifs[],3,1),0)/(EOMONTH(Conso[[#This Row],[Dates]],0)-EOMONTH(Conso[[#This Row],[Dates]],-1))</f>
        <v>0.62966666666666671</v>
      </c>
      <c r="E114" s="13">
        <f>IF(Conso[[#This Row],[conso]]&gt;0,Conso[[#This Row],[abonn]]+Conso[[#This Row],[conso]],"")</f>
        <v>9.4696666666666669</v>
      </c>
      <c r="F114" s="18">
        <f ca="1">AVERAGE(OFFSET(Conso[total],MATCH(EOMONTH(Conso[[#This Row],[Dates]],-1)+1,Conso[Dates],0)-1,,DAY(Conso[[#This Row],[Dates]])))</f>
        <v>5.7741111111111119</v>
      </c>
      <c r="G114" s="13"/>
      <c r="H114" s="1"/>
    </row>
    <row r="115" spans="1:8" ht="18.75" x14ac:dyDescent="0.3">
      <c r="A115" s="4">
        <f t="shared" si="1"/>
        <v>45401</v>
      </c>
      <c r="B115" s="13">
        <v>6.5</v>
      </c>
      <c r="C115" s="13">
        <f>Conso[[#This Row],[conso]]/VLOOKUP(Conso[[#This Row],[Dates]],Tarifs[],2,1)</f>
        <v>30.631479736098022</v>
      </c>
      <c r="D115" s="13">
        <f>IF(Conso[[#This Row],[conso]]&gt;0,VLOOKUP(Conso[[#This Row],[Dates]],Tarifs[],3,1),0)/(EOMONTH(Conso[[#This Row],[Dates]],0)-EOMONTH(Conso[[#This Row],[Dates]],-1))</f>
        <v>0.62966666666666671</v>
      </c>
      <c r="E115" s="13">
        <f>IF(Conso[[#This Row],[conso]]&gt;0,Conso[[#This Row],[abonn]]+Conso[[#This Row],[conso]],"")</f>
        <v>7.129666666666667</v>
      </c>
      <c r="F115" s="18">
        <f ca="1">AVERAGE(OFFSET(Conso[total],MATCH(EOMONTH(Conso[[#This Row],[Dates]],-1)+1,Conso[Dates],0)-1,,DAY(Conso[[#This Row],[Dates]])))</f>
        <v>5.845456140350878</v>
      </c>
      <c r="G115" s="13"/>
      <c r="H115" s="1"/>
    </row>
    <row r="116" spans="1:8" ht="18.75" x14ac:dyDescent="0.3">
      <c r="A116" s="4">
        <f t="shared" si="1"/>
        <v>45402</v>
      </c>
      <c r="B116" s="13">
        <v>6.02</v>
      </c>
      <c r="C116" s="13">
        <f>Conso[[#This Row],[conso]]/VLOOKUP(Conso[[#This Row],[Dates]],Tarifs[],2,1)</f>
        <v>28.369462770970781</v>
      </c>
      <c r="D116" s="13">
        <f>IF(Conso[[#This Row],[conso]]&gt;0,VLOOKUP(Conso[[#This Row],[Dates]],Tarifs[],3,1),0)/(EOMONTH(Conso[[#This Row],[Dates]],0)-EOMONTH(Conso[[#This Row],[Dates]],-1))</f>
        <v>0.62966666666666671</v>
      </c>
      <c r="E116" s="13">
        <f>IF(Conso[[#This Row],[conso]]&gt;0,Conso[[#This Row],[abonn]]+Conso[[#This Row],[conso]],"")</f>
        <v>6.6496666666666666</v>
      </c>
      <c r="F116" s="18">
        <f ca="1">AVERAGE(OFFSET(Conso[total],MATCH(EOMONTH(Conso[[#This Row],[Dates]],-1)+1,Conso[Dates],0)-1,,DAY(Conso[[#This Row],[Dates]])))</f>
        <v>5.8856666666666673</v>
      </c>
      <c r="G116" s="13"/>
      <c r="H116" s="1"/>
    </row>
    <row r="117" spans="1:8" ht="18.75" x14ac:dyDescent="0.3">
      <c r="A117" s="4">
        <f t="shared" si="1"/>
        <v>45403</v>
      </c>
      <c r="B117" s="13">
        <v>6.96</v>
      </c>
      <c r="C117" s="13">
        <f>Conso[[#This Row],[conso]]/VLOOKUP(Conso[[#This Row],[Dates]],Tarifs[],2,1)</f>
        <v>32.799245994344957</v>
      </c>
      <c r="D117" s="13">
        <f>IF(Conso[[#This Row],[conso]]&gt;0,VLOOKUP(Conso[[#This Row],[Dates]],Tarifs[],3,1),0)/(EOMONTH(Conso[[#This Row],[Dates]],0)-EOMONTH(Conso[[#This Row],[Dates]],-1))</f>
        <v>0.62966666666666671</v>
      </c>
      <c r="E117" s="13">
        <f>IF(Conso[[#This Row],[conso]]&gt;0,Conso[[#This Row],[abonn]]+Conso[[#This Row],[conso]],"")</f>
        <v>7.589666666666667</v>
      </c>
      <c r="F117" s="18">
        <f ca="1">AVERAGE(OFFSET(Conso[total],MATCH(EOMONTH(Conso[[#This Row],[Dates]],-1)+1,Conso[Dates],0)-1,,DAY(Conso[[#This Row],[Dates]])))</f>
        <v>5.9668095238095242</v>
      </c>
      <c r="G117" s="13"/>
      <c r="H117" s="1"/>
    </row>
    <row r="118" spans="1:8" ht="18.75" x14ac:dyDescent="0.3">
      <c r="A118" s="4">
        <f t="shared" si="1"/>
        <v>45404</v>
      </c>
      <c r="B118" s="13">
        <v>6.33</v>
      </c>
      <c r="C118" s="13">
        <f>Conso[[#This Row],[conso]]/VLOOKUP(Conso[[#This Row],[Dates]],Tarifs[],2,1)</f>
        <v>29.830348727615458</v>
      </c>
      <c r="D118" s="13">
        <f>IF(Conso[[#This Row],[conso]]&gt;0,VLOOKUP(Conso[[#This Row],[Dates]],Tarifs[],3,1),0)/(EOMONTH(Conso[[#This Row],[Dates]],0)-EOMONTH(Conso[[#This Row],[Dates]],-1))</f>
        <v>0.62966666666666671</v>
      </c>
      <c r="E118" s="13">
        <f>IF(Conso[[#This Row],[conso]]&gt;0,Conso[[#This Row],[abonn]]+Conso[[#This Row],[conso]],"")</f>
        <v>6.9596666666666671</v>
      </c>
      <c r="F118" s="18">
        <f ca="1">AVERAGE(OFFSET(Conso[total],MATCH(EOMONTH(Conso[[#This Row],[Dates]],-1)+1,Conso[Dates],0)-1,,DAY(Conso[[#This Row],[Dates]])))</f>
        <v>6.0119393939393948</v>
      </c>
      <c r="G118" s="13"/>
      <c r="H118" s="1"/>
    </row>
    <row r="119" spans="1:8" ht="18.75" x14ac:dyDescent="0.3">
      <c r="A119" s="4">
        <f t="shared" si="1"/>
        <v>45405</v>
      </c>
      <c r="B119" s="13">
        <v>8.3000000000000007</v>
      </c>
      <c r="C119" s="13">
        <f>Conso[[#This Row],[conso]]/VLOOKUP(Conso[[#This Row],[Dates]],Tarifs[],2,1)</f>
        <v>39.114043355325165</v>
      </c>
      <c r="D119" s="13">
        <f>IF(Conso[[#This Row],[conso]]&gt;0,VLOOKUP(Conso[[#This Row],[Dates]],Tarifs[],3,1),0)/(EOMONTH(Conso[[#This Row],[Dates]],0)-EOMONTH(Conso[[#This Row],[Dates]],-1))</f>
        <v>0.62966666666666671</v>
      </c>
      <c r="E119" s="13">
        <f>IF(Conso[[#This Row],[conso]]&gt;0,Conso[[#This Row],[abonn]]+Conso[[#This Row],[conso]],"")</f>
        <v>8.9296666666666678</v>
      </c>
      <c r="F119" s="18">
        <f ca="1">AVERAGE(OFFSET(Conso[total],MATCH(EOMONTH(Conso[[#This Row],[Dates]],-1)+1,Conso[Dates],0)-1,,DAY(Conso[[#This Row],[Dates]])))</f>
        <v>6.1387971014492759</v>
      </c>
      <c r="G119" s="13"/>
      <c r="H119" s="1"/>
    </row>
    <row r="120" spans="1:8" ht="18.75" x14ac:dyDescent="0.3">
      <c r="A120" s="4">
        <f t="shared" si="1"/>
        <v>45406</v>
      </c>
      <c r="B120" s="13">
        <v>6.53</v>
      </c>
      <c r="C120" s="13">
        <f>Conso[[#This Row],[conso]]/VLOOKUP(Conso[[#This Row],[Dates]],Tarifs[],2,1)</f>
        <v>30.772855796418476</v>
      </c>
      <c r="D120" s="13">
        <f>IF(Conso[[#This Row],[conso]]&gt;0,VLOOKUP(Conso[[#This Row],[Dates]],Tarifs[],3,1),0)/(EOMONTH(Conso[[#This Row],[Dates]],0)-EOMONTH(Conso[[#This Row],[Dates]],-1))</f>
        <v>0.62966666666666671</v>
      </c>
      <c r="E120" s="13">
        <f>IF(Conso[[#This Row],[conso]]&gt;0,Conso[[#This Row],[abonn]]+Conso[[#This Row],[conso]],"")</f>
        <v>7.1596666666666673</v>
      </c>
      <c r="F120" s="18">
        <f ca="1">AVERAGE(OFFSET(Conso[total],MATCH(EOMONTH(Conso[[#This Row],[Dates]],-1)+1,Conso[Dates],0)-1,,DAY(Conso[[#This Row],[Dates]])))</f>
        <v>6.1813333333333347</v>
      </c>
      <c r="G120" s="13"/>
      <c r="H120" s="1"/>
    </row>
    <row r="121" spans="1:8" ht="18.75" x14ac:dyDescent="0.3">
      <c r="A121" s="4">
        <f t="shared" si="1"/>
        <v>45407</v>
      </c>
      <c r="B121" s="13">
        <v>7.85</v>
      </c>
      <c r="C121" s="13">
        <f>Conso[[#This Row],[conso]]/VLOOKUP(Conso[[#This Row],[Dates]],Tarifs[],2,1)</f>
        <v>36.993402450518374</v>
      </c>
      <c r="D121" s="13">
        <f>IF(Conso[[#This Row],[conso]]&gt;0,VLOOKUP(Conso[[#This Row],[Dates]],Tarifs[],3,1),0)/(EOMONTH(Conso[[#This Row],[Dates]],0)-EOMONTH(Conso[[#This Row],[Dates]],-1))</f>
        <v>0.62966666666666671</v>
      </c>
      <c r="E121" s="13">
        <f>IF(Conso[[#This Row],[conso]]&gt;0,Conso[[#This Row],[abonn]]+Conso[[#This Row],[conso]],"")</f>
        <v>8.4796666666666667</v>
      </c>
      <c r="F121" s="18">
        <f ca="1">AVERAGE(OFFSET(Conso[total],MATCH(EOMONTH(Conso[[#This Row],[Dates]],-1)+1,Conso[Dates],0)-1,,DAY(Conso[[#This Row],[Dates]])))</f>
        <v>6.2732666666666681</v>
      </c>
      <c r="G121" s="13"/>
      <c r="H121" s="1"/>
    </row>
    <row r="122" spans="1:8" ht="18.75" x14ac:dyDescent="0.3">
      <c r="A122" s="4">
        <f t="shared" si="1"/>
        <v>45408</v>
      </c>
      <c r="B122" s="13">
        <v>5.54</v>
      </c>
      <c r="C122" s="13">
        <f>Conso[[#This Row],[conso]]/VLOOKUP(Conso[[#This Row],[Dates]],Tarifs[],2,1)</f>
        <v>26.107445805843543</v>
      </c>
      <c r="D122" s="13">
        <f>IF(Conso[[#This Row],[conso]]&gt;0,VLOOKUP(Conso[[#This Row],[Dates]],Tarifs[],3,1),0)/(EOMONTH(Conso[[#This Row],[Dates]],0)-EOMONTH(Conso[[#This Row],[Dates]],-1))</f>
        <v>0.62966666666666671</v>
      </c>
      <c r="E122" s="13">
        <f>IF(Conso[[#This Row],[conso]]&gt;0,Conso[[#This Row],[abonn]]+Conso[[#This Row],[conso]],"")</f>
        <v>6.1696666666666671</v>
      </c>
      <c r="F122" s="18">
        <f ca="1">AVERAGE(OFFSET(Conso[total],MATCH(EOMONTH(Conso[[#This Row],[Dates]],-1)+1,Conso[Dates],0)-1,,DAY(Conso[[#This Row],[Dates]])))</f>
        <v>6.2692820512820528</v>
      </c>
      <c r="G122" s="13"/>
      <c r="H122" s="1"/>
    </row>
    <row r="123" spans="1:8" ht="18.75" x14ac:dyDescent="0.3">
      <c r="A123" s="4">
        <f t="shared" si="1"/>
        <v>45409</v>
      </c>
      <c r="B123" s="13">
        <v>4.05</v>
      </c>
      <c r="C123" s="13">
        <f>Conso[[#This Row],[conso]]/VLOOKUP(Conso[[#This Row],[Dates]],Tarifs[],2,1)</f>
        <v>19.085768143261074</v>
      </c>
      <c r="D123" s="13">
        <f>IF(Conso[[#This Row],[conso]]&gt;0,VLOOKUP(Conso[[#This Row],[Dates]],Tarifs[],3,1),0)/(EOMONTH(Conso[[#This Row],[Dates]],0)-EOMONTH(Conso[[#This Row],[Dates]],-1))</f>
        <v>0.62966666666666671</v>
      </c>
      <c r="E123" s="13">
        <f>IF(Conso[[#This Row],[conso]]&gt;0,Conso[[#This Row],[abonn]]+Conso[[#This Row],[conso]],"")</f>
        <v>4.6796666666666669</v>
      </c>
      <c r="F123" s="18">
        <f ca="1">AVERAGE(OFFSET(Conso[total],MATCH(EOMONTH(Conso[[#This Row],[Dates]],-1)+1,Conso[Dates],0)-1,,DAY(Conso[[#This Row],[Dates]])))</f>
        <v>6.2104074074074092</v>
      </c>
      <c r="G123" s="13"/>
      <c r="H123" s="1"/>
    </row>
    <row r="124" spans="1:8" ht="18.75" x14ac:dyDescent="0.3">
      <c r="A124" s="4">
        <f t="shared" si="1"/>
        <v>45410</v>
      </c>
      <c r="B124" s="13">
        <v>3.96</v>
      </c>
      <c r="C124" s="13">
        <f>Conso[[#This Row],[conso]]/VLOOKUP(Conso[[#This Row],[Dates]],Tarifs[],2,1)</f>
        <v>18.661639962299716</v>
      </c>
      <c r="D124" s="13">
        <f>IF(Conso[[#This Row],[conso]]&gt;0,VLOOKUP(Conso[[#This Row],[Dates]],Tarifs[],3,1),0)/(EOMONTH(Conso[[#This Row],[Dates]],0)-EOMONTH(Conso[[#This Row],[Dates]],-1))</f>
        <v>0.62966666666666671</v>
      </c>
      <c r="E124" s="13">
        <f>IF(Conso[[#This Row],[conso]]&gt;0,Conso[[#This Row],[abonn]]+Conso[[#This Row],[conso]],"")</f>
        <v>4.589666666666667</v>
      </c>
      <c r="F124" s="18">
        <f ca="1">AVERAGE(OFFSET(Conso[total],MATCH(EOMONTH(Conso[[#This Row],[Dates]],-1)+1,Conso[Dates],0)-1,,DAY(Conso[[#This Row],[Dates]])))</f>
        <v>6.1525238095238111</v>
      </c>
      <c r="G124" s="13"/>
      <c r="H124" s="1"/>
    </row>
    <row r="125" spans="1:8" ht="18.75" x14ac:dyDescent="0.3">
      <c r="A125" s="4">
        <f t="shared" si="1"/>
        <v>45411</v>
      </c>
      <c r="B125" s="13">
        <v>4.07</v>
      </c>
      <c r="C125" s="13">
        <f>Conso[[#This Row],[conso]]/VLOOKUP(Conso[[#This Row],[Dates]],Tarifs[],2,1)</f>
        <v>19.180018850141376</v>
      </c>
      <c r="D125" s="13">
        <f>IF(Conso[[#This Row],[conso]]&gt;0,VLOOKUP(Conso[[#This Row],[Dates]],Tarifs[],3,1),0)/(EOMONTH(Conso[[#This Row],[Dates]],0)-EOMONTH(Conso[[#This Row],[Dates]],-1))</f>
        <v>0.62966666666666671</v>
      </c>
      <c r="E125" s="13">
        <f>IF(Conso[[#This Row],[conso]]&gt;0,Conso[[#This Row],[abonn]]+Conso[[#This Row],[conso]],"")</f>
        <v>4.6996666666666673</v>
      </c>
      <c r="F125" s="18">
        <f ca="1">AVERAGE(OFFSET(Conso[total],MATCH(EOMONTH(Conso[[#This Row],[Dates]],-1)+1,Conso[Dates],0)-1,,DAY(Conso[[#This Row],[Dates]])))</f>
        <v>6.1024252873563229</v>
      </c>
      <c r="G125" s="13"/>
      <c r="H125" s="1"/>
    </row>
    <row r="126" spans="1:8" ht="18.75" x14ac:dyDescent="0.3">
      <c r="A126" s="4">
        <f t="shared" si="1"/>
        <v>45412</v>
      </c>
      <c r="B126" s="13">
        <v>3.43</v>
      </c>
      <c r="C126" s="13">
        <f>Conso[[#This Row],[conso]]/VLOOKUP(Conso[[#This Row],[Dates]],Tarifs[],2,1)</f>
        <v>16.163996229971726</v>
      </c>
      <c r="D126" s="13">
        <f>IF(Conso[[#This Row],[conso]]&gt;0,VLOOKUP(Conso[[#This Row],[Dates]],Tarifs[],3,1),0)/(EOMONTH(Conso[[#This Row],[Dates]],0)-EOMONTH(Conso[[#This Row],[Dates]],-1))</f>
        <v>0.62966666666666671</v>
      </c>
      <c r="E126" s="13">
        <f>IF(Conso[[#This Row],[conso]]&gt;0,Conso[[#This Row],[abonn]]+Conso[[#This Row],[conso]],"")</f>
        <v>4.0596666666666668</v>
      </c>
      <c r="F126" s="18">
        <f ca="1">AVERAGE(OFFSET(Conso[total],MATCH(EOMONTH(Conso[[#This Row],[Dates]],-1)+1,Conso[Dates],0)-1,,DAY(Conso[[#This Row],[Dates]])))</f>
        <v>6.0343333333333344</v>
      </c>
      <c r="G126" s="13"/>
      <c r="H126" s="1"/>
    </row>
    <row r="127" spans="1:8" ht="18.75" x14ac:dyDescent="0.3">
      <c r="A127" s="4">
        <f t="shared" si="1"/>
        <v>45413</v>
      </c>
      <c r="B127" s="13">
        <v>3.5</v>
      </c>
      <c r="C127" s="13">
        <f>Conso[[#This Row],[conso]]/VLOOKUP(Conso[[#This Row],[Dates]],Tarifs[],2,1)</f>
        <v>16.493873704052781</v>
      </c>
      <c r="D127" s="13">
        <f>IF(Conso[[#This Row],[conso]]&gt;0,VLOOKUP(Conso[[#This Row],[Dates]],Tarifs[],3,1),0)/(EOMONTH(Conso[[#This Row],[Dates]],0)-EOMONTH(Conso[[#This Row],[Dates]],-1))</f>
        <v>0.60935483870967744</v>
      </c>
      <c r="E127" s="13">
        <f>IF(Conso[[#This Row],[conso]]&gt;0,Conso[[#This Row],[abonn]]+Conso[[#This Row],[conso]],"")</f>
        <v>4.1093548387096774</v>
      </c>
      <c r="F127" s="18">
        <f ca="1">AVERAGE(OFFSET(Conso[total],MATCH(EOMONTH(Conso[[#This Row],[Dates]],-1)+1,Conso[Dates],0)-1,,DAY(Conso[[#This Row],[Dates]])))</f>
        <v>4.1093548387096774</v>
      </c>
      <c r="G127" s="13"/>
      <c r="H127" s="1"/>
    </row>
    <row r="128" spans="1:8" ht="18.75" x14ac:dyDescent="0.3">
      <c r="A128" s="4">
        <f t="shared" si="1"/>
        <v>45414</v>
      </c>
      <c r="B128" s="13">
        <v>4.12</v>
      </c>
      <c r="C128" s="13">
        <f>Conso[[#This Row],[conso]]/VLOOKUP(Conso[[#This Row],[Dates]],Tarifs[],2,1)</f>
        <v>19.415645617342129</v>
      </c>
      <c r="D128" s="13">
        <f>IF(Conso[[#This Row],[conso]]&gt;0,VLOOKUP(Conso[[#This Row],[Dates]],Tarifs[],3,1),0)/(EOMONTH(Conso[[#This Row],[Dates]],0)-EOMONTH(Conso[[#This Row],[Dates]],-1))</f>
        <v>0.60935483870967744</v>
      </c>
      <c r="E128" s="13">
        <f>IF(Conso[[#This Row],[conso]]&gt;0,Conso[[#This Row],[abonn]]+Conso[[#This Row],[conso]],"")</f>
        <v>4.7293548387096775</v>
      </c>
      <c r="F128" s="18">
        <f ca="1">AVERAGE(OFFSET(Conso[total],MATCH(EOMONTH(Conso[[#This Row],[Dates]],-1)+1,Conso[Dates],0)-1,,DAY(Conso[[#This Row],[Dates]])))</f>
        <v>4.4193548387096779</v>
      </c>
      <c r="G128" s="13"/>
      <c r="H128" s="1"/>
    </row>
    <row r="129" spans="1:8" ht="18.75" x14ac:dyDescent="0.3">
      <c r="A129" s="4">
        <f t="shared" si="1"/>
        <v>45415</v>
      </c>
      <c r="B129" s="13">
        <v>3.46</v>
      </c>
      <c r="C129" s="13">
        <f>Conso[[#This Row],[conso]]/VLOOKUP(Conso[[#This Row],[Dates]],Tarifs[],2,1)</f>
        <v>16.305372290292176</v>
      </c>
      <c r="D129" s="13">
        <f>IF(Conso[[#This Row],[conso]]&gt;0,VLOOKUP(Conso[[#This Row],[Dates]],Tarifs[],3,1),0)/(EOMONTH(Conso[[#This Row],[Dates]],0)-EOMONTH(Conso[[#This Row],[Dates]],-1))</f>
        <v>0.60935483870967744</v>
      </c>
      <c r="E129" s="13">
        <f>IF(Conso[[#This Row],[conso]]&gt;0,Conso[[#This Row],[abonn]]+Conso[[#This Row],[conso]],"")</f>
        <v>4.0693548387096774</v>
      </c>
      <c r="F129" s="18">
        <f ca="1">AVERAGE(OFFSET(Conso[total],MATCH(EOMONTH(Conso[[#This Row],[Dates]],-1)+1,Conso[Dates],0)-1,,DAY(Conso[[#This Row],[Dates]])))</f>
        <v>4.3026881720430117</v>
      </c>
      <c r="G129" s="13"/>
      <c r="H129" s="1"/>
    </row>
    <row r="130" spans="1:8" ht="18.75" x14ac:dyDescent="0.3">
      <c r="A130" s="4">
        <f t="shared" si="1"/>
        <v>45416</v>
      </c>
      <c r="B130" s="13">
        <v>4.5199999999999996</v>
      </c>
      <c r="C130" s="13">
        <f>Conso[[#This Row],[conso]]/VLOOKUP(Conso[[#This Row],[Dates]],Tarifs[],2,1)</f>
        <v>21.30065975494816</v>
      </c>
      <c r="D130" s="13">
        <f>IF(Conso[[#This Row],[conso]]&gt;0,VLOOKUP(Conso[[#This Row],[Dates]],Tarifs[],3,1),0)/(EOMONTH(Conso[[#This Row],[Dates]],0)-EOMONTH(Conso[[#This Row],[Dates]],-1))</f>
        <v>0.60935483870967744</v>
      </c>
      <c r="E130" s="13">
        <f>IF(Conso[[#This Row],[conso]]&gt;0,Conso[[#This Row],[abonn]]+Conso[[#This Row],[conso]],"")</f>
        <v>5.129354838709677</v>
      </c>
      <c r="F130" s="18">
        <f ca="1">AVERAGE(OFFSET(Conso[total],MATCH(EOMONTH(Conso[[#This Row],[Dates]],-1)+1,Conso[Dates],0)-1,,DAY(Conso[[#This Row],[Dates]])))</f>
        <v>4.5093548387096778</v>
      </c>
      <c r="G130" s="13"/>
      <c r="H130" s="1"/>
    </row>
    <row r="131" spans="1:8" ht="18.75" x14ac:dyDescent="0.3">
      <c r="A131" s="4">
        <f t="shared" si="1"/>
        <v>45417</v>
      </c>
      <c r="B131" s="13">
        <v>2.86</v>
      </c>
      <c r="C131" s="13">
        <f>Conso[[#This Row],[conso]]/VLOOKUP(Conso[[#This Row],[Dates]],Tarifs[],2,1)</f>
        <v>13.477851083883129</v>
      </c>
      <c r="D131" s="13">
        <f>IF(Conso[[#This Row],[conso]]&gt;0,VLOOKUP(Conso[[#This Row],[Dates]],Tarifs[],3,1),0)/(EOMONTH(Conso[[#This Row],[Dates]],0)-EOMONTH(Conso[[#This Row],[Dates]],-1))</f>
        <v>0.60935483870967744</v>
      </c>
      <c r="E131" s="13">
        <f>IF(Conso[[#This Row],[conso]]&gt;0,Conso[[#This Row],[abonn]]+Conso[[#This Row],[conso]],"")</f>
        <v>3.4693548387096773</v>
      </c>
      <c r="F131" s="18">
        <f ca="1">AVERAGE(OFFSET(Conso[total],MATCH(EOMONTH(Conso[[#This Row],[Dates]],-1)+1,Conso[Dates],0)-1,,DAY(Conso[[#This Row],[Dates]])))</f>
        <v>4.3013548387096776</v>
      </c>
      <c r="G131" s="13"/>
      <c r="H131" s="1"/>
    </row>
    <row r="132" spans="1:8" ht="18.75" x14ac:dyDescent="0.3">
      <c r="A132" s="4">
        <f t="shared" si="1"/>
        <v>45418</v>
      </c>
      <c r="B132" s="13">
        <v>3</v>
      </c>
      <c r="C132" s="13">
        <f>Conso[[#This Row],[conso]]/VLOOKUP(Conso[[#This Row],[Dates]],Tarifs[],2,1)</f>
        <v>14.137606032045241</v>
      </c>
      <c r="D132" s="13">
        <f>IF(Conso[[#This Row],[conso]]&gt;0,VLOOKUP(Conso[[#This Row],[Dates]],Tarifs[],3,1),0)/(EOMONTH(Conso[[#This Row],[Dates]],0)-EOMONTH(Conso[[#This Row],[Dates]],-1))</f>
        <v>0.60935483870967744</v>
      </c>
      <c r="E132" s="13">
        <f>IF(Conso[[#This Row],[conso]]&gt;0,Conso[[#This Row],[abonn]]+Conso[[#This Row],[conso]],"")</f>
        <v>3.6093548387096774</v>
      </c>
      <c r="F132" s="18">
        <f ca="1">AVERAGE(OFFSET(Conso[total],MATCH(EOMONTH(Conso[[#This Row],[Dates]],-1)+1,Conso[Dates],0)-1,,DAY(Conso[[#This Row],[Dates]])))</f>
        <v>4.1860215053763445</v>
      </c>
      <c r="G132" s="13"/>
      <c r="H132" s="1"/>
    </row>
    <row r="133" spans="1:8" ht="18.75" x14ac:dyDescent="0.3">
      <c r="A133" s="4">
        <f t="shared" si="1"/>
        <v>45419</v>
      </c>
      <c r="B133" s="13">
        <v>4.3099999999999996</v>
      </c>
      <c r="C133" s="13">
        <f>Conso[[#This Row],[conso]]/VLOOKUP(Conso[[#This Row],[Dates]],Tarifs[],2,1)</f>
        <v>20.311027332704992</v>
      </c>
      <c r="D133" s="13">
        <f>IF(Conso[[#This Row],[conso]]&gt;0,VLOOKUP(Conso[[#This Row],[Dates]],Tarifs[],3,1),0)/(EOMONTH(Conso[[#This Row],[Dates]],0)-EOMONTH(Conso[[#This Row],[Dates]],-1))</f>
        <v>0.60935483870967744</v>
      </c>
      <c r="E133" s="13">
        <f>IF(Conso[[#This Row],[conso]]&gt;0,Conso[[#This Row],[abonn]]+Conso[[#This Row],[conso]],"")</f>
        <v>4.919354838709677</v>
      </c>
      <c r="F133" s="18">
        <f ca="1">AVERAGE(OFFSET(Conso[total],MATCH(EOMONTH(Conso[[#This Row],[Dates]],-1)+1,Conso[Dates],0)-1,,DAY(Conso[[#This Row],[Dates]])))</f>
        <v>4.2907834101382489</v>
      </c>
      <c r="G133" s="13"/>
      <c r="H133" s="1"/>
    </row>
    <row r="134" spans="1:8" ht="18.75" x14ac:dyDescent="0.3">
      <c r="A134" s="4">
        <f t="shared" si="1"/>
        <v>45420</v>
      </c>
      <c r="B134" s="13">
        <v>3.77</v>
      </c>
      <c r="C134" s="13">
        <f>Conso[[#This Row],[conso]]/VLOOKUP(Conso[[#This Row],[Dates]],Tarifs[],2,1)</f>
        <v>17.766258246936854</v>
      </c>
      <c r="D134" s="13">
        <f>IF(Conso[[#This Row],[conso]]&gt;0,VLOOKUP(Conso[[#This Row],[Dates]],Tarifs[],3,1),0)/(EOMONTH(Conso[[#This Row],[Dates]],0)-EOMONTH(Conso[[#This Row],[Dates]],-1))</f>
        <v>0.60935483870967744</v>
      </c>
      <c r="E134" s="13">
        <f>IF(Conso[[#This Row],[conso]]&gt;0,Conso[[#This Row],[abonn]]+Conso[[#This Row],[conso]],"")</f>
        <v>4.379354838709677</v>
      </c>
      <c r="F134" s="18">
        <f ca="1">AVERAGE(OFFSET(Conso[total],MATCH(EOMONTH(Conso[[#This Row],[Dates]],-1)+1,Conso[Dates],0)-1,,DAY(Conso[[#This Row],[Dates]])))</f>
        <v>4.3018548387096773</v>
      </c>
      <c r="G134" s="13"/>
      <c r="H134" s="1"/>
    </row>
    <row r="135" spans="1:8" ht="18.75" x14ac:dyDescent="0.3">
      <c r="A135" s="4">
        <f t="shared" ref="A135:A198" si="2">IF(ROW()=6,DATE(2024,1,1),A134+1)</f>
        <v>45421</v>
      </c>
      <c r="B135" s="13">
        <v>4.41</v>
      </c>
      <c r="C135" s="13">
        <f>Conso[[#This Row],[conso]]/VLOOKUP(Conso[[#This Row],[Dates]],Tarifs[],2,1)</f>
        <v>20.782280867106504</v>
      </c>
      <c r="D135" s="13">
        <f>IF(Conso[[#This Row],[conso]]&gt;0,VLOOKUP(Conso[[#This Row],[Dates]],Tarifs[],3,1),0)/(EOMONTH(Conso[[#This Row],[Dates]],0)-EOMONTH(Conso[[#This Row],[Dates]],-1))</f>
        <v>0.60935483870967744</v>
      </c>
      <c r="E135" s="13">
        <f>IF(Conso[[#This Row],[conso]]&gt;0,Conso[[#This Row],[abonn]]+Conso[[#This Row],[conso]],"")</f>
        <v>5.0193548387096776</v>
      </c>
      <c r="F135" s="18">
        <f ca="1">AVERAGE(OFFSET(Conso[total],MATCH(EOMONTH(Conso[[#This Row],[Dates]],-1)+1,Conso[Dates],0)-1,,DAY(Conso[[#This Row],[Dates]])))</f>
        <v>4.3815770609318996</v>
      </c>
      <c r="G135" s="13"/>
      <c r="H135" s="1"/>
    </row>
    <row r="136" spans="1:8" ht="18.75" x14ac:dyDescent="0.3">
      <c r="A136" s="4">
        <f t="shared" si="2"/>
        <v>45422</v>
      </c>
      <c r="B136" s="13">
        <v>3.85</v>
      </c>
      <c r="C136" s="13">
        <f>Conso[[#This Row],[conso]]/VLOOKUP(Conso[[#This Row],[Dates]],Tarifs[],2,1)</f>
        <v>18.14326107445806</v>
      </c>
      <c r="D136" s="13">
        <f>IF(Conso[[#This Row],[conso]]&gt;0,VLOOKUP(Conso[[#This Row],[Dates]],Tarifs[],3,1),0)/(EOMONTH(Conso[[#This Row],[Dates]],0)-EOMONTH(Conso[[#This Row],[Dates]],-1))</f>
        <v>0.60935483870967744</v>
      </c>
      <c r="E136" s="13">
        <f>IF(Conso[[#This Row],[conso]]&gt;0,Conso[[#This Row],[abonn]]+Conso[[#This Row],[conso]],"")</f>
        <v>4.4593548387096771</v>
      </c>
      <c r="F136" s="18">
        <f ca="1">AVERAGE(OFFSET(Conso[total],MATCH(EOMONTH(Conso[[#This Row],[Dates]],-1)+1,Conso[Dates],0)-1,,DAY(Conso[[#This Row],[Dates]])))</f>
        <v>4.3893548387096777</v>
      </c>
      <c r="G136" s="13"/>
      <c r="H136" s="1"/>
    </row>
    <row r="137" spans="1:8" ht="18.75" x14ac:dyDescent="0.3">
      <c r="A137" s="4">
        <f t="shared" si="2"/>
        <v>45423</v>
      </c>
      <c r="B137" s="13">
        <v>3.24</v>
      </c>
      <c r="C137" s="13">
        <f>Conso[[#This Row],[conso]]/VLOOKUP(Conso[[#This Row],[Dates]],Tarifs[],2,1)</f>
        <v>15.26861451460886</v>
      </c>
      <c r="D137" s="13">
        <f>IF(Conso[[#This Row],[conso]]&gt;0,VLOOKUP(Conso[[#This Row],[Dates]],Tarifs[],3,1),0)/(EOMONTH(Conso[[#This Row],[Dates]],0)-EOMONTH(Conso[[#This Row],[Dates]],-1))</f>
        <v>0.60935483870967744</v>
      </c>
      <c r="E137" s="13">
        <f>IF(Conso[[#This Row],[conso]]&gt;0,Conso[[#This Row],[abonn]]+Conso[[#This Row],[conso]],"")</f>
        <v>3.8493548387096777</v>
      </c>
      <c r="F137" s="18">
        <f ca="1">AVERAGE(OFFSET(Conso[total],MATCH(EOMONTH(Conso[[#This Row],[Dates]],-1)+1,Conso[Dates],0)-1,,DAY(Conso[[#This Row],[Dates]])))</f>
        <v>4.3402639296187688</v>
      </c>
      <c r="G137" s="13"/>
      <c r="H137" s="1"/>
    </row>
    <row r="138" spans="1:8" ht="18.75" x14ac:dyDescent="0.3">
      <c r="A138" s="4">
        <f t="shared" si="2"/>
        <v>45424</v>
      </c>
      <c r="B138" s="13">
        <v>2.93</v>
      </c>
      <c r="C138" s="13">
        <f>Conso[[#This Row],[conso]]/VLOOKUP(Conso[[#This Row],[Dates]],Tarifs[],2,1)</f>
        <v>13.807728557964186</v>
      </c>
      <c r="D138" s="13">
        <f>IF(Conso[[#This Row],[conso]]&gt;0,VLOOKUP(Conso[[#This Row],[Dates]],Tarifs[],3,1),0)/(EOMONTH(Conso[[#This Row],[Dates]],0)-EOMONTH(Conso[[#This Row],[Dates]],-1))</f>
        <v>0.60935483870967744</v>
      </c>
      <c r="E138" s="13">
        <f>IF(Conso[[#This Row],[conso]]&gt;0,Conso[[#This Row],[abonn]]+Conso[[#This Row],[conso]],"")</f>
        <v>3.5393548387096776</v>
      </c>
      <c r="F138" s="18">
        <f ca="1">AVERAGE(OFFSET(Conso[total],MATCH(EOMONTH(Conso[[#This Row],[Dates]],-1)+1,Conso[Dates],0)-1,,DAY(Conso[[#This Row],[Dates]])))</f>
        <v>4.2735215053763449</v>
      </c>
      <c r="G138" s="13"/>
      <c r="H138" s="1"/>
    </row>
    <row r="139" spans="1:8" ht="18.75" x14ac:dyDescent="0.3">
      <c r="A139" s="4">
        <f t="shared" si="2"/>
        <v>45425</v>
      </c>
      <c r="B139" s="13">
        <v>3.25</v>
      </c>
      <c r="C139" s="13">
        <f>Conso[[#This Row],[conso]]/VLOOKUP(Conso[[#This Row],[Dates]],Tarifs[],2,1)</f>
        <v>15.315739868049011</v>
      </c>
      <c r="D139" s="13">
        <f>IF(Conso[[#This Row],[conso]]&gt;0,VLOOKUP(Conso[[#This Row],[Dates]],Tarifs[],3,1),0)/(EOMONTH(Conso[[#This Row],[Dates]],0)-EOMONTH(Conso[[#This Row],[Dates]],-1))</f>
        <v>0.60935483870967744</v>
      </c>
      <c r="E139" s="13">
        <f>IF(Conso[[#This Row],[conso]]&gt;0,Conso[[#This Row],[abonn]]+Conso[[#This Row],[conso]],"")</f>
        <v>3.8593548387096774</v>
      </c>
      <c r="F139" s="18">
        <f ca="1">AVERAGE(OFFSET(Conso[total],MATCH(EOMONTH(Conso[[#This Row],[Dates]],-1)+1,Conso[Dates],0)-1,,DAY(Conso[[#This Row],[Dates]])))</f>
        <v>4.2416625310173703</v>
      </c>
      <c r="G139" s="13"/>
      <c r="H139" s="1"/>
    </row>
    <row r="140" spans="1:8" ht="18.75" x14ac:dyDescent="0.3">
      <c r="A140" s="4">
        <f t="shared" si="2"/>
        <v>45426</v>
      </c>
      <c r="B140" s="13">
        <v>3.17</v>
      </c>
      <c r="C140" s="13">
        <f>Conso[[#This Row],[conso]]/VLOOKUP(Conso[[#This Row],[Dates]],Tarifs[],2,1)</f>
        <v>14.938737040527803</v>
      </c>
      <c r="D140" s="13">
        <f>IF(Conso[[#This Row],[conso]]&gt;0,VLOOKUP(Conso[[#This Row],[Dates]],Tarifs[],3,1),0)/(EOMONTH(Conso[[#This Row],[Dates]],0)-EOMONTH(Conso[[#This Row],[Dates]],-1))</f>
        <v>0.60935483870967744</v>
      </c>
      <c r="E140" s="13">
        <f>IF(Conso[[#This Row],[conso]]&gt;0,Conso[[#This Row],[abonn]]+Conso[[#This Row],[conso]],"")</f>
        <v>3.7793548387096774</v>
      </c>
      <c r="F140" s="18">
        <f ca="1">AVERAGE(OFFSET(Conso[total],MATCH(EOMONTH(Conso[[#This Row],[Dates]],-1)+1,Conso[Dates],0)-1,,DAY(Conso[[#This Row],[Dates]])))</f>
        <v>4.2086405529953925</v>
      </c>
      <c r="G140" s="13"/>
      <c r="H140" s="1"/>
    </row>
    <row r="141" spans="1:8" ht="18.75" x14ac:dyDescent="0.3">
      <c r="A141" s="4">
        <f t="shared" si="2"/>
        <v>45427</v>
      </c>
      <c r="B141" s="13">
        <v>3</v>
      </c>
      <c r="C141" s="13">
        <f>Conso[[#This Row],[conso]]/VLOOKUP(Conso[[#This Row],[Dates]],Tarifs[],2,1)</f>
        <v>14.137606032045241</v>
      </c>
      <c r="D141" s="13">
        <f>IF(Conso[[#This Row],[conso]]&gt;0,VLOOKUP(Conso[[#This Row],[Dates]],Tarifs[],3,1),0)/(EOMONTH(Conso[[#This Row],[Dates]],0)-EOMONTH(Conso[[#This Row],[Dates]],-1))</f>
        <v>0.60935483870967744</v>
      </c>
      <c r="E141" s="13">
        <f>IF(Conso[[#This Row],[conso]]&gt;0,Conso[[#This Row],[abonn]]+Conso[[#This Row],[conso]],"")</f>
        <v>3.6093548387096774</v>
      </c>
      <c r="F141" s="18">
        <f ca="1">AVERAGE(OFFSET(Conso[total],MATCH(EOMONTH(Conso[[#This Row],[Dates]],-1)+1,Conso[Dates],0)-1,,DAY(Conso[[#This Row],[Dates]])))</f>
        <v>4.1686881720430113</v>
      </c>
      <c r="G141" s="13"/>
      <c r="H141" s="1"/>
    </row>
    <row r="142" spans="1:8" ht="18.75" x14ac:dyDescent="0.3">
      <c r="A142" s="4">
        <f t="shared" si="2"/>
        <v>45428</v>
      </c>
      <c r="B142" s="13">
        <v>4.83</v>
      </c>
      <c r="C142" s="13">
        <f>Conso[[#This Row],[conso]]/VLOOKUP(Conso[[#This Row],[Dates]],Tarifs[],2,1)</f>
        <v>22.761545711592838</v>
      </c>
      <c r="D142" s="13">
        <f>IF(Conso[[#This Row],[conso]]&gt;0,VLOOKUP(Conso[[#This Row],[Dates]],Tarifs[],3,1),0)/(EOMONTH(Conso[[#This Row],[Dates]],0)-EOMONTH(Conso[[#This Row],[Dates]],-1))</f>
        <v>0.60935483870967744</v>
      </c>
      <c r="E142" s="13">
        <f>IF(Conso[[#This Row],[conso]]&gt;0,Conso[[#This Row],[abonn]]+Conso[[#This Row],[conso]],"")</f>
        <v>5.4393548387096775</v>
      </c>
      <c r="F142" s="18">
        <f ca="1">AVERAGE(OFFSET(Conso[total],MATCH(EOMONTH(Conso[[#This Row],[Dates]],-1)+1,Conso[Dates],0)-1,,DAY(Conso[[#This Row],[Dates]])))</f>
        <v>4.2481048387096783</v>
      </c>
      <c r="G142" s="13"/>
      <c r="H142" s="1"/>
    </row>
    <row r="143" spans="1:8" ht="18.75" x14ac:dyDescent="0.3">
      <c r="A143" s="4">
        <f t="shared" si="2"/>
        <v>45429</v>
      </c>
      <c r="B143" s="13">
        <v>3.76</v>
      </c>
      <c r="C143" s="13">
        <f>Conso[[#This Row],[conso]]/VLOOKUP(Conso[[#This Row],[Dates]],Tarifs[],2,1)</f>
        <v>17.719132893496699</v>
      </c>
      <c r="D143" s="13">
        <f>IF(Conso[[#This Row],[conso]]&gt;0,VLOOKUP(Conso[[#This Row],[Dates]],Tarifs[],3,1),0)/(EOMONTH(Conso[[#This Row],[Dates]],0)-EOMONTH(Conso[[#This Row],[Dates]],-1))</f>
        <v>0.60935483870967744</v>
      </c>
      <c r="E143" s="13">
        <f>IF(Conso[[#This Row],[conso]]&gt;0,Conso[[#This Row],[abonn]]+Conso[[#This Row],[conso]],"")</f>
        <v>4.3693548387096772</v>
      </c>
      <c r="F143" s="18">
        <f ca="1">AVERAGE(OFFSET(Conso[total],MATCH(EOMONTH(Conso[[#This Row],[Dates]],-1)+1,Conso[Dates],0)-1,,DAY(Conso[[#This Row],[Dates]])))</f>
        <v>4.2552371916508553</v>
      </c>
      <c r="G143" s="13"/>
      <c r="H143" s="1"/>
    </row>
    <row r="144" spans="1:8" ht="18.75" x14ac:dyDescent="0.3">
      <c r="A144" s="4">
        <f t="shared" si="2"/>
        <v>45430</v>
      </c>
      <c r="B144" s="13">
        <v>3.4</v>
      </c>
      <c r="C144" s="13">
        <f>Conso[[#This Row],[conso]]/VLOOKUP(Conso[[#This Row],[Dates]],Tarifs[],2,1)</f>
        <v>16.022620169651272</v>
      </c>
      <c r="D144" s="13">
        <f>IF(Conso[[#This Row],[conso]]&gt;0,VLOOKUP(Conso[[#This Row],[Dates]],Tarifs[],3,1),0)/(EOMONTH(Conso[[#This Row],[Dates]],0)-EOMONTH(Conso[[#This Row],[Dates]],-1))</f>
        <v>0.60935483870967744</v>
      </c>
      <c r="E144" s="13">
        <f>IF(Conso[[#This Row],[conso]]&gt;0,Conso[[#This Row],[abonn]]+Conso[[#This Row],[conso]],"")</f>
        <v>4.0093548387096778</v>
      </c>
      <c r="F144" s="18">
        <f ca="1">AVERAGE(OFFSET(Conso[total],MATCH(EOMONTH(Conso[[#This Row],[Dates]],-1)+1,Conso[Dates],0)-1,,DAY(Conso[[#This Row],[Dates]])))</f>
        <v>4.2415770609319008</v>
      </c>
      <c r="G144" s="13"/>
      <c r="H144" s="1"/>
    </row>
    <row r="145" spans="1:8" ht="18.75" x14ac:dyDescent="0.3">
      <c r="A145" s="4">
        <f t="shared" si="2"/>
        <v>45431</v>
      </c>
      <c r="B145" s="13">
        <v>3.53</v>
      </c>
      <c r="C145" s="13">
        <f>Conso[[#This Row],[conso]]/VLOOKUP(Conso[[#This Row],[Dates]],Tarifs[],2,1)</f>
        <v>16.635249764373231</v>
      </c>
      <c r="D145" s="13">
        <f>IF(Conso[[#This Row],[conso]]&gt;0,VLOOKUP(Conso[[#This Row],[Dates]],Tarifs[],3,1),0)/(EOMONTH(Conso[[#This Row],[Dates]],0)-EOMONTH(Conso[[#This Row],[Dates]],-1))</f>
        <v>0.60935483870967744</v>
      </c>
      <c r="E145" s="13">
        <f>IF(Conso[[#This Row],[conso]]&gt;0,Conso[[#This Row],[abonn]]+Conso[[#This Row],[conso]],"")</f>
        <v>4.1393548387096768</v>
      </c>
      <c r="F145" s="18">
        <f ca="1">AVERAGE(OFFSET(Conso[total],MATCH(EOMONTH(Conso[[#This Row],[Dates]],-1)+1,Conso[Dates],0)-1,,DAY(Conso[[#This Row],[Dates]])))</f>
        <v>4.2361969439728364</v>
      </c>
      <c r="G145" s="13"/>
      <c r="H145" s="1"/>
    </row>
    <row r="146" spans="1:8" ht="18.75" x14ac:dyDescent="0.3">
      <c r="A146" s="4">
        <f t="shared" si="2"/>
        <v>45432</v>
      </c>
      <c r="B146" s="13">
        <v>3.84</v>
      </c>
      <c r="C146" s="13">
        <f>Conso[[#This Row],[conso]]/VLOOKUP(Conso[[#This Row],[Dates]],Tarifs[],2,1)</f>
        <v>18.096135721017905</v>
      </c>
      <c r="D146" s="13">
        <f>IF(Conso[[#This Row],[conso]]&gt;0,VLOOKUP(Conso[[#This Row],[Dates]],Tarifs[],3,1),0)/(EOMONTH(Conso[[#This Row],[Dates]],0)-EOMONTH(Conso[[#This Row],[Dates]],-1))</f>
        <v>0.60935483870967744</v>
      </c>
      <c r="E146" s="13">
        <f>IF(Conso[[#This Row],[conso]]&gt;0,Conso[[#This Row],[abonn]]+Conso[[#This Row],[conso]],"")</f>
        <v>4.4493548387096773</v>
      </c>
      <c r="F146" s="18">
        <f ca="1">AVERAGE(OFFSET(Conso[total],MATCH(EOMONTH(Conso[[#This Row],[Dates]],-1)+1,Conso[Dates],0)-1,,DAY(Conso[[#This Row],[Dates]])))</f>
        <v>4.2468548387096785</v>
      </c>
      <c r="G146" s="13"/>
      <c r="H146" s="1"/>
    </row>
    <row r="147" spans="1:8" ht="18.75" x14ac:dyDescent="0.3">
      <c r="A147" s="4">
        <f t="shared" si="2"/>
        <v>45433</v>
      </c>
      <c r="B147" s="13">
        <v>3.31</v>
      </c>
      <c r="C147" s="13">
        <f>Conso[[#This Row],[conso]]/VLOOKUP(Conso[[#This Row],[Dates]],Tarifs[],2,1)</f>
        <v>15.598491988689915</v>
      </c>
      <c r="D147" s="13">
        <f>IF(Conso[[#This Row],[conso]]&gt;0,VLOOKUP(Conso[[#This Row],[Dates]],Tarifs[],3,1),0)/(EOMONTH(Conso[[#This Row],[Dates]],0)-EOMONTH(Conso[[#This Row],[Dates]],-1))</f>
        <v>0.60935483870967744</v>
      </c>
      <c r="E147" s="13">
        <f>IF(Conso[[#This Row],[conso]]&gt;0,Conso[[#This Row],[abonn]]+Conso[[#This Row],[conso]],"")</f>
        <v>3.9193548387096775</v>
      </c>
      <c r="F147" s="18">
        <f ca="1">AVERAGE(OFFSET(Conso[total],MATCH(EOMONTH(Conso[[#This Row],[Dates]],-1)+1,Conso[Dates],0)-1,,DAY(Conso[[#This Row],[Dates]])))</f>
        <v>4.2312596006144405</v>
      </c>
      <c r="G147" s="13"/>
      <c r="H147" s="1"/>
    </row>
    <row r="148" spans="1:8" ht="18.75" x14ac:dyDescent="0.3">
      <c r="A148" s="4">
        <f t="shared" si="2"/>
        <v>45434</v>
      </c>
      <c r="B148" s="13">
        <v>3.54</v>
      </c>
      <c r="C148" s="13">
        <f>Conso[[#This Row],[conso]]/VLOOKUP(Conso[[#This Row],[Dates]],Tarifs[],2,1)</f>
        <v>16.682375117813383</v>
      </c>
      <c r="D148" s="13">
        <f>IF(Conso[[#This Row],[conso]]&gt;0,VLOOKUP(Conso[[#This Row],[Dates]],Tarifs[],3,1),0)/(EOMONTH(Conso[[#This Row],[Dates]],0)-EOMONTH(Conso[[#This Row],[Dates]],-1))</f>
        <v>0.60935483870967744</v>
      </c>
      <c r="E148" s="13">
        <f>IF(Conso[[#This Row],[conso]]&gt;0,Conso[[#This Row],[abonn]]+Conso[[#This Row],[conso]],"")</f>
        <v>4.1493548387096775</v>
      </c>
      <c r="F148" s="18">
        <f ca="1">AVERAGE(OFFSET(Conso[total],MATCH(EOMONTH(Conso[[#This Row],[Dates]],-1)+1,Conso[Dates],0)-1,,DAY(Conso[[#This Row],[Dates]])))</f>
        <v>4.2275366568914974</v>
      </c>
      <c r="G148" s="13"/>
      <c r="H148" s="1"/>
    </row>
    <row r="149" spans="1:8" ht="18.75" x14ac:dyDescent="0.3">
      <c r="A149" s="4">
        <f t="shared" si="2"/>
        <v>45435</v>
      </c>
      <c r="B149" s="13">
        <v>2.99</v>
      </c>
      <c r="C149" s="13">
        <f>Conso[[#This Row],[conso]]/VLOOKUP(Conso[[#This Row],[Dates]],Tarifs[],2,1)</f>
        <v>14.09048067860509</v>
      </c>
      <c r="D149" s="13">
        <f>IF(Conso[[#This Row],[conso]]&gt;0,VLOOKUP(Conso[[#This Row],[Dates]],Tarifs[],3,1),0)/(EOMONTH(Conso[[#This Row],[Dates]],0)-EOMONTH(Conso[[#This Row],[Dates]],-1))</f>
        <v>0.60935483870967744</v>
      </c>
      <c r="E149" s="13">
        <f>IF(Conso[[#This Row],[conso]]&gt;0,Conso[[#This Row],[abonn]]+Conso[[#This Row],[conso]],"")</f>
        <v>3.5993548387096777</v>
      </c>
      <c r="F149" s="18">
        <f ca="1">AVERAGE(OFFSET(Conso[total],MATCH(EOMONTH(Conso[[#This Row],[Dates]],-1)+1,Conso[Dates],0)-1,,DAY(Conso[[#This Row],[Dates]])))</f>
        <v>4.20022440392707</v>
      </c>
      <c r="G149" s="13"/>
      <c r="H149" s="1"/>
    </row>
    <row r="150" spans="1:8" ht="18.75" x14ac:dyDescent="0.3">
      <c r="A150" s="4">
        <f t="shared" si="2"/>
        <v>45436</v>
      </c>
      <c r="B150" s="13">
        <v>2.86</v>
      </c>
      <c r="C150" s="13">
        <f>Conso[[#This Row],[conso]]/VLOOKUP(Conso[[#This Row],[Dates]],Tarifs[],2,1)</f>
        <v>13.477851083883129</v>
      </c>
      <c r="D150" s="13">
        <f>IF(Conso[[#This Row],[conso]]&gt;0,VLOOKUP(Conso[[#This Row],[Dates]],Tarifs[],3,1),0)/(EOMONTH(Conso[[#This Row],[Dates]],0)-EOMONTH(Conso[[#This Row],[Dates]],-1))</f>
        <v>0.60935483870967744</v>
      </c>
      <c r="E150" s="13">
        <f>IF(Conso[[#This Row],[conso]]&gt;0,Conso[[#This Row],[abonn]]+Conso[[#This Row],[conso]],"")</f>
        <v>3.4693548387096773</v>
      </c>
      <c r="F150" s="18">
        <f ca="1">AVERAGE(OFFSET(Conso[total],MATCH(EOMONTH(Conso[[#This Row],[Dates]],-1)+1,Conso[Dates],0)-1,,DAY(Conso[[#This Row],[Dates]])))</f>
        <v>4.1697715053763451</v>
      </c>
      <c r="G150" s="13"/>
      <c r="H150" s="1"/>
    </row>
    <row r="151" spans="1:8" ht="18.75" x14ac:dyDescent="0.3">
      <c r="A151" s="4">
        <f t="shared" si="2"/>
        <v>45437</v>
      </c>
      <c r="B151" s="13">
        <v>3.4</v>
      </c>
      <c r="C151" s="13">
        <f>Conso[[#This Row],[conso]]/VLOOKUP(Conso[[#This Row],[Dates]],Tarifs[],2,1)</f>
        <v>16.022620169651272</v>
      </c>
      <c r="D151" s="13">
        <f>IF(Conso[[#This Row],[conso]]&gt;0,VLOOKUP(Conso[[#This Row],[Dates]],Tarifs[],3,1),0)/(EOMONTH(Conso[[#This Row],[Dates]],0)-EOMONTH(Conso[[#This Row],[Dates]],-1))</f>
        <v>0.60935483870967744</v>
      </c>
      <c r="E151" s="13">
        <f>IF(Conso[[#This Row],[conso]]&gt;0,Conso[[#This Row],[abonn]]+Conso[[#This Row],[conso]],"")</f>
        <v>4.0093548387096778</v>
      </c>
      <c r="F151" s="18">
        <f ca="1">AVERAGE(OFFSET(Conso[total],MATCH(EOMONTH(Conso[[#This Row],[Dates]],-1)+1,Conso[Dates],0)-1,,DAY(Conso[[#This Row],[Dates]])))</f>
        <v>4.1633548387096786</v>
      </c>
      <c r="G151" s="13"/>
      <c r="H151" s="1"/>
    </row>
    <row r="152" spans="1:8" ht="18.75" x14ac:dyDescent="0.3">
      <c r="A152" s="4">
        <f t="shared" si="2"/>
        <v>45438</v>
      </c>
      <c r="B152" s="13">
        <v>2.79</v>
      </c>
      <c r="C152" s="13">
        <f>Conso[[#This Row],[conso]]/VLOOKUP(Conso[[#This Row],[Dates]],Tarifs[],2,1)</f>
        <v>13.147973609802074</v>
      </c>
      <c r="D152" s="13">
        <f>IF(Conso[[#This Row],[conso]]&gt;0,VLOOKUP(Conso[[#This Row],[Dates]],Tarifs[],3,1),0)/(EOMONTH(Conso[[#This Row],[Dates]],0)-EOMONTH(Conso[[#This Row],[Dates]],-1))</f>
        <v>0.60935483870967744</v>
      </c>
      <c r="E152" s="13">
        <f>IF(Conso[[#This Row],[conso]]&gt;0,Conso[[#This Row],[abonn]]+Conso[[#This Row],[conso]],"")</f>
        <v>3.3993548387096775</v>
      </c>
      <c r="F152" s="18">
        <f ca="1">AVERAGE(OFFSET(Conso[total],MATCH(EOMONTH(Conso[[#This Row],[Dates]],-1)+1,Conso[Dates],0)-1,,DAY(Conso[[#This Row],[Dates]])))</f>
        <v>4.1339702233250639</v>
      </c>
      <c r="G152" s="13"/>
      <c r="H152" s="1"/>
    </row>
    <row r="153" spans="1:8" ht="18.75" x14ac:dyDescent="0.3">
      <c r="A153" s="4">
        <f t="shared" si="2"/>
        <v>45439</v>
      </c>
      <c r="B153" s="13">
        <v>3.47</v>
      </c>
      <c r="C153" s="13">
        <f>Conso[[#This Row],[conso]]/VLOOKUP(Conso[[#This Row],[Dates]],Tarifs[],2,1)</f>
        <v>16.352497643732328</v>
      </c>
      <c r="D153" s="13">
        <f>IF(Conso[[#This Row],[conso]]&gt;0,VLOOKUP(Conso[[#This Row],[Dates]],Tarifs[],3,1),0)/(EOMONTH(Conso[[#This Row],[Dates]],0)-EOMONTH(Conso[[#This Row],[Dates]],-1))</f>
        <v>0.60935483870967744</v>
      </c>
      <c r="E153" s="13">
        <f>IF(Conso[[#This Row],[conso]]&gt;0,Conso[[#This Row],[abonn]]+Conso[[#This Row],[conso]],"")</f>
        <v>4.0793548387096781</v>
      </c>
      <c r="F153" s="18">
        <f ca="1">AVERAGE(OFFSET(Conso[total],MATCH(EOMONTH(Conso[[#This Row],[Dates]],-1)+1,Conso[Dates],0)-1,,DAY(Conso[[#This Row],[Dates]])))</f>
        <v>4.1319474313022715</v>
      </c>
      <c r="G153" s="13"/>
      <c r="H153" s="1"/>
    </row>
    <row r="154" spans="1:8" ht="18.75" x14ac:dyDescent="0.3">
      <c r="A154" s="4">
        <f t="shared" si="2"/>
        <v>45440</v>
      </c>
      <c r="B154" s="13">
        <v>3.45</v>
      </c>
      <c r="C154" s="13">
        <f>Conso[[#This Row],[conso]]/VLOOKUP(Conso[[#This Row],[Dates]],Tarifs[],2,1)</f>
        <v>17.096134786917741</v>
      </c>
      <c r="D154" s="13">
        <f>IF(Conso[[#This Row],[conso]]&gt;0,VLOOKUP(Conso[[#This Row],[Dates]],Tarifs[],3,1),0)/(EOMONTH(Conso[[#This Row],[Dates]],0)-EOMONTH(Conso[[#This Row],[Dates]],-1))</f>
        <v>0.60935483870967744</v>
      </c>
      <c r="E154" s="13">
        <f>IF(Conso[[#This Row],[conso]]&gt;0,Conso[[#This Row],[abonn]]+Conso[[#This Row],[conso]],"")</f>
        <v>4.0593548387096776</v>
      </c>
      <c r="F154" s="18">
        <f ca="1">AVERAGE(OFFSET(Conso[total],MATCH(EOMONTH(Conso[[#This Row],[Dates]],-1)+1,Conso[Dates],0)-1,,DAY(Conso[[#This Row],[Dates]])))</f>
        <v>4.1293548387096788</v>
      </c>
      <c r="G154" s="13"/>
      <c r="H154" s="1"/>
    </row>
    <row r="155" spans="1:8" ht="18.75" x14ac:dyDescent="0.3">
      <c r="A155" s="4">
        <f t="shared" si="2"/>
        <v>45441</v>
      </c>
      <c r="B155" s="13">
        <v>3.19</v>
      </c>
      <c r="C155" s="13">
        <f>Conso[[#This Row],[conso]]/VLOOKUP(Conso[[#This Row],[Dates]],Tarifs[],2,1)</f>
        <v>15.807730426164518</v>
      </c>
      <c r="D155" s="13">
        <f>IF(Conso[[#This Row],[conso]]&gt;0,VLOOKUP(Conso[[#This Row],[Dates]],Tarifs[],3,1),0)/(EOMONTH(Conso[[#This Row],[Dates]],0)-EOMONTH(Conso[[#This Row],[Dates]],-1))</f>
        <v>0.60935483870967744</v>
      </c>
      <c r="E155" s="13">
        <f>IF(Conso[[#This Row],[conso]]&gt;0,Conso[[#This Row],[abonn]]+Conso[[#This Row],[conso]],"")</f>
        <v>3.7993548387096774</v>
      </c>
      <c r="F155" s="18">
        <f ca="1">AVERAGE(OFFSET(Conso[total],MATCH(EOMONTH(Conso[[#This Row],[Dates]],-1)+1,Conso[Dates],0)-1,,DAY(Conso[[#This Row],[Dates]])))</f>
        <v>4.1179755283648509</v>
      </c>
      <c r="G155" s="13"/>
      <c r="H155" s="1"/>
    </row>
    <row r="156" spans="1:8" ht="18.75" x14ac:dyDescent="0.3">
      <c r="A156" s="4">
        <f t="shared" si="2"/>
        <v>45442</v>
      </c>
      <c r="B156" s="13">
        <v>3.52</v>
      </c>
      <c r="C156" s="13">
        <f>Conso[[#This Row],[conso]]/VLOOKUP(Conso[[#This Row],[Dates]],Tarifs[],2,1)</f>
        <v>17.443012884043608</v>
      </c>
      <c r="D156" s="13">
        <f>IF(Conso[[#This Row],[conso]]&gt;0,VLOOKUP(Conso[[#This Row],[Dates]],Tarifs[],3,1),0)/(EOMONTH(Conso[[#This Row],[Dates]],0)-EOMONTH(Conso[[#This Row],[Dates]],-1))</f>
        <v>0.60935483870967744</v>
      </c>
      <c r="E156" s="13">
        <f>IF(Conso[[#This Row],[conso]]&gt;0,Conso[[#This Row],[abonn]]+Conso[[#This Row],[conso]],"")</f>
        <v>4.129354838709677</v>
      </c>
      <c r="F156" s="18">
        <f ca="1">AVERAGE(OFFSET(Conso[total],MATCH(EOMONTH(Conso[[#This Row],[Dates]],-1)+1,Conso[Dates],0)-1,,DAY(Conso[[#This Row],[Dates]])))</f>
        <v>4.1183548387096787</v>
      </c>
      <c r="G156" s="13"/>
      <c r="H156" s="1"/>
    </row>
    <row r="157" spans="1:8" ht="18.75" x14ac:dyDescent="0.3">
      <c r="A157" s="4">
        <f t="shared" si="2"/>
        <v>45443</v>
      </c>
      <c r="B157" s="13">
        <v>3.45</v>
      </c>
      <c r="C157" s="13">
        <f>Conso[[#This Row],[conso]]/VLOOKUP(Conso[[#This Row],[Dates]],Tarifs[],2,1)</f>
        <v>17.096134786917741</v>
      </c>
      <c r="D157" s="13">
        <f>IF(Conso[[#This Row],[conso]]&gt;0,VLOOKUP(Conso[[#This Row],[Dates]],Tarifs[],3,1),0)/(EOMONTH(Conso[[#This Row],[Dates]],0)-EOMONTH(Conso[[#This Row],[Dates]],-1))</f>
        <v>0.60935483870967744</v>
      </c>
      <c r="E157" s="13">
        <f>IF(Conso[[#This Row],[conso]]&gt;0,Conso[[#This Row],[abonn]]+Conso[[#This Row],[conso]],"")</f>
        <v>4.0593548387096776</v>
      </c>
      <c r="F157" s="18">
        <f ca="1">AVERAGE(OFFSET(Conso[total],MATCH(EOMONTH(Conso[[#This Row],[Dates]],-1)+1,Conso[Dates],0)-1,,DAY(Conso[[#This Row],[Dates]])))</f>
        <v>4.1164516129032274</v>
      </c>
      <c r="G157" s="13"/>
      <c r="H157" s="1"/>
    </row>
    <row r="158" spans="1:8" ht="18.75" x14ac:dyDescent="0.3">
      <c r="A158" s="4">
        <f t="shared" si="2"/>
        <v>45444</v>
      </c>
      <c r="B158" s="14">
        <v>2.79</v>
      </c>
      <c r="C158" s="13">
        <f>Conso[[#This Row],[conso]]/VLOOKUP(Conso[[#This Row],[Dates]],Tarifs[],2,1)</f>
        <v>13.825569871159564</v>
      </c>
      <c r="D158" s="13">
        <f>IF(Conso[[#This Row],[conso]]&gt;0,VLOOKUP(Conso[[#This Row],[Dates]],Tarifs[],3,1),0)/(EOMONTH(Conso[[#This Row],[Dates]],0)-EOMONTH(Conso[[#This Row],[Dates]],-1))</f>
        <v>0.62966666666666671</v>
      </c>
      <c r="E158" s="13">
        <f>IF(Conso[[#This Row],[conso]]&gt;0,Conso[[#This Row],[abonn]]+Conso[[#This Row],[conso]],"")</f>
        <v>3.4196666666666666</v>
      </c>
      <c r="F158" s="18">
        <f ca="1">AVERAGE(OFFSET(Conso[total],MATCH(EOMONTH(Conso[[#This Row],[Dates]],-1)+1,Conso[Dates],0)-1,,DAY(Conso[[#This Row],[Dates]])))</f>
        <v>3.4196666666666666</v>
      </c>
      <c r="G158" s="13"/>
      <c r="H158" s="1"/>
    </row>
    <row r="159" spans="1:8" ht="18.75" x14ac:dyDescent="0.3">
      <c r="A159" s="4">
        <f t="shared" si="2"/>
        <v>45445</v>
      </c>
      <c r="B159" s="14">
        <v>2.86</v>
      </c>
      <c r="C159" s="13">
        <f>Conso[[#This Row],[conso]]/VLOOKUP(Conso[[#This Row],[Dates]],Tarifs[],2,1)</f>
        <v>14.172447968285431</v>
      </c>
      <c r="D159" s="13">
        <f>IF(Conso[[#This Row],[conso]]&gt;0,VLOOKUP(Conso[[#This Row],[Dates]],Tarifs[],3,1),0)/(EOMONTH(Conso[[#This Row],[Dates]],0)-EOMONTH(Conso[[#This Row],[Dates]],-1))</f>
        <v>0.62966666666666671</v>
      </c>
      <c r="E159" s="13">
        <f>IF(Conso[[#This Row],[conso]]&gt;0,Conso[[#This Row],[abonn]]+Conso[[#This Row],[conso]],"")</f>
        <v>3.4896666666666665</v>
      </c>
      <c r="F159" s="18">
        <f ca="1">AVERAGE(OFFSET(Conso[total],MATCH(EOMONTH(Conso[[#This Row],[Dates]],-1)+1,Conso[Dates],0)-1,,DAY(Conso[[#This Row],[Dates]])))</f>
        <v>3.4546666666666663</v>
      </c>
      <c r="G159" s="13"/>
      <c r="H159" s="1"/>
    </row>
    <row r="160" spans="1:8" ht="18.75" x14ac:dyDescent="0.3">
      <c r="A160" s="4">
        <f t="shared" si="2"/>
        <v>45446</v>
      </c>
      <c r="B160" s="14"/>
      <c r="C160" s="13">
        <f>Conso[[#This Row],[conso]]/VLOOKUP(Conso[[#This Row],[Dates]],Tarifs[],2,1)</f>
        <v>0</v>
      </c>
      <c r="D160" s="13">
        <f>IF(Conso[[#This Row],[conso]]&gt;0,VLOOKUP(Conso[[#This Row],[Dates]],Tarifs[],3,1),0)/(EOMONTH(Conso[[#This Row],[Dates]],0)-EOMONTH(Conso[[#This Row],[Dates]],-1))</f>
        <v>0</v>
      </c>
      <c r="E160" s="13" t="str">
        <f>IF(Conso[[#This Row],[conso]]&gt;0,Conso[[#This Row],[abonn]]+Conso[[#This Row],[conso]],"")</f>
        <v/>
      </c>
      <c r="F160" s="18">
        <f ca="1">AVERAGE(OFFSET(Conso[total],MATCH(EOMONTH(Conso[[#This Row],[Dates]],-1)+1,Conso[Dates],0)-1,,DAY(Conso[[#This Row],[Dates]])))</f>
        <v>3.4546666666666663</v>
      </c>
      <c r="G160" s="13"/>
      <c r="H160" s="1"/>
    </row>
    <row r="161" spans="1:8" ht="18.75" x14ac:dyDescent="0.3">
      <c r="A161" s="4">
        <f t="shared" si="2"/>
        <v>45447</v>
      </c>
      <c r="B161" s="14"/>
      <c r="C161" s="13">
        <f>Conso[[#This Row],[conso]]/VLOOKUP(Conso[[#This Row],[Dates]],Tarifs[],2,1)</f>
        <v>0</v>
      </c>
      <c r="D161" s="13">
        <f>IF(Conso[[#This Row],[conso]]&gt;0,VLOOKUP(Conso[[#This Row],[Dates]],Tarifs[],3,1),0)/(EOMONTH(Conso[[#This Row],[Dates]],0)-EOMONTH(Conso[[#This Row],[Dates]],-1))</f>
        <v>0</v>
      </c>
      <c r="E161" s="13" t="str">
        <f>IF(Conso[[#This Row],[conso]]&gt;0,Conso[[#This Row],[abonn]]+Conso[[#This Row],[conso]],"")</f>
        <v/>
      </c>
      <c r="F161" s="18">
        <f ca="1">AVERAGE(OFFSET(Conso[total],MATCH(EOMONTH(Conso[[#This Row],[Dates]],-1)+1,Conso[Dates],0)-1,,DAY(Conso[[#This Row],[Dates]])))</f>
        <v>3.4546666666666663</v>
      </c>
      <c r="G161" s="13"/>
      <c r="H161" s="1"/>
    </row>
    <row r="162" spans="1:8" ht="18.75" x14ac:dyDescent="0.3">
      <c r="A162" s="4">
        <f t="shared" si="2"/>
        <v>45448</v>
      </c>
      <c r="B162" s="14"/>
      <c r="C162" s="13">
        <f>Conso[[#This Row],[conso]]/VLOOKUP(Conso[[#This Row],[Dates]],Tarifs[],2,1)</f>
        <v>0</v>
      </c>
      <c r="D162" s="13">
        <f>IF(Conso[[#This Row],[conso]]&gt;0,VLOOKUP(Conso[[#This Row],[Dates]],Tarifs[],3,1),0)/(EOMONTH(Conso[[#This Row],[Dates]],0)-EOMONTH(Conso[[#This Row],[Dates]],-1))</f>
        <v>0</v>
      </c>
      <c r="E162" s="13" t="str">
        <f>IF(Conso[[#This Row],[conso]]&gt;0,Conso[[#This Row],[abonn]]+Conso[[#This Row],[conso]],"")</f>
        <v/>
      </c>
      <c r="F162" s="18">
        <f ca="1">AVERAGE(OFFSET(Conso[total],MATCH(EOMONTH(Conso[[#This Row],[Dates]],-1)+1,Conso[Dates],0)-1,,DAY(Conso[[#This Row],[Dates]])))</f>
        <v>3.4546666666666663</v>
      </c>
      <c r="G162" s="13"/>
      <c r="H162" s="1"/>
    </row>
    <row r="163" spans="1:8" ht="18.75" x14ac:dyDescent="0.3">
      <c r="A163" s="4">
        <f t="shared" si="2"/>
        <v>45449</v>
      </c>
      <c r="B163" s="14"/>
      <c r="C163" s="13">
        <f>Conso[[#This Row],[conso]]/VLOOKUP(Conso[[#This Row],[Dates]],Tarifs[],2,1)</f>
        <v>0</v>
      </c>
      <c r="D163" s="13">
        <f>IF(Conso[[#This Row],[conso]]&gt;0,VLOOKUP(Conso[[#This Row],[Dates]],Tarifs[],3,1),0)/(EOMONTH(Conso[[#This Row],[Dates]],0)-EOMONTH(Conso[[#This Row],[Dates]],-1))</f>
        <v>0</v>
      </c>
      <c r="E163" s="13" t="str">
        <f>IF(Conso[[#This Row],[conso]]&gt;0,Conso[[#This Row],[abonn]]+Conso[[#This Row],[conso]],"")</f>
        <v/>
      </c>
      <c r="F163" s="18">
        <f ca="1">AVERAGE(OFFSET(Conso[total],MATCH(EOMONTH(Conso[[#This Row],[Dates]],-1)+1,Conso[Dates],0)-1,,DAY(Conso[[#This Row],[Dates]])))</f>
        <v>3.4546666666666663</v>
      </c>
      <c r="G163" s="13"/>
      <c r="H163" s="1"/>
    </row>
    <row r="164" spans="1:8" ht="18.75" x14ac:dyDescent="0.3">
      <c r="A164" s="4">
        <f t="shared" si="2"/>
        <v>45450</v>
      </c>
      <c r="B164" s="14"/>
      <c r="C164" s="13">
        <f>Conso[[#This Row],[conso]]/VLOOKUP(Conso[[#This Row],[Dates]],Tarifs[],2,1)</f>
        <v>0</v>
      </c>
      <c r="D164" s="13">
        <f>IF(Conso[[#This Row],[conso]]&gt;0,VLOOKUP(Conso[[#This Row],[Dates]],Tarifs[],3,1),0)/(EOMONTH(Conso[[#This Row],[Dates]],0)-EOMONTH(Conso[[#This Row],[Dates]],-1))</f>
        <v>0</v>
      </c>
      <c r="E164" s="13" t="str">
        <f>IF(Conso[[#This Row],[conso]]&gt;0,Conso[[#This Row],[abonn]]+Conso[[#This Row],[conso]],"")</f>
        <v/>
      </c>
      <c r="F164" s="18">
        <f ca="1">AVERAGE(OFFSET(Conso[total],MATCH(EOMONTH(Conso[[#This Row],[Dates]],-1)+1,Conso[Dates],0)-1,,DAY(Conso[[#This Row],[Dates]])))</f>
        <v>3.4546666666666663</v>
      </c>
      <c r="G164" s="13"/>
      <c r="H164" s="1"/>
    </row>
    <row r="165" spans="1:8" ht="18.75" x14ac:dyDescent="0.3">
      <c r="A165" s="4">
        <f t="shared" si="2"/>
        <v>45451</v>
      </c>
      <c r="B165" s="14"/>
      <c r="C165" s="13">
        <f>Conso[[#This Row],[conso]]/VLOOKUP(Conso[[#This Row],[Dates]],Tarifs[],2,1)</f>
        <v>0</v>
      </c>
      <c r="D165" s="13">
        <f>IF(Conso[[#This Row],[conso]]&gt;0,VLOOKUP(Conso[[#This Row],[Dates]],Tarifs[],3,1),0)/(EOMONTH(Conso[[#This Row],[Dates]],0)-EOMONTH(Conso[[#This Row],[Dates]],-1))</f>
        <v>0</v>
      </c>
      <c r="E165" s="13" t="str">
        <f>IF(Conso[[#This Row],[conso]]&gt;0,Conso[[#This Row],[abonn]]+Conso[[#This Row],[conso]],"")</f>
        <v/>
      </c>
      <c r="F165" s="18">
        <f ca="1">AVERAGE(OFFSET(Conso[total],MATCH(EOMONTH(Conso[[#This Row],[Dates]],-1)+1,Conso[Dates],0)-1,,DAY(Conso[[#This Row],[Dates]])))</f>
        <v>3.4546666666666663</v>
      </c>
      <c r="G165" s="13"/>
      <c r="H165" s="1"/>
    </row>
    <row r="166" spans="1:8" ht="18.75" x14ac:dyDescent="0.3">
      <c r="A166" s="4">
        <f t="shared" si="2"/>
        <v>45452</v>
      </c>
      <c r="B166" s="14"/>
      <c r="C166" s="13">
        <f>Conso[[#This Row],[conso]]/VLOOKUP(Conso[[#This Row],[Dates]],Tarifs[],2,1)</f>
        <v>0</v>
      </c>
      <c r="D166" s="13">
        <f>IF(Conso[[#This Row],[conso]]&gt;0,VLOOKUP(Conso[[#This Row],[Dates]],Tarifs[],3,1),0)/(EOMONTH(Conso[[#This Row],[Dates]],0)-EOMONTH(Conso[[#This Row],[Dates]],-1))</f>
        <v>0</v>
      </c>
      <c r="E166" s="13" t="str">
        <f>IF(Conso[[#This Row],[conso]]&gt;0,Conso[[#This Row],[abonn]]+Conso[[#This Row],[conso]],"")</f>
        <v/>
      </c>
      <c r="F166" s="18">
        <f ca="1">AVERAGE(OFFSET(Conso[total],MATCH(EOMONTH(Conso[[#This Row],[Dates]],-1)+1,Conso[Dates],0)-1,,DAY(Conso[[#This Row],[Dates]])))</f>
        <v>3.4546666666666663</v>
      </c>
      <c r="G166" s="13"/>
      <c r="H166" s="1"/>
    </row>
    <row r="167" spans="1:8" ht="18.75" x14ac:dyDescent="0.3">
      <c r="A167" s="4">
        <f t="shared" si="2"/>
        <v>45453</v>
      </c>
      <c r="B167" s="14"/>
      <c r="C167" s="13">
        <f>Conso[[#This Row],[conso]]/VLOOKUP(Conso[[#This Row],[Dates]],Tarifs[],2,1)</f>
        <v>0</v>
      </c>
      <c r="D167" s="13">
        <f>IF(Conso[[#This Row],[conso]]&gt;0,VLOOKUP(Conso[[#This Row],[Dates]],Tarifs[],3,1),0)/(EOMONTH(Conso[[#This Row],[Dates]],0)-EOMONTH(Conso[[#This Row],[Dates]],-1))</f>
        <v>0</v>
      </c>
      <c r="E167" s="13" t="str">
        <f>IF(Conso[[#This Row],[conso]]&gt;0,Conso[[#This Row],[abonn]]+Conso[[#This Row],[conso]],"")</f>
        <v/>
      </c>
      <c r="F167" s="18">
        <f ca="1">AVERAGE(OFFSET(Conso[total],MATCH(EOMONTH(Conso[[#This Row],[Dates]],-1)+1,Conso[Dates],0)-1,,DAY(Conso[[#This Row],[Dates]])))</f>
        <v>3.4546666666666663</v>
      </c>
      <c r="G167" s="13"/>
      <c r="H167" s="1"/>
    </row>
    <row r="168" spans="1:8" ht="18.75" x14ac:dyDescent="0.3">
      <c r="A168" s="4">
        <f t="shared" si="2"/>
        <v>45454</v>
      </c>
      <c r="B168" s="14"/>
      <c r="C168" s="13">
        <f>Conso[[#This Row],[conso]]/VLOOKUP(Conso[[#This Row],[Dates]],Tarifs[],2,1)</f>
        <v>0</v>
      </c>
      <c r="D168" s="13">
        <f>IF(Conso[[#This Row],[conso]]&gt;0,VLOOKUP(Conso[[#This Row],[Dates]],Tarifs[],3,1),0)/(EOMONTH(Conso[[#This Row],[Dates]],0)-EOMONTH(Conso[[#This Row],[Dates]],-1))</f>
        <v>0</v>
      </c>
      <c r="E168" s="13" t="str">
        <f>IF(Conso[[#This Row],[conso]]&gt;0,Conso[[#This Row],[abonn]]+Conso[[#This Row],[conso]],"")</f>
        <v/>
      </c>
      <c r="F168" s="18">
        <f ca="1">AVERAGE(OFFSET(Conso[total],MATCH(EOMONTH(Conso[[#This Row],[Dates]],-1)+1,Conso[Dates],0)-1,,DAY(Conso[[#This Row],[Dates]])))</f>
        <v>3.4546666666666663</v>
      </c>
      <c r="G168" s="13"/>
      <c r="H168" s="1"/>
    </row>
    <row r="169" spans="1:8" ht="18.75" x14ac:dyDescent="0.3">
      <c r="A169" s="4">
        <f t="shared" si="2"/>
        <v>45455</v>
      </c>
      <c r="B169" s="14"/>
      <c r="C169" s="13">
        <f>Conso[[#This Row],[conso]]/VLOOKUP(Conso[[#This Row],[Dates]],Tarifs[],2,1)</f>
        <v>0</v>
      </c>
      <c r="D169" s="13">
        <f>IF(Conso[[#This Row],[conso]]&gt;0,VLOOKUP(Conso[[#This Row],[Dates]],Tarifs[],3,1),0)/(EOMONTH(Conso[[#This Row],[Dates]],0)-EOMONTH(Conso[[#This Row],[Dates]],-1))</f>
        <v>0</v>
      </c>
      <c r="E169" s="13" t="str">
        <f>IF(Conso[[#This Row],[conso]]&gt;0,Conso[[#This Row],[abonn]]+Conso[[#This Row],[conso]],"")</f>
        <v/>
      </c>
      <c r="F169" s="18">
        <f ca="1">AVERAGE(OFFSET(Conso[total],MATCH(EOMONTH(Conso[[#This Row],[Dates]],-1)+1,Conso[Dates],0)-1,,DAY(Conso[[#This Row],[Dates]])))</f>
        <v>3.4546666666666663</v>
      </c>
      <c r="G169" s="13"/>
      <c r="H169" s="1"/>
    </row>
    <row r="170" spans="1:8" ht="18.75" x14ac:dyDescent="0.3">
      <c r="A170" s="4">
        <f t="shared" si="2"/>
        <v>45456</v>
      </c>
      <c r="B170" s="14"/>
      <c r="C170" s="13">
        <f>Conso[[#This Row],[conso]]/VLOOKUP(Conso[[#This Row],[Dates]],Tarifs[],2,1)</f>
        <v>0</v>
      </c>
      <c r="D170" s="13">
        <f>IF(Conso[[#This Row],[conso]]&gt;0,VLOOKUP(Conso[[#This Row],[Dates]],Tarifs[],3,1),0)/(EOMONTH(Conso[[#This Row],[Dates]],0)-EOMONTH(Conso[[#This Row],[Dates]],-1))</f>
        <v>0</v>
      </c>
      <c r="E170" s="13" t="str">
        <f>IF(Conso[[#This Row],[conso]]&gt;0,Conso[[#This Row],[abonn]]+Conso[[#This Row],[conso]],"")</f>
        <v/>
      </c>
      <c r="F170" s="18">
        <f ca="1">AVERAGE(OFFSET(Conso[total],MATCH(EOMONTH(Conso[[#This Row],[Dates]],-1)+1,Conso[Dates],0)-1,,DAY(Conso[[#This Row],[Dates]])))</f>
        <v>3.4546666666666663</v>
      </c>
      <c r="G170" s="13"/>
      <c r="H170" s="1"/>
    </row>
    <row r="171" spans="1:8" ht="18.75" x14ac:dyDescent="0.3">
      <c r="A171" s="4">
        <f t="shared" si="2"/>
        <v>45457</v>
      </c>
      <c r="B171" s="14"/>
      <c r="C171" s="13">
        <f>Conso[[#This Row],[conso]]/VLOOKUP(Conso[[#This Row],[Dates]],Tarifs[],2,1)</f>
        <v>0</v>
      </c>
      <c r="D171" s="13">
        <f>IF(Conso[[#This Row],[conso]]&gt;0,VLOOKUP(Conso[[#This Row],[Dates]],Tarifs[],3,1),0)/(EOMONTH(Conso[[#This Row],[Dates]],0)-EOMONTH(Conso[[#This Row],[Dates]],-1))</f>
        <v>0</v>
      </c>
      <c r="E171" s="13" t="str">
        <f>IF(Conso[[#This Row],[conso]]&gt;0,Conso[[#This Row],[abonn]]+Conso[[#This Row],[conso]],"")</f>
        <v/>
      </c>
      <c r="F171" s="18">
        <f ca="1">AVERAGE(OFFSET(Conso[total],MATCH(EOMONTH(Conso[[#This Row],[Dates]],-1)+1,Conso[Dates],0)-1,,DAY(Conso[[#This Row],[Dates]])))</f>
        <v>3.4546666666666663</v>
      </c>
      <c r="G171" s="13"/>
      <c r="H171" s="1"/>
    </row>
    <row r="172" spans="1:8" ht="18.75" x14ac:dyDescent="0.3">
      <c r="A172" s="4">
        <f t="shared" si="2"/>
        <v>45458</v>
      </c>
      <c r="B172" s="14"/>
      <c r="C172" s="13">
        <f>Conso[[#This Row],[conso]]/VLOOKUP(Conso[[#This Row],[Dates]],Tarifs[],2,1)</f>
        <v>0</v>
      </c>
      <c r="D172" s="13">
        <f>IF(Conso[[#This Row],[conso]]&gt;0,VLOOKUP(Conso[[#This Row],[Dates]],Tarifs[],3,1),0)/(EOMONTH(Conso[[#This Row],[Dates]],0)-EOMONTH(Conso[[#This Row],[Dates]],-1))</f>
        <v>0</v>
      </c>
      <c r="E172" s="13" t="str">
        <f>IF(Conso[[#This Row],[conso]]&gt;0,Conso[[#This Row],[abonn]]+Conso[[#This Row],[conso]],"")</f>
        <v/>
      </c>
      <c r="F172" s="18">
        <f ca="1">AVERAGE(OFFSET(Conso[total],MATCH(EOMONTH(Conso[[#This Row],[Dates]],-1)+1,Conso[Dates],0)-1,,DAY(Conso[[#This Row],[Dates]])))</f>
        <v>3.4546666666666663</v>
      </c>
      <c r="G172" s="13"/>
      <c r="H172" s="1"/>
    </row>
    <row r="173" spans="1:8" ht="18.75" x14ac:dyDescent="0.3">
      <c r="A173" s="4">
        <f t="shared" si="2"/>
        <v>45459</v>
      </c>
      <c r="B173" s="14"/>
      <c r="C173" s="13">
        <f>Conso[[#This Row],[conso]]/VLOOKUP(Conso[[#This Row],[Dates]],Tarifs[],2,1)</f>
        <v>0</v>
      </c>
      <c r="D173" s="13">
        <f>IF(Conso[[#This Row],[conso]]&gt;0,VLOOKUP(Conso[[#This Row],[Dates]],Tarifs[],3,1),0)/(EOMONTH(Conso[[#This Row],[Dates]],0)-EOMONTH(Conso[[#This Row],[Dates]],-1))</f>
        <v>0</v>
      </c>
      <c r="E173" s="13" t="str">
        <f>IF(Conso[[#This Row],[conso]]&gt;0,Conso[[#This Row],[abonn]]+Conso[[#This Row],[conso]],"")</f>
        <v/>
      </c>
      <c r="F173" s="18">
        <f ca="1">AVERAGE(OFFSET(Conso[total],MATCH(EOMONTH(Conso[[#This Row],[Dates]],-1)+1,Conso[Dates],0)-1,,DAY(Conso[[#This Row],[Dates]])))</f>
        <v>3.4546666666666663</v>
      </c>
      <c r="G173" s="13"/>
      <c r="H173" s="1"/>
    </row>
    <row r="174" spans="1:8" ht="18.75" x14ac:dyDescent="0.3">
      <c r="A174" s="4">
        <f t="shared" si="2"/>
        <v>45460</v>
      </c>
      <c r="B174" s="14"/>
      <c r="C174" s="13">
        <f>Conso[[#This Row],[conso]]/VLOOKUP(Conso[[#This Row],[Dates]],Tarifs[],2,1)</f>
        <v>0</v>
      </c>
      <c r="D174" s="13">
        <f>IF(Conso[[#This Row],[conso]]&gt;0,VLOOKUP(Conso[[#This Row],[Dates]],Tarifs[],3,1),0)/(EOMONTH(Conso[[#This Row],[Dates]],0)-EOMONTH(Conso[[#This Row],[Dates]],-1))</f>
        <v>0</v>
      </c>
      <c r="E174" s="13" t="str">
        <f>IF(Conso[[#This Row],[conso]]&gt;0,Conso[[#This Row],[abonn]]+Conso[[#This Row],[conso]],"")</f>
        <v/>
      </c>
      <c r="F174" s="18">
        <f ca="1">AVERAGE(OFFSET(Conso[total],MATCH(EOMONTH(Conso[[#This Row],[Dates]],-1)+1,Conso[Dates],0)-1,,DAY(Conso[[#This Row],[Dates]])))</f>
        <v>3.4546666666666663</v>
      </c>
      <c r="G174" s="13"/>
      <c r="H174" s="1"/>
    </row>
    <row r="175" spans="1:8" ht="18.75" x14ac:dyDescent="0.3">
      <c r="A175" s="4">
        <f t="shared" si="2"/>
        <v>45461</v>
      </c>
      <c r="B175" s="14"/>
      <c r="C175" s="13">
        <f>Conso[[#This Row],[conso]]/VLOOKUP(Conso[[#This Row],[Dates]],Tarifs[],2,1)</f>
        <v>0</v>
      </c>
      <c r="D175" s="13">
        <f>IF(Conso[[#This Row],[conso]]&gt;0,VLOOKUP(Conso[[#This Row],[Dates]],Tarifs[],3,1),0)/(EOMONTH(Conso[[#This Row],[Dates]],0)-EOMONTH(Conso[[#This Row],[Dates]],-1))</f>
        <v>0</v>
      </c>
      <c r="E175" s="13" t="str">
        <f>IF(Conso[[#This Row],[conso]]&gt;0,Conso[[#This Row],[abonn]]+Conso[[#This Row],[conso]],"")</f>
        <v/>
      </c>
      <c r="F175" s="18">
        <f ca="1">AVERAGE(OFFSET(Conso[total],MATCH(EOMONTH(Conso[[#This Row],[Dates]],-1)+1,Conso[Dates],0)-1,,DAY(Conso[[#This Row],[Dates]])))</f>
        <v>3.4546666666666663</v>
      </c>
      <c r="G175" s="13"/>
      <c r="H175" s="1"/>
    </row>
    <row r="176" spans="1:8" ht="18.75" x14ac:dyDescent="0.3">
      <c r="A176" s="4">
        <f t="shared" si="2"/>
        <v>45462</v>
      </c>
      <c r="B176" s="14"/>
      <c r="C176" s="13">
        <f>Conso[[#This Row],[conso]]/VLOOKUP(Conso[[#This Row],[Dates]],Tarifs[],2,1)</f>
        <v>0</v>
      </c>
      <c r="D176" s="13">
        <f>IF(Conso[[#This Row],[conso]]&gt;0,VLOOKUP(Conso[[#This Row],[Dates]],Tarifs[],3,1),0)/(EOMONTH(Conso[[#This Row],[Dates]],0)-EOMONTH(Conso[[#This Row],[Dates]],-1))</f>
        <v>0</v>
      </c>
      <c r="E176" s="13" t="str">
        <f>IF(Conso[[#This Row],[conso]]&gt;0,Conso[[#This Row],[abonn]]+Conso[[#This Row],[conso]],"")</f>
        <v/>
      </c>
      <c r="F176" s="18">
        <f ca="1">AVERAGE(OFFSET(Conso[total],MATCH(EOMONTH(Conso[[#This Row],[Dates]],-1)+1,Conso[Dates],0)-1,,DAY(Conso[[#This Row],[Dates]])))</f>
        <v>3.4546666666666663</v>
      </c>
      <c r="G176" s="13"/>
      <c r="H176" s="1"/>
    </row>
    <row r="177" spans="1:8" ht="18.75" x14ac:dyDescent="0.3">
      <c r="A177" s="4">
        <f t="shared" si="2"/>
        <v>45463</v>
      </c>
      <c r="B177" s="14"/>
      <c r="C177" s="13">
        <f>Conso[[#This Row],[conso]]/VLOOKUP(Conso[[#This Row],[Dates]],Tarifs[],2,1)</f>
        <v>0</v>
      </c>
      <c r="D177" s="13">
        <f>IF(Conso[[#This Row],[conso]]&gt;0,VLOOKUP(Conso[[#This Row],[Dates]],Tarifs[],3,1),0)/(EOMONTH(Conso[[#This Row],[Dates]],0)-EOMONTH(Conso[[#This Row],[Dates]],-1))</f>
        <v>0</v>
      </c>
      <c r="E177" s="13" t="str">
        <f>IF(Conso[[#This Row],[conso]]&gt;0,Conso[[#This Row],[abonn]]+Conso[[#This Row],[conso]],"")</f>
        <v/>
      </c>
      <c r="F177" s="18">
        <f ca="1">AVERAGE(OFFSET(Conso[total],MATCH(EOMONTH(Conso[[#This Row],[Dates]],-1)+1,Conso[Dates],0)-1,,DAY(Conso[[#This Row],[Dates]])))</f>
        <v>3.4546666666666663</v>
      </c>
      <c r="G177" s="13"/>
      <c r="H177" s="1"/>
    </row>
    <row r="178" spans="1:8" ht="18.75" x14ac:dyDescent="0.3">
      <c r="A178" s="4">
        <f t="shared" si="2"/>
        <v>45464</v>
      </c>
      <c r="B178" s="14"/>
      <c r="C178" s="13">
        <f>Conso[[#This Row],[conso]]/VLOOKUP(Conso[[#This Row],[Dates]],Tarifs[],2,1)</f>
        <v>0</v>
      </c>
      <c r="D178" s="13">
        <f>IF(Conso[[#This Row],[conso]]&gt;0,VLOOKUP(Conso[[#This Row],[Dates]],Tarifs[],3,1),0)/(EOMONTH(Conso[[#This Row],[Dates]],0)-EOMONTH(Conso[[#This Row],[Dates]],-1))</f>
        <v>0</v>
      </c>
      <c r="E178" s="13" t="str">
        <f>IF(Conso[[#This Row],[conso]]&gt;0,Conso[[#This Row],[abonn]]+Conso[[#This Row],[conso]],"")</f>
        <v/>
      </c>
      <c r="F178" s="18">
        <f ca="1">AVERAGE(OFFSET(Conso[total],MATCH(EOMONTH(Conso[[#This Row],[Dates]],-1)+1,Conso[Dates],0)-1,,DAY(Conso[[#This Row],[Dates]])))</f>
        <v>3.4546666666666663</v>
      </c>
      <c r="G178" s="13"/>
      <c r="H178" s="1"/>
    </row>
    <row r="179" spans="1:8" ht="18.75" x14ac:dyDescent="0.3">
      <c r="A179" s="4">
        <f t="shared" si="2"/>
        <v>45465</v>
      </c>
      <c r="B179" s="14"/>
      <c r="C179" s="13">
        <f>Conso[[#This Row],[conso]]/VLOOKUP(Conso[[#This Row],[Dates]],Tarifs[],2,1)</f>
        <v>0</v>
      </c>
      <c r="D179" s="13">
        <f>IF(Conso[[#This Row],[conso]]&gt;0,VLOOKUP(Conso[[#This Row],[Dates]],Tarifs[],3,1),0)/(EOMONTH(Conso[[#This Row],[Dates]],0)-EOMONTH(Conso[[#This Row],[Dates]],-1))</f>
        <v>0</v>
      </c>
      <c r="E179" s="13" t="str">
        <f>IF(Conso[[#This Row],[conso]]&gt;0,Conso[[#This Row],[abonn]]+Conso[[#This Row],[conso]],"")</f>
        <v/>
      </c>
      <c r="F179" s="18">
        <f ca="1">AVERAGE(OFFSET(Conso[total],MATCH(EOMONTH(Conso[[#This Row],[Dates]],-1)+1,Conso[Dates],0)-1,,DAY(Conso[[#This Row],[Dates]])))</f>
        <v>3.4546666666666663</v>
      </c>
      <c r="G179" s="13"/>
      <c r="H179" s="1"/>
    </row>
    <row r="180" spans="1:8" ht="18.75" x14ac:dyDescent="0.3">
      <c r="A180" s="4">
        <f t="shared" si="2"/>
        <v>45466</v>
      </c>
      <c r="B180" s="14"/>
      <c r="C180" s="13">
        <f>Conso[[#This Row],[conso]]/VLOOKUP(Conso[[#This Row],[Dates]],Tarifs[],2,1)</f>
        <v>0</v>
      </c>
      <c r="D180" s="13">
        <f>IF(Conso[[#This Row],[conso]]&gt;0,VLOOKUP(Conso[[#This Row],[Dates]],Tarifs[],3,1),0)/(EOMONTH(Conso[[#This Row],[Dates]],0)-EOMONTH(Conso[[#This Row],[Dates]],-1))</f>
        <v>0</v>
      </c>
      <c r="E180" s="13" t="str">
        <f>IF(Conso[[#This Row],[conso]]&gt;0,Conso[[#This Row],[abonn]]+Conso[[#This Row],[conso]],"")</f>
        <v/>
      </c>
      <c r="F180" s="18">
        <f ca="1">AVERAGE(OFFSET(Conso[total],MATCH(EOMONTH(Conso[[#This Row],[Dates]],-1)+1,Conso[Dates],0)-1,,DAY(Conso[[#This Row],[Dates]])))</f>
        <v>3.4546666666666663</v>
      </c>
      <c r="G180" s="13"/>
      <c r="H180" s="1"/>
    </row>
    <row r="181" spans="1:8" ht="18.75" x14ac:dyDescent="0.3">
      <c r="A181" s="4">
        <f t="shared" si="2"/>
        <v>45467</v>
      </c>
      <c r="B181" s="14"/>
      <c r="C181" s="13">
        <f>Conso[[#This Row],[conso]]/VLOOKUP(Conso[[#This Row],[Dates]],Tarifs[],2,1)</f>
        <v>0</v>
      </c>
      <c r="D181" s="13">
        <f>IF(Conso[[#This Row],[conso]]&gt;0,VLOOKUP(Conso[[#This Row],[Dates]],Tarifs[],3,1),0)/(EOMONTH(Conso[[#This Row],[Dates]],0)-EOMONTH(Conso[[#This Row],[Dates]],-1))</f>
        <v>0</v>
      </c>
      <c r="E181" s="13" t="str">
        <f>IF(Conso[[#This Row],[conso]]&gt;0,Conso[[#This Row],[abonn]]+Conso[[#This Row],[conso]],"")</f>
        <v/>
      </c>
      <c r="F181" s="18">
        <f ca="1">AVERAGE(OFFSET(Conso[total],MATCH(EOMONTH(Conso[[#This Row],[Dates]],-1)+1,Conso[Dates],0)-1,,DAY(Conso[[#This Row],[Dates]])))</f>
        <v>3.4546666666666663</v>
      </c>
      <c r="G181" s="13"/>
      <c r="H181" s="1"/>
    </row>
    <row r="182" spans="1:8" ht="18.75" x14ac:dyDescent="0.3">
      <c r="A182" s="4">
        <f t="shared" si="2"/>
        <v>45468</v>
      </c>
      <c r="B182" s="14"/>
      <c r="C182" s="13">
        <f>Conso[[#This Row],[conso]]/VLOOKUP(Conso[[#This Row],[Dates]],Tarifs[],2,1)</f>
        <v>0</v>
      </c>
      <c r="D182" s="13">
        <f>IF(Conso[[#This Row],[conso]]&gt;0,VLOOKUP(Conso[[#This Row],[Dates]],Tarifs[],3,1),0)/(EOMONTH(Conso[[#This Row],[Dates]],0)-EOMONTH(Conso[[#This Row],[Dates]],-1))</f>
        <v>0</v>
      </c>
      <c r="E182" s="13" t="str">
        <f>IF(Conso[[#This Row],[conso]]&gt;0,Conso[[#This Row],[abonn]]+Conso[[#This Row],[conso]],"")</f>
        <v/>
      </c>
      <c r="F182" s="18">
        <f ca="1">AVERAGE(OFFSET(Conso[total],MATCH(EOMONTH(Conso[[#This Row],[Dates]],-1)+1,Conso[Dates],0)-1,,DAY(Conso[[#This Row],[Dates]])))</f>
        <v>3.4546666666666663</v>
      </c>
      <c r="G182" s="13"/>
      <c r="H182" s="1"/>
    </row>
    <row r="183" spans="1:8" ht="18.75" x14ac:dyDescent="0.3">
      <c r="A183" s="4">
        <f t="shared" si="2"/>
        <v>45469</v>
      </c>
      <c r="B183" s="14"/>
      <c r="C183" s="13">
        <f>Conso[[#This Row],[conso]]/VLOOKUP(Conso[[#This Row],[Dates]],Tarifs[],2,1)</f>
        <v>0</v>
      </c>
      <c r="D183" s="13">
        <f>IF(Conso[[#This Row],[conso]]&gt;0,VLOOKUP(Conso[[#This Row],[Dates]],Tarifs[],3,1),0)/(EOMONTH(Conso[[#This Row],[Dates]],0)-EOMONTH(Conso[[#This Row],[Dates]],-1))</f>
        <v>0</v>
      </c>
      <c r="E183" s="13" t="str">
        <f>IF(Conso[[#This Row],[conso]]&gt;0,Conso[[#This Row],[abonn]]+Conso[[#This Row],[conso]],"")</f>
        <v/>
      </c>
      <c r="F183" s="18">
        <f ca="1">AVERAGE(OFFSET(Conso[total],MATCH(EOMONTH(Conso[[#This Row],[Dates]],-1)+1,Conso[Dates],0)-1,,DAY(Conso[[#This Row],[Dates]])))</f>
        <v>3.4546666666666663</v>
      </c>
      <c r="G183" s="13"/>
      <c r="H183" s="1"/>
    </row>
    <row r="184" spans="1:8" ht="18.75" x14ac:dyDescent="0.3">
      <c r="A184" s="4">
        <f t="shared" si="2"/>
        <v>45470</v>
      </c>
      <c r="B184" s="14"/>
      <c r="C184" s="13">
        <f>Conso[[#This Row],[conso]]/VLOOKUP(Conso[[#This Row],[Dates]],Tarifs[],2,1)</f>
        <v>0</v>
      </c>
      <c r="D184" s="13">
        <f>IF(Conso[[#This Row],[conso]]&gt;0,VLOOKUP(Conso[[#This Row],[Dates]],Tarifs[],3,1),0)/(EOMONTH(Conso[[#This Row],[Dates]],0)-EOMONTH(Conso[[#This Row],[Dates]],-1))</f>
        <v>0</v>
      </c>
      <c r="E184" s="13" t="str">
        <f>IF(Conso[[#This Row],[conso]]&gt;0,Conso[[#This Row],[abonn]]+Conso[[#This Row],[conso]],"")</f>
        <v/>
      </c>
      <c r="F184" s="18">
        <f ca="1">AVERAGE(OFFSET(Conso[total],MATCH(EOMONTH(Conso[[#This Row],[Dates]],-1)+1,Conso[Dates],0)-1,,DAY(Conso[[#This Row],[Dates]])))</f>
        <v>3.4546666666666663</v>
      </c>
      <c r="G184" s="13"/>
      <c r="H184" s="1"/>
    </row>
    <row r="185" spans="1:8" ht="18.75" x14ac:dyDescent="0.3">
      <c r="A185" s="4">
        <f t="shared" si="2"/>
        <v>45471</v>
      </c>
      <c r="B185" s="14"/>
      <c r="C185" s="13">
        <f>Conso[[#This Row],[conso]]/VLOOKUP(Conso[[#This Row],[Dates]],Tarifs[],2,1)</f>
        <v>0</v>
      </c>
      <c r="D185" s="13">
        <f>IF(Conso[[#This Row],[conso]]&gt;0,VLOOKUP(Conso[[#This Row],[Dates]],Tarifs[],3,1),0)/(EOMONTH(Conso[[#This Row],[Dates]],0)-EOMONTH(Conso[[#This Row],[Dates]],-1))</f>
        <v>0</v>
      </c>
      <c r="E185" s="13" t="str">
        <f>IF(Conso[[#This Row],[conso]]&gt;0,Conso[[#This Row],[abonn]]+Conso[[#This Row],[conso]],"")</f>
        <v/>
      </c>
      <c r="F185" s="18">
        <f ca="1">AVERAGE(OFFSET(Conso[total],MATCH(EOMONTH(Conso[[#This Row],[Dates]],-1)+1,Conso[Dates],0)-1,,DAY(Conso[[#This Row],[Dates]])))</f>
        <v>3.4546666666666663</v>
      </c>
      <c r="G185" s="13"/>
      <c r="H185" s="1"/>
    </row>
    <row r="186" spans="1:8" ht="18.75" x14ac:dyDescent="0.3">
      <c r="A186" s="4">
        <f t="shared" si="2"/>
        <v>45472</v>
      </c>
      <c r="B186" s="14"/>
      <c r="C186" s="13">
        <f>Conso[[#This Row],[conso]]/VLOOKUP(Conso[[#This Row],[Dates]],Tarifs[],2,1)</f>
        <v>0</v>
      </c>
      <c r="D186" s="13">
        <f>IF(Conso[[#This Row],[conso]]&gt;0,VLOOKUP(Conso[[#This Row],[Dates]],Tarifs[],3,1),0)/(EOMONTH(Conso[[#This Row],[Dates]],0)-EOMONTH(Conso[[#This Row],[Dates]],-1))</f>
        <v>0</v>
      </c>
      <c r="E186" s="13" t="str">
        <f>IF(Conso[[#This Row],[conso]]&gt;0,Conso[[#This Row],[abonn]]+Conso[[#This Row],[conso]],"")</f>
        <v/>
      </c>
      <c r="F186" s="18">
        <f ca="1">AVERAGE(OFFSET(Conso[total],MATCH(EOMONTH(Conso[[#This Row],[Dates]],-1)+1,Conso[Dates],0)-1,,DAY(Conso[[#This Row],[Dates]])))</f>
        <v>3.4546666666666663</v>
      </c>
      <c r="G186" s="13"/>
      <c r="H186" s="1"/>
    </row>
    <row r="187" spans="1:8" ht="18.75" x14ac:dyDescent="0.3">
      <c r="A187" s="4">
        <f t="shared" si="2"/>
        <v>45473</v>
      </c>
      <c r="B187" s="14"/>
      <c r="C187" s="13">
        <f>Conso[[#This Row],[conso]]/VLOOKUP(Conso[[#This Row],[Dates]],Tarifs[],2,1)</f>
        <v>0</v>
      </c>
      <c r="D187" s="13">
        <f>IF(Conso[[#This Row],[conso]]&gt;0,VLOOKUP(Conso[[#This Row],[Dates]],Tarifs[],3,1),0)/(EOMONTH(Conso[[#This Row],[Dates]],0)-EOMONTH(Conso[[#This Row],[Dates]],-1))</f>
        <v>0</v>
      </c>
      <c r="E187" s="13" t="str">
        <f>IF(Conso[[#This Row],[conso]]&gt;0,Conso[[#This Row],[abonn]]+Conso[[#This Row],[conso]],"")</f>
        <v/>
      </c>
      <c r="F187" s="18">
        <f ca="1">AVERAGE(OFFSET(Conso[total],MATCH(EOMONTH(Conso[[#This Row],[Dates]],-1)+1,Conso[Dates],0)-1,,DAY(Conso[[#This Row],[Dates]])))</f>
        <v>3.4546666666666663</v>
      </c>
      <c r="G187" s="13"/>
      <c r="H187" s="1"/>
    </row>
    <row r="188" spans="1:8" ht="18.75" x14ac:dyDescent="0.3">
      <c r="A188" s="4">
        <f t="shared" si="2"/>
        <v>45474</v>
      </c>
      <c r="B188" s="14"/>
      <c r="C188" s="13">
        <f>Conso[[#This Row],[conso]]/VLOOKUP(Conso[[#This Row],[Dates]],Tarifs[],2,1)</f>
        <v>0</v>
      </c>
      <c r="D188" s="13">
        <f>IF(Conso[[#This Row],[conso]]&gt;0,VLOOKUP(Conso[[#This Row],[Dates]],Tarifs[],3,1),0)/(EOMONTH(Conso[[#This Row],[Dates]],0)-EOMONTH(Conso[[#This Row],[Dates]],-1))</f>
        <v>0</v>
      </c>
      <c r="E188" s="13" t="str">
        <f>IF(Conso[[#This Row],[conso]]&gt;0,Conso[[#This Row],[abonn]]+Conso[[#This Row],[conso]],"")</f>
        <v/>
      </c>
      <c r="F188" s="18" t="e">
        <f ca="1">AVERAGE(OFFSET(Conso[total],MATCH(EOMONTH(Conso[[#This Row],[Dates]],-1)+1,Conso[Dates],0)-1,,DAY(Conso[[#This Row],[Dates]])))</f>
        <v>#DIV/0!</v>
      </c>
      <c r="G188" s="13"/>
      <c r="H188" s="1"/>
    </row>
    <row r="189" spans="1:8" ht="18.75" x14ac:dyDescent="0.3">
      <c r="A189" s="4">
        <f t="shared" si="2"/>
        <v>45475</v>
      </c>
      <c r="B189" s="14"/>
      <c r="C189" s="13">
        <f>Conso[[#This Row],[conso]]/VLOOKUP(Conso[[#This Row],[Dates]],Tarifs[],2,1)</f>
        <v>0</v>
      </c>
      <c r="D189" s="13">
        <f>IF(Conso[[#This Row],[conso]]&gt;0,VLOOKUP(Conso[[#This Row],[Dates]],Tarifs[],3,1),0)/(EOMONTH(Conso[[#This Row],[Dates]],0)-EOMONTH(Conso[[#This Row],[Dates]],-1))</f>
        <v>0</v>
      </c>
      <c r="E189" s="13" t="str">
        <f>IF(Conso[[#This Row],[conso]]&gt;0,Conso[[#This Row],[abonn]]+Conso[[#This Row],[conso]],"")</f>
        <v/>
      </c>
      <c r="F189" s="18" t="e">
        <f ca="1">AVERAGE(OFFSET(Conso[total],MATCH(EOMONTH(Conso[[#This Row],[Dates]],-1)+1,Conso[Dates],0)-1,,DAY(Conso[[#This Row],[Dates]])))</f>
        <v>#DIV/0!</v>
      </c>
      <c r="G189" s="13"/>
      <c r="H189" s="1"/>
    </row>
    <row r="190" spans="1:8" ht="18.75" x14ac:dyDescent="0.3">
      <c r="A190" s="4">
        <f t="shared" si="2"/>
        <v>45476</v>
      </c>
      <c r="B190" s="14"/>
      <c r="C190" s="13">
        <f>Conso[[#This Row],[conso]]/VLOOKUP(Conso[[#This Row],[Dates]],Tarifs[],2,1)</f>
        <v>0</v>
      </c>
      <c r="D190" s="13">
        <f>IF(Conso[[#This Row],[conso]]&gt;0,VLOOKUP(Conso[[#This Row],[Dates]],Tarifs[],3,1),0)/(EOMONTH(Conso[[#This Row],[Dates]],0)-EOMONTH(Conso[[#This Row],[Dates]],-1))</f>
        <v>0</v>
      </c>
      <c r="E190" s="13" t="str">
        <f>IF(Conso[[#This Row],[conso]]&gt;0,Conso[[#This Row],[abonn]]+Conso[[#This Row],[conso]],"")</f>
        <v/>
      </c>
      <c r="F190" s="18" t="e">
        <f ca="1">AVERAGE(OFFSET(Conso[total],MATCH(EOMONTH(Conso[[#This Row],[Dates]],-1)+1,Conso[Dates],0)-1,,DAY(Conso[[#This Row],[Dates]])))</f>
        <v>#DIV/0!</v>
      </c>
      <c r="G190" s="13"/>
      <c r="H190" s="1"/>
    </row>
    <row r="191" spans="1:8" ht="18.75" x14ac:dyDescent="0.3">
      <c r="A191" s="4">
        <f t="shared" si="2"/>
        <v>45477</v>
      </c>
      <c r="B191" s="14"/>
      <c r="C191" s="13">
        <f>Conso[[#This Row],[conso]]/VLOOKUP(Conso[[#This Row],[Dates]],Tarifs[],2,1)</f>
        <v>0</v>
      </c>
      <c r="D191" s="13">
        <f>IF(Conso[[#This Row],[conso]]&gt;0,VLOOKUP(Conso[[#This Row],[Dates]],Tarifs[],3,1),0)/(EOMONTH(Conso[[#This Row],[Dates]],0)-EOMONTH(Conso[[#This Row],[Dates]],-1))</f>
        <v>0</v>
      </c>
      <c r="E191" s="13" t="str">
        <f>IF(Conso[[#This Row],[conso]]&gt;0,Conso[[#This Row],[abonn]]+Conso[[#This Row],[conso]],"")</f>
        <v/>
      </c>
      <c r="F191" s="18" t="e">
        <f ca="1">AVERAGE(OFFSET(Conso[total],MATCH(EOMONTH(Conso[[#This Row],[Dates]],-1)+1,Conso[Dates],0)-1,,DAY(Conso[[#This Row],[Dates]])))</f>
        <v>#DIV/0!</v>
      </c>
      <c r="G191" s="13"/>
      <c r="H191" s="1"/>
    </row>
    <row r="192" spans="1:8" ht="18.75" x14ac:dyDescent="0.3">
      <c r="A192" s="4">
        <f t="shared" si="2"/>
        <v>45478</v>
      </c>
      <c r="B192" s="14"/>
      <c r="C192" s="13">
        <f>Conso[[#This Row],[conso]]/VLOOKUP(Conso[[#This Row],[Dates]],Tarifs[],2,1)</f>
        <v>0</v>
      </c>
      <c r="D192" s="13">
        <f>IF(Conso[[#This Row],[conso]]&gt;0,VLOOKUP(Conso[[#This Row],[Dates]],Tarifs[],3,1),0)/(EOMONTH(Conso[[#This Row],[Dates]],0)-EOMONTH(Conso[[#This Row],[Dates]],-1))</f>
        <v>0</v>
      </c>
      <c r="E192" s="13" t="str">
        <f>IF(Conso[[#This Row],[conso]]&gt;0,Conso[[#This Row],[abonn]]+Conso[[#This Row],[conso]],"")</f>
        <v/>
      </c>
      <c r="F192" s="18" t="e">
        <f ca="1">AVERAGE(OFFSET(Conso[total],MATCH(EOMONTH(Conso[[#This Row],[Dates]],-1)+1,Conso[Dates],0)-1,,DAY(Conso[[#This Row],[Dates]])))</f>
        <v>#DIV/0!</v>
      </c>
      <c r="G192" s="13"/>
      <c r="H192" s="1"/>
    </row>
    <row r="193" spans="1:8" ht="18.75" x14ac:dyDescent="0.3">
      <c r="A193" s="4">
        <f t="shared" si="2"/>
        <v>45479</v>
      </c>
      <c r="B193" s="14"/>
      <c r="C193" s="13">
        <f>Conso[[#This Row],[conso]]/VLOOKUP(Conso[[#This Row],[Dates]],Tarifs[],2,1)</f>
        <v>0</v>
      </c>
      <c r="D193" s="13">
        <f>IF(Conso[[#This Row],[conso]]&gt;0,VLOOKUP(Conso[[#This Row],[Dates]],Tarifs[],3,1),0)/(EOMONTH(Conso[[#This Row],[Dates]],0)-EOMONTH(Conso[[#This Row],[Dates]],-1))</f>
        <v>0</v>
      </c>
      <c r="E193" s="13" t="str">
        <f>IF(Conso[[#This Row],[conso]]&gt;0,Conso[[#This Row],[abonn]]+Conso[[#This Row],[conso]],"")</f>
        <v/>
      </c>
      <c r="F193" s="18" t="e">
        <f ca="1">AVERAGE(OFFSET(Conso[total],MATCH(EOMONTH(Conso[[#This Row],[Dates]],-1)+1,Conso[Dates],0)-1,,DAY(Conso[[#This Row],[Dates]])))</f>
        <v>#DIV/0!</v>
      </c>
      <c r="G193" s="13"/>
      <c r="H193" s="1"/>
    </row>
    <row r="194" spans="1:8" ht="18.75" x14ac:dyDescent="0.3">
      <c r="A194" s="4">
        <f t="shared" si="2"/>
        <v>45480</v>
      </c>
      <c r="B194" s="14"/>
      <c r="C194" s="13">
        <f>Conso[[#This Row],[conso]]/VLOOKUP(Conso[[#This Row],[Dates]],Tarifs[],2,1)</f>
        <v>0</v>
      </c>
      <c r="D194" s="13">
        <f>IF(Conso[[#This Row],[conso]]&gt;0,VLOOKUP(Conso[[#This Row],[Dates]],Tarifs[],3,1),0)/(EOMONTH(Conso[[#This Row],[Dates]],0)-EOMONTH(Conso[[#This Row],[Dates]],-1))</f>
        <v>0</v>
      </c>
      <c r="E194" s="13" t="str">
        <f>IF(Conso[[#This Row],[conso]]&gt;0,Conso[[#This Row],[abonn]]+Conso[[#This Row],[conso]],"")</f>
        <v/>
      </c>
      <c r="F194" s="18" t="e">
        <f ca="1">AVERAGE(OFFSET(Conso[total],MATCH(EOMONTH(Conso[[#This Row],[Dates]],-1)+1,Conso[Dates],0)-1,,DAY(Conso[[#This Row],[Dates]])))</f>
        <v>#DIV/0!</v>
      </c>
      <c r="G194" s="13"/>
      <c r="H194" s="1"/>
    </row>
    <row r="195" spans="1:8" ht="18.75" x14ac:dyDescent="0.3">
      <c r="A195" s="4">
        <f t="shared" si="2"/>
        <v>45481</v>
      </c>
      <c r="B195" s="14"/>
      <c r="C195" s="13">
        <f>Conso[[#This Row],[conso]]/VLOOKUP(Conso[[#This Row],[Dates]],Tarifs[],2,1)</f>
        <v>0</v>
      </c>
      <c r="D195" s="13">
        <f>IF(Conso[[#This Row],[conso]]&gt;0,VLOOKUP(Conso[[#This Row],[Dates]],Tarifs[],3,1),0)/(EOMONTH(Conso[[#This Row],[Dates]],0)-EOMONTH(Conso[[#This Row],[Dates]],-1))</f>
        <v>0</v>
      </c>
      <c r="E195" s="13" t="str">
        <f>IF(Conso[[#This Row],[conso]]&gt;0,Conso[[#This Row],[abonn]]+Conso[[#This Row],[conso]],"")</f>
        <v/>
      </c>
      <c r="F195" s="18" t="e">
        <f ca="1">AVERAGE(OFFSET(Conso[total],MATCH(EOMONTH(Conso[[#This Row],[Dates]],-1)+1,Conso[Dates],0)-1,,DAY(Conso[[#This Row],[Dates]])))</f>
        <v>#DIV/0!</v>
      </c>
      <c r="G195" s="13"/>
      <c r="H195" s="1"/>
    </row>
    <row r="196" spans="1:8" ht="18.75" x14ac:dyDescent="0.3">
      <c r="A196" s="4">
        <f t="shared" si="2"/>
        <v>45482</v>
      </c>
      <c r="B196" s="14"/>
      <c r="C196" s="13">
        <f>Conso[[#This Row],[conso]]/VLOOKUP(Conso[[#This Row],[Dates]],Tarifs[],2,1)</f>
        <v>0</v>
      </c>
      <c r="D196" s="13">
        <f>IF(Conso[[#This Row],[conso]]&gt;0,VLOOKUP(Conso[[#This Row],[Dates]],Tarifs[],3,1),0)/(EOMONTH(Conso[[#This Row],[Dates]],0)-EOMONTH(Conso[[#This Row],[Dates]],-1))</f>
        <v>0</v>
      </c>
      <c r="E196" s="13" t="str">
        <f>IF(Conso[[#This Row],[conso]]&gt;0,Conso[[#This Row],[abonn]]+Conso[[#This Row],[conso]],"")</f>
        <v/>
      </c>
      <c r="F196" s="18" t="e">
        <f ca="1">AVERAGE(OFFSET(Conso[total],MATCH(EOMONTH(Conso[[#This Row],[Dates]],-1)+1,Conso[Dates],0)-1,,DAY(Conso[[#This Row],[Dates]])))</f>
        <v>#DIV/0!</v>
      </c>
      <c r="G196" s="13"/>
      <c r="H196" s="1"/>
    </row>
    <row r="197" spans="1:8" ht="18.75" x14ac:dyDescent="0.3">
      <c r="A197" s="4">
        <f t="shared" si="2"/>
        <v>45483</v>
      </c>
      <c r="B197" s="14"/>
      <c r="C197" s="13">
        <f>Conso[[#This Row],[conso]]/VLOOKUP(Conso[[#This Row],[Dates]],Tarifs[],2,1)</f>
        <v>0</v>
      </c>
      <c r="D197" s="13">
        <f>IF(Conso[[#This Row],[conso]]&gt;0,VLOOKUP(Conso[[#This Row],[Dates]],Tarifs[],3,1),0)/(EOMONTH(Conso[[#This Row],[Dates]],0)-EOMONTH(Conso[[#This Row],[Dates]],-1))</f>
        <v>0</v>
      </c>
      <c r="E197" s="13" t="str">
        <f>IF(Conso[[#This Row],[conso]]&gt;0,Conso[[#This Row],[abonn]]+Conso[[#This Row],[conso]],"")</f>
        <v/>
      </c>
      <c r="F197" s="18" t="e">
        <f ca="1">AVERAGE(OFFSET(Conso[total],MATCH(EOMONTH(Conso[[#This Row],[Dates]],-1)+1,Conso[Dates],0)-1,,DAY(Conso[[#This Row],[Dates]])))</f>
        <v>#DIV/0!</v>
      </c>
      <c r="G197" s="13"/>
      <c r="H197" s="1"/>
    </row>
    <row r="198" spans="1:8" ht="18.75" x14ac:dyDescent="0.3">
      <c r="A198" s="4">
        <f t="shared" si="2"/>
        <v>45484</v>
      </c>
      <c r="B198" s="14"/>
      <c r="C198" s="13">
        <f>Conso[[#This Row],[conso]]/VLOOKUP(Conso[[#This Row],[Dates]],Tarifs[],2,1)</f>
        <v>0</v>
      </c>
      <c r="D198" s="13">
        <f>IF(Conso[[#This Row],[conso]]&gt;0,VLOOKUP(Conso[[#This Row],[Dates]],Tarifs[],3,1),0)/(EOMONTH(Conso[[#This Row],[Dates]],0)-EOMONTH(Conso[[#This Row],[Dates]],-1))</f>
        <v>0</v>
      </c>
      <c r="E198" s="13" t="str">
        <f>IF(Conso[[#This Row],[conso]]&gt;0,Conso[[#This Row],[abonn]]+Conso[[#This Row],[conso]],"")</f>
        <v/>
      </c>
      <c r="F198" s="18" t="e">
        <f ca="1">AVERAGE(OFFSET(Conso[total],MATCH(EOMONTH(Conso[[#This Row],[Dates]],-1)+1,Conso[Dates],0)-1,,DAY(Conso[[#This Row],[Dates]])))</f>
        <v>#DIV/0!</v>
      </c>
      <c r="G198" s="13"/>
      <c r="H198" s="1"/>
    </row>
    <row r="199" spans="1:8" ht="18.75" x14ac:dyDescent="0.3">
      <c r="A199" s="4">
        <f t="shared" ref="A199:A262" si="3">IF(ROW()=6,DATE(2024,1,1),A198+1)</f>
        <v>45485</v>
      </c>
      <c r="B199" s="14"/>
      <c r="C199" s="13">
        <f>Conso[[#This Row],[conso]]/VLOOKUP(Conso[[#This Row],[Dates]],Tarifs[],2,1)</f>
        <v>0</v>
      </c>
      <c r="D199" s="13">
        <f>IF(Conso[[#This Row],[conso]]&gt;0,VLOOKUP(Conso[[#This Row],[Dates]],Tarifs[],3,1),0)/(EOMONTH(Conso[[#This Row],[Dates]],0)-EOMONTH(Conso[[#This Row],[Dates]],-1))</f>
        <v>0</v>
      </c>
      <c r="E199" s="13" t="str">
        <f>IF(Conso[[#This Row],[conso]]&gt;0,Conso[[#This Row],[abonn]]+Conso[[#This Row],[conso]],"")</f>
        <v/>
      </c>
      <c r="F199" s="18" t="e">
        <f ca="1">AVERAGE(OFFSET(Conso[total],MATCH(EOMONTH(Conso[[#This Row],[Dates]],-1)+1,Conso[Dates],0)-1,,DAY(Conso[[#This Row],[Dates]])))</f>
        <v>#DIV/0!</v>
      </c>
      <c r="G199" s="13"/>
      <c r="H199" s="1"/>
    </row>
    <row r="200" spans="1:8" ht="18.75" x14ac:dyDescent="0.3">
      <c r="A200" s="4">
        <f t="shared" si="3"/>
        <v>45486</v>
      </c>
      <c r="B200" s="14"/>
      <c r="C200" s="13">
        <f>Conso[[#This Row],[conso]]/VLOOKUP(Conso[[#This Row],[Dates]],Tarifs[],2,1)</f>
        <v>0</v>
      </c>
      <c r="D200" s="13">
        <f>IF(Conso[[#This Row],[conso]]&gt;0,VLOOKUP(Conso[[#This Row],[Dates]],Tarifs[],3,1),0)/(EOMONTH(Conso[[#This Row],[Dates]],0)-EOMONTH(Conso[[#This Row],[Dates]],-1))</f>
        <v>0</v>
      </c>
      <c r="E200" s="13" t="str">
        <f>IF(Conso[[#This Row],[conso]]&gt;0,Conso[[#This Row],[abonn]]+Conso[[#This Row],[conso]],"")</f>
        <v/>
      </c>
      <c r="F200" s="18" t="e">
        <f ca="1">AVERAGE(OFFSET(Conso[total],MATCH(EOMONTH(Conso[[#This Row],[Dates]],-1)+1,Conso[Dates],0)-1,,DAY(Conso[[#This Row],[Dates]])))</f>
        <v>#DIV/0!</v>
      </c>
      <c r="G200" s="13"/>
      <c r="H200" s="1"/>
    </row>
    <row r="201" spans="1:8" ht="18.75" x14ac:dyDescent="0.3">
      <c r="A201" s="4">
        <f t="shared" si="3"/>
        <v>45487</v>
      </c>
      <c r="B201" s="14"/>
      <c r="C201" s="13">
        <f>Conso[[#This Row],[conso]]/VLOOKUP(Conso[[#This Row],[Dates]],Tarifs[],2,1)</f>
        <v>0</v>
      </c>
      <c r="D201" s="13">
        <f>IF(Conso[[#This Row],[conso]]&gt;0,VLOOKUP(Conso[[#This Row],[Dates]],Tarifs[],3,1),0)/(EOMONTH(Conso[[#This Row],[Dates]],0)-EOMONTH(Conso[[#This Row],[Dates]],-1))</f>
        <v>0</v>
      </c>
      <c r="E201" s="13" t="str">
        <f>IF(Conso[[#This Row],[conso]]&gt;0,Conso[[#This Row],[abonn]]+Conso[[#This Row],[conso]],"")</f>
        <v/>
      </c>
      <c r="F201" s="18" t="e">
        <f ca="1">AVERAGE(OFFSET(Conso[total],MATCH(EOMONTH(Conso[[#This Row],[Dates]],-1)+1,Conso[Dates],0)-1,,DAY(Conso[[#This Row],[Dates]])))</f>
        <v>#DIV/0!</v>
      </c>
      <c r="G201" s="13"/>
      <c r="H201" s="1"/>
    </row>
    <row r="202" spans="1:8" ht="18.75" x14ac:dyDescent="0.3">
      <c r="A202" s="4">
        <f t="shared" si="3"/>
        <v>45488</v>
      </c>
      <c r="B202" s="14"/>
      <c r="C202" s="13">
        <f>Conso[[#This Row],[conso]]/VLOOKUP(Conso[[#This Row],[Dates]],Tarifs[],2,1)</f>
        <v>0</v>
      </c>
      <c r="D202" s="13">
        <f>IF(Conso[[#This Row],[conso]]&gt;0,VLOOKUP(Conso[[#This Row],[Dates]],Tarifs[],3,1),0)/(EOMONTH(Conso[[#This Row],[Dates]],0)-EOMONTH(Conso[[#This Row],[Dates]],-1))</f>
        <v>0</v>
      </c>
      <c r="E202" s="13" t="str">
        <f>IF(Conso[[#This Row],[conso]]&gt;0,Conso[[#This Row],[abonn]]+Conso[[#This Row],[conso]],"")</f>
        <v/>
      </c>
      <c r="F202" s="18" t="e">
        <f ca="1">AVERAGE(OFFSET(Conso[total],MATCH(EOMONTH(Conso[[#This Row],[Dates]],-1)+1,Conso[Dates],0)-1,,DAY(Conso[[#This Row],[Dates]])))</f>
        <v>#DIV/0!</v>
      </c>
      <c r="G202" s="13"/>
      <c r="H202" s="1"/>
    </row>
    <row r="203" spans="1:8" ht="18.75" x14ac:dyDescent="0.3">
      <c r="A203" s="4">
        <f t="shared" si="3"/>
        <v>45489</v>
      </c>
      <c r="B203" s="14"/>
      <c r="C203" s="13">
        <f>Conso[[#This Row],[conso]]/VLOOKUP(Conso[[#This Row],[Dates]],Tarifs[],2,1)</f>
        <v>0</v>
      </c>
      <c r="D203" s="13">
        <f>IF(Conso[[#This Row],[conso]]&gt;0,VLOOKUP(Conso[[#This Row],[Dates]],Tarifs[],3,1),0)/(EOMONTH(Conso[[#This Row],[Dates]],0)-EOMONTH(Conso[[#This Row],[Dates]],-1))</f>
        <v>0</v>
      </c>
      <c r="E203" s="13" t="str">
        <f>IF(Conso[[#This Row],[conso]]&gt;0,Conso[[#This Row],[abonn]]+Conso[[#This Row],[conso]],"")</f>
        <v/>
      </c>
      <c r="F203" s="18" t="e">
        <f ca="1">AVERAGE(OFFSET(Conso[total],MATCH(EOMONTH(Conso[[#This Row],[Dates]],-1)+1,Conso[Dates],0)-1,,DAY(Conso[[#This Row],[Dates]])))</f>
        <v>#DIV/0!</v>
      </c>
      <c r="G203" s="13"/>
      <c r="H203" s="1"/>
    </row>
    <row r="204" spans="1:8" ht="18.75" x14ac:dyDescent="0.3">
      <c r="A204" s="4">
        <f t="shared" si="3"/>
        <v>45490</v>
      </c>
      <c r="B204" s="14"/>
      <c r="C204" s="13">
        <f>Conso[[#This Row],[conso]]/VLOOKUP(Conso[[#This Row],[Dates]],Tarifs[],2,1)</f>
        <v>0</v>
      </c>
      <c r="D204" s="13">
        <f>IF(Conso[[#This Row],[conso]]&gt;0,VLOOKUP(Conso[[#This Row],[Dates]],Tarifs[],3,1),0)/(EOMONTH(Conso[[#This Row],[Dates]],0)-EOMONTH(Conso[[#This Row],[Dates]],-1))</f>
        <v>0</v>
      </c>
      <c r="E204" s="13" t="str">
        <f>IF(Conso[[#This Row],[conso]]&gt;0,Conso[[#This Row],[abonn]]+Conso[[#This Row],[conso]],"")</f>
        <v/>
      </c>
      <c r="F204" s="18" t="e">
        <f ca="1">AVERAGE(OFFSET(Conso[total],MATCH(EOMONTH(Conso[[#This Row],[Dates]],-1)+1,Conso[Dates],0)-1,,DAY(Conso[[#This Row],[Dates]])))</f>
        <v>#DIV/0!</v>
      </c>
      <c r="G204" s="13"/>
      <c r="H204" s="1"/>
    </row>
    <row r="205" spans="1:8" ht="18.75" x14ac:dyDescent="0.3">
      <c r="A205" s="4">
        <f t="shared" si="3"/>
        <v>45491</v>
      </c>
      <c r="B205" s="14"/>
      <c r="C205" s="13">
        <f>Conso[[#This Row],[conso]]/VLOOKUP(Conso[[#This Row],[Dates]],Tarifs[],2,1)</f>
        <v>0</v>
      </c>
      <c r="D205" s="13">
        <f>IF(Conso[[#This Row],[conso]]&gt;0,VLOOKUP(Conso[[#This Row],[Dates]],Tarifs[],3,1),0)/(EOMONTH(Conso[[#This Row],[Dates]],0)-EOMONTH(Conso[[#This Row],[Dates]],-1))</f>
        <v>0</v>
      </c>
      <c r="E205" s="13" t="str">
        <f>IF(Conso[[#This Row],[conso]]&gt;0,Conso[[#This Row],[abonn]]+Conso[[#This Row],[conso]],"")</f>
        <v/>
      </c>
      <c r="F205" s="18" t="e">
        <f ca="1">AVERAGE(OFFSET(Conso[total],MATCH(EOMONTH(Conso[[#This Row],[Dates]],-1)+1,Conso[Dates],0)-1,,DAY(Conso[[#This Row],[Dates]])))</f>
        <v>#DIV/0!</v>
      </c>
      <c r="G205" s="13"/>
      <c r="H205" s="1"/>
    </row>
    <row r="206" spans="1:8" ht="18.75" x14ac:dyDescent="0.3">
      <c r="A206" s="4">
        <f t="shared" si="3"/>
        <v>45492</v>
      </c>
      <c r="B206" s="14"/>
      <c r="C206" s="13">
        <f>Conso[[#This Row],[conso]]/VLOOKUP(Conso[[#This Row],[Dates]],Tarifs[],2,1)</f>
        <v>0</v>
      </c>
      <c r="D206" s="13">
        <f>IF(Conso[[#This Row],[conso]]&gt;0,VLOOKUP(Conso[[#This Row],[Dates]],Tarifs[],3,1),0)/(EOMONTH(Conso[[#This Row],[Dates]],0)-EOMONTH(Conso[[#This Row],[Dates]],-1))</f>
        <v>0</v>
      </c>
      <c r="E206" s="13" t="str">
        <f>IF(Conso[[#This Row],[conso]]&gt;0,Conso[[#This Row],[abonn]]+Conso[[#This Row],[conso]],"")</f>
        <v/>
      </c>
      <c r="F206" s="18" t="e">
        <f ca="1">AVERAGE(OFFSET(Conso[total],MATCH(EOMONTH(Conso[[#This Row],[Dates]],-1)+1,Conso[Dates],0)-1,,DAY(Conso[[#This Row],[Dates]])))</f>
        <v>#DIV/0!</v>
      </c>
      <c r="G206" s="13"/>
      <c r="H206" s="1"/>
    </row>
    <row r="207" spans="1:8" ht="18.75" x14ac:dyDescent="0.3">
      <c r="A207" s="4">
        <f t="shared" si="3"/>
        <v>45493</v>
      </c>
      <c r="B207" s="14"/>
      <c r="C207" s="13">
        <f>Conso[[#This Row],[conso]]/VLOOKUP(Conso[[#This Row],[Dates]],Tarifs[],2,1)</f>
        <v>0</v>
      </c>
      <c r="D207" s="13">
        <f>IF(Conso[[#This Row],[conso]]&gt;0,VLOOKUP(Conso[[#This Row],[Dates]],Tarifs[],3,1),0)/(EOMONTH(Conso[[#This Row],[Dates]],0)-EOMONTH(Conso[[#This Row],[Dates]],-1))</f>
        <v>0</v>
      </c>
      <c r="E207" s="13" t="str">
        <f>IF(Conso[[#This Row],[conso]]&gt;0,Conso[[#This Row],[abonn]]+Conso[[#This Row],[conso]],"")</f>
        <v/>
      </c>
      <c r="F207" s="18" t="e">
        <f ca="1">AVERAGE(OFFSET(Conso[total],MATCH(EOMONTH(Conso[[#This Row],[Dates]],-1)+1,Conso[Dates],0)-1,,DAY(Conso[[#This Row],[Dates]])))</f>
        <v>#DIV/0!</v>
      </c>
      <c r="G207" s="13"/>
      <c r="H207" s="1"/>
    </row>
    <row r="208" spans="1:8" ht="18.75" x14ac:dyDescent="0.3">
      <c r="A208" s="4">
        <f t="shared" si="3"/>
        <v>45494</v>
      </c>
      <c r="B208" s="14"/>
      <c r="C208" s="13">
        <f>Conso[[#This Row],[conso]]/VLOOKUP(Conso[[#This Row],[Dates]],Tarifs[],2,1)</f>
        <v>0</v>
      </c>
      <c r="D208" s="13">
        <f>IF(Conso[[#This Row],[conso]]&gt;0,VLOOKUP(Conso[[#This Row],[Dates]],Tarifs[],3,1),0)/(EOMONTH(Conso[[#This Row],[Dates]],0)-EOMONTH(Conso[[#This Row],[Dates]],-1))</f>
        <v>0</v>
      </c>
      <c r="E208" s="13" t="str">
        <f>IF(Conso[[#This Row],[conso]]&gt;0,Conso[[#This Row],[abonn]]+Conso[[#This Row],[conso]],"")</f>
        <v/>
      </c>
      <c r="F208" s="18" t="e">
        <f ca="1">AVERAGE(OFFSET(Conso[total],MATCH(EOMONTH(Conso[[#This Row],[Dates]],-1)+1,Conso[Dates],0)-1,,DAY(Conso[[#This Row],[Dates]])))</f>
        <v>#DIV/0!</v>
      </c>
      <c r="G208" s="13"/>
      <c r="H208" s="1"/>
    </row>
    <row r="209" spans="1:8" ht="18.75" x14ac:dyDescent="0.3">
      <c r="A209" s="4">
        <f t="shared" si="3"/>
        <v>45495</v>
      </c>
      <c r="B209" s="14"/>
      <c r="C209" s="13">
        <f>Conso[[#This Row],[conso]]/VLOOKUP(Conso[[#This Row],[Dates]],Tarifs[],2,1)</f>
        <v>0</v>
      </c>
      <c r="D209" s="13">
        <f>IF(Conso[[#This Row],[conso]]&gt;0,VLOOKUP(Conso[[#This Row],[Dates]],Tarifs[],3,1),0)/(EOMONTH(Conso[[#This Row],[Dates]],0)-EOMONTH(Conso[[#This Row],[Dates]],-1))</f>
        <v>0</v>
      </c>
      <c r="E209" s="13" t="str">
        <f>IF(Conso[[#This Row],[conso]]&gt;0,Conso[[#This Row],[abonn]]+Conso[[#This Row],[conso]],"")</f>
        <v/>
      </c>
      <c r="F209" s="18" t="e">
        <f ca="1">AVERAGE(OFFSET(Conso[total],MATCH(EOMONTH(Conso[[#This Row],[Dates]],-1)+1,Conso[Dates],0)-1,,DAY(Conso[[#This Row],[Dates]])))</f>
        <v>#DIV/0!</v>
      </c>
      <c r="G209" s="13"/>
      <c r="H209" s="1"/>
    </row>
    <row r="210" spans="1:8" ht="18.75" x14ac:dyDescent="0.3">
      <c r="A210" s="4">
        <f t="shared" si="3"/>
        <v>45496</v>
      </c>
      <c r="B210" s="14"/>
      <c r="C210" s="13">
        <f>Conso[[#This Row],[conso]]/VLOOKUP(Conso[[#This Row],[Dates]],Tarifs[],2,1)</f>
        <v>0</v>
      </c>
      <c r="D210" s="13">
        <f>IF(Conso[[#This Row],[conso]]&gt;0,VLOOKUP(Conso[[#This Row],[Dates]],Tarifs[],3,1),0)/(EOMONTH(Conso[[#This Row],[Dates]],0)-EOMONTH(Conso[[#This Row],[Dates]],-1))</f>
        <v>0</v>
      </c>
      <c r="E210" s="13" t="str">
        <f>IF(Conso[[#This Row],[conso]]&gt;0,Conso[[#This Row],[abonn]]+Conso[[#This Row],[conso]],"")</f>
        <v/>
      </c>
      <c r="F210" s="18" t="e">
        <f ca="1">AVERAGE(OFFSET(Conso[total],MATCH(EOMONTH(Conso[[#This Row],[Dates]],-1)+1,Conso[Dates],0)-1,,DAY(Conso[[#This Row],[Dates]])))</f>
        <v>#DIV/0!</v>
      </c>
      <c r="G210" s="13"/>
      <c r="H210" s="1"/>
    </row>
    <row r="211" spans="1:8" ht="18.75" x14ac:dyDescent="0.3">
      <c r="A211" s="4">
        <f t="shared" si="3"/>
        <v>45497</v>
      </c>
      <c r="B211" s="14"/>
      <c r="C211" s="13">
        <f>Conso[[#This Row],[conso]]/VLOOKUP(Conso[[#This Row],[Dates]],Tarifs[],2,1)</f>
        <v>0</v>
      </c>
      <c r="D211" s="13">
        <f>IF(Conso[[#This Row],[conso]]&gt;0,VLOOKUP(Conso[[#This Row],[Dates]],Tarifs[],3,1),0)/(EOMONTH(Conso[[#This Row],[Dates]],0)-EOMONTH(Conso[[#This Row],[Dates]],-1))</f>
        <v>0</v>
      </c>
      <c r="E211" s="13" t="str">
        <f>IF(Conso[[#This Row],[conso]]&gt;0,Conso[[#This Row],[abonn]]+Conso[[#This Row],[conso]],"")</f>
        <v/>
      </c>
      <c r="F211" s="18" t="e">
        <f ca="1">AVERAGE(OFFSET(Conso[total],MATCH(EOMONTH(Conso[[#This Row],[Dates]],-1)+1,Conso[Dates],0)-1,,DAY(Conso[[#This Row],[Dates]])))</f>
        <v>#DIV/0!</v>
      </c>
      <c r="G211" s="13"/>
      <c r="H211" s="1"/>
    </row>
    <row r="212" spans="1:8" ht="18.75" x14ac:dyDescent="0.3">
      <c r="A212" s="4">
        <f t="shared" si="3"/>
        <v>45498</v>
      </c>
      <c r="B212" s="14"/>
      <c r="C212" s="13">
        <f>Conso[[#This Row],[conso]]/VLOOKUP(Conso[[#This Row],[Dates]],Tarifs[],2,1)</f>
        <v>0</v>
      </c>
      <c r="D212" s="13">
        <f>IF(Conso[[#This Row],[conso]]&gt;0,VLOOKUP(Conso[[#This Row],[Dates]],Tarifs[],3,1),0)/(EOMONTH(Conso[[#This Row],[Dates]],0)-EOMONTH(Conso[[#This Row],[Dates]],-1))</f>
        <v>0</v>
      </c>
      <c r="E212" s="13" t="str">
        <f>IF(Conso[[#This Row],[conso]]&gt;0,Conso[[#This Row],[abonn]]+Conso[[#This Row],[conso]],"")</f>
        <v/>
      </c>
      <c r="F212" s="18" t="e">
        <f ca="1">AVERAGE(OFFSET(Conso[total],MATCH(EOMONTH(Conso[[#This Row],[Dates]],-1)+1,Conso[Dates],0)-1,,DAY(Conso[[#This Row],[Dates]])))</f>
        <v>#DIV/0!</v>
      </c>
      <c r="G212" s="13"/>
      <c r="H212" s="1"/>
    </row>
    <row r="213" spans="1:8" ht="18.75" x14ac:dyDescent="0.3">
      <c r="A213" s="4">
        <f t="shared" si="3"/>
        <v>45499</v>
      </c>
      <c r="B213" s="14"/>
      <c r="C213" s="13">
        <f>Conso[[#This Row],[conso]]/VLOOKUP(Conso[[#This Row],[Dates]],Tarifs[],2,1)</f>
        <v>0</v>
      </c>
      <c r="D213" s="13">
        <f>IF(Conso[[#This Row],[conso]]&gt;0,VLOOKUP(Conso[[#This Row],[Dates]],Tarifs[],3,1),0)/(EOMONTH(Conso[[#This Row],[Dates]],0)-EOMONTH(Conso[[#This Row],[Dates]],-1))</f>
        <v>0</v>
      </c>
      <c r="E213" s="13" t="str">
        <f>IF(Conso[[#This Row],[conso]]&gt;0,Conso[[#This Row],[abonn]]+Conso[[#This Row],[conso]],"")</f>
        <v/>
      </c>
      <c r="F213" s="18" t="e">
        <f ca="1">AVERAGE(OFFSET(Conso[total],MATCH(EOMONTH(Conso[[#This Row],[Dates]],-1)+1,Conso[Dates],0)-1,,DAY(Conso[[#This Row],[Dates]])))</f>
        <v>#DIV/0!</v>
      </c>
      <c r="G213" s="13"/>
      <c r="H213" s="1"/>
    </row>
    <row r="214" spans="1:8" ht="18.75" x14ac:dyDescent="0.3">
      <c r="A214" s="4">
        <f t="shared" si="3"/>
        <v>45500</v>
      </c>
      <c r="B214" s="14"/>
      <c r="C214" s="13">
        <f>Conso[[#This Row],[conso]]/VLOOKUP(Conso[[#This Row],[Dates]],Tarifs[],2,1)</f>
        <v>0</v>
      </c>
      <c r="D214" s="13">
        <f>IF(Conso[[#This Row],[conso]]&gt;0,VLOOKUP(Conso[[#This Row],[Dates]],Tarifs[],3,1),0)/(EOMONTH(Conso[[#This Row],[Dates]],0)-EOMONTH(Conso[[#This Row],[Dates]],-1))</f>
        <v>0</v>
      </c>
      <c r="E214" s="13" t="str">
        <f>IF(Conso[[#This Row],[conso]]&gt;0,Conso[[#This Row],[abonn]]+Conso[[#This Row],[conso]],"")</f>
        <v/>
      </c>
      <c r="F214" s="18" t="e">
        <f ca="1">AVERAGE(OFFSET(Conso[total],MATCH(EOMONTH(Conso[[#This Row],[Dates]],-1)+1,Conso[Dates],0)-1,,DAY(Conso[[#This Row],[Dates]])))</f>
        <v>#DIV/0!</v>
      </c>
      <c r="G214" s="13"/>
      <c r="H214" s="1"/>
    </row>
    <row r="215" spans="1:8" ht="18.75" x14ac:dyDescent="0.3">
      <c r="A215" s="4">
        <f t="shared" si="3"/>
        <v>45501</v>
      </c>
      <c r="B215" s="14"/>
      <c r="C215" s="13">
        <f>Conso[[#This Row],[conso]]/VLOOKUP(Conso[[#This Row],[Dates]],Tarifs[],2,1)</f>
        <v>0</v>
      </c>
      <c r="D215" s="13">
        <f>IF(Conso[[#This Row],[conso]]&gt;0,VLOOKUP(Conso[[#This Row],[Dates]],Tarifs[],3,1),0)/(EOMONTH(Conso[[#This Row],[Dates]],0)-EOMONTH(Conso[[#This Row],[Dates]],-1))</f>
        <v>0</v>
      </c>
      <c r="E215" s="13" t="str">
        <f>IF(Conso[[#This Row],[conso]]&gt;0,Conso[[#This Row],[abonn]]+Conso[[#This Row],[conso]],"")</f>
        <v/>
      </c>
      <c r="F215" s="18" t="e">
        <f ca="1">AVERAGE(OFFSET(Conso[total],MATCH(EOMONTH(Conso[[#This Row],[Dates]],-1)+1,Conso[Dates],0)-1,,DAY(Conso[[#This Row],[Dates]])))</f>
        <v>#DIV/0!</v>
      </c>
      <c r="G215" s="13"/>
      <c r="H215" s="1"/>
    </row>
    <row r="216" spans="1:8" ht="18.75" x14ac:dyDescent="0.3">
      <c r="A216" s="4">
        <f t="shared" si="3"/>
        <v>45502</v>
      </c>
      <c r="B216" s="14"/>
      <c r="C216" s="13">
        <f>Conso[[#This Row],[conso]]/VLOOKUP(Conso[[#This Row],[Dates]],Tarifs[],2,1)</f>
        <v>0</v>
      </c>
      <c r="D216" s="13">
        <f>IF(Conso[[#This Row],[conso]]&gt;0,VLOOKUP(Conso[[#This Row],[Dates]],Tarifs[],3,1),0)/(EOMONTH(Conso[[#This Row],[Dates]],0)-EOMONTH(Conso[[#This Row],[Dates]],-1))</f>
        <v>0</v>
      </c>
      <c r="E216" s="13" t="str">
        <f>IF(Conso[[#This Row],[conso]]&gt;0,Conso[[#This Row],[abonn]]+Conso[[#This Row],[conso]],"")</f>
        <v/>
      </c>
      <c r="F216" s="18" t="e">
        <f ca="1">AVERAGE(OFFSET(Conso[total],MATCH(EOMONTH(Conso[[#This Row],[Dates]],-1)+1,Conso[Dates],0)-1,,DAY(Conso[[#This Row],[Dates]])))</f>
        <v>#DIV/0!</v>
      </c>
      <c r="G216" s="13"/>
      <c r="H216" s="1"/>
    </row>
    <row r="217" spans="1:8" ht="18.75" x14ac:dyDescent="0.3">
      <c r="A217" s="4">
        <f t="shared" si="3"/>
        <v>45503</v>
      </c>
      <c r="B217" s="14"/>
      <c r="C217" s="13">
        <f>Conso[[#This Row],[conso]]/VLOOKUP(Conso[[#This Row],[Dates]],Tarifs[],2,1)</f>
        <v>0</v>
      </c>
      <c r="D217" s="13">
        <f>IF(Conso[[#This Row],[conso]]&gt;0,VLOOKUP(Conso[[#This Row],[Dates]],Tarifs[],3,1),0)/(EOMONTH(Conso[[#This Row],[Dates]],0)-EOMONTH(Conso[[#This Row],[Dates]],-1))</f>
        <v>0</v>
      </c>
      <c r="E217" s="13" t="str">
        <f>IF(Conso[[#This Row],[conso]]&gt;0,Conso[[#This Row],[abonn]]+Conso[[#This Row],[conso]],"")</f>
        <v/>
      </c>
      <c r="F217" s="18" t="e">
        <f ca="1">AVERAGE(OFFSET(Conso[total],MATCH(EOMONTH(Conso[[#This Row],[Dates]],-1)+1,Conso[Dates],0)-1,,DAY(Conso[[#This Row],[Dates]])))</f>
        <v>#DIV/0!</v>
      </c>
      <c r="G217" s="13"/>
      <c r="H217" s="1"/>
    </row>
    <row r="218" spans="1:8" ht="18.75" x14ac:dyDescent="0.3">
      <c r="A218" s="4">
        <f t="shared" si="3"/>
        <v>45504</v>
      </c>
      <c r="B218" s="14"/>
      <c r="C218" s="13">
        <f>Conso[[#This Row],[conso]]/VLOOKUP(Conso[[#This Row],[Dates]],Tarifs[],2,1)</f>
        <v>0</v>
      </c>
      <c r="D218" s="13">
        <f>IF(Conso[[#This Row],[conso]]&gt;0,VLOOKUP(Conso[[#This Row],[Dates]],Tarifs[],3,1),0)/(EOMONTH(Conso[[#This Row],[Dates]],0)-EOMONTH(Conso[[#This Row],[Dates]],-1))</f>
        <v>0</v>
      </c>
      <c r="E218" s="13" t="str">
        <f>IF(Conso[[#This Row],[conso]]&gt;0,Conso[[#This Row],[abonn]]+Conso[[#This Row],[conso]],"")</f>
        <v/>
      </c>
      <c r="F218" s="18" t="e">
        <f ca="1">AVERAGE(OFFSET(Conso[total],MATCH(EOMONTH(Conso[[#This Row],[Dates]],-1)+1,Conso[Dates],0)-1,,DAY(Conso[[#This Row],[Dates]])))</f>
        <v>#DIV/0!</v>
      </c>
      <c r="G218" s="13"/>
      <c r="H218" s="1"/>
    </row>
    <row r="219" spans="1:8" ht="18.75" x14ac:dyDescent="0.3">
      <c r="A219" s="4">
        <f t="shared" si="3"/>
        <v>45505</v>
      </c>
      <c r="B219" s="14"/>
      <c r="C219" s="13">
        <f>Conso[[#This Row],[conso]]/VLOOKUP(Conso[[#This Row],[Dates]],Tarifs[],2,1)</f>
        <v>0</v>
      </c>
      <c r="D219" s="13">
        <f>IF(Conso[[#This Row],[conso]]&gt;0,VLOOKUP(Conso[[#This Row],[Dates]],Tarifs[],3,1),0)/(EOMONTH(Conso[[#This Row],[Dates]],0)-EOMONTH(Conso[[#This Row],[Dates]],-1))</f>
        <v>0</v>
      </c>
      <c r="E219" s="13" t="str">
        <f>IF(Conso[[#This Row],[conso]]&gt;0,Conso[[#This Row],[abonn]]+Conso[[#This Row],[conso]],"")</f>
        <v/>
      </c>
      <c r="F219" s="18" t="e">
        <f ca="1">AVERAGE(OFFSET(Conso[total],MATCH(EOMONTH(Conso[[#This Row],[Dates]],-1)+1,Conso[Dates],0)-1,,DAY(Conso[[#This Row],[Dates]])))</f>
        <v>#DIV/0!</v>
      </c>
      <c r="G219" s="13"/>
      <c r="H219" s="1"/>
    </row>
    <row r="220" spans="1:8" ht="18.75" x14ac:dyDescent="0.3">
      <c r="A220" s="4">
        <f t="shared" si="3"/>
        <v>45506</v>
      </c>
      <c r="B220" s="14"/>
      <c r="C220" s="13">
        <f>Conso[[#This Row],[conso]]/VLOOKUP(Conso[[#This Row],[Dates]],Tarifs[],2,1)</f>
        <v>0</v>
      </c>
      <c r="D220" s="13">
        <f>IF(Conso[[#This Row],[conso]]&gt;0,VLOOKUP(Conso[[#This Row],[Dates]],Tarifs[],3,1),0)/(EOMONTH(Conso[[#This Row],[Dates]],0)-EOMONTH(Conso[[#This Row],[Dates]],-1))</f>
        <v>0</v>
      </c>
      <c r="E220" s="13" t="str">
        <f>IF(Conso[[#This Row],[conso]]&gt;0,Conso[[#This Row],[abonn]]+Conso[[#This Row],[conso]],"")</f>
        <v/>
      </c>
      <c r="F220" s="18" t="e">
        <f ca="1">AVERAGE(OFFSET(Conso[total],MATCH(EOMONTH(Conso[[#This Row],[Dates]],-1)+1,Conso[Dates],0)-1,,DAY(Conso[[#This Row],[Dates]])))</f>
        <v>#DIV/0!</v>
      </c>
      <c r="G220" s="13"/>
      <c r="H220" s="1"/>
    </row>
    <row r="221" spans="1:8" ht="18.75" x14ac:dyDescent="0.3">
      <c r="A221" s="4">
        <f t="shared" si="3"/>
        <v>45507</v>
      </c>
      <c r="B221" s="14"/>
      <c r="C221" s="13">
        <f>Conso[[#This Row],[conso]]/VLOOKUP(Conso[[#This Row],[Dates]],Tarifs[],2,1)</f>
        <v>0</v>
      </c>
      <c r="D221" s="13">
        <f>IF(Conso[[#This Row],[conso]]&gt;0,VLOOKUP(Conso[[#This Row],[Dates]],Tarifs[],3,1),0)/(EOMONTH(Conso[[#This Row],[Dates]],0)-EOMONTH(Conso[[#This Row],[Dates]],-1))</f>
        <v>0</v>
      </c>
      <c r="E221" s="13" t="str">
        <f>IF(Conso[[#This Row],[conso]]&gt;0,Conso[[#This Row],[abonn]]+Conso[[#This Row],[conso]],"")</f>
        <v/>
      </c>
      <c r="F221" s="18" t="e">
        <f ca="1">AVERAGE(OFFSET(Conso[total],MATCH(EOMONTH(Conso[[#This Row],[Dates]],-1)+1,Conso[Dates],0)-1,,DAY(Conso[[#This Row],[Dates]])))</f>
        <v>#DIV/0!</v>
      </c>
      <c r="G221" s="13"/>
      <c r="H221" s="1"/>
    </row>
    <row r="222" spans="1:8" ht="18.75" x14ac:dyDescent="0.3">
      <c r="A222" s="4">
        <f t="shared" si="3"/>
        <v>45508</v>
      </c>
      <c r="B222" s="14"/>
      <c r="C222" s="13">
        <f>Conso[[#This Row],[conso]]/VLOOKUP(Conso[[#This Row],[Dates]],Tarifs[],2,1)</f>
        <v>0</v>
      </c>
      <c r="D222" s="13">
        <f>IF(Conso[[#This Row],[conso]]&gt;0,VLOOKUP(Conso[[#This Row],[Dates]],Tarifs[],3,1),0)/(EOMONTH(Conso[[#This Row],[Dates]],0)-EOMONTH(Conso[[#This Row],[Dates]],-1))</f>
        <v>0</v>
      </c>
      <c r="E222" s="13" t="str">
        <f>IF(Conso[[#This Row],[conso]]&gt;0,Conso[[#This Row],[abonn]]+Conso[[#This Row],[conso]],"")</f>
        <v/>
      </c>
      <c r="F222" s="18" t="e">
        <f ca="1">AVERAGE(OFFSET(Conso[total],MATCH(EOMONTH(Conso[[#This Row],[Dates]],-1)+1,Conso[Dates],0)-1,,DAY(Conso[[#This Row],[Dates]])))</f>
        <v>#DIV/0!</v>
      </c>
      <c r="G222" s="13"/>
      <c r="H222" s="1"/>
    </row>
    <row r="223" spans="1:8" ht="18.75" x14ac:dyDescent="0.3">
      <c r="A223" s="4">
        <f t="shared" si="3"/>
        <v>45509</v>
      </c>
      <c r="B223" s="14"/>
      <c r="C223" s="13">
        <f>Conso[[#This Row],[conso]]/VLOOKUP(Conso[[#This Row],[Dates]],Tarifs[],2,1)</f>
        <v>0</v>
      </c>
      <c r="D223" s="13">
        <f>IF(Conso[[#This Row],[conso]]&gt;0,VLOOKUP(Conso[[#This Row],[Dates]],Tarifs[],3,1),0)/(EOMONTH(Conso[[#This Row],[Dates]],0)-EOMONTH(Conso[[#This Row],[Dates]],-1))</f>
        <v>0</v>
      </c>
      <c r="E223" s="13" t="str">
        <f>IF(Conso[[#This Row],[conso]]&gt;0,Conso[[#This Row],[abonn]]+Conso[[#This Row],[conso]],"")</f>
        <v/>
      </c>
      <c r="F223" s="18" t="e">
        <f ca="1">AVERAGE(OFFSET(Conso[total],MATCH(EOMONTH(Conso[[#This Row],[Dates]],-1)+1,Conso[Dates],0)-1,,DAY(Conso[[#This Row],[Dates]])))</f>
        <v>#DIV/0!</v>
      </c>
      <c r="G223" s="13"/>
      <c r="H223" s="1"/>
    </row>
    <row r="224" spans="1:8" ht="18.75" x14ac:dyDescent="0.3">
      <c r="A224" s="4">
        <f t="shared" si="3"/>
        <v>45510</v>
      </c>
      <c r="B224" s="14"/>
      <c r="C224" s="13">
        <f>Conso[[#This Row],[conso]]/VLOOKUP(Conso[[#This Row],[Dates]],Tarifs[],2,1)</f>
        <v>0</v>
      </c>
      <c r="D224" s="13">
        <f>IF(Conso[[#This Row],[conso]]&gt;0,VLOOKUP(Conso[[#This Row],[Dates]],Tarifs[],3,1),0)/(EOMONTH(Conso[[#This Row],[Dates]],0)-EOMONTH(Conso[[#This Row],[Dates]],-1))</f>
        <v>0</v>
      </c>
      <c r="E224" s="13" t="str">
        <f>IF(Conso[[#This Row],[conso]]&gt;0,Conso[[#This Row],[abonn]]+Conso[[#This Row],[conso]],"")</f>
        <v/>
      </c>
      <c r="F224" s="18" t="e">
        <f ca="1">AVERAGE(OFFSET(Conso[total],MATCH(EOMONTH(Conso[[#This Row],[Dates]],-1)+1,Conso[Dates],0)-1,,DAY(Conso[[#This Row],[Dates]])))</f>
        <v>#DIV/0!</v>
      </c>
      <c r="G224" s="13"/>
      <c r="H224" s="1"/>
    </row>
    <row r="225" spans="1:8" ht="18.75" x14ac:dyDescent="0.3">
      <c r="A225" s="4">
        <f t="shared" si="3"/>
        <v>45511</v>
      </c>
      <c r="B225" s="14"/>
      <c r="C225" s="13">
        <f>Conso[[#This Row],[conso]]/VLOOKUP(Conso[[#This Row],[Dates]],Tarifs[],2,1)</f>
        <v>0</v>
      </c>
      <c r="D225" s="13">
        <f>IF(Conso[[#This Row],[conso]]&gt;0,VLOOKUP(Conso[[#This Row],[Dates]],Tarifs[],3,1),0)/(EOMONTH(Conso[[#This Row],[Dates]],0)-EOMONTH(Conso[[#This Row],[Dates]],-1))</f>
        <v>0</v>
      </c>
      <c r="E225" s="13" t="str">
        <f>IF(Conso[[#This Row],[conso]]&gt;0,Conso[[#This Row],[abonn]]+Conso[[#This Row],[conso]],"")</f>
        <v/>
      </c>
      <c r="F225" s="18" t="e">
        <f ca="1">AVERAGE(OFFSET(Conso[total],MATCH(EOMONTH(Conso[[#This Row],[Dates]],-1)+1,Conso[Dates],0)-1,,DAY(Conso[[#This Row],[Dates]])))</f>
        <v>#DIV/0!</v>
      </c>
      <c r="G225" s="13"/>
      <c r="H225" s="1"/>
    </row>
    <row r="226" spans="1:8" ht="18.75" x14ac:dyDescent="0.3">
      <c r="A226" s="4">
        <f t="shared" si="3"/>
        <v>45512</v>
      </c>
      <c r="B226" s="14"/>
      <c r="C226" s="13">
        <f>Conso[[#This Row],[conso]]/VLOOKUP(Conso[[#This Row],[Dates]],Tarifs[],2,1)</f>
        <v>0</v>
      </c>
      <c r="D226" s="13">
        <f>IF(Conso[[#This Row],[conso]]&gt;0,VLOOKUP(Conso[[#This Row],[Dates]],Tarifs[],3,1),0)/(EOMONTH(Conso[[#This Row],[Dates]],0)-EOMONTH(Conso[[#This Row],[Dates]],-1))</f>
        <v>0</v>
      </c>
      <c r="E226" s="13" t="str">
        <f>IF(Conso[[#This Row],[conso]]&gt;0,Conso[[#This Row],[abonn]]+Conso[[#This Row],[conso]],"")</f>
        <v/>
      </c>
      <c r="F226" s="18" t="e">
        <f ca="1">AVERAGE(OFFSET(Conso[total],MATCH(EOMONTH(Conso[[#This Row],[Dates]],-1)+1,Conso[Dates],0)-1,,DAY(Conso[[#This Row],[Dates]])))</f>
        <v>#DIV/0!</v>
      </c>
      <c r="G226" s="13"/>
      <c r="H226" s="1"/>
    </row>
    <row r="227" spans="1:8" ht="18.75" x14ac:dyDescent="0.3">
      <c r="A227" s="4">
        <f t="shared" si="3"/>
        <v>45513</v>
      </c>
      <c r="B227" s="14"/>
      <c r="C227" s="13">
        <f>Conso[[#This Row],[conso]]/VLOOKUP(Conso[[#This Row],[Dates]],Tarifs[],2,1)</f>
        <v>0</v>
      </c>
      <c r="D227" s="13">
        <f>IF(Conso[[#This Row],[conso]]&gt;0,VLOOKUP(Conso[[#This Row],[Dates]],Tarifs[],3,1),0)/(EOMONTH(Conso[[#This Row],[Dates]],0)-EOMONTH(Conso[[#This Row],[Dates]],-1))</f>
        <v>0</v>
      </c>
      <c r="E227" s="13" t="str">
        <f>IF(Conso[[#This Row],[conso]]&gt;0,Conso[[#This Row],[abonn]]+Conso[[#This Row],[conso]],"")</f>
        <v/>
      </c>
      <c r="F227" s="18" t="e">
        <f ca="1">AVERAGE(OFFSET(Conso[total],MATCH(EOMONTH(Conso[[#This Row],[Dates]],-1)+1,Conso[Dates],0)-1,,DAY(Conso[[#This Row],[Dates]])))</f>
        <v>#DIV/0!</v>
      </c>
      <c r="G227" s="13"/>
      <c r="H227" s="1"/>
    </row>
    <row r="228" spans="1:8" ht="18.75" x14ac:dyDescent="0.3">
      <c r="A228" s="4">
        <f t="shared" si="3"/>
        <v>45514</v>
      </c>
      <c r="B228" s="14"/>
      <c r="C228" s="13">
        <f>Conso[[#This Row],[conso]]/VLOOKUP(Conso[[#This Row],[Dates]],Tarifs[],2,1)</f>
        <v>0</v>
      </c>
      <c r="D228" s="13">
        <f>IF(Conso[[#This Row],[conso]]&gt;0,VLOOKUP(Conso[[#This Row],[Dates]],Tarifs[],3,1),0)/(EOMONTH(Conso[[#This Row],[Dates]],0)-EOMONTH(Conso[[#This Row],[Dates]],-1))</f>
        <v>0</v>
      </c>
      <c r="E228" s="13" t="str">
        <f>IF(Conso[[#This Row],[conso]]&gt;0,Conso[[#This Row],[abonn]]+Conso[[#This Row],[conso]],"")</f>
        <v/>
      </c>
      <c r="F228" s="18" t="e">
        <f ca="1">AVERAGE(OFFSET(Conso[total],MATCH(EOMONTH(Conso[[#This Row],[Dates]],-1)+1,Conso[Dates],0)-1,,DAY(Conso[[#This Row],[Dates]])))</f>
        <v>#DIV/0!</v>
      </c>
      <c r="G228" s="13"/>
      <c r="H228" s="1"/>
    </row>
    <row r="229" spans="1:8" ht="18.75" x14ac:dyDescent="0.3">
      <c r="A229" s="4">
        <f t="shared" si="3"/>
        <v>45515</v>
      </c>
      <c r="B229" s="14"/>
      <c r="C229" s="13">
        <f>Conso[[#This Row],[conso]]/VLOOKUP(Conso[[#This Row],[Dates]],Tarifs[],2,1)</f>
        <v>0</v>
      </c>
      <c r="D229" s="13">
        <f>IF(Conso[[#This Row],[conso]]&gt;0,VLOOKUP(Conso[[#This Row],[Dates]],Tarifs[],3,1),0)/(EOMONTH(Conso[[#This Row],[Dates]],0)-EOMONTH(Conso[[#This Row],[Dates]],-1))</f>
        <v>0</v>
      </c>
      <c r="E229" s="13" t="str">
        <f>IF(Conso[[#This Row],[conso]]&gt;0,Conso[[#This Row],[abonn]]+Conso[[#This Row],[conso]],"")</f>
        <v/>
      </c>
      <c r="F229" s="18" t="e">
        <f ca="1">AVERAGE(OFFSET(Conso[total],MATCH(EOMONTH(Conso[[#This Row],[Dates]],-1)+1,Conso[Dates],0)-1,,DAY(Conso[[#This Row],[Dates]])))</f>
        <v>#DIV/0!</v>
      </c>
      <c r="G229" s="13"/>
      <c r="H229" s="1"/>
    </row>
    <row r="230" spans="1:8" ht="18.75" x14ac:dyDescent="0.3">
      <c r="A230" s="4">
        <f t="shared" si="3"/>
        <v>45516</v>
      </c>
      <c r="B230" s="14"/>
      <c r="C230" s="13">
        <f>Conso[[#This Row],[conso]]/VLOOKUP(Conso[[#This Row],[Dates]],Tarifs[],2,1)</f>
        <v>0</v>
      </c>
      <c r="D230" s="13">
        <f>IF(Conso[[#This Row],[conso]]&gt;0,VLOOKUP(Conso[[#This Row],[Dates]],Tarifs[],3,1),0)/(EOMONTH(Conso[[#This Row],[Dates]],0)-EOMONTH(Conso[[#This Row],[Dates]],-1))</f>
        <v>0</v>
      </c>
      <c r="E230" s="13" t="str">
        <f>IF(Conso[[#This Row],[conso]]&gt;0,Conso[[#This Row],[abonn]]+Conso[[#This Row],[conso]],"")</f>
        <v/>
      </c>
      <c r="F230" s="18" t="e">
        <f ca="1">AVERAGE(OFFSET(Conso[total],MATCH(EOMONTH(Conso[[#This Row],[Dates]],-1)+1,Conso[Dates],0)-1,,DAY(Conso[[#This Row],[Dates]])))</f>
        <v>#DIV/0!</v>
      </c>
      <c r="G230" s="13"/>
      <c r="H230" s="1"/>
    </row>
    <row r="231" spans="1:8" ht="18.75" x14ac:dyDescent="0.3">
      <c r="A231" s="4">
        <f t="shared" si="3"/>
        <v>45517</v>
      </c>
      <c r="B231" s="14"/>
      <c r="C231" s="13">
        <f>Conso[[#This Row],[conso]]/VLOOKUP(Conso[[#This Row],[Dates]],Tarifs[],2,1)</f>
        <v>0</v>
      </c>
      <c r="D231" s="13">
        <f>IF(Conso[[#This Row],[conso]]&gt;0,VLOOKUP(Conso[[#This Row],[Dates]],Tarifs[],3,1),0)/(EOMONTH(Conso[[#This Row],[Dates]],0)-EOMONTH(Conso[[#This Row],[Dates]],-1))</f>
        <v>0</v>
      </c>
      <c r="E231" s="13" t="str">
        <f>IF(Conso[[#This Row],[conso]]&gt;0,Conso[[#This Row],[abonn]]+Conso[[#This Row],[conso]],"")</f>
        <v/>
      </c>
      <c r="F231" s="18" t="e">
        <f ca="1">AVERAGE(OFFSET(Conso[total],MATCH(EOMONTH(Conso[[#This Row],[Dates]],-1)+1,Conso[Dates],0)-1,,DAY(Conso[[#This Row],[Dates]])))</f>
        <v>#DIV/0!</v>
      </c>
      <c r="G231" s="13"/>
      <c r="H231" s="1"/>
    </row>
    <row r="232" spans="1:8" ht="18.75" x14ac:dyDescent="0.3">
      <c r="A232" s="4">
        <f t="shared" si="3"/>
        <v>45518</v>
      </c>
      <c r="B232" s="14"/>
      <c r="C232" s="13">
        <f>Conso[[#This Row],[conso]]/VLOOKUP(Conso[[#This Row],[Dates]],Tarifs[],2,1)</f>
        <v>0</v>
      </c>
      <c r="D232" s="13">
        <f>IF(Conso[[#This Row],[conso]]&gt;0,VLOOKUP(Conso[[#This Row],[Dates]],Tarifs[],3,1),0)/(EOMONTH(Conso[[#This Row],[Dates]],0)-EOMONTH(Conso[[#This Row],[Dates]],-1))</f>
        <v>0</v>
      </c>
      <c r="E232" s="13" t="str">
        <f>IF(Conso[[#This Row],[conso]]&gt;0,Conso[[#This Row],[abonn]]+Conso[[#This Row],[conso]],"")</f>
        <v/>
      </c>
      <c r="F232" s="18" t="e">
        <f ca="1">AVERAGE(OFFSET(Conso[total],MATCH(EOMONTH(Conso[[#This Row],[Dates]],-1)+1,Conso[Dates],0)-1,,DAY(Conso[[#This Row],[Dates]])))</f>
        <v>#DIV/0!</v>
      </c>
      <c r="G232" s="13"/>
      <c r="H232" s="1"/>
    </row>
    <row r="233" spans="1:8" ht="18.75" x14ac:dyDescent="0.3">
      <c r="A233" s="4">
        <f t="shared" si="3"/>
        <v>45519</v>
      </c>
      <c r="B233" s="14"/>
      <c r="C233" s="13">
        <f>Conso[[#This Row],[conso]]/VLOOKUP(Conso[[#This Row],[Dates]],Tarifs[],2,1)</f>
        <v>0</v>
      </c>
      <c r="D233" s="13">
        <f>IF(Conso[[#This Row],[conso]]&gt;0,VLOOKUP(Conso[[#This Row],[Dates]],Tarifs[],3,1),0)/(EOMONTH(Conso[[#This Row],[Dates]],0)-EOMONTH(Conso[[#This Row],[Dates]],-1))</f>
        <v>0</v>
      </c>
      <c r="E233" s="13" t="str">
        <f>IF(Conso[[#This Row],[conso]]&gt;0,Conso[[#This Row],[abonn]]+Conso[[#This Row],[conso]],"")</f>
        <v/>
      </c>
      <c r="F233" s="18" t="e">
        <f ca="1">AVERAGE(OFFSET(Conso[total],MATCH(EOMONTH(Conso[[#This Row],[Dates]],-1)+1,Conso[Dates],0)-1,,DAY(Conso[[#This Row],[Dates]])))</f>
        <v>#DIV/0!</v>
      </c>
      <c r="G233" s="13"/>
      <c r="H233" s="1"/>
    </row>
    <row r="234" spans="1:8" ht="18.75" x14ac:dyDescent="0.3">
      <c r="A234" s="4">
        <f t="shared" si="3"/>
        <v>45520</v>
      </c>
      <c r="B234" s="14"/>
      <c r="C234" s="13">
        <f>Conso[[#This Row],[conso]]/VLOOKUP(Conso[[#This Row],[Dates]],Tarifs[],2,1)</f>
        <v>0</v>
      </c>
      <c r="D234" s="13">
        <f>IF(Conso[[#This Row],[conso]]&gt;0,VLOOKUP(Conso[[#This Row],[Dates]],Tarifs[],3,1),0)/(EOMONTH(Conso[[#This Row],[Dates]],0)-EOMONTH(Conso[[#This Row],[Dates]],-1))</f>
        <v>0</v>
      </c>
      <c r="E234" s="13" t="str">
        <f>IF(Conso[[#This Row],[conso]]&gt;0,Conso[[#This Row],[abonn]]+Conso[[#This Row],[conso]],"")</f>
        <v/>
      </c>
      <c r="F234" s="18" t="e">
        <f ca="1">AVERAGE(OFFSET(Conso[total],MATCH(EOMONTH(Conso[[#This Row],[Dates]],-1)+1,Conso[Dates],0)-1,,DAY(Conso[[#This Row],[Dates]])))</f>
        <v>#DIV/0!</v>
      </c>
      <c r="G234" s="13"/>
      <c r="H234" s="1"/>
    </row>
    <row r="235" spans="1:8" ht="18.75" x14ac:dyDescent="0.3">
      <c r="A235" s="4">
        <f t="shared" si="3"/>
        <v>45521</v>
      </c>
      <c r="B235" s="14"/>
      <c r="C235" s="13">
        <f>Conso[[#This Row],[conso]]/VLOOKUP(Conso[[#This Row],[Dates]],Tarifs[],2,1)</f>
        <v>0</v>
      </c>
      <c r="D235" s="13">
        <f>IF(Conso[[#This Row],[conso]]&gt;0,VLOOKUP(Conso[[#This Row],[Dates]],Tarifs[],3,1),0)/(EOMONTH(Conso[[#This Row],[Dates]],0)-EOMONTH(Conso[[#This Row],[Dates]],-1))</f>
        <v>0</v>
      </c>
      <c r="E235" s="13" t="str">
        <f>IF(Conso[[#This Row],[conso]]&gt;0,Conso[[#This Row],[abonn]]+Conso[[#This Row],[conso]],"")</f>
        <v/>
      </c>
      <c r="F235" s="18" t="e">
        <f ca="1">AVERAGE(OFFSET(Conso[total],MATCH(EOMONTH(Conso[[#This Row],[Dates]],-1)+1,Conso[Dates],0)-1,,DAY(Conso[[#This Row],[Dates]])))</f>
        <v>#DIV/0!</v>
      </c>
      <c r="G235" s="13"/>
      <c r="H235" s="1"/>
    </row>
    <row r="236" spans="1:8" ht="18.75" x14ac:dyDescent="0.3">
      <c r="A236" s="4">
        <f t="shared" si="3"/>
        <v>45522</v>
      </c>
      <c r="B236" s="14"/>
      <c r="C236" s="13">
        <f>Conso[[#This Row],[conso]]/VLOOKUP(Conso[[#This Row],[Dates]],Tarifs[],2,1)</f>
        <v>0</v>
      </c>
      <c r="D236" s="13">
        <f>IF(Conso[[#This Row],[conso]]&gt;0,VLOOKUP(Conso[[#This Row],[Dates]],Tarifs[],3,1),0)/(EOMONTH(Conso[[#This Row],[Dates]],0)-EOMONTH(Conso[[#This Row],[Dates]],-1))</f>
        <v>0</v>
      </c>
      <c r="E236" s="13" t="str">
        <f>IF(Conso[[#This Row],[conso]]&gt;0,Conso[[#This Row],[abonn]]+Conso[[#This Row],[conso]],"")</f>
        <v/>
      </c>
      <c r="F236" s="18" t="e">
        <f ca="1">AVERAGE(OFFSET(Conso[total],MATCH(EOMONTH(Conso[[#This Row],[Dates]],-1)+1,Conso[Dates],0)-1,,DAY(Conso[[#This Row],[Dates]])))</f>
        <v>#DIV/0!</v>
      </c>
      <c r="G236" s="13"/>
      <c r="H236" s="1"/>
    </row>
    <row r="237" spans="1:8" ht="18.75" x14ac:dyDescent="0.3">
      <c r="A237" s="4">
        <f t="shared" si="3"/>
        <v>45523</v>
      </c>
      <c r="B237" s="14"/>
      <c r="C237" s="13">
        <f>Conso[[#This Row],[conso]]/VLOOKUP(Conso[[#This Row],[Dates]],Tarifs[],2,1)</f>
        <v>0</v>
      </c>
      <c r="D237" s="13">
        <f>IF(Conso[[#This Row],[conso]]&gt;0,VLOOKUP(Conso[[#This Row],[Dates]],Tarifs[],3,1),0)/(EOMONTH(Conso[[#This Row],[Dates]],0)-EOMONTH(Conso[[#This Row],[Dates]],-1))</f>
        <v>0</v>
      </c>
      <c r="E237" s="13" t="str">
        <f>IF(Conso[[#This Row],[conso]]&gt;0,Conso[[#This Row],[abonn]]+Conso[[#This Row],[conso]],"")</f>
        <v/>
      </c>
      <c r="F237" s="18" t="e">
        <f ca="1">AVERAGE(OFFSET(Conso[total],MATCH(EOMONTH(Conso[[#This Row],[Dates]],-1)+1,Conso[Dates],0)-1,,DAY(Conso[[#This Row],[Dates]])))</f>
        <v>#DIV/0!</v>
      </c>
      <c r="G237" s="13"/>
      <c r="H237" s="1"/>
    </row>
    <row r="238" spans="1:8" ht="18.75" x14ac:dyDescent="0.3">
      <c r="A238" s="4">
        <f t="shared" si="3"/>
        <v>45524</v>
      </c>
      <c r="B238" s="14"/>
      <c r="C238" s="13">
        <f>Conso[[#This Row],[conso]]/VLOOKUP(Conso[[#This Row],[Dates]],Tarifs[],2,1)</f>
        <v>0</v>
      </c>
      <c r="D238" s="13">
        <f>IF(Conso[[#This Row],[conso]]&gt;0,VLOOKUP(Conso[[#This Row],[Dates]],Tarifs[],3,1),0)/(EOMONTH(Conso[[#This Row],[Dates]],0)-EOMONTH(Conso[[#This Row],[Dates]],-1))</f>
        <v>0</v>
      </c>
      <c r="E238" s="13" t="str">
        <f>IF(Conso[[#This Row],[conso]]&gt;0,Conso[[#This Row],[abonn]]+Conso[[#This Row],[conso]],"")</f>
        <v/>
      </c>
      <c r="F238" s="18" t="e">
        <f ca="1">AVERAGE(OFFSET(Conso[total],MATCH(EOMONTH(Conso[[#This Row],[Dates]],-1)+1,Conso[Dates],0)-1,,DAY(Conso[[#This Row],[Dates]])))</f>
        <v>#DIV/0!</v>
      </c>
      <c r="G238" s="13"/>
      <c r="H238" s="1"/>
    </row>
    <row r="239" spans="1:8" ht="18.75" x14ac:dyDescent="0.3">
      <c r="A239" s="4">
        <f t="shared" si="3"/>
        <v>45525</v>
      </c>
      <c r="B239" s="14"/>
      <c r="C239" s="13">
        <f>Conso[[#This Row],[conso]]/VLOOKUP(Conso[[#This Row],[Dates]],Tarifs[],2,1)</f>
        <v>0</v>
      </c>
      <c r="D239" s="13">
        <f>IF(Conso[[#This Row],[conso]]&gt;0,VLOOKUP(Conso[[#This Row],[Dates]],Tarifs[],3,1),0)/(EOMONTH(Conso[[#This Row],[Dates]],0)-EOMONTH(Conso[[#This Row],[Dates]],-1))</f>
        <v>0</v>
      </c>
      <c r="E239" s="13" t="str">
        <f>IF(Conso[[#This Row],[conso]]&gt;0,Conso[[#This Row],[abonn]]+Conso[[#This Row],[conso]],"")</f>
        <v/>
      </c>
      <c r="F239" s="18" t="e">
        <f ca="1">AVERAGE(OFFSET(Conso[total],MATCH(EOMONTH(Conso[[#This Row],[Dates]],-1)+1,Conso[Dates],0)-1,,DAY(Conso[[#This Row],[Dates]])))</f>
        <v>#DIV/0!</v>
      </c>
      <c r="G239" s="13"/>
      <c r="H239" s="1"/>
    </row>
    <row r="240" spans="1:8" ht="18.75" x14ac:dyDescent="0.3">
      <c r="A240" s="4">
        <f t="shared" si="3"/>
        <v>45526</v>
      </c>
      <c r="B240" s="14"/>
      <c r="C240" s="13">
        <f>Conso[[#This Row],[conso]]/VLOOKUP(Conso[[#This Row],[Dates]],Tarifs[],2,1)</f>
        <v>0</v>
      </c>
      <c r="D240" s="13">
        <f>IF(Conso[[#This Row],[conso]]&gt;0,VLOOKUP(Conso[[#This Row],[Dates]],Tarifs[],3,1),0)/(EOMONTH(Conso[[#This Row],[Dates]],0)-EOMONTH(Conso[[#This Row],[Dates]],-1))</f>
        <v>0</v>
      </c>
      <c r="E240" s="13" t="str">
        <f>IF(Conso[[#This Row],[conso]]&gt;0,Conso[[#This Row],[abonn]]+Conso[[#This Row],[conso]],"")</f>
        <v/>
      </c>
      <c r="F240" s="18" t="e">
        <f ca="1">AVERAGE(OFFSET(Conso[total],MATCH(EOMONTH(Conso[[#This Row],[Dates]],-1)+1,Conso[Dates],0)-1,,DAY(Conso[[#This Row],[Dates]])))</f>
        <v>#DIV/0!</v>
      </c>
      <c r="G240" s="13"/>
      <c r="H240" s="1"/>
    </row>
    <row r="241" spans="1:8" ht="18.75" x14ac:dyDescent="0.3">
      <c r="A241" s="4">
        <f t="shared" si="3"/>
        <v>45527</v>
      </c>
      <c r="B241" s="14"/>
      <c r="C241" s="13">
        <f>Conso[[#This Row],[conso]]/VLOOKUP(Conso[[#This Row],[Dates]],Tarifs[],2,1)</f>
        <v>0</v>
      </c>
      <c r="D241" s="13">
        <f>IF(Conso[[#This Row],[conso]]&gt;0,VLOOKUP(Conso[[#This Row],[Dates]],Tarifs[],3,1),0)/(EOMONTH(Conso[[#This Row],[Dates]],0)-EOMONTH(Conso[[#This Row],[Dates]],-1))</f>
        <v>0</v>
      </c>
      <c r="E241" s="13" t="str">
        <f>IF(Conso[[#This Row],[conso]]&gt;0,Conso[[#This Row],[abonn]]+Conso[[#This Row],[conso]],"")</f>
        <v/>
      </c>
      <c r="F241" s="18" t="e">
        <f ca="1">AVERAGE(OFFSET(Conso[total],MATCH(EOMONTH(Conso[[#This Row],[Dates]],-1)+1,Conso[Dates],0)-1,,DAY(Conso[[#This Row],[Dates]])))</f>
        <v>#DIV/0!</v>
      </c>
      <c r="G241" s="13"/>
      <c r="H241" s="1"/>
    </row>
    <row r="242" spans="1:8" ht="18.75" x14ac:dyDescent="0.3">
      <c r="A242" s="4">
        <f t="shared" si="3"/>
        <v>45528</v>
      </c>
      <c r="B242" s="14"/>
      <c r="C242" s="13">
        <f>Conso[[#This Row],[conso]]/VLOOKUP(Conso[[#This Row],[Dates]],Tarifs[],2,1)</f>
        <v>0</v>
      </c>
      <c r="D242" s="13">
        <f>IF(Conso[[#This Row],[conso]]&gt;0,VLOOKUP(Conso[[#This Row],[Dates]],Tarifs[],3,1),0)/(EOMONTH(Conso[[#This Row],[Dates]],0)-EOMONTH(Conso[[#This Row],[Dates]],-1))</f>
        <v>0</v>
      </c>
      <c r="E242" s="13" t="str">
        <f>IF(Conso[[#This Row],[conso]]&gt;0,Conso[[#This Row],[abonn]]+Conso[[#This Row],[conso]],"")</f>
        <v/>
      </c>
      <c r="F242" s="18" t="e">
        <f ca="1">AVERAGE(OFFSET(Conso[total],MATCH(EOMONTH(Conso[[#This Row],[Dates]],-1)+1,Conso[Dates],0)-1,,DAY(Conso[[#This Row],[Dates]])))</f>
        <v>#DIV/0!</v>
      </c>
      <c r="G242" s="13"/>
      <c r="H242" s="1"/>
    </row>
    <row r="243" spans="1:8" ht="18.75" x14ac:dyDescent="0.3">
      <c r="A243" s="4">
        <f t="shared" si="3"/>
        <v>45529</v>
      </c>
      <c r="B243" s="14"/>
      <c r="C243" s="13">
        <f>Conso[[#This Row],[conso]]/VLOOKUP(Conso[[#This Row],[Dates]],Tarifs[],2,1)</f>
        <v>0</v>
      </c>
      <c r="D243" s="13">
        <f>IF(Conso[[#This Row],[conso]]&gt;0,VLOOKUP(Conso[[#This Row],[Dates]],Tarifs[],3,1),0)/(EOMONTH(Conso[[#This Row],[Dates]],0)-EOMONTH(Conso[[#This Row],[Dates]],-1))</f>
        <v>0</v>
      </c>
      <c r="E243" s="13" t="str">
        <f>IF(Conso[[#This Row],[conso]]&gt;0,Conso[[#This Row],[abonn]]+Conso[[#This Row],[conso]],"")</f>
        <v/>
      </c>
      <c r="F243" s="18" t="e">
        <f ca="1">AVERAGE(OFFSET(Conso[total],MATCH(EOMONTH(Conso[[#This Row],[Dates]],-1)+1,Conso[Dates],0)-1,,DAY(Conso[[#This Row],[Dates]])))</f>
        <v>#DIV/0!</v>
      </c>
      <c r="G243" s="13"/>
      <c r="H243" s="1"/>
    </row>
    <row r="244" spans="1:8" ht="18.75" x14ac:dyDescent="0.3">
      <c r="A244" s="4">
        <f t="shared" si="3"/>
        <v>45530</v>
      </c>
      <c r="B244" s="14"/>
      <c r="C244" s="13">
        <f>Conso[[#This Row],[conso]]/VLOOKUP(Conso[[#This Row],[Dates]],Tarifs[],2,1)</f>
        <v>0</v>
      </c>
      <c r="D244" s="13">
        <f>IF(Conso[[#This Row],[conso]]&gt;0,VLOOKUP(Conso[[#This Row],[Dates]],Tarifs[],3,1),0)/(EOMONTH(Conso[[#This Row],[Dates]],0)-EOMONTH(Conso[[#This Row],[Dates]],-1))</f>
        <v>0</v>
      </c>
      <c r="E244" s="13" t="str">
        <f>IF(Conso[[#This Row],[conso]]&gt;0,Conso[[#This Row],[abonn]]+Conso[[#This Row],[conso]],"")</f>
        <v/>
      </c>
      <c r="F244" s="18" t="e">
        <f ca="1">AVERAGE(OFFSET(Conso[total],MATCH(EOMONTH(Conso[[#This Row],[Dates]],-1)+1,Conso[Dates],0)-1,,DAY(Conso[[#This Row],[Dates]])))</f>
        <v>#DIV/0!</v>
      </c>
      <c r="G244" s="13"/>
      <c r="H244" s="1"/>
    </row>
    <row r="245" spans="1:8" ht="18.75" x14ac:dyDescent="0.3">
      <c r="A245" s="4">
        <f t="shared" si="3"/>
        <v>45531</v>
      </c>
      <c r="B245" s="14"/>
      <c r="C245" s="13">
        <f>Conso[[#This Row],[conso]]/VLOOKUP(Conso[[#This Row],[Dates]],Tarifs[],2,1)</f>
        <v>0</v>
      </c>
      <c r="D245" s="13">
        <f>IF(Conso[[#This Row],[conso]]&gt;0,VLOOKUP(Conso[[#This Row],[Dates]],Tarifs[],3,1),0)/(EOMONTH(Conso[[#This Row],[Dates]],0)-EOMONTH(Conso[[#This Row],[Dates]],-1))</f>
        <v>0</v>
      </c>
      <c r="E245" s="13" t="str">
        <f>IF(Conso[[#This Row],[conso]]&gt;0,Conso[[#This Row],[abonn]]+Conso[[#This Row],[conso]],"")</f>
        <v/>
      </c>
      <c r="F245" s="18" t="e">
        <f ca="1">AVERAGE(OFFSET(Conso[total],MATCH(EOMONTH(Conso[[#This Row],[Dates]],-1)+1,Conso[Dates],0)-1,,DAY(Conso[[#This Row],[Dates]])))</f>
        <v>#DIV/0!</v>
      </c>
      <c r="G245" s="13"/>
      <c r="H245" s="1"/>
    </row>
    <row r="246" spans="1:8" ht="18.75" x14ac:dyDescent="0.3">
      <c r="A246" s="4">
        <f t="shared" si="3"/>
        <v>45532</v>
      </c>
      <c r="B246" s="14"/>
      <c r="C246" s="13">
        <f>Conso[[#This Row],[conso]]/VLOOKUP(Conso[[#This Row],[Dates]],Tarifs[],2,1)</f>
        <v>0</v>
      </c>
      <c r="D246" s="13">
        <f>IF(Conso[[#This Row],[conso]]&gt;0,VLOOKUP(Conso[[#This Row],[Dates]],Tarifs[],3,1),0)/(EOMONTH(Conso[[#This Row],[Dates]],0)-EOMONTH(Conso[[#This Row],[Dates]],-1))</f>
        <v>0</v>
      </c>
      <c r="E246" s="13" t="str">
        <f>IF(Conso[[#This Row],[conso]]&gt;0,Conso[[#This Row],[abonn]]+Conso[[#This Row],[conso]],"")</f>
        <v/>
      </c>
      <c r="F246" s="18" t="e">
        <f ca="1">AVERAGE(OFFSET(Conso[total],MATCH(EOMONTH(Conso[[#This Row],[Dates]],-1)+1,Conso[Dates],0)-1,,DAY(Conso[[#This Row],[Dates]])))</f>
        <v>#DIV/0!</v>
      </c>
      <c r="G246" s="13"/>
      <c r="H246" s="1"/>
    </row>
    <row r="247" spans="1:8" ht="18.75" x14ac:dyDescent="0.3">
      <c r="A247" s="4">
        <f t="shared" si="3"/>
        <v>45533</v>
      </c>
      <c r="B247" s="14"/>
      <c r="C247" s="13">
        <f>Conso[[#This Row],[conso]]/VLOOKUP(Conso[[#This Row],[Dates]],Tarifs[],2,1)</f>
        <v>0</v>
      </c>
      <c r="D247" s="13">
        <f>IF(Conso[[#This Row],[conso]]&gt;0,VLOOKUP(Conso[[#This Row],[Dates]],Tarifs[],3,1),0)/(EOMONTH(Conso[[#This Row],[Dates]],0)-EOMONTH(Conso[[#This Row],[Dates]],-1))</f>
        <v>0</v>
      </c>
      <c r="E247" s="13" t="str">
        <f>IF(Conso[[#This Row],[conso]]&gt;0,Conso[[#This Row],[abonn]]+Conso[[#This Row],[conso]],"")</f>
        <v/>
      </c>
      <c r="F247" s="18" t="e">
        <f ca="1">AVERAGE(OFFSET(Conso[total],MATCH(EOMONTH(Conso[[#This Row],[Dates]],-1)+1,Conso[Dates],0)-1,,DAY(Conso[[#This Row],[Dates]])))</f>
        <v>#DIV/0!</v>
      </c>
      <c r="G247" s="13"/>
      <c r="H247" s="1"/>
    </row>
    <row r="248" spans="1:8" ht="18.75" x14ac:dyDescent="0.3">
      <c r="A248" s="4">
        <f t="shared" si="3"/>
        <v>45534</v>
      </c>
      <c r="B248" s="14"/>
      <c r="C248" s="13">
        <f>Conso[[#This Row],[conso]]/VLOOKUP(Conso[[#This Row],[Dates]],Tarifs[],2,1)</f>
        <v>0</v>
      </c>
      <c r="D248" s="13">
        <f>IF(Conso[[#This Row],[conso]]&gt;0,VLOOKUP(Conso[[#This Row],[Dates]],Tarifs[],3,1),0)/(EOMONTH(Conso[[#This Row],[Dates]],0)-EOMONTH(Conso[[#This Row],[Dates]],-1))</f>
        <v>0</v>
      </c>
      <c r="E248" s="13" t="str">
        <f>IF(Conso[[#This Row],[conso]]&gt;0,Conso[[#This Row],[abonn]]+Conso[[#This Row],[conso]],"")</f>
        <v/>
      </c>
      <c r="F248" s="18" t="e">
        <f ca="1">AVERAGE(OFFSET(Conso[total],MATCH(EOMONTH(Conso[[#This Row],[Dates]],-1)+1,Conso[Dates],0)-1,,DAY(Conso[[#This Row],[Dates]])))</f>
        <v>#DIV/0!</v>
      </c>
      <c r="G248" s="13"/>
      <c r="H248" s="1"/>
    </row>
    <row r="249" spans="1:8" ht="18.75" x14ac:dyDescent="0.3">
      <c r="A249" s="4">
        <f t="shared" si="3"/>
        <v>45535</v>
      </c>
      <c r="B249" s="14"/>
      <c r="C249" s="13">
        <f>Conso[[#This Row],[conso]]/VLOOKUP(Conso[[#This Row],[Dates]],Tarifs[],2,1)</f>
        <v>0</v>
      </c>
      <c r="D249" s="13">
        <f>IF(Conso[[#This Row],[conso]]&gt;0,VLOOKUP(Conso[[#This Row],[Dates]],Tarifs[],3,1),0)/(EOMONTH(Conso[[#This Row],[Dates]],0)-EOMONTH(Conso[[#This Row],[Dates]],-1))</f>
        <v>0</v>
      </c>
      <c r="E249" s="13" t="str">
        <f>IF(Conso[[#This Row],[conso]]&gt;0,Conso[[#This Row],[abonn]]+Conso[[#This Row],[conso]],"")</f>
        <v/>
      </c>
      <c r="F249" s="18" t="e">
        <f ca="1">AVERAGE(OFFSET(Conso[total],MATCH(EOMONTH(Conso[[#This Row],[Dates]],-1)+1,Conso[Dates],0)-1,,DAY(Conso[[#This Row],[Dates]])))</f>
        <v>#DIV/0!</v>
      </c>
      <c r="G249" s="13"/>
      <c r="H249" s="1"/>
    </row>
    <row r="250" spans="1:8" ht="18.75" x14ac:dyDescent="0.3">
      <c r="A250" s="4">
        <f t="shared" si="3"/>
        <v>45536</v>
      </c>
      <c r="B250" s="14"/>
      <c r="C250" s="13">
        <f>Conso[[#This Row],[conso]]/VLOOKUP(Conso[[#This Row],[Dates]],Tarifs[],2,1)</f>
        <v>0</v>
      </c>
      <c r="D250" s="13">
        <f>IF(Conso[[#This Row],[conso]]&gt;0,VLOOKUP(Conso[[#This Row],[Dates]],Tarifs[],3,1),0)/(EOMONTH(Conso[[#This Row],[Dates]],0)-EOMONTH(Conso[[#This Row],[Dates]],-1))</f>
        <v>0</v>
      </c>
      <c r="E250" s="13" t="str">
        <f>IF(Conso[[#This Row],[conso]]&gt;0,Conso[[#This Row],[abonn]]+Conso[[#This Row],[conso]],"")</f>
        <v/>
      </c>
      <c r="F250" s="18" t="e">
        <f ca="1">AVERAGE(OFFSET(Conso[total],MATCH(EOMONTH(Conso[[#This Row],[Dates]],-1)+1,Conso[Dates],0)-1,,DAY(Conso[[#This Row],[Dates]])))</f>
        <v>#DIV/0!</v>
      </c>
      <c r="G250" s="13"/>
      <c r="H250" s="1"/>
    </row>
    <row r="251" spans="1:8" ht="18.75" x14ac:dyDescent="0.3">
      <c r="A251" s="4">
        <f t="shared" si="3"/>
        <v>45537</v>
      </c>
      <c r="B251" s="14"/>
      <c r="C251" s="13">
        <f>Conso[[#This Row],[conso]]/VLOOKUP(Conso[[#This Row],[Dates]],Tarifs[],2,1)</f>
        <v>0</v>
      </c>
      <c r="D251" s="13">
        <f>IF(Conso[[#This Row],[conso]]&gt;0,VLOOKUP(Conso[[#This Row],[Dates]],Tarifs[],3,1),0)/(EOMONTH(Conso[[#This Row],[Dates]],0)-EOMONTH(Conso[[#This Row],[Dates]],-1))</f>
        <v>0</v>
      </c>
      <c r="E251" s="13" t="str">
        <f>IF(Conso[[#This Row],[conso]]&gt;0,Conso[[#This Row],[abonn]]+Conso[[#This Row],[conso]],"")</f>
        <v/>
      </c>
      <c r="F251" s="18" t="e">
        <f ca="1">AVERAGE(OFFSET(Conso[total],MATCH(EOMONTH(Conso[[#This Row],[Dates]],-1)+1,Conso[Dates],0)-1,,DAY(Conso[[#This Row],[Dates]])))</f>
        <v>#DIV/0!</v>
      </c>
      <c r="G251" s="13"/>
      <c r="H251" s="1"/>
    </row>
    <row r="252" spans="1:8" ht="18.75" x14ac:dyDescent="0.3">
      <c r="A252" s="4">
        <f t="shared" si="3"/>
        <v>45538</v>
      </c>
      <c r="B252" s="14"/>
      <c r="C252" s="13">
        <f>Conso[[#This Row],[conso]]/VLOOKUP(Conso[[#This Row],[Dates]],Tarifs[],2,1)</f>
        <v>0</v>
      </c>
      <c r="D252" s="13">
        <f>IF(Conso[[#This Row],[conso]]&gt;0,VLOOKUP(Conso[[#This Row],[Dates]],Tarifs[],3,1),0)/(EOMONTH(Conso[[#This Row],[Dates]],0)-EOMONTH(Conso[[#This Row],[Dates]],-1))</f>
        <v>0</v>
      </c>
      <c r="E252" s="13" t="str">
        <f>IF(Conso[[#This Row],[conso]]&gt;0,Conso[[#This Row],[abonn]]+Conso[[#This Row],[conso]],"")</f>
        <v/>
      </c>
      <c r="F252" s="18" t="e">
        <f ca="1">AVERAGE(OFFSET(Conso[total],MATCH(EOMONTH(Conso[[#This Row],[Dates]],-1)+1,Conso[Dates],0)-1,,DAY(Conso[[#This Row],[Dates]])))</f>
        <v>#DIV/0!</v>
      </c>
      <c r="G252" s="13"/>
      <c r="H252" s="1"/>
    </row>
    <row r="253" spans="1:8" ht="18.75" x14ac:dyDescent="0.3">
      <c r="A253" s="4">
        <f t="shared" si="3"/>
        <v>45539</v>
      </c>
      <c r="B253" s="14"/>
      <c r="C253" s="13">
        <f>Conso[[#This Row],[conso]]/VLOOKUP(Conso[[#This Row],[Dates]],Tarifs[],2,1)</f>
        <v>0</v>
      </c>
      <c r="D253" s="13">
        <f>IF(Conso[[#This Row],[conso]]&gt;0,VLOOKUP(Conso[[#This Row],[Dates]],Tarifs[],3,1),0)/(EOMONTH(Conso[[#This Row],[Dates]],0)-EOMONTH(Conso[[#This Row],[Dates]],-1))</f>
        <v>0</v>
      </c>
      <c r="E253" s="13" t="str">
        <f>IF(Conso[[#This Row],[conso]]&gt;0,Conso[[#This Row],[abonn]]+Conso[[#This Row],[conso]],"")</f>
        <v/>
      </c>
      <c r="F253" s="18" t="e">
        <f ca="1">AVERAGE(OFFSET(Conso[total],MATCH(EOMONTH(Conso[[#This Row],[Dates]],-1)+1,Conso[Dates],0)-1,,DAY(Conso[[#This Row],[Dates]])))</f>
        <v>#DIV/0!</v>
      </c>
      <c r="G253" s="13"/>
      <c r="H253" s="1"/>
    </row>
    <row r="254" spans="1:8" ht="18.75" x14ac:dyDescent="0.3">
      <c r="A254" s="4">
        <f t="shared" si="3"/>
        <v>45540</v>
      </c>
      <c r="B254" s="14"/>
      <c r="C254" s="13">
        <f>Conso[[#This Row],[conso]]/VLOOKUP(Conso[[#This Row],[Dates]],Tarifs[],2,1)</f>
        <v>0</v>
      </c>
      <c r="D254" s="13">
        <f>IF(Conso[[#This Row],[conso]]&gt;0,VLOOKUP(Conso[[#This Row],[Dates]],Tarifs[],3,1),0)/(EOMONTH(Conso[[#This Row],[Dates]],0)-EOMONTH(Conso[[#This Row],[Dates]],-1))</f>
        <v>0</v>
      </c>
      <c r="E254" s="13" t="str">
        <f>IF(Conso[[#This Row],[conso]]&gt;0,Conso[[#This Row],[abonn]]+Conso[[#This Row],[conso]],"")</f>
        <v/>
      </c>
      <c r="F254" s="18" t="e">
        <f ca="1">AVERAGE(OFFSET(Conso[total],MATCH(EOMONTH(Conso[[#This Row],[Dates]],-1)+1,Conso[Dates],0)-1,,DAY(Conso[[#This Row],[Dates]])))</f>
        <v>#DIV/0!</v>
      </c>
      <c r="G254" s="13"/>
      <c r="H254" s="1"/>
    </row>
    <row r="255" spans="1:8" ht="18.75" x14ac:dyDescent="0.3">
      <c r="A255" s="4">
        <f t="shared" si="3"/>
        <v>45541</v>
      </c>
      <c r="B255" s="14"/>
      <c r="C255" s="13">
        <f>Conso[[#This Row],[conso]]/VLOOKUP(Conso[[#This Row],[Dates]],Tarifs[],2,1)</f>
        <v>0</v>
      </c>
      <c r="D255" s="13">
        <f>IF(Conso[[#This Row],[conso]]&gt;0,VLOOKUP(Conso[[#This Row],[Dates]],Tarifs[],3,1),0)/(EOMONTH(Conso[[#This Row],[Dates]],0)-EOMONTH(Conso[[#This Row],[Dates]],-1))</f>
        <v>0</v>
      </c>
      <c r="E255" s="13" t="str">
        <f>IF(Conso[[#This Row],[conso]]&gt;0,Conso[[#This Row],[abonn]]+Conso[[#This Row],[conso]],"")</f>
        <v/>
      </c>
      <c r="F255" s="18" t="e">
        <f ca="1">AVERAGE(OFFSET(Conso[total],MATCH(EOMONTH(Conso[[#This Row],[Dates]],-1)+1,Conso[Dates],0)-1,,DAY(Conso[[#This Row],[Dates]])))</f>
        <v>#DIV/0!</v>
      </c>
      <c r="G255" s="13"/>
      <c r="H255" s="1"/>
    </row>
    <row r="256" spans="1:8" ht="18.75" x14ac:dyDescent="0.3">
      <c r="A256" s="4">
        <f t="shared" si="3"/>
        <v>45542</v>
      </c>
      <c r="B256" s="14"/>
      <c r="C256" s="13">
        <f>Conso[[#This Row],[conso]]/VLOOKUP(Conso[[#This Row],[Dates]],Tarifs[],2,1)</f>
        <v>0</v>
      </c>
      <c r="D256" s="13">
        <f>IF(Conso[[#This Row],[conso]]&gt;0,VLOOKUP(Conso[[#This Row],[Dates]],Tarifs[],3,1),0)/(EOMONTH(Conso[[#This Row],[Dates]],0)-EOMONTH(Conso[[#This Row],[Dates]],-1))</f>
        <v>0</v>
      </c>
      <c r="E256" s="13" t="str">
        <f>IF(Conso[[#This Row],[conso]]&gt;0,Conso[[#This Row],[abonn]]+Conso[[#This Row],[conso]],"")</f>
        <v/>
      </c>
      <c r="F256" s="18" t="e">
        <f ca="1">AVERAGE(OFFSET(Conso[total],MATCH(EOMONTH(Conso[[#This Row],[Dates]],-1)+1,Conso[Dates],0)-1,,DAY(Conso[[#This Row],[Dates]])))</f>
        <v>#DIV/0!</v>
      </c>
      <c r="G256" s="13"/>
      <c r="H256" s="1"/>
    </row>
    <row r="257" spans="1:8" ht="18.75" x14ac:dyDescent="0.3">
      <c r="A257" s="4">
        <f t="shared" si="3"/>
        <v>45543</v>
      </c>
      <c r="B257" s="14"/>
      <c r="C257" s="13">
        <f>Conso[[#This Row],[conso]]/VLOOKUP(Conso[[#This Row],[Dates]],Tarifs[],2,1)</f>
        <v>0</v>
      </c>
      <c r="D257" s="13">
        <f>IF(Conso[[#This Row],[conso]]&gt;0,VLOOKUP(Conso[[#This Row],[Dates]],Tarifs[],3,1),0)/(EOMONTH(Conso[[#This Row],[Dates]],0)-EOMONTH(Conso[[#This Row],[Dates]],-1))</f>
        <v>0</v>
      </c>
      <c r="E257" s="13" t="str">
        <f>IF(Conso[[#This Row],[conso]]&gt;0,Conso[[#This Row],[abonn]]+Conso[[#This Row],[conso]],"")</f>
        <v/>
      </c>
      <c r="F257" s="18" t="e">
        <f ca="1">AVERAGE(OFFSET(Conso[total],MATCH(EOMONTH(Conso[[#This Row],[Dates]],-1)+1,Conso[Dates],0)-1,,DAY(Conso[[#This Row],[Dates]])))</f>
        <v>#DIV/0!</v>
      </c>
      <c r="G257" s="13"/>
      <c r="H257" s="1"/>
    </row>
    <row r="258" spans="1:8" ht="18.75" x14ac:dyDescent="0.3">
      <c r="A258" s="4">
        <f t="shared" si="3"/>
        <v>45544</v>
      </c>
      <c r="B258" s="14"/>
      <c r="C258" s="13">
        <f>Conso[[#This Row],[conso]]/VLOOKUP(Conso[[#This Row],[Dates]],Tarifs[],2,1)</f>
        <v>0</v>
      </c>
      <c r="D258" s="13">
        <f>IF(Conso[[#This Row],[conso]]&gt;0,VLOOKUP(Conso[[#This Row],[Dates]],Tarifs[],3,1),0)/(EOMONTH(Conso[[#This Row],[Dates]],0)-EOMONTH(Conso[[#This Row],[Dates]],-1))</f>
        <v>0</v>
      </c>
      <c r="E258" s="13" t="str">
        <f>IF(Conso[[#This Row],[conso]]&gt;0,Conso[[#This Row],[abonn]]+Conso[[#This Row],[conso]],"")</f>
        <v/>
      </c>
      <c r="F258" s="18" t="e">
        <f ca="1">AVERAGE(OFFSET(Conso[total],MATCH(EOMONTH(Conso[[#This Row],[Dates]],-1)+1,Conso[Dates],0)-1,,DAY(Conso[[#This Row],[Dates]])))</f>
        <v>#DIV/0!</v>
      </c>
      <c r="G258" s="13"/>
      <c r="H258" s="1"/>
    </row>
    <row r="259" spans="1:8" ht="18.75" x14ac:dyDescent="0.3">
      <c r="A259" s="4">
        <f t="shared" si="3"/>
        <v>45545</v>
      </c>
      <c r="B259" s="14"/>
      <c r="C259" s="13">
        <f>Conso[[#This Row],[conso]]/VLOOKUP(Conso[[#This Row],[Dates]],Tarifs[],2,1)</f>
        <v>0</v>
      </c>
      <c r="D259" s="13">
        <f>IF(Conso[[#This Row],[conso]]&gt;0,VLOOKUP(Conso[[#This Row],[Dates]],Tarifs[],3,1),0)/(EOMONTH(Conso[[#This Row],[Dates]],0)-EOMONTH(Conso[[#This Row],[Dates]],-1))</f>
        <v>0</v>
      </c>
      <c r="E259" s="13" t="str">
        <f>IF(Conso[[#This Row],[conso]]&gt;0,Conso[[#This Row],[abonn]]+Conso[[#This Row],[conso]],"")</f>
        <v/>
      </c>
      <c r="F259" s="18" t="e">
        <f ca="1">AVERAGE(OFFSET(Conso[total],MATCH(EOMONTH(Conso[[#This Row],[Dates]],-1)+1,Conso[Dates],0)-1,,DAY(Conso[[#This Row],[Dates]])))</f>
        <v>#DIV/0!</v>
      </c>
      <c r="G259" s="13"/>
      <c r="H259" s="1"/>
    </row>
    <row r="260" spans="1:8" ht="18.75" x14ac:dyDescent="0.3">
      <c r="A260" s="4">
        <f t="shared" si="3"/>
        <v>45546</v>
      </c>
      <c r="B260" s="14"/>
      <c r="C260" s="13">
        <f>Conso[[#This Row],[conso]]/VLOOKUP(Conso[[#This Row],[Dates]],Tarifs[],2,1)</f>
        <v>0</v>
      </c>
      <c r="D260" s="13">
        <f>IF(Conso[[#This Row],[conso]]&gt;0,VLOOKUP(Conso[[#This Row],[Dates]],Tarifs[],3,1),0)/(EOMONTH(Conso[[#This Row],[Dates]],0)-EOMONTH(Conso[[#This Row],[Dates]],-1))</f>
        <v>0</v>
      </c>
      <c r="E260" s="13" t="str">
        <f>IF(Conso[[#This Row],[conso]]&gt;0,Conso[[#This Row],[abonn]]+Conso[[#This Row],[conso]],"")</f>
        <v/>
      </c>
      <c r="F260" s="18" t="e">
        <f ca="1">AVERAGE(OFFSET(Conso[total],MATCH(EOMONTH(Conso[[#This Row],[Dates]],-1)+1,Conso[Dates],0)-1,,DAY(Conso[[#This Row],[Dates]])))</f>
        <v>#DIV/0!</v>
      </c>
      <c r="G260" s="13"/>
      <c r="H260" s="1"/>
    </row>
    <row r="261" spans="1:8" ht="18.75" x14ac:dyDescent="0.3">
      <c r="A261" s="4">
        <f t="shared" si="3"/>
        <v>45547</v>
      </c>
      <c r="B261" s="14"/>
      <c r="C261" s="13">
        <f>Conso[[#This Row],[conso]]/VLOOKUP(Conso[[#This Row],[Dates]],Tarifs[],2,1)</f>
        <v>0</v>
      </c>
      <c r="D261" s="13">
        <f>IF(Conso[[#This Row],[conso]]&gt;0,VLOOKUP(Conso[[#This Row],[Dates]],Tarifs[],3,1),0)/(EOMONTH(Conso[[#This Row],[Dates]],0)-EOMONTH(Conso[[#This Row],[Dates]],-1))</f>
        <v>0</v>
      </c>
      <c r="E261" s="13" t="str">
        <f>IF(Conso[[#This Row],[conso]]&gt;0,Conso[[#This Row],[abonn]]+Conso[[#This Row],[conso]],"")</f>
        <v/>
      </c>
      <c r="F261" s="18" t="e">
        <f ca="1">AVERAGE(OFFSET(Conso[total],MATCH(EOMONTH(Conso[[#This Row],[Dates]],-1)+1,Conso[Dates],0)-1,,DAY(Conso[[#This Row],[Dates]])))</f>
        <v>#DIV/0!</v>
      </c>
      <c r="G261" s="13"/>
      <c r="H261" s="1"/>
    </row>
    <row r="262" spans="1:8" ht="18.75" x14ac:dyDescent="0.3">
      <c r="A262" s="4">
        <f t="shared" si="3"/>
        <v>45548</v>
      </c>
      <c r="B262" s="14"/>
      <c r="C262" s="13">
        <f>Conso[[#This Row],[conso]]/VLOOKUP(Conso[[#This Row],[Dates]],Tarifs[],2,1)</f>
        <v>0</v>
      </c>
      <c r="D262" s="13">
        <f>IF(Conso[[#This Row],[conso]]&gt;0,VLOOKUP(Conso[[#This Row],[Dates]],Tarifs[],3,1),0)/(EOMONTH(Conso[[#This Row],[Dates]],0)-EOMONTH(Conso[[#This Row],[Dates]],-1))</f>
        <v>0</v>
      </c>
      <c r="E262" s="13" t="str">
        <f>IF(Conso[[#This Row],[conso]]&gt;0,Conso[[#This Row],[abonn]]+Conso[[#This Row],[conso]],"")</f>
        <v/>
      </c>
      <c r="F262" s="18" t="e">
        <f ca="1">AVERAGE(OFFSET(Conso[total],MATCH(EOMONTH(Conso[[#This Row],[Dates]],-1)+1,Conso[Dates],0)-1,,DAY(Conso[[#This Row],[Dates]])))</f>
        <v>#DIV/0!</v>
      </c>
      <c r="G262" s="13"/>
      <c r="H262" s="1"/>
    </row>
    <row r="263" spans="1:8" ht="18.75" x14ac:dyDescent="0.3">
      <c r="A263" s="4">
        <f t="shared" ref="A263:A275" si="4">IF(ROW()=6,DATE(2024,1,1),A262+1)</f>
        <v>45549</v>
      </c>
      <c r="B263" s="14"/>
      <c r="C263" s="13">
        <f>Conso[[#This Row],[conso]]/VLOOKUP(Conso[[#This Row],[Dates]],Tarifs[],2,1)</f>
        <v>0</v>
      </c>
      <c r="D263" s="13">
        <f>IF(Conso[[#This Row],[conso]]&gt;0,VLOOKUP(Conso[[#This Row],[Dates]],Tarifs[],3,1),0)/(EOMONTH(Conso[[#This Row],[Dates]],0)-EOMONTH(Conso[[#This Row],[Dates]],-1))</f>
        <v>0</v>
      </c>
      <c r="E263" s="13" t="str">
        <f>IF(Conso[[#This Row],[conso]]&gt;0,Conso[[#This Row],[abonn]]+Conso[[#This Row],[conso]],"")</f>
        <v/>
      </c>
      <c r="F263" s="18" t="e">
        <f ca="1">AVERAGE(OFFSET(Conso[total],MATCH(EOMONTH(Conso[[#This Row],[Dates]],-1)+1,Conso[Dates],0)-1,,DAY(Conso[[#This Row],[Dates]])))</f>
        <v>#DIV/0!</v>
      </c>
      <c r="G263" s="13"/>
      <c r="H263" s="1"/>
    </row>
    <row r="264" spans="1:8" ht="18.75" x14ac:dyDescent="0.3">
      <c r="A264" s="4">
        <f t="shared" si="4"/>
        <v>45550</v>
      </c>
      <c r="B264" s="14"/>
      <c r="C264" s="13">
        <f>Conso[[#This Row],[conso]]/VLOOKUP(Conso[[#This Row],[Dates]],Tarifs[],2,1)</f>
        <v>0</v>
      </c>
      <c r="D264" s="13">
        <f>IF(Conso[[#This Row],[conso]]&gt;0,VLOOKUP(Conso[[#This Row],[Dates]],Tarifs[],3,1),0)/(EOMONTH(Conso[[#This Row],[Dates]],0)-EOMONTH(Conso[[#This Row],[Dates]],-1))</f>
        <v>0</v>
      </c>
      <c r="E264" s="13" t="str">
        <f>IF(Conso[[#This Row],[conso]]&gt;0,Conso[[#This Row],[abonn]]+Conso[[#This Row],[conso]],"")</f>
        <v/>
      </c>
      <c r="F264" s="18" t="e">
        <f ca="1">AVERAGE(OFFSET(Conso[total],MATCH(EOMONTH(Conso[[#This Row],[Dates]],-1)+1,Conso[Dates],0)-1,,DAY(Conso[[#This Row],[Dates]])))</f>
        <v>#DIV/0!</v>
      </c>
      <c r="G264" s="13"/>
      <c r="H264" s="1"/>
    </row>
    <row r="265" spans="1:8" ht="18.75" x14ac:dyDescent="0.3">
      <c r="A265" s="4">
        <f t="shared" si="4"/>
        <v>45551</v>
      </c>
      <c r="B265" s="14"/>
      <c r="C265" s="13">
        <f>Conso[[#This Row],[conso]]/VLOOKUP(Conso[[#This Row],[Dates]],Tarifs[],2,1)</f>
        <v>0</v>
      </c>
      <c r="D265" s="13">
        <f>IF(Conso[[#This Row],[conso]]&gt;0,VLOOKUP(Conso[[#This Row],[Dates]],Tarifs[],3,1),0)/(EOMONTH(Conso[[#This Row],[Dates]],0)-EOMONTH(Conso[[#This Row],[Dates]],-1))</f>
        <v>0</v>
      </c>
      <c r="E265" s="13" t="str">
        <f>IF(Conso[[#This Row],[conso]]&gt;0,Conso[[#This Row],[abonn]]+Conso[[#This Row],[conso]],"")</f>
        <v/>
      </c>
      <c r="F265" s="18" t="e">
        <f ca="1">AVERAGE(OFFSET(Conso[total],MATCH(EOMONTH(Conso[[#This Row],[Dates]],-1)+1,Conso[Dates],0)-1,,DAY(Conso[[#This Row],[Dates]])))</f>
        <v>#DIV/0!</v>
      </c>
      <c r="G265" s="13"/>
      <c r="H265" s="1"/>
    </row>
    <row r="266" spans="1:8" ht="18.75" x14ac:dyDescent="0.3">
      <c r="A266" s="4">
        <f t="shared" si="4"/>
        <v>45552</v>
      </c>
      <c r="B266" s="14"/>
      <c r="C266" s="13">
        <f>Conso[[#This Row],[conso]]/VLOOKUP(Conso[[#This Row],[Dates]],Tarifs[],2,1)</f>
        <v>0</v>
      </c>
      <c r="D266" s="13">
        <f>IF(Conso[[#This Row],[conso]]&gt;0,VLOOKUP(Conso[[#This Row],[Dates]],Tarifs[],3,1),0)/(EOMONTH(Conso[[#This Row],[Dates]],0)-EOMONTH(Conso[[#This Row],[Dates]],-1))</f>
        <v>0</v>
      </c>
      <c r="E266" s="13" t="str">
        <f>IF(Conso[[#This Row],[conso]]&gt;0,Conso[[#This Row],[abonn]]+Conso[[#This Row],[conso]],"")</f>
        <v/>
      </c>
      <c r="F266" s="18" t="e">
        <f ca="1">AVERAGE(OFFSET(Conso[total],MATCH(EOMONTH(Conso[[#This Row],[Dates]],-1)+1,Conso[Dates],0)-1,,DAY(Conso[[#This Row],[Dates]])))</f>
        <v>#DIV/0!</v>
      </c>
      <c r="G266" s="13"/>
      <c r="H266" s="1"/>
    </row>
    <row r="267" spans="1:8" ht="18.75" x14ac:dyDescent="0.3">
      <c r="A267" s="4">
        <f t="shared" si="4"/>
        <v>45553</v>
      </c>
      <c r="B267" s="14"/>
      <c r="C267" s="13">
        <f>Conso[[#This Row],[conso]]/VLOOKUP(Conso[[#This Row],[Dates]],Tarifs[],2,1)</f>
        <v>0</v>
      </c>
      <c r="D267" s="13">
        <f>IF(Conso[[#This Row],[conso]]&gt;0,VLOOKUP(Conso[[#This Row],[Dates]],Tarifs[],3,1),0)/(EOMONTH(Conso[[#This Row],[Dates]],0)-EOMONTH(Conso[[#This Row],[Dates]],-1))</f>
        <v>0</v>
      </c>
      <c r="E267" s="13" t="str">
        <f>IF(Conso[[#This Row],[conso]]&gt;0,Conso[[#This Row],[abonn]]+Conso[[#This Row],[conso]],"")</f>
        <v/>
      </c>
      <c r="F267" s="18" t="e">
        <f ca="1">AVERAGE(OFFSET(Conso[total],MATCH(EOMONTH(Conso[[#This Row],[Dates]],-1)+1,Conso[Dates],0)-1,,DAY(Conso[[#This Row],[Dates]])))</f>
        <v>#DIV/0!</v>
      </c>
      <c r="G267" s="13"/>
      <c r="H267" s="1"/>
    </row>
    <row r="268" spans="1:8" ht="18.75" x14ac:dyDescent="0.3">
      <c r="A268" s="4">
        <f t="shared" si="4"/>
        <v>45554</v>
      </c>
      <c r="B268" s="14"/>
      <c r="C268" s="13">
        <f>Conso[[#This Row],[conso]]/VLOOKUP(Conso[[#This Row],[Dates]],Tarifs[],2,1)</f>
        <v>0</v>
      </c>
      <c r="D268" s="13">
        <f>IF(Conso[[#This Row],[conso]]&gt;0,VLOOKUP(Conso[[#This Row],[Dates]],Tarifs[],3,1),0)/(EOMONTH(Conso[[#This Row],[Dates]],0)-EOMONTH(Conso[[#This Row],[Dates]],-1))</f>
        <v>0</v>
      </c>
      <c r="E268" s="13" t="str">
        <f>IF(Conso[[#This Row],[conso]]&gt;0,Conso[[#This Row],[abonn]]+Conso[[#This Row],[conso]],"")</f>
        <v/>
      </c>
      <c r="F268" s="18" t="e">
        <f ca="1">AVERAGE(OFFSET(Conso[total],MATCH(EOMONTH(Conso[[#This Row],[Dates]],-1)+1,Conso[Dates],0)-1,,DAY(Conso[[#This Row],[Dates]])))</f>
        <v>#DIV/0!</v>
      </c>
      <c r="G268" s="13"/>
      <c r="H268" s="1"/>
    </row>
    <row r="269" spans="1:8" ht="18.75" x14ac:dyDescent="0.3">
      <c r="A269" s="4">
        <f t="shared" si="4"/>
        <v>45555</v>
      </c>
      <c r="B269" s="14"/>
      <c r="C269" s="13">
        <f>Conso[[#This Row],[conso]]/VLOOKUP(Conso[[#This Row],[Dates]],Tarifs[],2,1)</f>
        <v>0</v>
      </c>
      <c r="D269" s="13">
        <f>IF(Conso[[#This Row],[conso]]&gt;0,VLOOKUP(Conso[[#This Row],[Dates]],Tarifs[],3,1),0)/(EOMONTH(Conso[[#This Row],[Dates]],0)-EOMONTH(Conso[[#This Row],[Dates]],-1))</f>
        <v>0</v>
      </c>
      <c r="E269" s="13" t="str">
        <f>IF(Conso[[#This Row],[conso]]&gt;0,Conso[[#This Row],[abonn]]+Conso[[#This Row],[conso]],"")</f>
        <v/>
      </c>
      <c r="F269" s="18" t="e">
        <f ca="1">AVERAGE(OFFSET(Conso[total],MATCH(EOMONTH(Conso[[#This Row],[Dates]],-1)+1,Conso[Dates],0)-1,,DAY(Conso[[#This Row],[Dates]])))</f>
        <v>#DIV/0!</v>
      </c>
      <c r="G269" s="13"/>
      <c r="H269" s="1"/>
    </row>
    <row r="270" spans="1:8" ht="18.75" x14ac:dyDescent="0.3">
      <c r="A270" s="4">
        <f t="shared" si="4"/>
        <v>45556</v>
      </c>
      <c r="B270" s="14"/>
      <c r="C270" s="13">
        <f>Conso[[#This Row],[conso]]/VLOOKUP(Conso[[#This Row],[Dates]],Tarifs[],2,1)</f>
        <v>0</v>
      </c>
      <c r="D270" s="13">
        <f>IF(Conso[[#This Row],[conso]]&gt;0,VLOOKUP(Conso[[#This Row],[Dates]],Tarifs[],3,1),0)/(EOMONTH(Conso[[#This Row],[Dates]],0)-EOMONTH(Conso[[#This Row],[Dates]],-1))</f>
        <v>0</v>
      </c>
      <c r="E270" s="13" t="str">
        <f>IF(Conso[[#This Row],[conso]]&gt;0,Conso[[#This Row],[abonn]]+Conso[[#This Row],[conso]],"")</f>
        <v/>
      </c>
      <c r="F270" s="18" t="e">
        <f ca="1">AVERAGE(OFFSET(Conso[total],MATCH(EOMONTH(Conso[[#This Row],[Dates]],-1)+1,Conso[Dates],0)-1,,DAY(Conso[[#This Row],[Dates]])))</f>
        <v>#DIV/0!</v>
      </c>
      <c r="G270" s="13"/>
      <c r="H270" s="1"/>
    </row>
    <row r="271" spans="1:8" ht="18.75" x14ac:dyDescent="0.3">
      <c r="A271" s="4">
        <f t="shared" si="4"/>
        <v>45557</v>
      </c>
      <c r="B271" s="14"/>
      <c r="C271" s="13">
        <f>Conso[[#This Row],[conso]]/VLOOKUP(Conso[[#This Row],[Dates]],Tarifs[],2,1)</f>
        <v>0</v>
      </c>
      <c r="D271" s="13">
        <f>IF(Conso[[#This Row],[conso]]&gt;0,VLOOKUP(Conso[[#This Row],[Dates]],Tarifs[],3,1),0)/(EOMONTH(Conso[[#This Row],[Dates]],0)-EOMONTH(Conso[[#This Row],[Dates]],-1))</f>
        <v>0</v>
      </c>
      <c r="E271" s="13" t="str">
        <f>IF(Conso[[#This Row],[conso]]&gt;0,Conso[[#This Row],[abonn]]+Conso[[#This Row],[conso]],"")</f>
        <v/>
      </c>
      <c r="F271" s="18" t="e">
        <f ca="1">AVERAGE(OFFSET(Conso[total],MATCH(EOMONTH(Conso[[#This Row],[Dates]],-1)+1,Conso[Dates],0)-1,,DAY(Conso[[#This Row],[Dates]])))</f>
        <v>#DIV/0!</v>
      </c>
      <c r="G271" s="13"/>
      <c r="H271" s="1"/>
    </row>
    <row r="272" spans="1:8" ht="18.75" x14ac:dyDescent="0.3">
      <c r="A272" s="4">
        <f t="shared" si="4"/>
        <v>45558</v>
      </c>
      <c r="B272" s="14"/>
      <c r="C272" s="13">
        <f>Conso[[#This Row],[conso]]/VLOOKUP(Conso[[#This Row],[Dates]],Tarifs[],2,1)</f>
        <v>0</v>
      </c>
      <c r="D272" s="13">
        <f>IF(Conso[[#This Row],[conso]]&gt;0,VLOOKUP(Conso[[#This Row],[Dates]],Tarifs[],3,1),0)/(EOMONTH(Conso[[#This Row],[Dates]],0)-EOMONTH(Conso[[#This Row],[Dates]],-1))</f>
        <v>0</v>
      </c>
      <c r="E272" s="13" t="str">
        <f>IF(Conso[[#This Row],[conso]]&gt;0,Conso[[#This Row],[abonn]]+Conso[[#This Row],[conso]],"")</f>
        <v/>
      </c>
      <c r="F272" s="18" t="e">
        <f ca="1">AVERAGE(OFFSET(Conso[total],MATCH(EOMONTH(Conso[[#This Row],[Dates]],-1)+1,Conso[Dates],0)-1,,DAY(Conso[[#This Row],[Dates]])))</f>
        <v>#DIV/0!</v>
      </c>
      <c r="G272" s="13"/>
      <c r="H272" s="1"/>
    </row>
    <row r="273" spans="1:8" ht="18.75" x14ac:dyDescent="0.3">
      <c r="A273" s="4">
        <f t="shared" si="4"/>
        <v>45559</v>
      </c>
      <c r="B273" s="14"/>
      <c r="C273" s="13">
        <f>Conso[[#This Row],[conso]]/VLOOKUP(Conso[[#This Row],[Dates]],Tarifs[],2,1)</f>
        <v>0</v>
      </c>
      <c r="D273" s="13">
        <f>IF(Conso[[#This Row],[conso]]&gt;0,VLOOKUP(Conso[[#This Row],[Dates]],Tarifs[],3,1),0)/(EOMONTH(Conso[[#This Row],[Dates]],0)-EOMONTH(Conso[[#This Row],[Dates]],-1))</f>
        <v>0</v>
      </c>
      <c r="E273" s="13" t="str">
        <f>IF(Conso[[#This Row],[conso]]&gt;0,Conso[[#This Row],[abonn]]+Conso[[#This Row],[conso]],"")</f>
        <v/>
      </c>
      <c r="F273" s="18" t="e">
        <f ca="1">AVERAGE(OFFSET(Conso[total],MATCH(EOMONTH(Conso[[#This Row],[Dates]],-1)+1,Conso[Dates],0)-1,,DAY(Conso[[#This Row],[Dates]])))</f>
        <v>#DIV/0!</v>
      </c>
      <c r="G273" s="13"/>
      <c r="H273" s="1"/>
    </row>
    <row r="274" spans="1:8" ht="18.75" x14ac:dyDescent="0.3">
      <c r="A274" s="4">
        <f t="shared" si="4"/>
        <v>45560</v>
      </c>
      <c r="B274" s="14"/>
      <c r="C274" s="13">
        <f>Conso[[#This Row],[conso]]/VLOOKUP(Conso[[#This Row],[Dates]],Tarifs[],2,1)</f>
        <v>0</v>
      </c>
      <c r="D274" s="13">
        <f>IF(Conso[[#This Row],[conso]]&gt;0,VLOOKUP(Conso[[#This Row],[Dates]],Tarifs[],3,1),0)/(EOMONTH(Conso[[#This Row],[Dates]],0)-EOMONTH(Conso[[#This Row],[Dates]],-1))</f>
        <v>0</v>
      </c>
      <c r="E274" s="13" t="str">
        <f>IF(Conso[[#This Row],[conso]]&gt;0,Conso[[#This Row],[abonn]]+Conso[[#This Row],[conso]],"")</f>
        <v/>
      </c>
      <c r="F274" s="18" t="e">
        <f ca="1">AVERAGE(OFFSET(Conso[total],MATCH(EOMONTH(Conso[[#This Row],[Dates]],-1)+1,Conso[Dates],0)-1,,DAY(Conso[[#This Row],[Dates]])))</f>
        <v>#DIV/0!</v>
      </c>
      <c r="G274" s="13"/>
      <c r="H274" s="1"/>
    </row>
    <row r="275" spans="1:8" ht="18.75" x14ac:dyDescent="0.3">
      <c r="A275" s="4">
        <f t="shared" si="4"/>
        <v>45561</v>
      </c>
      <c r="B275" s="14"/>
      <c r="C275" s="13">
        <f>Conso[[#This Row],[conso]]/VLOOKUP(Conso[[#This Row],[Dates]],Tarifs[],2,1)</f>
        <v>0</v>
      </c>
      <c r="D275" s="13">
        <f>IF(Conso[[#This Row],[conso]]&gt;0,VLOOKUP(Conso[[#This Row],[Dates]],Tarifs[],3,1),0)/(EOMONTH(Conso[[#This Row],[Dates]],0)-EOMONTH(Conso[[#This Row],[Dates]],-1))</f>
        <v>0</v>
      </c>
      <c r="E275" s="13" t="str">
        <f>IF(Conso[[#This Row],[conso]]&gt;0,Conso[[#This Row],[abonn]]+Conso[[#This Row],[conso]],"")</f>
        <v/>
      </c>
      <c r="F275" s="18" t="e">
        <f ca="1">AVERAGE(OFFSET(Conso[total],MATCH(EOMONTH(Conso[[#This Row],[Dates]],-1)+1,Conso[Dates],0)-1,,DAY(Conso[[#This Row],[Dates]])))</f>
        <v>#DIV/0!</v>
      </c>
      <c r="G275" s="13"/>
      <c r="H275" s="1"/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90D9-D30F-4BDF-B0DA-070F1537311A}">
  <dimension ref="A1:F11"/>
  <sheetViews>
    <sheetView workbookViewId="0">
      <selection activeCell="A5" sqref="A5"/>
    </sheetView>
  </sheetViews>
  <sheetFormatPr baseColWidth="10" defaultRowHeight="15" x14ac:dyDescent="0.25"/>
  <cols>
    <col min="1" max="1" width="16.7109375" bestFit="1" customWidth="1"/>
    <col min="2" max="2" width="12.85546875" bestFit="1" customWidth="1"/>
    <col min="3" max="3" width="14.42578125" bestFit="1" customWidth="1"/>
    <col min="4" max="4" width="12.7109375" bestFit="1" customWidth="1"/>
    <col min="5" max="5" width="15.140625" bestFit="1" customWidth="1"/>
    <col min="6" max="6" width="18.42578125" bestFit="1" customWidth="1"/>
  </cols>
  <sheetData>
    <row r="1" spans="1:6" ht="117" customHeight="1" x14ac:dyDescent="0.25"/>
    <row r="2" spans="1:6" x14ac:dyDescent="0.25">
      <c r="A2" s="15" t="s">
        <v>16</v>
      </c>
      <c r="B2" t="s">
        <v>17</v>
      </c>
    </row>
    <row r="4" spans="1:6" s="20" customFormat="1" x14ac:dyDescent="0.25">
      <c r="A4" s="19" t="s">
        <v>9</v>
      </c>
      <c r="B4" s="20" t="s">
        <v>19</v>
      </c>
      <c r="C4" s="20" t="s">
        <v>21</v>
      </c>
      <c r="D4" s="20" t="s">
        <v>20</v>
      </c>
      <c r="E4" s="20" t="s">
        <v>22</v>
      </c>
      <c r="F4" t="s">
        <v>23</v>
      </c>
    </row>
    <row r="5" spans="1:6" x14ac:dyDescent="0.25">
      <c r="A5" t="s">
        <v>10</v>
      </c>
      <c r="B5" s="16">
        <v>1273.6098020735155</v>
      </c>
      <c r="C5" s="17">
        <v>270.26</v>
      </c>
      <c r="D5" s="17">
        <v>18.89</v>
      </c>
      <c r="E5" s="17">
        <v>559.41</v>
      </c>
      <c r="F5" s="17">
        <v>7.913281062600956</v>
      </c>
    </row>
    <row r="6" spans="1:6" x14ac:dyDescent="0.25">
      <c r="A6" t="s">
        <v>11</v>
      </c>
      <c r="B6" s="16">
        <v>934.26013195098972</v>
      </c>
      <c r="C6" s="17">
        <v>198.25</v>
      </c>
      <c r="D6" s="17">
        <v>18.890000000000008</v>
      </c>
      <c r="E6" s="17">
        <v>415.39</v>
      </c>
      <c r="F6" s="17">
        <v>7.4733076298399634</v>
      </c>
    </row>
    <row r="7" spans="1:6" x14ac:dyDescent="0.25">
      <c r="A7" t="s">
        <v>12</v>
      </c>
      <c r="B7" s="16">
        <v>863.52497643732295</v>
      </c>
      <c r="C7" s="17">
        <v>183.24000000000004</v>
      </c>
      <c r="D7" s="17">
        <v>18.89</v>
      </c>
      <c r="E7" s="17">
        <v>385.37000000000006</v>
      </c>
      <c r="F7" s="17">
        <v>7.3281314455729438</v>
      </c>
    </row>
    <row r="8" spans="1:6" x14ac:dyDescent="0.25">
      <c r="A8" t="s">
        <v>13</v>
      </c>
      <c r="B8" s="16">
        <v>764.0904806786051</v>
      </c>
      <c r="C8" s="17">
        <v>162.13999999999999</v>
      </c>
      <c r="D8" s="17">
        <v>18.89</v>
      </c>
      <c r="E8" s="17">
        <v>343.17</v>
      </c>
      <c r="F8" s="17">
        <v>6.2151968028959228</v>
      </c>
    </row>
    <row r="9" spans="1:6" x14ac:dyDescent="0.25">
      <c r="A9" t="s">
        <v>14</v>
      </c>
      <c r="B9" s="16">
        <v>512.34684260131928</v>
      </c>
      <c r="C9" s="17">
        <v>108.72000000000003</v>
      </c>
      <c r="D9" s="17">
        <v>18.89</v>
      </c>
      <c r="E9" s="17">
        <v>236.33000000000007</v>
      </c>
      <c r="F9" s="17">
        <v>4.2384725233744254</v>
      </c>
    </row>
    <row r="10" spans="1:6" x14ac:dyDescent="0.25">
      <c r="A10" t="s">
        <v>15</v>
      </c>
      <c r="B10" s="16">
        <v>26.625824693685203</v>
      </c>
      <c r="C10" s="17">
        <v>5.65</v>
      </c>
      <c r="D10" s="17">
        <v>1.2593333333333334</v>
      </c>
      <c r="E10" s="17">
        <v>12.559333333333333</v>
      </c>
      <c r="F10" s="17">
        <v>3.4535000000000009</v>
      </c>
    </row>
    <row r="11" spans="1:6" x14ac:dyDescent="0.25">
      <c r="A11" t="s">
        <v>8</v>
      </c>
      <c r="B11" s="16">
        <v>4374.4580584354389</v>
      </c>
      <c r="C11" s="17">
        <v>928.26000000000045</v>
      </c>
      <c r="D11" s="17">
        <v>95.709333333333348</v>
      </c>
      <c r="E11" s="17">
        <v>1952.2293333333341</v>
      </c>
      <c r="F11" s="17">
        <v>6.1025453919243757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cp:lastModifiedBy>Chris_W10</cp:lastModifiedBy>
  <dcterms:created xsi:type="dcterms:W3CDTF">2024-06-03T08:39:03Z</dcterms:created>
  <dcterms:modified xsi:type="dcterms:W3CDTF">2024-06-03T10:11:46Z</dcterms:modified>
</cp:coreProperties>
</file>