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2308BAD-F77F-491D-9318-9BD6E146F11F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22" sheetId="1" r:id="rId1"/>
  </sheets>
  <definedNames>
    <definedName name="PlageV">_xlfn._xlws.FILTER(INDIRECT('22'!$Y$3&amp;'22'!$Y1&amp;"[V]"),(INDIRECT('22'!$Y$3&amp;'22'!$Y1&amp;"[T]")&gt;='22'!$W1)*(INDIRECT('22'!$Y$3&amp;'22'!$Y1&amp;"[T]")&lt;='22'!$X1))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7" i="1" l="1"/>
  <c r="AH8" i="1"/>
  <c r="AH9" i="1"/>
  <c r="AG9" i="1" a="1"/>
  <c r="AG9" i="1" s="1"/>
  <c r="AF9" i="1"/>
  <c r="AF9" i="1" a="1"/>
  <c r="AE9" i="1"/>
  <c r="AD9" i="1"/>
  <c r="AG8" i="1" a="1"/>
  <c r="AG8" i="1" s="1"/>
  <c r="AF8" i="1"/>
  <c r="AF8" i="1" a="1"/>
  <c r="AE8" i="1"/>
  <c r="AD8" i="1"/>
  <c r="AG7" i="1" a="1"/>
  <c r="AG7" i="1" s="1"/>
  <c r="AF7" i="1"/>
  <c r="AF7" i="1" a="1"/>
  <c r="AE7" i="1"/>
  <c r="AD7" i="1"/>
  <c r="AC7" i="1"/>
  <c r="AC8" i="1"/>
  <c r="AC9" i="1"/>
  <c r="AB7" i="1"/>
  <c r="AB8" i="1"/>
  <c r="AB9" i="1"/>
  <c r="AA7" i="1"/>
  <c r="AA8" i="1"/>
  <c r="AA9" i="1"/>
  <c r="AF5" i="1" a="1"/>
  <c r="AE5" i="1"/>
  <c r="AD5" i="1"/>
  <c r="AE6" i="1"/>
  <c r="AD4" i="1"/>
  <c r="AG6" i="1" a="1"/>
  <c r="AE4" i="1"/>
  <c r="AG4" i="1" a="1"/>
  <c r="AF6" i="1" a="1"/>
  <c r="AF4" i="1" a="1"/>
  <c r="AD6" i="1"/>
  <c r="AG5" i="1" a="1"/>
  <c r="AC4" i="1"/>
  <c r="AC6" i="1"/>
  <c r="AC5" i="1"/>
  <c r="AB4" i="1"/>
  <c r="AB6" i="1"/>
  <c r="AB5" i="1"/>
  <c r="AA5" i="1"/>
  <c r="AA4" i="1"/>
  <c r="AA6" i="1"/>
  <c r="AG5" i="1" l="1"/>
  <c r="AF4" i="1"/>
  <c r="AF6" i="1"/>
  <c r="AH6" i="1" s="1"/>
  <c r="AG4" i="1"/>
  <c r="AG6" i="1"/>
  <c r="AF5" i="1"/>
  <c r="AH4" i="1" l="1"/>
  <c r="AH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<sst xmlns="http://schemas.openxmlformats.org/spreadsheetml/2006/main" count="34" uniqueCount="22">
  <si>
    <t>Fin</t>
  </si>
  <si>
    <t>T fonctionement</t>
  </si>
  <si>
    <t>Tolérance (%)</t>
  </si>
  <si>
    <t>P0</t>
  </si>
  <si>
    <t>Conformité</t>
  </si>
  <si>
    <t>P Max</t>
  </si>
  <si>
    <t>P Min</t>
  </si>
  <si>
    <t>P0 + Durée</t>
  </si>
  <si>
    <t>Dep min</t>
  </si>
  <si>
    <t>Dep max</t>
  </si>
  <si>
    <t>Départ (P0)</t>
  </si>
  <si>
    <t>P Moy</t>
  </si>
  <si>
    <t>Paramètres Essai</t>
  </si>
  <si>
    <t>Essai 1</t>
  </si>
  <si>
    <t>-&gt;</t>
  </si>
  <si>
    <t>Essai 5</t>
  </si>
  <si>
    <t>Essai 2</t>
  </si>
  <si>
    <t>Essai 3</t>
  </si>
  <si>
    <t>Essai 4</t>
  </si>
  <si>
    <t>T</t>
  </si>
  <si>
    <t>V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</si>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</sst>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6" formatCode="0.0000"/>
  </numFmts>
  <fonts count="6">
    <font>
      <sz val="11"/>
      <color theme="1"/>
      <name val="Aptos Narrow"/>
      <family val="2"/>
      <scheme val="minor"/>
    </font>
    <font>
      <sz val="10"/>
      <name val="Segoe UI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2" fontId="0" fillId="0" borderId="0" xfId="0" applyNumberFormat="1"/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  <xf numFmtId="2" fontId="0" fillId="2" borderId="2" xfId="0" applyNumberFormat="1" applyFill="1" applyBorder="1"/>
    <xf numFmtId="2" fontId="2" fillId="0" borderId="2" xfId="0" applyNumberFormat="1" applyFont="1" applyBorder="1"/>
    <xf numFmtId="2" fontId="0" fillId="0" borderId="2" xfId="0" applyNumberFormat="1" applyBorder="1"/>
    <xf numFmtId="2" fontId="0" fillId="0" borderId="0" xfId="0" applyNumberFormat="1" applyAlignment="1">
      <alignment horizontal="center" vertical="center" wrapText="1"/>
    </xf>
    <xf numFmtId="2" fontId="0" fillId="0" borderId="0" xfId="0" quotePrefix="1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3" borderId="2" xfId="0" applyNumberFormat="1" applyFill="1" applyBorder="1" applyAlignment="1">
      <alignment horizontal="right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4" borderId="0" xfId="0" applyNumberFormat="1" applyFill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0" fillId="5" borderId="0" xfId="0" applyNumberForma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quotePrefix="1" applyNumberFormat="1"/>
    <xf numFmtId="164" fontId="0" fillId="0" borderId="2" xfId="1" applyNumberFormat="1" applyFont="1" applyFill="1" applyBorder="1" applyAlignment="1">
      <alignment horizontal="right" vertical="center"/>
    </xf>
    <xf numFmtId="166" fontId="0" fillId="4" borderId="2" xfId="0" applyNumberFormat="1" applyFill="1" applyBorder="1" applyAlignment="1">
      <alignment horizontal="right" vertical="center"/>
    </xf>
    <xf numFmtId="166" fontId="0" fillId="5" borderId="2" xfId="0" applyNumberFormat="1" applyFill="1" applyBorder="1" applyAlignment="1">
      <alignment horizontal="right" vertical="center"/>
    </xf>
    <xf numFmtId="166" fontId="0" fillId="3" borderId="2" xfId="0" applyNumberFormat="1" applyFill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26"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ynthèse" displayName="Synthèse" ref="AA3:AH9" totalsRowShown="0" headerRowDxfId="9" dataDxfId="8">
  <autoFilter ref="AA3:AH9" xr:uid="{00000000-0009-0000-0100-000001000000}"/>
  <tableColumns count="8">
    <tableColumn id="4" xr3:uid="{00000000-0010-0000-0000-000004000000}" name="P0" dataDxfId="3">
      <calculatedColumnFormula>IF($X4="","",INDEX(INDIRECT($Y$3&amp;$Y4&amp;"[V]"),MATCH(W4,INDIRECT($Y$3&amp;$Y4&amp;"[T]"),0)))</calculatedColumnFormula>
    </tableColumn>
    <tableColumn id="5" xr3:uid="{00000000-0010-0000-0000-000005000000}" name="P0 + Durée" dataDxfId="2">
      <calculatedColumnFormula>IF($X4="","",INDEX(INDIRECT($Y$3&amp;$Y4&amp;"[V]"),MATCH(X4,INDIRECT($Y$3&amp;$Y4&amp;"[T]"),0)))</calculatedColumnFormula>
    </tableColumn>
    <tableColumn id="7" xr3:uid="{00000000-0010-0000-0000-000007000000}" name="P Max" dataDxfId="1">
      <calculatedColumnFormula>IF($X4="","",MAX(PlageV))</calculatedColumnFormula>
    </tableColumn>
    <tableColumn id="8" xr3:uid="{00000000-0010-0000-0000-000008000000}" name="P Min" dataDxfId="7">
      <calculatedColumnFormula>IF($W4="","",MIN(PlageV))</calculatedColumnFormula>
    </tableColumn>
    <tableColumn id="11" xr3:uid="{00000000-0010-0000-0000-00000B000000}" name="P Moy" dataDxfId="6">
      <calculatedColumnFormula>IF($W4="","",AVERAGE(PlageV))</calculatedColumnFormula>
    </tableColumn>
    <tableColumn id="10" xr3:uid="{00000000-0010-0000-0000-00000A000000}" name="Dep max" dataDxfId="5">
      <calculatedColumnFormula array="1">IF($W4="","",MAX(0,PlageV-($U4*(1+$V4%))))</calculatedColumnFormula>
    </tableColumn>
    <tableColumn id="14" xr3:uid="{00000000-0010-0000-0000-00000E000000}" name="Dep min" dataDxfId="4">
      <calculatedColumnFormula array="1">IF($W4="","",MAX(0,MIN(PlageV-($U4*(1+$V4%)))))</calculatedColumnFormula>
    </tableColumn>
    <tableColumn id="9" xr3:uid="{00000000-0010-0000-0000-000009000000}" name="Conformité" dataDxfId="0">
      <calculatedColumnFormula>IF(X4="", "", IF(AND(Synthèse[[#This Row],[Dep max]]=0, Synthèse[[#This Row],[Dep min]]=0), "CONFORME", "NON CONFORME"))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282DE9-AEC3-45FA-A887-424015BE7CE4}" name="Essai1" displayName="Essai1" ref="B1:C78" totalsRowShown="0" headerRowDxfId="25" dataDxfId="24">
  <autoFilter ref="B1:C78" xr:uid="{2F282DE9-AEC3-45FA-A887-424015BE7CE4}"/>
  <tableColumns count="2">
    <tableColumn id="1" xr3:uid="{FB25BBF1-C7EB-4B24-98EB-5D758631CCEF}" name="T" dataDxfId="23"/>
    <tableColumn id="2" xr3:uid="{A1EC89CC-6918-4B7A-99FE-FF115DFA6892}" name="V" dataDxfId="2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AF5397F-9E13-4C6A-ACBA-B52D14B5DFAE}" name="Essai2" displayName="Essai2" ref="E1:F79" totalsRowShown="0" dataDxfId="21">
  <autoFilter ref="E1:F79" xr:uid="{BAF5397F-9E13-4C6A-ACBA-B52D14B5DFAE}"/>
  <tableColumns count="2">
    <tableColumn id="1" xr3:uid="{DB859A89-230C-4097-9866-AFCCF7998882}" name="T" dataDxfId="20"/>
    <tableColumn id="2" xr3:uid="{2968DEC4-8514-492C-B9F5-B53DE7EC7CCB}" name="V" dataDxfId="1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5191BEA-A747-4EFB-93F9-4209317C39D4}" name="Essai3" displayName="Essai3" ref="H1:I91" totalsRowShown="0" dataDxfId="18">
  <autoFilter ref="H1:I91" xr:uid="{A5191BEA-A747-4EFB-93F9-4209317C39D4}"/>
  <tableColumns count="2">
    <tableColumn id="1" xr3:uid="{9525B1C4-1ECB-46EF-B424-F8B70E1AA431}" name="T" dataDxfId="17"/>
    <tableColumn id="2" xr3:uid="{9BEC0DB8-4E9B-4DE2-AC23-AFDEA4385E77}" name="V" dataDxfId="1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1069153-07EF-46D6-B6B6-36C021958764}" name="Essai4" displayName="Essai4" ref="K1:L41" totalsRowShown="0" dataDxfId="15">
  <autoFilter ref="K1:L41" xr:uid="{F1069153-07EF-46D6-B6B6-36C021958764}"/>
  <tableColumns count="2">
    <tableColumn id="1" xr3:uid="{30E24575-4A1C-4491-860D-66594A55FAD3}" name="T" dataDxfId="14"/>
    <tableColumn id="2" xr3:uid="{848F013E-9879-45C3-A098-1FF9814FBCC6}" name="V" dataDxfId="1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A0E868C-8AAC-4508-B3E6-A5FB46B9FBD2}" name="Essai5" displayName="Essai5" ref="N1:O125" totalsRowShown="0" dataDxfId="12">
  <autoFilter ref="N1:O125" xr:uid="{DA0E868C-8AAC-4508-B3E6-A5FB46B9FBD2}"/>
  <tableColumns count="2">
    <tableColumn id="1" xr3:uid="{D0E9D30E-376D-4073-B3D8-DF8F451CAEB8}" name="T" dataDxfId="11"/>
    <tableColumn id="2" xr3:uid="{0C86565C-40C4-4BC6-812E-E98C094B41C6}" name="V" dataDxfId="1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25"/>
  <sheetViews>
    <sheetView tabSelected="1" zoomScale="85" zoomScaleNormal="85" workbookViewId="0">
      <selection activeCell="Z14" sqref="Z14"/>
    </sheetView>
  </sheetViews>
  <sheetFormatPr baseColWidth="10" defaultColWidth="10.85546875" defaultRowHeight="15"/>
  <cols>
    <col min="1" max="1" width="10.85546875" style="3"/>
    <col min="2" max="3" width="11.140625" style="3" customWidth="1"/>
    <col min="4" max="4" width="10.85546875" style="3" customWidth="1"/>
    <col min="5" max="6" width="12" style="3" bestFit="1" customWidth="1"/>
    <col min="7" max="7" width="10.85546875" style="3"/>
    <col min="8" max="8" width="12" style="3" bestFit="1" customWidth="1"/>
    <col min="9" max="9" width="12.28515625" style="3" bestFit="1" customWidth="1"/>
    <col min="10" max="10" width="10.85546875" style="3"/>
    <col min="11" max="11" width="11.140625" style="3" customWidth="1"/>
    <col min="12" max="12" width="14.85546875" style="3" bestFit="1" customWidth="1"/>
    <col min="13" max="13" width="10.85546875" style="3" customWidth="1"/>
    <col min="14" max="14" width="12.42578125" style="3" bestFit="1" customWidth="1"/>
    <col min="15" max="15" width="11.140625" style="3" customWidth="1"/>
    <col min="16" max="18" width="10.85546875" style="3" customWidth="1"/>
    <col min="19" max="19" width="10.85546875" style="1" customWidth="1"/>
    <col min="20" max="23" width="10.85546875" style="1"/>
    <col min="24" max="24" width="7.28515625" style="1" customWidth="1"/>
    <col min="25" max="25" width="5.7109375" style="1" bestFit="1" customWidth="1"/>
    <col min="26" max="26" width="11.7109375" style="1" bestFit="1" customWidth="1"/>
    <col min="27" max="27" width="10.85546875" style="1"/>
    <col min="28" max="28" width="11.42578125" style="1" customWidth="1"/>
    <col min="29" max="33" width="10.85546875" style="1"/>
    <col min="34" max="34" width="20" style="1" bestFit="1" customWidth="1"/>
    <col min="35" max="16384" width="10.85546875" style="1"/>
  </cols>
  <sheetData>
    <row r="1" spans="1:34">
      <c r="A1" s="11" t="s">
        <v>13</v>
      </c>
      <c r="B1" s="21" t="s">
        <v>19</v>
      </c>
      <c r="C1" s="3" t="s">
        <v>20</v>
      </c>
      <c r="D1" s="11" t="s">
        <v>16</v>
      </c>
      <c r="E1" s="21" t="s">
        <v>19</v>
      </c>
      <c r="F1" s="3" t="s">
        <v>20</v>
      </c>
      <c r="G1" s="11" t="s">
        <v>17</v>
      </c>
      <c r="H1" s="21" t="s">
        <v>19</v>
      </c>
      <c r="I1" s="3" t="s">
        <v>20</v>
      </c>
      <c r="J1" s="11" t="s">
        <v>18</v>
      </c>
      <c r="K1" s="21" t="s">
        <v>19</v>
      </c>
      <c r="L1" s="3" t="s">
        <v>20</v>
      </c>
      <c r="M1" s="11" t="s">
        <v>15</v>
      </c>
      <c r="N1" s="21" t="s">
        <v>19</v>
      </c>
      <c r="O1" s="3" t="s">
        <v>20</v>
      </c>
      <c r="P1" s="2"/>
      <c r="AC1" s="4"/>
      <c r="AD1" s="5"/>
      <c r="AE1" s="5"/>
      <c r="AF1" s="5"/>
      <c r="AG1" s="5"/>
      <c r="AH1" s="5"/>
    </row>
    <row r="2" spans="1:34">
      <c r="A2" s="10" t="s">
        <v>14</v>
      </c>
      <c r="B2" s="3">
        <v>1.7999999999999999E-2</v>
      </c>
      <c r="C2" s="3">
        <v>20.23</v>
      </c>
      <c r="D2" s="10" t="s">
        <v>14</v>
      </c>
      <c r="E2" s="3">
        <v>1.7999999999999999E-2</v>
      </c>
      <c r="F2" s="3">
        <v>19.771999999999998</v>
      </c>
      <c r="G2" s="10" t="s">
        <v>14</v>
      </c>
      <c r="H2" s="3">
        <v>1.7999999999999999E-2</v>
      </c>
      <c r="I2" s="3">
        <v>19.689</v>
      </c>
      <c r="J2" s="10" t="s">
        <v>14</v>
      </c>
      <c r="K2" s="3">
        <v>1.7999999999999999E-2</v>
      </c>
      <c r="L2" s="3">
        <v>19.675999999999998</v>
      </c>
      <c r="M2" s="10" t="s">
        <v>14</v>
      </c>
      <c r="N2" s="3">
        <v>1.7999999999999999E-2</v>
      </c>
      <c r="O2" s="3">
        <v>19.718</v>
      </c>
      <c r="P2" s="2"/>
      <c r="U2" s="23" t="s">
        <v>12</v>
      </c>
      <c r="V2" s="23"/>
      <c r="W2" s="23"/>
      <c r="X2" s="23"/>
      <c r="Y2" s="22"/>
    </row>
    <row r="3" spans="1:34">
      <c r="B3" s="3">
        <v>6.2E-2</v>
      </c>
      <c r="C3" s="3">
        <v>20.23</v>
      </c>
      <c r="E3" s="3">
        <v>6.2E-2</v>
      </c>
      <c r="F3" s="3">
        <v>19.788</v>
      </c>
      <c r="H3" s="3">
        <v>6.2E-2</v>
      </c>
      <c r="I3" s="3">
        <v>19.7</v>
      </c>
      <c r="K3" s="3">
        <v>6.2E-2</v>
      </c>
      <c r="L3" s="3">
        <v>19.686</v>
      </c>
      <c r="N3" s="3">
        <v>6.2E-2</v>
      </c>
      <c r="O3" s="3">
        <v>19.725999999999999</v>
      </c>
      <c r="U3" s="6" t="s">
        <v>1</v>
      </c>
      <c r="V3" s="6" t="s">
        <v>2</v>
      </c>
      <c r="W3" s="6" t="s">
        <v>10</v>
      </c>
      <c r="X3" s="6" t="s">
        <v>0</v>
      </c>
      <c r="Y3" s="6" t="s">
        <v>21</v>
      </c>
      <c r="AA3" s="5" t="s">
        <v>3</v>
      </c>
      <c r="AB3" s="5" t="s">
        <v>7</v>
      </c>
      <c r="AC3" s="5" t="s">
        <v>5</v>
      </c>
      <c r="AD3" s="5" t="s">
        <v>6</v>
      </c>
      <c r="AE3" s="5" t="s">
        <v>11</v>
      </c>
      <c r="AF3" s="5" t="s">
        <v>9</v>
      </c>
      <c r="AG3" s="5" t="s">
        <v>8</v>
      </c>
      <c r="AH3" s="5" t="s">
        <v>4</v>
      </c>
    </row>
    <row r="4" spans="1:34">
      <c r="B4" s="3">
        <v>0.106</v>
      </c>
      <c r="C4" s="3">
        <v>20.245999999999999</v>
      </c>
      <c r="E4" s="3">
        <v>0.106</v>
      </c>
      <c r="F4" s="3">
        <v>19.788</v>
      </c>
      <c r="H4" s="3">
        <v>0.106</v>
      </c>
      <c r="I4" s="3">
        <v>19.7</v>
      </c>
      <c r="K4" s="3">
        <v>0.105</v>
      </c>
      <c r="L4" s="3">
        <v>19.7</v>
      </c>
      <c r="N4" s="3">
        <v>0.105</v>
      </c>
      <c r="O4" s="3">
        <v>19.7</v>
      </c>
      <c r="T4" s="1">
        <v>1</v>
      </c>
      <c r="U4" s="7">
        <v>20</v>
      </c>
      <c r="V4" s="8">
        <v>10</v>
      </c>
      <c r="W4" s="26">
        <v>0.502</v>
      </c>
      <c r="X4" s="26">
        <v>1.702</v>
      </c>
      <c r="Y4" s="25">
        <v>1</v>
      </c>
      <c r="AA4" s="18">
        <f t="shared" ref="AA4:AA9" ca="1" si="0">IF($X4="","",INDEX(INDIRECT($Y$3&amp;$Y4&amp;"[V]"),MATCH(W4,INDIRECT($Y$3&amp;$Y4&amp;"[T]"),0)))</f>
        <v>20.196000000000002</v>
      </c>
      <c r="AB4" s="18">
        <f t="shared" ref="AB4:AB9" ca="1" si="1">IF($X4="","",INDEX(INDIRECT($Y$3&amp;$Y4&amp;"[V]"),MATCH(X4,INDIRECT($Y$3&amp;$Y4&amp;"[T]"),0)))</f>
        <v>20.161000000000001</v>
      </c>
      <c r="AC4" s="19">
        <f ca="1">IF($X4="","",MAX(PlageV))</f>
        <v>20.206</v>
      </c>
      <c r="AD4" s="19">
        <f ca="1">IF($X4="","",MIN(PlageV))</f>
        <v>20.145</v>
      </c>
      <c r="AE4" s="19">
        <f ca="1">IF($X4="","",AVERAGE(PlageV))</f>
        <v>20.186600000000002</v>
      </c>
      <c r="AF4" s="19" cm="1">
        <f t="array" aca="1" ref="AF4" ca="1">IF($X4="","",MAX(0,PlageV-($U4*(1+$V4%))))</f>
        <v>0</v>
      </c>
      <c r="AG4" s="19" cm="1">
        <f t="array" aca="1" ref="AG4" ca="1">IF($X4="","",MAX(0,MIN(PlageV-($U4*(1+$V4%)))))</f>
        <v>0</v>
      </c>
      <c r="AH4" s="4" t="str">
        <f ca="1">IF(X4="", "", IF(AND(Synthèse[[#This Row],[Dep max]]=0, Synthèse[[#This Row],[Dep min]]=0), "CONFORME", "NON CONFORME"))</f>
        <v>CONFORME</v>
      </c>
    </row>
    <row r="5" spans="1:34">
      <c r="B5" s="3">
        <v>0.152</v>
      </c>
      <c r="C5" s="3">
        <v>20.236000000000001</v>
      </c>
      <c r="E5" s="3">
        <v>0.152</v>
      </c>
      <c r="F5" s="3">
        <v>19.788</v>
      </c>
      <c r="H5" s="3">
        <v>0.152</v>
      </c>
      <c r="I5" s="3">
        <v>19.718</v>
      </c>
      <c r="K5" s="3">
        <v>0.152</v>
      </c>
      <c r="L5" s="3">
        <v>19.672999999999998</v>
      </c>
      <c r="N5" s="3">
        <v>0.152</v>
      </c>
      <c r="O5" s="3">
        <v>19.721</v>
      </c>
      <c r="T5" s="1">
        <v>2</v>
      </c>
      <c r="U5" s="7">
        <v>20</v>
      </c>
      <c r="V5" s="8">
        <v>10</v>
      </c>
      <c r="W5" s="27">
        <v>0.60199999999999998</v>
      </c>
      <c r="X5" s="27">
        <v>1.302</v>
      </c>
      <c r="Y5" s="25">
        <v>1</v>
      </c>
      <c r="AA5" s="20">
        <f t="shared" ca="1" si="0"/>
        <v>20.201000000000001</v>
      </c>
      <c r="AB5" s="20">
        <f t="shared" ca="1" si="1"/>
        <v>20.181999999999999</v>
      </c>
      <c r="AC5" s="19">
        <f ca="1">IF($X5="","",MAX(PlageV))</f>
        <v>20.206</v>
      </c>
      <c r="AD5" s="19">
        <f ca="1">IF($X5="","",MIN(PlageV))</f>
        <v>20.181999999999999</v>
      </c>
      <c r="AE5" s="19">
        <f ca="1">IF($X5="","",AVERAGE(PlageV))</f>
        <v>20.197799999999997</v>
      </c>
      <c r="AF5" s="19" cm="1">
        <f t="array" aca="1" ref="AF5" ca="1">IF($X5="","",MAX(0,PlageV-($U5*(1+$V5%))))</f>
        <v>0</v>
      </c>
      <c r="AG5" s="19" cm="1">
        <f t="array" aca="1" ref="AG5" ca="1">IF($X5="","",MAX(0,MIN(PlageV-($U5*(1+$V5%)))))</f>
        <v>0</v>
      </c>
      <c r="AH5" s="4" t="str">
        <f ca="1">IF(X5="", "", IF(AND(Synthèse[[#This Row],[Dep max]]=0, Synthèse[[#This Row],[Dep min]]=0), "CONFORME", "NON CONFORME"))</f>
        <v>CONFORME</v>
      </c>
    </row>
    <row r="6" spans="1:34">
      <c r="B6" s="3">
        <v>0.20200000000000001</v>
      </c>
      <c r="C6" s="3">
        <v>20.225000000000001</v>
      </c>
      <c r="E6" s="3">
        <v>0.20200000000000001</v>
      </c>
      <c r="F6" s="3">
        <v>19.765999999999998</v>
      </c>
      <c r="H6" s="3">
        <v>0.20200000000000001</v>
      </c>
      <c r="I6" s="3">
        <v>19.702000000000002</v>
      </c>
      <c r="K6" s="3">
        <v>0.20200000000000001</v>
      </c>
      <c r="L6" s="3">
        <v>19.692</v>
      </c>
      <c r="N6" s="3">
        <v>0.20200000000000001</v>
      </c>
      <c r="O6" s="3">
        <v>19.724</v>
      </c>
      <c r="T6" s="1">
        <v>3</v>
      </c>
      <c r="U6" s="7">
        <v>20</v>
      </c>
      <c r="V6" s="8">
        <v>10</v>
      </c>
      <c r="W6" s="28">
        <v>1.202</v>
      </c>
      <c r="X6" s="28">
        <v>1.952</v>
      </c>
      <c r="Y6" s="25">
        <v>5</v>
      </c>
      <c r="AA6" s="19">
        <f t="shared" ca="1" si="0"/>
        <v>19.678000000000001</v>
      </c>
      <c r="AB6" s="19">
        <f t="shared" ca="1" si="1"/>
        <v>19.675999999999998</v>
      </c>
      <c r="AC6" s="19">
        <f ca="1">IF($X6="","",MAX(PlageV))</f>
        <v>19.686</v>
      </c>
      <c r="AD6" s="19">
        <f ca="1">IF($X6="","",MIN(PlageV))</f>
        <v>19.667999999999999</v>
      </c>
      <c r="AE6" s="19">
        <f ca="1">IF($X6="","",AVERAGE(PlageV))</f>
        <v>19.6768125</v>
      </c>
      <c r="AF6" s="19" cm="1">
        <f t="array" aca="1" ref="AF6" ca="1">IF($X6="","",MAX(0,PlageV-($U6*(1+$V6%))))</f>
        <v>0</v>
      </c>
      <c r="AG6" s="19" cm="1">
        <f t="array" aca="1" ref="AG6" ca="1">IF($X6="","",MAX(0,MIN(PlageV-($U6*(1+$V6%)))))</f>
        <v>0</v>
      </c>
      <c r="AH6" s="4" t="str">
        <f ca="1">IF(X6="", "", IF(AND(Synthèse[[#This Row],[Dep max]]=0, Synthèse[[#This Row],[Dep min]]=0), "CONFORME", "NON CONFORME"))</f>
        <v>CONFORME</v>
      </c>
    </row>
    <row r="7" spans="1:34">
      <c r="B7" s="3">
        <v>0.252</v>
      </c>
      <c r="C7" s="3">
        <v>20.212</v>
      </c>
      <c r="E7" s="3">
        <v>0.252</v>
      </c>
      <c r="F7" s="3">
        <v>19.797999999999998</v>
      </c>
      <c r="H7" s="3">
        <v>0.252</v>
      </c>
      <c r="I7" s="3">
        <v>19.724</v>
      </c>
      <c r="K7" s="3">
        <v>0.252</v>
      </c>
      <c r="L7" s="3">
        <v>19.692</v>
      </c>
      <c r="N7" s="3">
        <v>0.252</v>
      </c>
      <c r="O7" s="3">
        <v>19.725999999999999</v>
      </c>
      <c r="T7" s="1">
        <v>4</v>
      </c>
      <c r="U7" s="7">
        <v>20</v>
      </c>
      <c r="V7" s="8">
        <v>10</v>
      </c>
      <c r="W7" s="14"/>
      <c r="X7" s="14"/>
      <c r="Y7" s="25"/>
      <c r="AA7" s="19" t="str">
        <f t="shared" ca="1" si="0"/>
        <v/>
      </c>
      <c r="AB7" s="19" t="str">
        <f t="shared" ca="1" si="1"/>
        <v/>
      </c>
      <c r="AC7" s="19" t="str">
        <f>IF($X7="","",MAX(PlageV))</f>
        <v/>
      </c>
      <c r="AD7" s="19" t="str">
        <f>IF($X7="","",MIN(PlageV))</f>
        <v/>
      </c>
      <c r="AE7" s="19" t="str">
        <f>IF($X7="","",AVERAGE(PlageV))</f>
        <v/>
      </c>
      <c r="AF7" s="19" t="str" cm="1">
        <f t="array" ref="AF7">IF($X7="","",MAX(0,PlageV-($U7*(1+$V7%))))</f>
        <v/>
      </c>
      <c r="AG7" s="19" t="str" cm="1">
        <f t="array" ref="AG7">IF($X7="","",MAX(0,MIN(PlageV-($U7*(1+$V7%)))))</f>
        <v/>
      </c>
      <c r="AH7" s="4" t="str">
        <f>IF(X7="", "", IF(AND(Synthèse[[#This Row],[Dep max]]=0, Synthèse[[#This Row],[Dep min]]=0), "CONFORME", "NON CONFORME"))</f>
        <v/>
      </c>
    </row>
    <row r="8" spans="1:34">
      <c r="B8" s="3">
        <v>0.30199999999999999</v>
      </c>
      <c r="C8" s="3">
        <v>20.206</v>
      </c>
      <c r="E8" s="3">
        <v>0.30199999999999999</v>
      </c>
      <c r="F8" s="3">
        <v>19.765999999999998</v>
      </c>
      <c r="H8" s="3">
        <v>0.30199999999999999</v>
      </c>
      <c r="I8" s="3">
        <v>19.718</v>
      </c>
      <c r="K8" s="3">
        <v>0.30199999999999999</v>
      </c>
      <c r="L8" s="3">
        <v>19.693999999999999</v>
      </c>
      <c r="N8" s="3">
        <v>0.30199999999999999</v>
      </c>
      <c r="O8" s="3">
        <v>19.704999999999998</v>
      </c>
      <c r="T8" s="1">
        <v>5</v>
      </c>
      <c r="U8" s="7">
        <v>20</v>
      </c>
      <c r="V8" s="8">
        <v>10</v>
      </c>
      <c r="W8" s="14"/>
      <c r="X8" s="14"/>
      <c r="Y8" s="25"/>
      <c r="AA8" s="19" t="str">
        <f t="shared" ca="1" si="0"/>
        <v/>
      </c>
      <c r="AB8" s="19" t="str">
        <f t="shared" ca="1" si="1"/>
        <v/>
      </c>
      <c r="AC8" s="19" t="str">
        <f>IF($X8="","",MAX(PlageV))</f>
        <v/>
      </c>
      <c r="AD8" s="19" t="str">
        <f>IF($X8="","",MIN(PlageV))</f>
        <v/>
      </c>
      <c r="AE8" s="19" t="str">
        <f>IF($X8="","",AVERAGE(PlageV))</f>
        <v/>
      </c>
      <c r="AF8" s="19" t="str" cm="1">
        <f t="array" ref="AF8">IF($X8="","",MAX(0,PlageV-($U8*(1+$V8%))))</f>
        <v/>
      </c>
      <c r="AG8" s="19" t="str" cm="1">
        <f t="array" ref="AG8">IF($X8="","",MAX(0,MIN(PlageV-($U8*(1+$V8%)))))</f>
        <v/>
      </c>
      <c r="AH8" s="4" t="str">
        <f>IF(X8="", "", IF(AND(Synthèse[[#This Row],[Dep max]]=0, Synthèse[[#This Row],[Dep min]]=0), "CONFORME", "NON CONFORME"))</f>
        <v/>
      </c>
    </row>
    <row r="9" spans="1:34">
      <c r="B9" s="3">
        <v>0.35199999999999998</v>
      </c>
      <c r="C9" s="3">
        <v>20.204000000000001</v>
      </c>
      <c r="E9" s="3">
        <v>0.35199999999999998</v>
      </c>
      <c r="F9" s="3">
        <v>19.771999999999998</v>
      </c>
      <c r="H9" s="3">
        <v>0.35199999999999998</v>
      </c>
      <c r="I9" s="3">
        <v>19.71</v>
      </c>
      <c r="K9" s="3">
        <v>0.35199999999999998</v>
      </c>
      <c r="L9" s="3">
        <v>19.7</v>
      </c>
      <c r="N9" s="3">
        <v>0.35199999999999998</v>
      </c>
      <c r="O9" s="3">
        <v>19.713000000000001</v>
      </c>
      <c r="T9" s="1">
        <v>6</v>
      </c>
      <c r="U9" s="7">
        <v>20</v>
      </c>
      <c r="V9" s="8">
        <v>10</v>
      </c>
      <c r="W9" s="14"/>
      <c r="X9" s="14"/>
      <c r="Y9" s="25"/>
      <c r="AA9" s="19" t="str">
        <f t="shared" ca="1" si="0"/>
        <v/>
      </c>
      <c r="AB9" s="19" t="str">
        <f t="shared" ca="1" si="1"/>
        <v/>
      </c>
      <c r="AC9" s="19" t="str">
        <f>IF($X9="","",MAX(PlageV))</f>
        <v/>
      </c>
      <c r="AD9" s="19" t="str">
        <f>IF($X9="","",MIN(PlageV))</f>
        <v/>
      </c>
      <c r="AE9" s="19" t="str">
        <f>IF($X9="","",AVERAGE(PlageV))</f>
        <v/>
      </c>
      <c r="AF9" s="19" t="str" cm="1">
        <f t="array" ref="AF9">IF($X9="","",MAX(0,PlageV-($U9*(1+$V9%))))</f>
        <v/>
      </c>
      <c r="AG9" s="19" t="str" cm="1">
        <f t="array" ref="AG9">IF($X9="","",MAX(0,MIN(PlageV-($U9*(1+$V9%)))))</f>
        <v/>
      </c>
      <c r="AH9" s="4" t="str">
        <f>IF(X9="", "", IF(AND(Synthèse[[#This Row],[Dep max]]=0, Synthèse[[#This Row],[Dep min]]=0), "CONFORME", "NON CONFORME"))</f>
        <v/>
      </c>
    </row>
    <row r="10" spans="1:34">
      <c r="B10" s="3">
        <v>0.40200000000000002</v>
      </c>
      <c r="C10" s="3">
        <v>20.204000000000001</v>
      </c>
      <c r="E10" s="3">
        <v>0.40200000000000002</v>
      </c>
      <c r="F10" s="3">
        <v>19.777000000000001</v>
      </c>
      <c r="H10" s="3">
        <v>0.40200000000000002</v>
      </c>
      <c r="I10" s="3">
        <v>19.716000000000001</v>
      </c>
      <c r="K10" s="3">
        <v>0.40200000000000002</v>
      </c>
      <c r="L10" s="3">
        <v>19.692</v>
      </c>
      <c r="N10" s="3">
        <v>0.40200000000000002</v>
      </c>
      <c r="O10" s="3">
        <v>19.71</v>
      </c>
    </row>
    <row r="11" spans="1:34">
      <c r="B11" s="3">
        <v>0.45200000000000001</v>
      </c>
      <c r="C11" s="3">
        <v>20.212</v>
      </c>
      <c r="E11" s="3">
        <v>0.45200000000000001</v>
      </c>
      <c r="F11" s="3">
        <v>19.777000000000001</v>
      </c>
      <c r="H11" s="3">
        <v>0.45200000000000001</v>
      </c>
      <c r="I11" s="3">
        <v>19.718</v>
      </c>
      <c r="K11" s="3">
        <v>0.45200000000000001</v>
      </c>
      <c r="L11" s="3">
        <v>19.681000000000001</v>
      </c>
      <c r="N11" s="3">
        <v>0.45200000000000001</v>
      </c>
      <c r="O11" s="3">
        <v>19.689</v>
      </c>
    </row>
    <row r="12" spans="1:34">
      <c r="B12" s="12">
        <v>0.502</v>
      </c>
      <c r="C12" s="15">
        <v>20.196000000000002</v>
      </c>
      <c r="E12" s="3">
        <v>0.502</v>
      </c>
      <c r="F12" s="3">
        <v>19.785</v>
      </c>
      <c r="H12" s="3">
        <v>0.502</v>
      </c>
      <c r="I12" s="3">
        <v>19.713000000000001</v>
      </c>
      <c r="K12" s="3">
        <v>0.502</v>
      </c>
      <c r="L12" s="3">
        <v>19.678000000000001</v>
      </c>
      <c r="N12" s="3">
        <v>0.502</v>
      </c>
      <c r="O12" s="3">
        <v>19.704999999999998</v>
      </c>
    </row>
    <row r="13" spans="1:34">
      <c r="B13" s="3">
        <v>0.55200000000000005</v>
      </c>
      <c r="C13" s="16">
        <v>20.198</v>
      </c>
      <c r="E13" s="3">
        <v>0.55200000000000005</v>
      </c>
      <c r="F13" s="3">
        <v>19.795999999999999</v>
      </c>
      <c r="H13" s="3">
        <v>0.55200000000000005</v>
      </c>
      <c r="I13" s="3">
        <v>19.71</v>
      </c>
      <c r="K13" s="3">
        <v>0.55200000000000005</v>
      </c>
      <c r="L13" s="3">
        <v>19.684000000000001</v>
      </c>
      <c r="N13" s="3">
        <v>0.55200000000000005</v>
      </c>
      <c r="O13" s="3">
        <v>19.689</v>
      </c>
      <c r="AF13" s="24"/>
    </row>
    <row r="14" spans="1:34">
      <c r="B14" s="3">
        <v>0.60199999999999998</v>
      </c>
      <c r="C14" s="16">
        <v>20.201000000000001</v>
      </c>
      <c r="E14" s="13">
        <v>0.60199999999999998</v>
      </c>
      <c r="F14" s="15">
        <v>19.768999999999998</v>
      </c>
      <c r="H14" s="3">
        <v>0.60199999999999998</v>
      </c>
      <c r="I14" s="3">
        <v>19.721</v>
      </c>
      <c r="K14" s="3">
        <v>0.60199999999999998</v>
      </c>
      <c r="L14" s="3">
        <v>19.686</v>
      </c>
      <c r="N14" s="3">
        <v>0.60199999999999998</v>
      </c>
      <c r="O14" s="3">
        <v>19.707999999999998</v>
      </c>
    </row>
    <row r="15" spans="1:34">
      <c r="B15" s="3">
        <v>0.65200000000000002</v>
      </c>
      <c r="C15" s="16">
        <v>20.198</v>
      </c>
      <c r="E15" s="3">
        <v>0.65200000000000002</v>
      </c>
      <c r="F15" s="16">
        <v>19.79</v>
      </c>
      <c r="H15" s="3">
        <v>0.65200000000000002</v>
      </c>
      <c r="I15" s="3">
        <v>19.724</v>
      </c>
      <c r="K15" s="3">
        <v>0.65200000000000002</v>
      </c>
      <c r="L15" s="3">
        <v>19.71</v>
      </c>
      <c r="N15" s="3">
        <v>0.65200000000000002</v>
      </c>
      <c r="O15" s="3">
        <v>19.7</v>
      </c>
      <c r="AD15" s="24"/>
    </row>
    <row r="16" spans="1:34">
      <c r="B16" s="3">
        <v>0.70199999999999996</v>
      </c>
      <c r="C16" s="16">
        <v>20.206</v>
      </c>
      <c r="E16" s="3">
        <v>0.70199999999999996</v>
      </c>
      <c r="F16" s="16">
        <v>19.792999999999999</v>
      </c>
      <c r="H16" s="3">
        <v>0.70199999999999996</v>
      </c>
      <c r="I16" s="3">
        <v>19.734000000000002</v>
      </c>
      <c r="K16" s="3">
        <v>0.70199999999999996</v>
      </c>
      <c r="L16" s="3">
        <v>19.7</v>
      </c>
      <c r="N16" s="3">
        <v>0.70199999999999996</v>
      </c>
      <c r="O16" s="3">
        <v>19.696999999999999</v>
      </c>
    </row>
    <row r="17" spans="2:15">
      <c r="B17" s="3">
        <v>0.752</v>
      </c>
      <c r="C17" s="16">
        <v>20.196000000000002</v>
      </c>
      <c r="E17" s="3">
        <v>0.752</v>
      </c>
      <c r="F17" s="16">
        <v>19.800999999999998</v>
      </c>
      <c r="H17" s="3">
        <v>0.752</v>
      </c>
      <c r="I17" s="3">
        <v>19.731999999999999</v>
      </c>
      <c r="K17" s="3">
        <v>0.752</v>
      </c>
      <c r="L17" s="3">
        <v>19.689</v>
      </c>
      <c r="N17" s="3">
        <v>0.752</v>
      </c>
      <c r="O17" s="3">
        <v>19.689</v>
      </c>
    </row>
    <row r="18" spans="2:15">
      <c r="B18" s="3">
        <v>0.80200000000000005</v>
      </c>
      <c r="C18" s="16">
        <v>20.204000000000001</v>
      </c>
      <c r="E18" s="3">
        <v>0.80200000000000005</v>
      </c>
      <c r="F18" s="16">
        <v>19.803999999999998</v>
      </c>
      <c r="H18" s="3">
        <v>0.80200000000000005</v>
      </c>
      <c r="I18" s="3">
        <v>19.724</v>
      </c>
      <c r="K18" s="3">
        <v>0.80200000000000005</v>
      </c>
      <c r="L18" s="3">
        <v>19.696999999999999</v>
      </c>
      <c r="N18" s="3">
        <v>0.80200000000000005</v>
      </c>
      <c r="O18" s="3">
        <v>19.684000000000001</v>
      </c>
    </row>
    <row r="19" spans="2:15">
      <c r="B19" s="3">
        <v>0.85199999999999998</v>
      </c>
      <c r="C19" s="16">
        <v>20.204000000000001</v>
      </c>
      <c r="E19" s="3">
        <v>0.85199999999999998</v>
      </c>
      <c r="F19" s="16">
        <v>19.809000000000001</v>
      </c>
      <c r="H19" s="3">
        <v>0.85199999999999998</v>
      </c>
      <c r="I19" s="3">
        <v>19.745000000000001</v>
      </c>
      <c r="K19" s="3">
        <v>0.85199999999999998</v>
      </c>
      <c r="L19" s="3">
        <v>19.675999999999998</v>
      </c>
      <c r="N19" s="3">
        <v>0.85199999999999998</v>
      </c>
      <c r="O19" s="3">
        <v>19.692</v>
      </c>
    </row>
    <row r="20" spans="2:15">
      <c r="B20" s="3">
        <v>0.90200000000000002</v>
      </c>
      <c r="C20" s="16">
        <v>20.201000000000001</v>
      </c>
      <c r="E20" s="3">
        <v>0.90200000000000002</v>
      </c>
      <c r="F20" s="16">
        <v>19.797999999999998</v>
      </c>
      <c r="H20" s="3">
        <v>0.90200000000000002</v>
      </c>
      <c r="I20" s="3">
        <v>19.745000000000001</v>
      </c>
      <c r="K20" s="3">
        <v>0.90200000000000002</v>
      </c>
      <c r="L20" s="3">
        <v>19.686</v>
      </c>
      <c r="N20" s="3">
        <v>0.90200000000000002</v>
      </c>
      <c r="O20" s="3">
        <v>19.689</v>
      </c>
    </row>
    <row r="21" spans="2:15">
      <c r="B21" s="3">
        <v>0.95199999999999996</v>
      </c>
      <c r="C21" s="16">
        <v>20.193000000000001</v>
      </c>
      <c r="E21" s="3">
        <v>0.95199999999999996</v>
      </c>
      <c r="F21" s="16">
        <v>19.800999999999998</v>
      </c>
      <c r="H21" s="3">
        <v>0.95199999999999996</v>
      </c>
      <c r="I21" s="3">
        <v>19.734000000000002</v>
      </c>
      <c r="K21" s="3">
        <v>0.95199999999999996</v>
      </c>
      <c r="L21" s="3">
        <v>19.684000000000001</v>
      </c>
      <c r="N21" s="3">
        <v>0.95199999999999996</v>
      </c>
      <c r="O21" s="3">
        <v>19.692</v>
      </c>
    </row>
    <row r="22" spans="2:15">
      <c r="B22" s="3">
        <v>1.002</v>
      </c>
      <c r="C22" s="16">
        <v>20.204000000000001</v>
      </c>
      <c r="E22" s="3">
        <v>1.002</v>
      </c>
      <c r="F22" s="16">
        <v>19.812000000000001</v>
      </c>
      <c r="H22" s="3">
        <v>1.002</v>
      </c>
      <c r="I22" s="3">
        <v>19.742000000000001</v>
      </c>
      <c r="K22" s="3">
        <v>1.002</v>
      </c>
      <c r="L22" s="3">
        <v>19.7</v>
      </c>
      <c r="N22" s="3">
        <v>1.002</v>
      </c>
      <c r="O22" s="3">
        <v>19.686</v>
      </c>
    </row>
    <row r="23" spans="2:15">
      <c r="B23" s="3">
        <v>1.052</v>
      </c>
      <c r="C23" s="16">
        <v>20.190000000000001</v>
      </c>
      <c r="E23" s="3">
        <v>1.052</v>
      </c>
      <c r="F23" s="16">
        <v>19.812000000000001</v>
      </c>
      <c r="H23" s="3">
        <v>1.052</v>
      </c>
      <c r="I23" s="3">
        <v>19.742000000000001</v>
      </c>
      <c r="K23" s="3">
        <v>1.052</v>
      </c>
      <c r="L23" s="3">
        <v>19.702000000000002</v>
      </c>
      <c r="N23" s="3">
        <v>1.052</v>
      </c>
      <c r="O23" s="3">
        <v>19.693999999999999</v>
      </c>
    </row>
    <row r="24" spans="2:15">
      <c r="B24" s="3">
        <v>1.1020000000000001</v>
      </c>
      <c r="C24" s="16">
        <v>20.206</v>
      </c>
      <c r="E24" s="3">
        <v>1.1020000000000001</v>
      </c>
      <c r="F24" s="16">
        <v>19.817</v>
      </c>
      <c r="H24" s="3">
        <v>1.1020000000000001</v>
      </c>
      <c r="I24" s="3">
        <v>19.728999999999999</v>
      </c>
      <c r="K24" s="3">
        <v>1.1020000000000001</v>
      </c>
      <c r="L24" s="3">
        <v>19.693999999999999</v>
      </c>
      <c r="N24" s="3">
        <v>1.1020000000000001</v>
      </c>
      <c r="O24" s="3">
        <v>19.681000000000001</v>
      </c>
    </row>
    <row r="25" spans="2:15">
      <c r="B25" s="3">
        <v>1.1519999999999999</v>
      </c>
      <c r="C25" s="16">
        <v>20.187999999999999</v>
      </c>
      <c r="E25" s="3">
        <v>1.1519999999999999</v>
      </c>
      <c r="F25" s="16">
        <v>19.812000000000001</v>
      </c>
      <c r="H25" s="3">
        <v>1.1519999999999999</v>
      </c>
      <c r="I25" s="3">
        <v>19.768999999999998</v>
      </c>
      <c r="K25" s="3">
        <v>1.1519999999999999</v>
      </c>
      <c r="L25" s="3">
        <v>19.707999999999998</v>
      </c>
      <c r="N25" s="3">
        <v>1.1519999999999999</v>
      </c>
      <c r="O25" s="3">
        <v>19.704999999999998</v>
      </c>
    </row>
    <row r="26" spans="2:15">
      <c r="B26" s="3">
        <v>1.202</v>
      </c>
      <c r="C26" s="16">
        <v>20.196000000000002</v>
      </c>
      <c r="E26" s="3">
        <v>1.202</v>
      </c>
      <c r="F26" s="16">
        <v>19.812000000000001</v>
      </c>
      <c r="H26" s="3">
        <v>1.202</v>
      </c>
      <c r="I26" s="3">
        <v>19.742000000000001</v>
      </c>
      <c r="K26" s="3">
        <v>1.202</v>
      </c>
      <c r="L26" s="3">
        <v>19.724</v>
      </c>
      <c r="N26" s="3">
        <v>1.202</v>
      </c>
      <c r="O26" s="3">
        <v>19.678000000000001</v>
      </c>
    </row>
    <row r="27" spans="2:15">
      <c r="B27" s="3">
        <v>1.252</v>
      </c>
      <c r="C27" s="16">
        <v>20.198</v>
      </c>
      <c r="E27" s="3">
        <v>1.252</v>
      </c>
      <c r="F27" s="16">
        <v>19.814</v>
      </c>
      <c r="H27" s="3">
        <v>1.252</v>
      </c>
      <c r="I27" s="3">
        <v>19.728999999999999</v>
      </c>
      <c r="K27" s="3">
        <v>1.252</v>
      </c>
      <c r="L27" s="3">
        <v>19.71</v>
      </c>
      <c r="N27" s="3">
        <v>1.252</v>
      </c>
      <c r="O27" s="3">
        <v>19.678000000000001</v>
      </c>
    </row>
    <row r="28" spans="2:15">
      <c r="B28" s="3">
        <v>1.302</v>
      </c>
      <c r="C28" s="16">
        <v>20.181999999999999</v>
      </c>
      <c r="E28" s="13">
        <v>1.302</v>
      </c>
      <c r="F28" s="17">
        <v>19.806000000000001</v>
      </c>
      <c r="H28" s="3">
        <v>1.302</v>
      </c>
      <c r="I28" s="3">
        <v>19.745000000000001</v>
      </c>
      <c r="K28" s="3">
        <v>1.302</v>
      </c>
      <c r="L28" s="3">
        <v>19.702000000000002</v>
      </c>
      <c r="N28" s="3">
        <v>1.302</v>
      </c>
      <c r="O28" s="3">
        <v>19.686</v>
      </c>
    </row>
    <row r="29" spans="2:15">
      <c r="B29" s="3">
        <v>1.3520000000000001</v>
      </c>
      <c r="C29" s="16">
        <v>20.172000000000001</v>
      </c>
      <c r="E29" s="3">
        <v>1.3520000000000001</v>
      </c>
      <c r="F29" s="3">
        <v>19.82</v>
      </c>
      <c r="H29" s="3">
        <v>1.3520000000000001</v>
      </c>
      <c r="I29" s="3">
        <v>19.753</v>
      </c>
      <c r="K29" s="3">
        <v>1.3520000000000001</v>
      </c>
      <c r="L29" s="3">
        <v>19.71</v>
      </c>
      <c r="N29" s="3">
        <v>1.3520000000000001</v>
      </c>
      <c r="O29" s="3">
        <v>19.675999999999998</v>
      </c>
    </row>
    <row r="30" spans="2:15">
      <c r="B30" s="3">
        <v>1.4019999999999999</v>
      </c>
      <c r="C30" s="16">
        <v>20.173999999999999</v>
      </c>
      <c r="E30" s="3">
        <v>1.4019999999999999</v>
      </c>
      <c r="F30" s="3">
        <v>19.806000000000001</v>
      </c>
      <c r="H30" s="3">
        <v>1.4019999999999999</v>
      </c>
      <c r="I30" s="3">
        <v>19.745000000000001</v>
      </c>
      <c r="K30" s="3">
        <v>1.4019999999999999</v>
      </c>
      <c r="L30" s="3">
        <v>19.71</v>
      </c>
      <c r="N30" s="3">
        <v>1.4019999999999999</v>
      </c>
      <c r="O30" s="3">
        <v>19.678000000000001</v>
      </c>
    </row>
    <row r="31" spans="2:15">
      <c r="B31" s="3">
        <v>1.452</v>
      </c>
      <c r="C31" s="16">
        <v>20.164000000000001</v>
      </c>
      <c r="E31" s="3">
        <v>1.452</v>
      </c>
      <c r="F31" s="3">
        <v>19.824999999999999</v>
      </c>
      <c r="H31" s="3">
        <v>1.452</v>
      </c>
      <c r="I31" s="3">
        <v>19.739999999999998</v>
      </c>
      <c r="K31" s="3">
        <v>1.452</v>
      </c>
      <c r="L31" s="3">
        <v>19.725999999999999</v>
      </c>
      <c r="N31" s="3">
        <v>1.452</v>
      </c>
      <c r="O31" s="3">
        <v>19.672999999999998</v>
      </c>
    </row>
    <row r="32" spans="2:15">
      <c r="B32" s="3">
        <v>1.502</v>
      </c>
      <c r="C32" s="16">
        <v>20.166</v>
      </c>
      <c r="E32" s="3">
        <v>1.502</v>
      </c>
      <c r="F32" s="3">
        <v>19.821999999999999</v>
      </c>
      <c r="H32" s="3">
        <v>1.502</v>
      </c>
      <c r="I32" s="3">
        <v>19.734000000000002</v>
      </c>
      <c r="K32" s="3">
        <v>1.502</v>
      </c>
      <c r="L32" s="3">
        <v>19.731999999999999</v>
      </c>
      <c r="N32" s="3">
        <v>1.502</v>
      </c>
      <c r="O32" s="3">
        <v>19.681000000000001</v>
      </c>
    </row>
    <row r="33" spans="2:15">
      <c r="B33" s="3">
        <v>1.552</v>
      </c>
      <c r="C33" s="16">
        <v>20.152999999999999</v>
      </c>
      <c r="E33" s="3">
        <v>1.552</v>
      </c>
      <c r="F33" s="3">
        <v>19.82</v>
      </c>
      <c r="H33" s="3">
        <v>1.552</v>
      </c>
      <c r="I33" s="3">
        <v>19.739999999999998</v>
      </c>
      <c r="K33" s="3">
        <v>1.552</v>
      </c>
      <c r="L33" s="3">
        <v>19.704999999999998</v>
      </c>
      <c r="N33" s="3">
        <v>1.552</v>
      </c>
      <c r="O33" s="3">
        <v>19.684000000000001</v>
      </c>
    </row>
    <row r="34" spans="2:15">
      <c r="B34" s="3">
        <v>1.6020000000000001</v>
      </c>
      <c r="C34" s="16">
        <v>20.169</v>
      </c>
      <c r="E34" s="3">
        <v>1.6020000000000001</v>
      </c>
      <c r="F34" s="3">
        <v>19.817</v>
      </c>
      <c r="H34" s="3">
        <v>1.6020000000000001</v>
      </c>
      <c r="I34" s="3">
        <v>19.736999999999998</v>
      </c>
      <c r="K34" s="3">
        <v>1.6020000000000001</v>
      </c>
      <c r="L34" s="3">
        <v>19.721</v>
      </c>
      <c r="N34" s="3">
        <v>1.6020000000000001</v>
      </c>
      <c r="O34" s="3">
        <v>19.678000000000001</v>
      </c>
    </row>
    <row r="35" spans="2:15">
      <c r="B35" s="3">
        <v>1.6519999999999999</v>
      </c>
      <c r="C35" s="16">
        <v>20.145</v>
      </c>
      <c r="E35" s="3">
        <v>1.6519999999999999</v>
      </c>
      <c r="F35" s="3">
        <v>19.827999999999999</v>
      </c>
      <c r="H35" s="3">
        <v>1.6519999999999999</v>
      </c>
      <c r="I35" s="3">
        <v>19.742000000000001</v>
      </c>
      <c r="K35" s="3">
        <v>1.6519999999999999</v>
      </c>
      <c r="L35" s="3">
        <v>19.748000000000001</v>
      </c>
      <c r="N35" s="3">
        <v>1.6519999999999999</v>
      </c>
      <c r="O35" s="3">
        <v>19.675999999999998</v>
      </c>
    </row>
    <row r="36" spans="2:15">
      <c r="B36" s="12">
        <v>1.702</v>
      </c>
      <c r="C36" s="17">
        <v>20.161000000000001</v>
      </c>
      <c r="E36" s="3">
        <v>1.702</v>
      </c>
      <c r="F36" s="3">
        <v>19.829999999999998</v>
      </c>
      <c r="H36" s="3">
        <v>1.702</v>
      </c>
      <c r="I36" s="3">
        <v>19.753</v>
      </c>
      <c r="K36" s="3">
        <v>1.702</v>
      </c>
      <c r="L36" s="3">
        <v>19.718</v>
      </c>
      <c r="N36" s="3">
        <v>1.702</v>
      </c>
      <c r="O36" s="3">
        <v>19.667999999999999</v>
      </c>
    </row>
    <row r="37" spans="2:15">
      <c r="B37" s="3">
        <v>1.752</v>
      </c>
      <c r="C37" s="3">
        <v>20.145</v>
      </c>
      <c r="E37" s="3">
        <v>1.752</v>
      </c>
      <c r="F37" s="3">
        <v>19.827999999999999</v>
      </c>
      <c r="H37" s="3">
        <v>1.752</v>
      </c>
      <c r="I37" s="3">
        <v>19.734000000000002</v>
      </c>
      <c r="K37" s="3">
        <v>1.752</v>
      </c>
      <c r="L37" s="3">
        <v>19.728999999999999</v>
      </c>
      <c r="N37" s="3">
        <v>1.752</v>
      </c>
      <c r="O37" s="3">
        <v>19.667999999999999</v>
      </c>
    </row>
    <row r="38" spans="2:15">
      <c r="B38" s="3">
        <v>1.802</v>
      </c>
      <c r="C38" s="3">
        <v>20.158000000000001</v>
      </c>
      <c r="E38" s="3">
        <v>1.802</v>
      </c>
      <c r="F38" s="3">
        <v>19.844000000000001</v>
      </c>
      <c r="H38" s="3">
        <v>1.802</v>
      </c>
      <c r="I38" s="3">
        <v>19.721</v>
      </c>
      <c r="K38" s="3">
        <v>1.802</v>
      </c>
      <c r="L38" s="3">
        <v>19.725999999999999</v>
      </c>
      <c r="N38" s="3">
        <v>1.802</v>
      </c>
      <c r="O38" s="3">
        <v>19.681000000000001</v>
      </c>
    </row>
    <row r="39" spans="2:15">
      <c r="B39" s="3">
        <v>1.8520000000000001</v>
      </c>
      <c r="C39" s="3">
        <v>20.134</v>
      </c>
      <c r="E39" s="3">
        <v>1.8520000000000001</v>
      </c>
      <c r="F39" s="3">
        <v>19.827999999999999</v>
      </c>
      <c r="H39" s="3">
        <v>1.8520000000000001</v>
      </c>
      <c r="I39" s="3">
        <v>19.734000000000002</v>
      </c>
      <c r="K39" s="3">
        <v>1.8520000000000001</v>
      </c>
      <c r="L39" s="3">
        <v>19.736999999999998</v>
      </c>
      <c r="N39" s="3">
        <v>1.8520000000000001</v>
      </c>
      <c r="O39" s="3">
        <v>19.678000000000001</v>
      </c>
    </row>
    <row r="40" spans="2:15">
      <c r="B40" s="3">
        <v>1.9019999999999999</v>
      </c>
      <c r="C40" s="3">
        <v>20.134</v>
      </c>
      <c r="E40" s="3">
        <v>1.9019999999999999</v>
      </c>
      <c r="F40" s="3">
        <v>19.841000000000001</v>
      </c>
      <c r="H40" s="3">
        <v>1.9019999999999999</v>
      </c>
      <c r="I40" s="3">
        <v>19.721</v>
      </c>
      <c r="K40" s="3">
        <v>1.9019999999999999</v>
      </c>
      <c r="L40" s="3">
        <v>19.75</v>
      </c>
      <c r="N40" s="3">
        <v>1.9019999999999999</v>
      </c>
      <c r="O40" s="3">
        <v>19.670000000000002</v>
      </c>
    </row>
    <row r="41" spans="2:15">
      <c r="B41" s="3">
        <v>1.952</v>
      </c>
      <c r="C41" s="3">
        <v>20.108000000000001</v>
      </c>
      <c r="E41" s="3">
        <v>1.952</v>
      </c>
      <c r="F41" s="3">
        <v>19.835999999999999</v>
      </c>
      <c r="H41" s="3">
        <v>1.952</v>
      </c>
      <c r="I41" s="3">
        <v>19.736999999999998</v>
      </c>
      <c r="K41" s="3">
        <v>1.952</v>
      </c>
      <c r="L41" s="3">
        <v>19.742000000000001</v>
      </c>
      <c r="N41" s="3">
        <v>1.952</v>
      </c>
      <c r="O41" s="3">
        <v>19.675999999999998</v>
      </c>
    </row>
    <row r="42" spans="2:15">
      <c r="B42" s="3">
        <v>2.0019999999999998</v>
      </c>
      <c r="C42" s="3">
        <v>20.126000000000001</v>
      </c>
      <c r="E42" s="3">
        <v>2.0019999999999998</v>
      </c>
      <c r="F42" s="3">
        <v>19.856999999999999</v>
      </c>
      <c r="H42" s="3">
        <v>2.0019999999999998</v>
      </c>
      <c r="I42" s="3">
        <v>19.728999999999999</v>
      </c>
      <c r="N42" s="3">
        <v>2.0019999999999998</v>
      </c>
      <c r="O42" s="3">
        <v>19.7</v>
      </c>
    </row>
    <row r="43" spans="2:15">
      <c r="B43" s="3">
        <v>2.052</v>
      </c>
      <c r="C43" s="3">
        <v>20.11</v>
      </c>
      <c r="E43" s="3">
        <v>2.052</v>
      </c>
      <c r="F43" s="3">
        <v>19.856999999999999</v>
      </c>
      <c r="H43" s="3">
        <v>2.052</v>
      </c>
      <c r="I43" s="3">
        <v>19.736999999999998</v>
      </c>
      <c r="N43" s="3">
        <v>2.052</v>
      </c>
      <c r="O43" s="3">
        <v>19.7</v>
      </c>
    </row>
    <row r="44" spans="2:15">
      <c r="B44" s="3">
        <v>2.1019999999999999</v>
      </c>
      <c r="C44" s="3">
        <v>20.094000000000001</v>
      </c>
      <c r="E44" s="3">
        <v>2.1019999999999999</v>
      </c>
      <c r="F44" s="3">
        <v>19.861999999999998</v>
      </c>
      <c r="H44" s="3">
        <v>2.1019999999999999</v>
      </c>
      <c r="I44" s="3">
        <v>19.731999999999999</v>
      </c>
      <c r="N44" s="3">
        <v>2.1019999999999999</v>
      </c>
      <c r="O44" s="3">
        <v>19.670000000000002</v>
      </c>
    </row>
    <row r="45" spans="2:15">
      <c r="B45" s="3">
        <v>2.1520000000000001</v>
      </c>
      <c r="C45" s="3">
        <v>20.117999999999999</v>
      </c>
      <c r="E45" s="3">
        <v>2.1520000000000001</v>
      </c>
      <c r="F45" s="3">
        <v>19.861999999999998</v>
      </c>
      <c r="H45" s="3">
        <v>2.1520000000000001</v>
      </c>
      <c r="I45" s="3">
        <v>19.736999999999998</v>
      </c>
      <c r="N45" s="3">
        <v>2.1520000000000001</v>
      </c>
      <c r="O45" s="3">
        <v>19.707999999999998</v>
      </c>
    </row>
    <row r="46" spans="2:15">
      <c r="B46" s="3">
        <v>2.202</v>
      </c>
      <c r="C46" s="3">
        <v>20.11</v>
      </c>
      <c r="E46" s="3">
        <v>2.202</v>
      </c>
      <c r="F46" s="3">
        <v>19.846</v>
      </c>
      <c r="H46" s="3">
        <v>2.202</v>
      </c>
      <c r="I46" s="3">
        <v>19.71</v>
      </c>
      <c r="N46" s="3">
        <v>2.202</v>
      </c>
      <c r="O46" s="3">
        <v>19.686</v>
      </c>
    </row>
    <row r="47" spans="2:15">
      <c r="B47" s="3">
        <v>2.2519999999999998</v>
      </c>
      <c r="C47" s="3">
        <v>20.108000000000001</v>
      </c>
      <c r="E47" s="3">
        <v>2.2519999999999998</v>
      </c>
      <c r="F47" s="3">
        <v>19.838000000000001</v>
      </c>
      <c r="H47" s="3">
        <v>2.2519999999999998</v>
      </c>
      <c r="I47" s="3">
        <v>19.713000000000001</v>
      </c>
      <c r="N47" s="3">
        <v>2.2519999999999998</v>
      </c>
      <c r="O47" s="3">
        <v>19.696999999999999</v>
      </c>
    </row>
    <row r="48" spans="2:15">
      <c r="B48" s="3">
        <v>2.302</v>
      </c>
      <c r="C48" s="3">
        <v>20.11</v>
      </c>
      <c r="E48" s="3">
        <v>2.302</v>
      </c>
      <c r="F48" s="3">
        <v>19.861999999999998</v>
      </c>
      <c r="H48" s="3">
        <v>2.302</v>
      </c>
      <c r="I48" s="3">
        <v>19.696999999999999</v>
      </c>
      <c r="N48" s="3">
        <v>2.302</v>
      </c>
      <c r="O48" s="3">
        <v>19.689</v>
      </c>
    </row>
    <row r="49" spans="2:15">
      <c r="B49" s="3">
        <v>2.3519999999999999</v>
      </c>
      <c r="C49" s="3">
        <v>20.11</v>
      </c>
      <c r="E49" s="3">
        <v>2.3519999999999999</v>
      </c>
      <c r="F49" s="3">
        <v>19.846</v>
      </c>
      <c r="H49" s="3">
        <v>2.3519999999999999</v>
      </c>
      <c r="I49" s="3">
        <v>19.728999999999999</v>
      </c>
      <c r="N49" s="3">
        <v>2.3519999999999999</v>
      </c>
      <c r="O49" s="3">
        <v>19.693999999999999</v>
      </c>
    </row>
    <row r="50" spans="2:15">
      <c r="B50" s="3">
        <v>2.4020000000000001</v>
      </c>
      <c r="C50" s="3">
        <v>20.07</v>
      </c>
      <c r="E50" s="3">
        <v>2.4020000000000001</v>
      </c>
      <c r="F50" s="3">
        <v>19.841000000000001</v>
      </c>
      <c r="H50" s="3">
        <v>2.4020000000000001</v>
      </c>
      <c r="I50" s="3">
        <v>19.725999999999999</v>
      </c>
      <c r="N50" s="3">
        <v>2.4020000000000001</v>
      </c>
      <c r="O50" s="3">
        <v>19.704999999999998</v>
      </c>
    </row>
    <row r="51" spans="2:15">
      <c r="B51" s="3">
        <v>2.452</v>
      </c>
      <c r="C51" s="3">
        <v>20.088999999999999</v>
      </c>
      <c r="E51" s="3">
        <v>2.452</v>
      </c>
      <c r="F51" s="3">
        <v>19.835999999999999</v>
      </c>
      <c r="H51" s="3">
        <v>2.452</v>
      </c>
      <c r="I51" s="3">
        <v>19.707999999999998</v>
      </c>
      <c r="N51" s="3">
        <v>2.452</v>
      </c>
      <c r="O51" s="3">
        <v>19.702000000000002</v>
      </c>
    </row>
    <row r="52" spans="2:15">
      <c r="B52" s="3">
        <v>2.5019999999999998</v>
      </c>
      <c r="C52" s="3">
        <v>20.073</v>
      </c>
      <c r="E52" s="3">
        <v>2.5019999999999998</v>
      </c>
      <c r="F52" s="3">
        <v>19.829999999999998</v>
      </c>
      <c r="H52" s="3">
        <v>2.5019999999999998</v>
      </c>
      <c r="I52" s="3">
        <v>19.702000000000002</v>
      </c>
      <c r="N52" s="3">
        <v>2.5019999999999998</v>
      </c>
      <c r="O52" s="3">
        <v>19.702000000000002</v>
      </c>
    </row>
    <row r="53" spans="2:15">
      <c r="B53" s="3">
        <v>2.552</v>
      </c>
      <c r="C53" s="3">
        <v>20.07</v>
      </c>
      <c r="E53" s="3">
        <v>2.552</v>
      </c>
      <c r="F53" s="3">
        <v>19.838000000000001</v>
      </c>
      <c r="H53" s="3">
        <v>2.552</v>
      </c>
      <c r="I53" s="3">
        <v>19.721</v>
      </c>
      <c r="N53" s="3">
        <v>2.552</v>
      </c>
      <c r="O53" s="3">
        <v>19.71</v>
      </c>
    </row>
    <row r="54" spans="2:15">
      <c r="B54" s="3">
        <v>2.6019999999999999</v>
      </c>
      <c r="C54" s="3">
        <v>20.094000000000001</v>
      </c>
      <c r="E54" s="3">
        <v>2.6019999999999999</v>
      </c>
      <c r="F54" s="3">
        <v>19.827999999999999</v>
      </c>
      <c r="H54" s="3">
        <v>2.6019999999999999</v>
      </c>
      <c r="I54" s="3">
        <v>19.71</v>
      </c>
      <c r="N54" s="3">
        <v>2.6019999999999999</v>
      </c>
      <c r="O54" s="3">
        <v>19.716000000000001</v>
      </c>
    </row>
    <row r="55" spans="2:15">
      <c r="B55" s="3">
        <v>2.6520000000000001</v>
      </c>
      <c r="C55" s="3">
        <v>20.081</v>
      </c>
      <c r="E55" s="3">
        <v>2.6520000000000001</v>
      </c>
      <c r="F55" s="3">
        <v>19.824999999999999</v>
      </c>
      <c r="H55" s="3">
        <v>2.6520000000000001</v>
      </c>
      <c r="I55" s="3">
        <v>19.721</v>
      </c>
      <c r="N55" s="3">
        <v>2.6520000000000001</v>
      </c>
      <c r="O55" s="3">
        <v>19.713000000000001</v>
      </c>
    </row>
    <row r="56" spans="2:15">
      <c r="B56" s="3">
        <v>2.702</v>
      </c>
      <c r="C56" s="3">
        <v>20.081</v>
      </c>
      <c r="E56" s="3">
        <v>2.702</v>
      </c>
      <c r="F56" s="3">
        <v>19.824999999999999</v>
      </c>
      <c r="H56" s="3">
        <v>2.702</v>
      </c>
      <c r="I56" s="3">
        <v>19.702000000000002</v>
      </c>
      <c r="N56" s="3">
        <v>2.702</v>
      </c>
      <c r="O56" s="3">
        <v>19.707999999999998</v>
      </c>
    </row>
    <row r="57" spans="2:15">
      <c r="B57" s="3">
        <v>2.7519999999999998</v>
      </c>
      <c r="C57" s="3">
        <v>20.045999999999999</v>
      </c>
      <c r="E57" s="3">
        <v>2.7519999999999998</v>
      </c>
      <c r="F57" s="3">
        <v>19.803999999999998</v>
      </c>
      <c r="H57" s="3">
        <v>2.7519999999999998</v>
      </c>
      <c r="I57" s="3">
        <v>19.704999999999998</v>
      </c>
      <c r="N57" s="3">
        <v>2.7519999999999998</v>
      </c>
      <c r="O57" s="3">
        <v>19.725999999999999</v>
      </c>
    </row>
    <row r="58" spans="2:15">
      <c r="B58" s="3">
        <v>2.802</v>
      </c>
      <c r="C58" s="3">
        <v>20.056999999999999</v>
      </c>
      <c r="E58" s="3">
        <v>2.802</v>
      </c>
      <c r="F58" s="3">
        <v>19.803999999999998</v>
      </c>
      <c r="H58" s="3">
        <v>2.802</v>
      </c>
      <c r="I58" s="3">
        <v>19.702000000000002</v>
      </c>
      <c r="N58" s="3">
        <v>2.802</v>
      </c>
      <c r="O58" s="3">
        <v>19.704999999999998</v>
      </c>
    </row>
    <row r="59" spans="2:15">
      <c r="B59" s="3">
        <v>2.8519999999999999</v>
      </c>
      <c r="C59" s="3">
        <v>20.041</v>
      </c>
      <c r="E59" s="3">
        <v>2.8519999999999999</v>
      </c>
      <c r="F59" s="3">
        <v>19.809000000000001</v>
      </c>
      <c r="H59" s="3">
        <v>2.8519999999999999</v>
      </c>
      <c r="I59" s="3">
        <v>19.728999999999999</v>
      </c>
      <c r="N59" s="3">
        <v>2.8519999999999999</v>
      </c>
      <c r="O59" s="3">
        <v>19.724</v>
      </c>
    </row>
    <row r="60" spans="2:15">
      <c r="B60" s="3">
        <v>2.9020000000000001</v>
      </c>
      <c r="C60" s="3">
        <v>20.073</v>
      </c>
      <c r="E60" s="3">
        <v>2.9020000000000001</v>
      </c>
      <c r="F60" s="3">
        <v>19.803999999999998</v>
      </c>
      <c r="H60" s="3">
        <v>2.9020000000000001</v>
      </c>
      <c r="I60" s="3">
        <v>19.721</v>
      </c>
      <c r="N60" s="3">
        <v>2.9020000000000001</v>
      </c>
      <c r="O60" s="3">
        <v>19.725999999999999</v>
      </c>
    </row>
    <row r="61" spans="2:15">
      <c r="B61" s="3">
        <v>2.952</v>
      </c>
      <c r="C61" s="3">
        <v>20.073</v>
      </c>
      <c r="E61" s="3">
        <v>2.952</v>
      </c>
      <c r="F61" s="3">
        <v>19.785</v>
      </c>
      <c r="H61" s="3">
        <v>2.952</v>
      </c>
      <c r="I61" s="3">
        <v>19.713000000000001</v>
      </c>
      <c r="N61" s="3">
        <v>2.952</v>
      </c>
      <c r="O61" s="3">
        <v>19.71</v>
      </c>
    </row>
    <row r="62" spans="2:15">
      <c r="B62" s="3">
        <v>3.0019999999999998</v>
      </c>
      <c r="C62" s="3">
        <v>20.052</v>
      </c>
      <c r="E62" s="3">
        <v>3.0019999999999998</v>
      </c>
      <c r="F62" s="3">
        <v>19.79</v>
      </c>
      <c r="H62" s="3">
        <v>3.0019999999999998</v>
      </c>
      <c r="I62" s="3">
        <v>19.7</v>
      </c>
      <c r="N62" s="3">
        <v>3.0019999999999998</v>
      </c>
      <c r="O62" s="3">
        <v>19.713000000000001</v>
      </c>
    </row>
    <row r="63" spans="2:15">
      <c r="B63" s="3">
        <v>3.052</v>
      </c>
      <c r="C63" s="3">
        <v>20.044</v>
      </c>
      <c r="E63" s="3">
        <v>3.052</v>
      </c>
      <c r="F63" s="3">
        <v>19.797999999999998</v>
      </c>
      <c r="H63" s="3">
        <v>3.052</v>
      </c>
      <c r="I63" s="3">
        <v>19.707999999999998</v>
      </c>
      <c r="N63" s="3">
        <v>3.052</v>
      </c>
      <c r="O63" s="3">
        <v>19.721</v>
      </c>
    </row>
    <row r="64" spans="2:15">
      <c r="B64" s="3">
        <v>3.1019999999999999</v>
      </c>
      <c r="C64" s="3">
        <v>20.041</v>
      </c>
      <c r="E64" s="3">
        <v>3.1019999999999999</v>
      </c>
      <c r="F64" s="3">
        <v>19.792999999999999</v>
      </c>
      <c r="H64" s="3">
        <v>3.1019999999999999</v>
      </c>
      <c r="I64" s="3">
        <v>19.716000000000001</v>
      </c>
      <c r="N64" s="3">
        <v>3.1019999999999999</v>
      </c>
      <c r="O64" s="3">
        <v>19.745000000000001</v>
      </c>
    </row>
    <row r="65" spans="2:15">
      <c r="B65" s="3">
        <v>3.1520000000000001</v>
      </c>
      <c r="C65" s="3">
        <v>20.036000000000001</v>
      </c>
      <c r="E65" s="3">
        <v>3.1520000000000001</v>
      </c>
      <c r="F65" s="3">
        <v>19.788</v>
      </c>
      <c r="H65" s="3">
        <v>3.1520000000000001</v>
      </c>
      <c r="I65" s="3">
        <v>19.716000000000001</v>
      </c>
      <c r="N65" s="3">
        <v>3.1520000000000001</v>
      </c>
      <c r="O65" s="3">
        <v>19.742000000000001</v>
      </c>
    </row>
    <row r="66" spans="2:15">
      <c r="B66" s="3">
        <v>3.202</v>
      </c>
      <c r="C66" s="3">
        <v>20.021999999999998</v>
      </c>
      <c r="E66" s="3">
        <v>3.202</v>
      </c>
      <c r="F66" s="3">
        <v>19.771999999999998</v>
      </c>
      <c r="H66" s="3">
        <v>3.202</v>
      </c>
      <c r="I66" s="3">
        <v>19.678000000000001</v>
      </c>
      <c r="N66" s="3">
        <v>3.202</v>
      </c>
      <c r="O66" s="3">
        <v>19.745000000000001</v>
      </c>
    </row>
    <row r="67" spans="2:15">
      <c r="B67" s="3">
        <v>3.2519999999999998</v>
      </c>
      <c r="C67" s="3">
        <v>20.024999999999999</v>
      </c>
      <c r="E67" s="3">
        <v>3.2519999999999998</v>
      </c>
      <c r="F67" s="3">
        <v>19.803999999999998</v>
      </c>
      <c r="H67" s="3">
        <v>3.2519999999999998</v>
      </c>
      <c r="I67" s="3">
        <v>19.702000000000002</v>
      </c>
      <c r="N67" s="3">
        <v>3.2519999999999998</v>
      </c>
      <c r="O67" s="3">
        <v>19.763999999999999</v>
      </c>
    </row>
    <row r="68" spans="2:15">
      <c r="B68" s="3">
        <v>3.302</v>
      </c>
      <c r="C68" s="3">
        <v>20.036000000000001</v>
      </c>
      <c r="E68" s="3">
        <v>3.302</v>
      </c>
      <c r="F68" s="3">
        <v>19.771999999999998</v>
      </c>
      <c r="H68" s="3">
        <v>3.302</v>
      </c>
      <c r="I68" s="3">
        <v>19.692</v>
      </c>
      <c r="N68" s="3">
        <v>3.302</v>
      </c>
      <c r="O68" s="3">
        <v>19.753</v>
      </c>
    </row>
    <row r="69" spans="2:15">
      <c r="B69" s="3">
        <v>3.3519999999999999</v>
      </c>
      <c r="C69" s="3">
        <v>20.02</v>
      </c>
      <c r="E69" s="3">
        <v>3.3519999999999999</v>
      </c>
      <c r="F69" s="3">
        <v>19.771999999999998</v>
      </c>
      <c r="H69" s="3">
        <v>3.3519999999999999</v>
      </c>
      <c r="I69" s="3">
        <v>19.681000000000001</v>
      </c>
      <c r="N69" s="3">
        <v>3.3519999999999999</v>
      </c>
      <c r="O69" s="3">
        <v>19.748000000000001</v>
      </c>
    </row>
    <row r="70" spans="2:15">
      <c r="B70" s="3">
        <v>3.4020000000000001</v>
      </c>
      <c r="C70" s="3">
        <v>20.009</v>
      </c>
      <c r="E70" s="3">
        <v>3.4020000000000001</v>
      </c>
      <c r="F70" s="3">
        <v>19.782</v>
      </c>
      <c r="H70" s="3">
        <v>3.4020000000000001</v>
      </c>
      <c r="I70" s="3">
        <v>19.689</v>
      </c>
      <c r="N70" s="3">
        <v>3.4020000000000001</v>
      </c>
      <c r="O70" s="3">
        <v>19.75</v>
      </c>
    </row>
    <row r="71" spans="2:15">
      <c r="B71" s="3">
        <v>3.452</v>
      </c>
      <c r="C71" s="3">
        <v>20.012</v>
      </c>
      <c r="E71" s="3">
        <v>3.452</v>
      </c>
      <c r="F71" s="3">
        <v>19.763999999999999</v>
      </c>
      <c r="H71" s="3">
        <v>3.452</v>
      </c>
      <c r="I71" s="3">
        <v>19.724</v>
      </c>
      <c r="N71" s="3">
        <v>3.452</v>
      </c>
      <c r="O71" s="3">
        <v>19.765999999999998</v>
      </c>
    </row>
    <row r="72" spans="2:15">
      <c r="B72" s="3">
        <v>3.5019999999999998</v>
      </c>
      <c r="C72" s="3">
        <v>19.998000000000001</v>
      </c>
      <c r="E72" s="3">
        <v>3.5019999999999998</v>
      </c>
      <c r="F72" s="3">
        <v>19.763999999999999</v>
      </c>
      <c r="H72" s="3">
        <v>3.5019999999999998</v>
      </c>
      <c r="I72" s="3">
        <v>19.696999999999999</v>
      </c>
      <c r="N72" s="3">
        <v>3.5019999999999998</v>
      </c>
      <c r="O72" s="3">
        <v>19.753</v>
      </c>
    </row>
    <row r="73" spans="2:15">
      <c r="B73" s="3">
        <v>3.552</v>
      </c>
      <c r="C73" s="3">
        <v>19.995999999999999</v>
      </c>
      <c r="E73" s="3">
        <v>3.552</v>
      </c>
      <c r="F73" s="3">
        <v>19.763999999999999</v>
      </c>
      <c r="H73" s="3">
        <v>3.552</v>
      </c>
      <c r="I73" s="3">
        <v>19.689</v>
      </c>
      <c r="N73" s="3">
        <v>3.552</v>
      </c>
      <c r="O73" s="3">
        <v>19.774000000000001</v>
      </c>
    </row>
    <row r="74" spans="2:15">
      <c r="B74" s="3">
        <v>3.6019999999999999</v>
      </c>
      <c r="C74" s="3">
        <v>19.977</v>
      </c>
      <c r="E74" s="3">
        <v>3.6019999999999999</v>
      </c>
      <c r="F74" s="3">
        <v>19.756</v>
      </c>
      <c r="H74" s="3">
        <v>3.6019999999999999</v>
      </c>
      <c r="I74" s="3">
        <v>19.693999999999999</v>
      </c>
      <c r="N74" s="3">
        <v>3.6019999999999999</v>
      </c>
      <c r="O74" s="3">
        <v>19.765999999999998</v>
      </c>
    </row>
    <row r="75" spans="2:15">
      <c r="B75" s="3">
        <v>3.6520000000000001</v>
      </c>
      <c r="C75" s="3">
        <v>19.984999999999999</v>
      </c>
      <c r="E75" s="3">
        <v>3.6520000000000001</v>
      </c>
      <c r="F75" s="3">
        <v>19.748000000000001</v>
      </c>
      <c r="H75" s="3">
        <v>3.6520000000000001</v>
      </c>
      <c r="I75" s="3">
        <v>19.693999999999999</v>
      </c>
      <c r="N75" s="3">
        <v>3.6520000000000001</v>
      </c>
      <c r="O75" s="3">
        <v>19.765999999999998</v>
      </c>
    </row>
    <row r="76" spans="2:15">
      <c r="B76" s="3">
        <v>3.702</v>
      </c>
      <c r="C76" s="3">
        <v>19.981999999999999</v>
      </c>
      <c r="E76" s="3">
        <v>3.702</v>
      </c>
      <c r="F76" s="3">
        <v>19.756</v>
      </c>
      <c r="H76" s="3">
        <v>3.702</v>
      </c>
      <c r="I76" s="3">
        <v>19.704999999999998</v>
      </c>
      <c r="N76" s="3">
        <v>3.702</v>
      </c>
      <c r="O76" s="3">
        <v>19.771999999999998</v>
      </c>
    </row>
    <row r="77" spans="2:15">
      <c r="B77" s="3">
        <v>3.7519999999999998</v>
      </c>
      <c r="C77" s="3">
        <v>19.963999999999999</v>
      </c>
      <c r="E77" s="3">
        <v>3.7519999999999998</v>
      </c>
      <c r="F77" s="3">
        <v>19.760999999999999</v>
      </c>
      <c r="H77" s="3">
        <v>3.7519999999999998</v>
      </c>
      <c r="I77" s="3">
        <v>19.71</v>
      </c>
      <c r="N77" s="3">
        <v>3.7519999999999998</v>
      </c>
      <c r="O77" s="3">
        <v>19.782</v>
      </c>
    </row>
    <row r="78" spans="2:15">
      <c r="B78" s="3">
        <v>3.802</v>
      </c>
      <c r="C78" s="3">
        <v>19.966000000000001</v>
      </c>
      <c r="E78" s="3">
        <v>3.802</v>
      </c>
      <c r="F78" s="3">
        <v>19.763999999999999</v>
      </c>
      <c r="H78" s="3">
        <v>3.802</v>
      </c>
      <c r="I78" s="3">
        <v>19.693999999999999</v>
      </c>
      <c r="N78" s="3">
        <v>3.802</v>
      </c>
      <c r="O78" s="3">
        <v>19.782</v>
      </c>
    </row>
    <row r="79" spans="2:15">
      <c r="B79" s="9"/>
      <c r="E79" s="3">
        <v>3.8519999999999999</v>
      </c>
      <c r="F79" s="3">
        <v>19.760999999999999</v>
      </c>
      <c r="H79" s="3">
        <v>3.8519999999999999</v>
      </c>
      <c r="I79" s="3">
        <v>19.71</v>
      </c>
      <c r="N79" s="3">
        <v>3.8519999999999999</v>
      </c>
      <c r="O79" s="3">
        <v>19.774000000000001</v>
      </c>
    </row>
    <row r="80" spans="2:15">
      <c r="H80" s="3">
        <v>3.9020000000000001</v>
      </c>
      <c r="I80" s="3">
        <v>19.696999999999999</v>
      </c>
      <c r="N80" s="3">
        <v>3.9020000000000001</v>
      </c>
      <c r="O80" s="3">
        <v>19.782</v>
      </c>
    </row>
    <row r="81" spans="8:15">
      <c r="H81" s="3">
        <v>3.952</v>
      </c>
      <c r="I81" s="3">
        <v>19.686</v>
      </c>
      <c r="N81" s="3">
        <v>3.952</v>
      </c>
      <c r="O81" s="3">
        <v>19.782</v>
      </c>
    </row>
    <row r="82" spans="8:15">
      <c r="H82" s="3">
        <v>4.0019999999999998</v>
      </c>
      <c r="I82" s="3">
        <v>19.713000000000001</v>
      </c>
      <c r="N82" s="3">
        <v>4.0019999999999998</v>
      </c>
      <c r="O82" s="3">
        <v>19.795999999999999</v>
      </c>
    </row>
    <row r="83" spans="8:15">
      <c r="H83" s="3">
        <v>4.0519999999999996</v>
      </c>
      <c r="I83" s="3">
        <v>19.696999999999999</v>
      </c>
      <c r="N83" s="3">
        <v>4.0519999999999996</v>
      </c>
      <c r="O83" s="3">
        <v>19.795999999999999</v>
      </c>
    </row>
    <row r="84" spans="8:15">
      <c r="H84" s="3">
        <v>4.1020000000000003</v>
      </c>
      <c r="I84" s="3">
        <v>19.692</v>
      </c>
      <c r="N84" s="3">
        <v>4.1020000000000003</v>
      </c>
      <c r="O84" s="3">
        <v>19.788</v>
      </c>
    </row>
    <row r="85" spans="8:15">
      <c r="H85" s="3">
        <v>4.1520000000000001</v>
      </c>
      <c r="I85" s="3">
        <v>19.707999999999998</v>
      </c>
      <c r="N85" s="3">
        <v>4.1520000000000001</v>
      </c>
      <c r="O85" s="3">
        <v>19.809000000000001</v>
      </c>
    </row>
    <row r="86" spans="8:15">
      <c r="H86" s="3">
        <v>4.202</v>
      </c>
      <c r="I86" s="3">
        <v>19.696999999999999</v>
      </c>
      <c r="N86" s="3">
        <v>4.202</v>
      </c>
      <c r="O86" s="3">
        <v>19.78</v>
      </c>
    </row>
    <row r="87" spans="8:15">
      <c r="H87" s="3">
        <v>4.2519999999999998</v>
      </c>
      <c r="I87" s="3">
        <v>19.678000000000001</v>
      </c>
      <c r="N87" s="3">
        <v>4.2519999999999998</v>
      </c>
      <c r="O87" s="3">
        <v>19.795999999999999</v>
      </c>
    </row>
    <row r="88" spans="8:15">
      <c r="H88" s="3">
        <v>4.3019999999999996</v>
      </c>
      <c r="I88" s="3">
        <v>19.696999999999999</v>
      </c>
      <c r="N88" s="3">
        <v>4.3019999999999996</v>
      </c>
      <c r="O88" s="3">
        <v>19.824999999999999</v>
      </c>
    </row>
    <row r="89" spans="8:15">
      <c r="H89" s="3">
        <v>4.3520000000000003</v>
      </c>
      <c r="I89" s="3">
        <v>19.678000000000001</v>
      </c>
      <c r="N89" s="3">
        <v>4.3520000000000003</v>
      </c>
      <c r="O89" s="3">
        <v>19.795999999999999</v>
      </c>
    </row>
    <row r="90" spans="8:15">
      <c r="H90" s="3">
        <v>4.4020000000000001</v>
      </c>
      <c r="I90" s="3">
        <v>19.686</v>
      </c>
      <c r="N90" s="3">
        <v>4.4020000000000001</v>
      </c>
      <c r="O90" s="3">
        <v>19.803999999999998</v>
      </c>
    </row>
    <row r="91" spans="8:15">
      <c r="H91" s="3">
        <v>4.452</v>
      </c>
      <c r="I91" s="3">
        <v>19.716000000000001</v>
      </c>
      <c r="N91" s="3">
        <v>4.452</v>
      </c>
      <c r="O91" s="3">
        <v>19.803999999999998</v>
      </c>
    </row>
    <row r="92" spans="8:15">
      <c r="N92" s="3">
        <v>4.5019999999999998</v>
      </c>
      <c r="O92" s="3">
        <v>19.817</v>
      </c>
    </row>
    <row r="93" spans="8:15">
      <c r="N93" s="3">
        <v>4.5519999999999996</v>
      </c>
      <c r="O93" s="3">
        <v>19.835999999999999</v>
      </c>
    </row>
    <row r="94" spans="8:15">
      <c r="N94" s="3">
        <v>4.6020000000000003</v>
      </c>
      <c r="O94" s="3">
        <v>19.838000000000001</v>
      </c>
    </row>
    <row r="95" spans="8:15">
      <c r="N95" s="3">
        <v>4.6520000000000001</v>
      </c>
      <c r="O95" s="3">
        <v>19.849</v>
      </c>
    </row>
    <row r="96" spans="8:15">
      <c r="N96" s="3">
        <v>4.702</v>
      </c>
      <c r="O96" s="3">
        <v>19.841000000000001</v>
      </c>
    </row>
    <row r="97" spans="14:15">
      <c r="N97" s="3">
        <v>4.7519999999999998</v>
      </c>
      <c r="O97" s="3">
        <v>19.846</v>
      </c>
    </row>
    <row r="98" spans="14:15">
      <c r="N98" s="3">
        <v>4.8019999999999996</v>
      </c>
      <c r="O98" s="3">
        <v>19.86</v>
      </c>
    </row>
    <row r="99" spans="14:15">
      <c r="N99" s="3">
        <v>4.8520000000000003</v>
      </c>
      <c r="O99" s="3">
        <v>19.853999999999999</v>
      </c>
    </row>
    <row r="100" spans="14:15">
      <c r="N100" s="3">
        <v>4.9020000000000001</v>
      </c>
      <c r="O100" s="3">
        <v>19.86</v>
      </c>
    </row>
    <row r="101" spans="14:15">
      <c r="N101" s="3">
        <v>4.952</v>
      </c>
      <c r="O101" s="3">
        <v>19.849</v>
      </c>
    </row>
    <row r="102" spans="14:15">
      <c r="N102" s="3">
        <v>5.0019999999999998</v>
      </c>
      <c r="O102" s="3">
        <v>19.864999999999998</v>
      </c>
    </row>
    <row r="103" spans="14:15">
      <c r="N103" s="3">
        <v>5.0519999999999996</v>
      </c>
      <c r="O103" s="3">
        <v>19.867999999999999</v>
      </c>
    </row>
    <row r="104" spans="14:15">
      <c r="N104" s="3">
        <v>5.1020000000000003</v>
      </c>
      <c r="O104" s="3">
        <v>19.896999999999998</v>
      </c>
    </row>
    <row r="105" spans="14:15">
      <c r="N105" s="3">
        <v>5.1520000000000001</v>
      </c>
      <c r="O105" s="3">
        <v>19.87</v>
      </c>
    </row>
    <row r="106" spans="14:15">
      <c r="N106" s="3">
        <v>5.202</v>
      </c>
      <c r="O106" s="3">
        <v>19.888999999999999</v>
      </c>
    </row>
    <row r="107" spans="14:15">
      <c r="N107" s="3">
        <v>5.2519999999999998</v>
      </c>
      <c r="O107" s="3">
        <v>19.864999999999998</v>
      </c>
    </row>
    <row r="108" spans="14:15">
      <c r="N108" s="3">
        <v>5.3019999999999996</v>
      </c>
      <c r="O108" s="3">
        <v>19.878</v>
      </c>
    </row>
    <row r="109" spans="14:15">
      <c r="N109" s="3">
        <v>5.3520000000000003</v>
      </c>
      <c r="O109" s="3">
        <v>19.893999999999998</v>
      </c>
    </row>
    <row r="110" spans="14:15">
      <c r="N110" s="3">
        <v>5.4020000000000001</v>
      </c>
      <c r="O110" s="3">
        <v>19.916</v>
      </c>
    </row>
    <row r="111" spans="14:15">
      <c r="N111" s="3">
        <v>5.452</v>
      </c>
      <c r="O111" s="3">
        <v>19.896999999999998</v>
      </c>
    </row>
    <row r="112" spans="14:15">
      <c r="N112" s="3">
        <v>5.5019999999999998</v>
      </c>
      <c r="O112" s="3">
        <v>19.913</v>
      </c>
    </row>
    <row r="113" spans="14:15">
      <c r="N113" s="3">
        <v>5.5519999999999996</v>
      </c>
      <c r="O113" s="3">
        <v>19.925999999999998</v>
      </c>
    </row>
    <row r="114" spans="14:15">
      <c r="N114" s="3">
        <v>5.6020000000000003</v>
      </c>
      <c r="O114" s="3">
        <v>19.920999999999999</v>
      </c>
    </row>
    <row r="115" spans="14:15">
      <c r="N115" s="3">
        <v>5.6520000000000001</v>
      </c>
      <c r="O115" s="3">
        <v>19.908000000000001</v>
      </c>
    </row>
    <row r="116" spans="14:15">
      <c r="N116" s="3">
        <v>5.702</v>
      </c>
      <c r="O116" s="3">
        <v>19.923999999999999</v>
      </c>
    </row>
    <row r="117" spans="14:15">
      <c r="N117" s="3">
        <v>5.7519999999999998</v>
      </c>
      <c r="O117" s="3">
        <v>19.920999999999999</v>
      </c>
    </row>
    <row r="118" spans="14:15">
      <c r="N118" s="3">
        <v>5.8019999999999996</v>
      </c>
      <c r="O118" s="3">
        <v>19.91</v>
      </c>
    </row>
    <row r="119" spans="14:15">
      <c r="N119" s="3">
        <v>5.8520000000000003</v>
      </c>
      <c r="O119" s="3">
        <v>19.896999999999998</v>
      </c>
    </row>
    <row r="120" spans="14:15">
      <c r="N120" s="3">
        <v>5.9020000000000001</v>
      </c>
      <c r="O120" s="3">
        <v>19.923999999999999</v>
      </c>
    </row>
    <row r="121" spans="14:15">
      <c r="N121" s="3">
        <v>5.952</v>
      </c>
      <c r="O121" s="3">
        <v>19.878</v>
      </c>
    </row>
    <row r="122" spans="14:15">
      <c r="N122" s="3">
        <v>6.0019999999999998</v>
      </c>
      <c r="O122" s="3">
        <v>19.888999999999999</v>
      </c>
    </row>
    <row r="123" spans="14:15">
      <c r="N123" s="3">
        <v>6.0519999999999996</v>
      </c>
      <c r="O123" s="3">
        <v>19.873000000000001</v>
      </c>
    </row>
    <row r="124" spans="14:15">
      <c r="N124" s="3">
        <v>6.1020000000000003</v>
      </c>
      <c r="O124" s="3">
        <v>19.876000000000001</v>
      </c>
    </row>
    <row r="125" spans="14:15">
      <c r="N125" s="3">
        <v>6.1520000000000001</v>
      </c>
      <c r="O125" s="3">
        <v>19.876000000000001</v>
      </c>
    </row>
  </sheetData>
  <mergeCells count="1">
    <mergeCell ref="U2:X2"/>
  </mergeCells>
  <phoneticPr fontId="3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22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HAOUSSINE</dc:creator>
  <cp:lastModifiedBy>Chris_W10</cp:lastModifiedBy>
  <dcterms:created xsi:type="dcterms:W3CDTF">2024-05-14T13:47:19Z</dcterms:created>
  <dcterms:modified xsi:type="dcterms:W3CDTF">2024-05-16T10:15:54Z</dcterms:modified>
</cp:coreProperties>
</file>