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443AF02-2A71-4BF5-B939-712227A36753}" xr6:coauthVersionLast="47" xr6:coauthVersionMax="47" xr10:uidLastSave="{00000000-0000-0000-0000-000000000000}"/>
  <bookViews>
    <workbookView xWindow="-120" yWindow="-120" windowWidth="38640" windowHeight="15990" xr2:uid="{25B1CA6C-711A-4553-A75C-F180B7265784}"/>
  </bookViews>
  <sheets>
    <sheet name="Feuil2" sheetId="2" r:id="rId1"/>
    <sheet name="Feuil1" sheetId="1" r:id="rId2"/>
  </sheets>
  <definedNames>
    <definedName name="Segment___employé">#N/A</definedName>
    <definedName name="Segment_Mois__date">#N/A</definedName>
    <definedName name="Segment_Semaine">#N/A</definedName>
  </definedNames>
  <calcPr calcId="191029"/>
  <pivotCaches>
    <pivotCache cacheId="2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2" i="1"/>
</calcChain>
</file>

<file path=xl/sharedStrings.xml><?xml version="1.0" encoding="utf-8"?>
<sst xmlns="http://schemas.openxmlformats.org/spreadsheetml/2006/main" count="55" uniqueCount="22">
  <si>
    <t>date</t>
  </si>
  <si>
    <t>Route</t>
  </si>
  <si>
    <t># commande</t>
  </si>
  <si>
    <t># livraison</t>
  </si>
  <si>
    <t># employé</t>
  </si>
  <si>
    <t>Nom</t>
  </si>
  <si>
    <t>temps</t>
  </si>
  <si>
    <t># lignes</t>
  </si>
  <si>
    <t># caisses</t>
  </si>
  <si>
    <t># palettes</t>
  </si>
  <si>
    <t>Lignes/Heure</t>
  </si>
  <si>
    <t>Nb total de ligne par jour par employé</t>
  </si>
  <si>
    <t>Graphique nb ligne par jours par semaine par employé</t>
  </si>
  <si>
    <t>Moyenne de ligne par heure par employé</t>
  </si>
  <si>
    <t>Total général</t>
  </si>
  <si>
    <t>Jours (date)</t>
  </si>
  <si>
    <t>05-févr</t>
  </si>
  <si>
    <t>06-févr</t>
  </si>
  <si>
    <t>08-févr</t>
  </si>
  <si>
    <t>Semaine</t>
  </si>
  <si>
    <t>Moyenne de Lignes/Heure</t>
  </si>
  <si>
    <t>Total Lignes/Heure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</si>
</sst>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6" formatCode="_-* #,##0.00\ _€_-;\-* #,##0.00\ _€_-;_-* &quot;-&quot;??\ _€_-;_-@_-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0" xfId="0" pivotButton="1"/>
    <xf numFmtId="166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2" formatCode="0.00"/>
    </dxf>
    <dxf>
      <numFmt numFmtId="164" formatCode="[$-F400]h:mm:ss\ AM/P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[Analyse_prod_TCD.xlsx]Feuil2!Tableau croisé dynamique1</c:name>
    <c:fmtId val="0"/>
  </c:pivotSource>
  <c:chart>
    <c:title>
      <c:tx>
        <c:strRef>
          <c:f>Feuil2!$C$3</c:f>
          <c:strCache>
            <c:ptCount val="1"/>
            <c:pt idx="0">
              <c:v>Moyenne de Lignes/Heure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Feuil2!$C$3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Feuil2!$C$3</c:f>
              <c:multiLvlStrCache>
                <c:ptCount val="16"/>
                <c:lvl>
                  <c:pt idx="0">
                    <c:v>06-févr</c:v>
                  </c:pt>
                  <c:pt idx="1">
                    <c:v>05-févr</c:v>
                  </c:pt>
                  <c:pt idx="2">
                    <c:v>05-févr</c:v>
                  </c:pt>
                  <c:pt idx="3">
                    <c:v>06-févr</c:v>
                  </c:pt>
                  <c:pt idx="4">
                    <c:v>05-févr</c:v>
                  </c:pt>
                  <c:pt idx="5">
                    <c:v>06-févr</c:v>
                  </c:pt>
                  <c:pt idx="6">
                    <c:v>05-févr</c:v>
                  </c:pt>
                  <c:pt idx="7">
                    <c:v>06-févr</c:v>
                  </c:pt>
                  <c:pt idx="8">
                    <c:v>08-févr</c:v>
                  </c:pt>
                  <c:pt idx="9">
                    <c:v>05-févr</c:v>
                  </c:pt>
                  <c:pt idx="10">
                    <c:v>06-févr</c:v>
                  </c:pt>
                  <c:pt idx="11">
                    <c:v>06-févr</c:v>
                  </c:pt>
                  <c:pt idx="12">
                    <c:v>05-févr</c:v>
                  </c:pt>
                  <c:pt idx="13">
                    <c:v>06-févr</c:v>
                  </c:pt>
                  <c:pt idx="14">
                    <c:v>05-févr</c:v>
                  </c:pt>
                  <c:pt idx="15">
                    <c:v>06-févr</c:v>
                  </c:pt>
                </c:lvl>
                <c:lvl>
                  <c:pt idx="0">
                    <c:v>29</c:v>
                  </c:pt>
                  <c:pt idx="1">
                    <c:v>30</c:v>
                  </c:pt>
                  <c:pt idx="2">
                    <c:v>32</c:v>
                  </c:pt>
                  <c:pt idx="3">
                    <c:v>34</c:v>
                  </c:pt>
                  <c:pt idx="4">
                    <c:v>39</c:v>
                  </c:pt>
                  <c:pt idx="6">
                    <c:v>41</c:v>
                  </c:pt>
                  <c:pt idx="9">
                    <c:v>42</c:v>
                  </c:pt>
                  <c:pt idx="11">
                    <c:v>45</c:v>
                  </c:pt>
                  <c:pt idx="12">
                    <c:v>48</c:v>
                  </c:pt>
                  <c:pt idx="14">
                    <c:v>52</c:v>
                  </c:pt>
                  <c:pt idx="15">
                    <c:v>71</c:v>
                  </c:pt>
                </c:lvl>
              </c:multiLvlStrCache>
            </c:multiLvlStrRef>
          </c:cat>
          <c:val>
            <c:numRef>
              <c:f>Feuil2!$C$3</c:f>
              <c:numCache>
                <c:formatCode>_-* #\ ##0.00\ _€_-;\-* #\ ##0.00\ _€_-;_-* "-"??\ _€_-;_-@_-</c:formatCode>
                <c:ptCount val="16"/>
                <c:pt idx="0">
                  <c:v>47.999999998280636</c:v>
                </c:pt>
                <c:pt idx="1">
                  <c:v>0</c:v>
                </c:pt>
                <c:pt idx="2">
                  <c:v>0</c:v>
                </c:pt>
                <c:pt idx="3">
                  <c:v>75.952854111151453</c:v>
                </c:pt>
                <c:pt idx="4">
                  <c:v>0</c:v>
                </c:pt>
                <c:pt idx="5">
                  <c:v>36.369178440194098</c:v>
                </c:pt>
                <c:pt idx="6">
                  <c:v>0</c:v>
                </c:pt>
                <c:pt idx="7">
                  <c:v>33.050211255299153</c:v>
                </c:pt>
                <c:pt idx="8">
                  <c:v>0</c:v>
                </c:pt>
                <c:pt idx="9">
                  <c:v>0</c:v>
                </c:pt>
                <c:pt idx="10">
                  <c:v>43.978143189157414</c:v>
                </c:pt>
                <c:pt idx="11">
                  <c:v>45.348837210652846</c:v>
                </c:pt>
                <c:pt idx="12">
                  <c:v>32.112676055916801</c:v>
                </c:pt>
                <c:pt idx="13">
                  <c:v>18.364902055816632</c:v>
                </c:pt>
                <c:pt idx="14">
                  <c:v>0</c:v>
                </c:pt>
                <c:pt idx="15">
                  <c:v>20.163934426306472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9B-4E5E-A7C8-0A578DC7AA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33333631"/>
        <c:axId val="233335551"/>
      </c:barChart>
      <c:catAx>
        <c:axId val="23333363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3335551"/>
        <c:crosses val="autoZero"/>
        <c:auto val="1"/>
        <c:lblAlgn val="ctr"/>
        <c:lblOffset val="100"/>
        <c:noMultiLvlLbl val="0"/>
      </c:catAx>
      <c:valAx>
        <c:axId val="2333355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333363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[Analyse_prod_TCD.xlsx]Feuil2!Tableau croisé dynamique2</c:name>
    <c:fmtId val="4"/>
  </c:pivotSource>
  <c:chart>
    <c:title>
      <c:tx>
        <c:strRef>
          <c:f>Feuil2!$N$3</c:f>
          <c:strCache>
            <c:ptCount val="1"/>
            <c:pt idx="0">
              <c:v>Total Lignes/Heure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Feuil2!$N$3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Feuil2!$N$3</c:f>
              <c:multiLvlStrCache>
                <c:ptCount val="16"/>
                <c:lvl>
                  <c:pt idx="0">
                    <c:v>06-févr</c:v>
                  </c:pt>
                  <c:pt idx="1">
                    <c:v>05-févr</c:v>
                  </c:pt>
                  <c:pt idx="2">
                    <c:v>05-févr</c:v>
                  </c:pt>
                  <c:pt idx="3">
                    <c:v>06-févr</c:v>
                  </c:pt>
                  <c:pt idx="4">
                    <c:v>05-févr</c:v>
                  </c:pt>
                  <c:pt idx="5">
                    <c:v>06-févr</c:v>
                  </c:pt>
                  <c:pt idx="6">
                    <c:v>05-févr</c:v>
                  </c:pt>
                  <c:pt idx="7">
                    <c:v>06-févr</c:v>
                  </c:pt>
                  <c:pt idx="8">
                    <c:v>08-févr</c:v>
                  </c:pt>
                  <c:pt idx="9">
                    <c:v>05-févr</c:v>
                  </c:pt>
                  <c:pt idx="10">
                    <c:v>06-févr</c:v>
                  </c:pt>
                  <c:pt idx="11">
                    <c:v>06-févr</c:v>
                  </c:pt>
                  <c:pt idx="12">
                    <c:v>05-févr</c:v>
                  </c:pt>
                  <c:pt idx="13">
                    <c:v>06-févr</c:v>
                  </c:pt>
                  <c:pt idx="14">
                    <c:v>05-févr</c:v>
                  </c:pt>
                  <c:pt idx="15">
                    <c:v>06-févr</c:v>
                  </c:pt>
                </c:lvl>
                <c:lvl>
                  <c:pt idx="0">
                    <c:v>29</c:v>
                  </c:pt>
                  <c:pt idx="1">
                    <c:v>30</c:v>
                  </c:pt>
                  <c:pt idx="2">
                    <c:v>32</c:v>
                  </c:pt>
                  <c:pt idx="3">
                    <c:v>34</c:v>
                  </c:pt>
                  <c:pt idx="4">
                    <c:v>39</c:v>
                  </c:pt>
                  <c:pt idx="6">
                    <c:v>41</c:v>
                  </c:pt>
                  <c:pt idx="9">
                    <c:v>42</c:v>
                  </c:pt>
                  <c:pt idx="11">
                    <c:v>45</c:v>
                  </c:pt>
                  <c:pt idx="12">
                    <c:v>48</c:v>
                  </c:pt>
                  <c:pt idx="14">
                    <c:v>52</c:v>
                  </c:pt>
                  <c:pt idx="15">
                    <c:v>71</c:v>
                  </c:pt>
                </c:lvl>
              </c:multiLvlStrCache>
            </c:multiLvlStrRef>
          </c:cat>
          <c:val>
            <c:numRef>
              <c:f>Feuil2!$N$3</c:f>
              <c:numCache>
                <c:formatCode>_-* #\ ##0.00\ _€_-;\-* #\ ##0.00\ _€_-;_-* "-"??\ _€_-;_-@_-</c:formatCode>
                <c:ptCount val="16"/>
                <c:pt idx="0">
                  <c:v>47.999999998280636</c:v>
                </c:pt>
                <c:pt idx="1">
                  <c:v>0</c:v>
                </c:pt>
                <c:pt idx="2">
                  <c:v>0</c:v>
                </c:pt>
                <c:pt idx="3">
                  <c:v>683.57568700036313</c:v>
                </c:pt>
                <c:pt idx="4">
                  <c:v>0</c:v>
                </c:pt>
                <c:pt idx="5">
                  <c:v>218.2150706411646</c:v>
                </c:pt>
                <c:pt idx="6">
                  <c:v>0</c:v>
                </c:pt>
                <c:pt idx="7">
                  <c:v>363.55232380829068</c:v>
                </c:pt>
                <c:pt idx="8">
                  <c:v>0</c:v>
                </c:pt>
                <c:pt idx="9">
                  <c:v>0</c:v>
                </c:pt>
                <c:pt idx="10">
                  <c:v>219.89071594578706</c:v>
                </c:pt>
                <c:pt idx="11">
                  <c:v>45.348837210652846</c:v>
                </c:pt>
                <c:pt idx="12">
                  <c:v>32.112676055916801</c:v>
                </c:pt>
                <c:pt idx="13">
                  <c:v>55.0947061674499</c:v>
                </c:pt>
                <c:pt idx="14">
                  <c:v>0</c:v>
                </c:pt>
                <c:pt idx="15">
                  <c:v>20.163934426306472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8B-4B8D-9305-37CD7EE111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73135359"/>
        <c:axId val="473124319"/>
      </c:barChart>
      <c:catAx>
        <c:axId val="4731353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3124319"/>
        <c:crosses val="autoZero"/>
        <c:auto val="1"/>
        <c:lblAlgn val="ctr"/>
        <c:lblOffset val="100"/>
        <c:noMultiLvlLbl val="0"/>
      </c:catAx>
      <c:valAx>
        <c:axId val="4731243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31353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47625</xdr:rowOff>
    </xdr:from>
    <xdr:to>
      <xdr:col>4</xdr:col>
      <xdr:colOff>95250</xdr:colOff>
      <xdr:row>0</xdr:row>
      <xdr:rowOff>1095375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# employé">
              <a:extLst>
                <a:ext uri="{FF2B5EF4-FFF2-40B4-BE49-F238E27FC236}">
                  <a16:creationId xmlns:a16="http://schemas.microsoft.com/office/drawing/2014/main" id="{C8E04479-BF5A-B495-3EE7-4E794DBAD0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# employ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47625"/>
              <a:ext cx="4333875" cy="1047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438150</xdr:colOff>
      <xdr:row>0</xdr:row>
      <xdr:rowOff>76199</xdr:rowOff>
    </xdr:from>
    <xdr:to>
      <xdr:col>13</xdr:col>
      <xdr:colOff>190501</xdr:colOff>
      <xdr:row>0</xdr:row>
      <xdr:rowOff>771525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 (date)">
              <a:extLst>
                <a:ext uri="{FF2B5EF4-FFF2-40B4-BE49-F238E27FC236}">
                  <a16:creationId xmlns:a16="http://schemas.microsoft.com/office/drawing/2014/main" id="{C7342C40-A5E8-1EBF-5705-2EAB20520F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67350" y="76199"/>
              <a:ext cx="6010276" cy="6953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228600</xdr:colOff>
      <xdr:row>2</xdr:row>
      <xdr:rowOff>0</xdr:rowOff>
    </xdr:from>
    <xdr:to>
      <xdr:col>10</xdr:col>
      <xdr:colOff>200025</xdr:colOff>
      <xdr:row>16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CBD67F4-0F98-5A06-1C84-9EB03B1C46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438149</xdr:colOff>
      <xdr:row>0</xdr:row>
      <xdr:rowOff>790575</xdr:rowOff>
    </xdr:from>
    <xdr:to>
      <xdr:col>11</xdr:col>
      <xdr:colOff>304800</xdr:colOff>
      <xdr:row>0</xdr:row>
      <xdr:rowOff>2257425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Semaine">
              <a:extLst>
                <a:ext uri="{FF2B5EF4-FFF2-40B4-BE49-F238E27FC236}">
                  <a16:creationId xmlns:a16="http://schemas.microsoft.com/office/drawing/2014/main" id="{19089953-32BF-E9ED-BC92-A4BB9B38343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67349" y="790575"/>
              <a:ext cx="4438651" cy="1466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9525</xdr:colOff>
      <xdr:row>1</xdr:row>
      <xdr:rowOff>180974</xdr:rowOff>
    </xdr:from>
    <xdr:to>
      <xdr:col>22</xdr:col>
      <xdr:colOff>390525</xdr:colOff>
      <xdr:row>17</xdr:row>
      <xdr:rowOff>171449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CDC28BF9-09D9-374F-6670-1DC3E2008AA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06.483993402777" createdVersion="8" refreshedVersion="8" minRefreshableVersion="3" recordCount="47" xr:uid="{E96FE910-0F7A-4DA2-8933-28DE446712ED}">
  <cacheSource type="worksheet">
    <worksheetSource name="Donnees"/>
  </cacheSource>
  <cacheFields count="15">
    <cacheField name="date" numFmtId="14">
      <sharedItems containsSemiMixedTypes="0" containsNonDate="0" containsDate="1" containsString="0" minDate="2024-02-05T00:00:00" maxDate="2024-02-09T00:00:00" count="3">
        <d v="2024-02-06T00:00:00"/>
        <d v="2024-02-05T00:00:00"/>
        <d v="2024-02-08T00:00:00"/>
      </sharedItems>
      <fieldGroup par="14"/>
    </cacheField>
    <cacheField name="Route" numFmtId="0">
      <sharedItems containsSemiMixedTypes="0" containsString="0" containsNumber="1" containsInteger="1" minValue="259" maxValue="5203"/>
    </cacheField>
    <cacheField name="# commande" numFmtId="0">
      <sharedItems containsSemiMixedTypes="0" containsString="0" containsNumber="1" containsInteger="1" minValue="2220257" maxValue="2547355"/>
    </cacheField>
    <cacheField name="# livraison" numFmtId="0">
      <sharedItems containsSemiMixedTypes="0" containsString="0" containsNumber="1" containsInteger="1" minValue="200464" maxValue="798126"/>
    </cacheField>
    <cacheField name="# employé" numFmtId="0">
      <sharedItems containsSemiMixedTypes="0" containsString="0" containsNumber="1" containsInteger="1" minValue="29" maxValue="71" count="11">
        <n v="48"/>
        <n v="41"/>
        <n v="34"/>
        <n v="32"/>
        <n v="30"/>
        <n v="52"/>
        <n v="39"/>
        <n v="42"/>
        <n v="29"/>
        <n v="45"/>
        <n v="71"/>
      </sharedItems>
    </cacheField>
    <cacheField name="Nom" numFmtId="0">
      <sharedItems containsSemiMixedTypes="0" containsString="0" containsNumber="1" containsInteger="1" minValue="0" maxValue="0"/>
    </cacheField>
    <cacheField name="temps" numFmtId="164">
      <sharedItems containsSemiMixedTypes="0" containsNonDate="0" containsDate="1" containsString="0" minDate="1899-12-30T00:00:00" maxDate="1899-12-30T02:02:00"/>
    </cacheField>
    <cacheField name="# lignes" numFmtId="0">
      <sharedItems containsSemiMixedTypes="0" containsString="0" containsNumber="1" containsInteger="1" minValue="1" maxValue="65"/>
    </cacheField>
    <cacheField name="# caisses" numFmtId="0">
      <sharedItems containsSemiMixedTypes="0" containsString="0" containsNumber="1" containsInteger="1" minValue="0" maxValue="391"/>
    </cacheField>
    <cacheField name="# palettes" numFmtId="0">
      <sharedItems containsSemiMixedTypes="0" containsString="0" containsNumber="1" containsInteger="1" minValue="0" maxValue="9"/>
    </cacheField>
    <cacheField name="Lignes/Heure" numFmtId="2">
      <sharedItems containsSemiMixedTypes="0" containsString="0" containsNumber="1" minValue="0" maxValue="115.38461538048229"/>
    </cacheField>
    <cacheField name="Semaine" numFmtId="0">
      <sharedItems containsSemiMixedTypes="0" containsString="0" containsNumber="1" containsInteger="1" minValue="6" maxValue="6" count="1">
        <n v="6"/>
      </sharedItems>
    </cacheField>
    <cacheField name="Jours (date)" numFmtId="0" databaseField="0">
      <fieldGroup base="0">
        <rangePr groupBy="days" startDate="2024-02-05T00:00:00" endDate="2024-02-09T00:00:00"/>
        <groupItems count="368">
          <s v="&lt;05/02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2/2024"/>
        </groupItems>
      </fieldGroup>
    </cacheField>
    <cacheField name="Mois (date)" numFmtId="0" databaseField="0">
      <fieldGroup base="0">
        <rangePr groupBy="months" startDate="2024-02-05T00:00:00" endDate="2024-02-09T00:00:00"/>
        <groupItems count="14">
          <s v="&lt;05/02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024"/>
        </groupItems>
      </fieldGroup>
    </cacheField>
    <cacheField name="Années (date)" numFmtId="0" databaseField="0">
      <fieldGroup base="0">
        <rangePr groupBy="years" startDate="2024-02-05T00:00:00" endDate="2024-02-09T00:00:00"/>
        <groupItems count="3">
          <s v="&lt;05/02/2024"/>
          <s v="2024"/>
          <s v="&gt;09/02/2024"/>
        </groupItems>
      </fieldGroup>
    </cacheField>
  </cacheFields>
  <extLst>
    <ext xmlns:x14="http://schemas.microsoft.com/office/spreadsheetml/2009/9/main" uri="{725AE2AE-9491-48be-B2B4-4EB974FC3084}">
      <x14:pivotCacheDefinition pivotCacheId="156675273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">
  <r>
    <x v="0"/>
    <n v="1177"/>
    <n v="2416124"/>
    <n v="575217"/>
    <x v="0"/>
    <n v="0"/>
    <d v="1899-12-30T01:27:00"/>
    <n v="37"/>
    <n v="80"/>
    <n v="2"/>
    <n v="25.517241379105478"/>
    <x v="0"/>
  </r>
  <r>
    <x v="0"/>
    <n v="2319"/>
    <n v="2437525"/>
    <n v="672436"/>
    <x v="1"/>
    <n v="0"/>
    <d v="1899-12-30T00:37:00"/>
    <n v="43"/>
    <n v="92"/>
    <n v="0"/>
    <n v="69.729729719637575"/>
    <x v="0"/>
  </r>
  <r>
    <x v="0"/>
    <n v="5203"/>
    <n v="2446809"/>
    <n v="701285"/>
    <x v="0"/>
    <n v="0"/>
    <d v="1899-12-30T01:11:00"/>
    <n v="35"/>
    <n v="72"/>
    <n v="2"/>
    <n v="29.577464788344418"/>
    <x v="0"/>
  </r>
  <r>
    <x v="0"/>
    <n v="1006"/>
    <n v="2432717"/>
    <n v="427281"/>
    <x v="2"/>
    <n v="0"/>
    <d v="1899-12-30T00:26:00"/>
    <n v="39"/>
    <n v="94"/>
    <n v="2"/>
    <n v="89.999999996776197"/>
    <x v="0"/>
  </r>
  <r>
    <x v="0"/>
    <n v="1895"/>
    <n v="2372038"/>
    <n v="459580"/>
    <x v="1"/>
    <n v="0"/>
    <d v="1899-12-30T00:18:00"/>
    <n v="6"/>
    <n v="9"/>
    <n v="1"/>
    <n v="20.000000004656613"/>
    <x v="0"/>
  </r>
  <r>
    <x v="0"/>
    <n v="5066"/>
    <n v="2299128"/>
    <n v="419482"/>
    <x v="2"/>
    <n v="0"/>
    <d v="1899-12-30T00:13:00"/>
    <n v="25"/>
    <n v="21"/>
    <n v="1"/>
    <n v="115.38461538048229"/>
    <x v="0"/>
  </r>
  <r>
    <x v="0"/>
    <n v="1597"/>
    <n v="2522166"/>
    <n v="629328"/>
    <x v="1"/>
    <n v="0"/>
    <d v="1899-12-30T00:52:00"/>
    <n v="59"/>
    <n v="105"/>
    <n v="0"/>
    <n v="68.076923088201241"/>
    <x v="0"/>
  </r>
  <r>
    <x v="0"/>
    <n v="5111"/>
    <n v="2490784"/>
    <n v="397912"/>
    <x v="2"/>
    <n v="0"/>
    <d v="1899-12-30T00:36:00"/>
    <n v="45"/>
    <n v="83"/>
    <n v="0"/>
    <n v="74.999999995634425"/>
    <x v="0"/>
  </r>
  <r>
    <x v="0"/>
    <n v="3492"/>
    <n v="2379981"/>
    <n v="627900"/>
    <x v="2"/>
    <n v="0"/>
    <d v="1899-12-30T00:21:00"/>
    <n v="34"/>
    <n v="36"/>
    <n v="1"/>
    <n v="97.142857165474965"/>
    <x v="0"/>
  </r>
  <r>
    <x v="1"/>
    <n v="3394"/>
    <n v="2499113"/>
    <n v="200464"/>
    <x v="0"/>
    <n v="0"/>
    <d v="1899-12-30T01:11:00"/>
    <n v="38"/>
    <n v="63"/>
    <n v="2"/>
    <n v="32.112676055916801"/>
    <x v="0"/>
  </r>
  <r>
    <x v="1"/>
    <n v="259"/>
    <n v="2229746"/>
    <n v="612505"/>
    <x v="3"/>
    <n v="0"/>
    <d v="1899-12-30T00:00:00"/>
    <n v="1"/>
    <n v="0"/>
    <n v="0"/>
    <n v="0"/>
    <x v="0"/>
  </r>
  <r>
    <x v="0"/>
    <n v="3911"/>
    <n v="2547355"/>
    <n v="764737"/>
    <x v="1"/>
    <n v="0"/>
    <d v="1899-12-30T00:30:00"/>
    <n v="13"/>
    <n v="73"/>
    <n v="2"/>
    <n v="26.000000006053597"/>
    <x v="0"/>
  </r>
  <r>
    <x v="0"/>
    <n v="1997"/>
    <n v="2538003"/>
    <n v="660258"/>
    <x v="1"/>
    <n v="0"/>
    <d v="1899-12-30T00:00:00"/>
    <n v="4"/>
    <n v="28"/>
    <n v="1"/>
    <n v="0"/>
    <x v="0"/>
  </r>
  <r>
    <x v="1"/>
    <n v="3881"/>
    <n v="2336710"/>
    <n v="409649"/>
    <x v="4"/>
    <n v="0"/>
    <d v="1899-12-30T00:00:00"/>
    <n v="3"/>
    <n v="1"/>
    <n v="0"/>
    <n v="0"/>
    <x v="0"/>
  </r>
  <r>
    <x v="1"/>
    <n v="599"/>
    <n v="2324477"/>
    <n v="233083"/>
    <x v="3"/>
    <n v="0"/>
    <d v="1899-12-30T00:00:00"/>
    <n v="3"/>
    <n v="5"/>
    <n v="0"/>
    <n v="0"/>
    <x v="0"/>
  </r>
  <r>
    <x v="1"/>
    <n v="1056"/>
    <n v="2235276"/>
    <n v="602328"/>
    <x v="4"/>
    <n v="0"/>
    <d v="1899-12-30T00:00:00"/>
    <n v="1"/>
    <n v="0"/>
    <n v="0"/>
    <n v="0"/>
    <x v="0"/>
  </r>
  <r>
    <x v="1"/>
    <n v="4108"/>
    <n v="2364182"/>
    <n v="316526"/>
    <x v="5"/>
    <n v="0"/>
    <d v="1899-12-30T00:00:00"/>
    <n v="1"/>
    <n v="5"/>
    <n v="0"/>
    <n v="0"/>
    <x v="0"/>
  </r>
  <r>
    <x v="0"/>
    <n v="483"/>
    <n v="2248219"/>
    <n v="545013"/>
    <x v="2"/>
    <n v="0"/>
    <d v="1899-12-30T00:53:00"/>
    <n v="65"/>
    <n v="201"/>
    <n v="5"/>
    <n v="73.584905653265622"/>
    <x v="0"/>
  </r>
  <r>
    <x v="0"/>
    <n v="1021"/>
    <n v="2337785"/>
    <n v="738511"/>
    <x v="1"/>
    <n v="0"/>
    <d v="1899-12-30T00:09:00"/>
    <n v="3"/>
    <n v="35"/>
    <n v="0"/>
    <n v="19.999999981373549"/>
    <x v="0"/>
  </r>
  <r>
    <x v="0"/>
    <n v="474"/>
    <n v="2319791"/>
    <n v="696485"/>
    <x v="1"/>
    <n v="0"/>
    <d v="1899-12-30T00:07:00"/>
    <n v="1"/>
    <n v="1"/>
    <n v="0"/>
    <n v="8.5714285691477823"/>
    <x v="0"/>
  </r>
  <r>
    <x v="0"/>
    <n v="592"/>
    <n v="2455129"/>
    <n v="708285"/>
    <x v="1"/>
    <n v="0"/>
    <d v="1899-12-30T00:18:00"/>
    <n v="16"/>
    <n v="13"/>
    <n v="1"/>
    <n v="53.333333345750972"/>
    <x v="0"/>
  </r>
  <r>
    <x v="1"/>
    <n v="1953"/>
    <n v="2462269"/>
    <n v="695522"/>
    <x v="1"/>
    <n v="0"/>
    <d v="1899-12-30T00:00:00"/>
    <n v="3"/>
    <n v="2"/>
    <n v="0"/>
    <n v="0"/>
    <x v="0"/>
  </r>
  <r>
    <x v="0"/>
    <n v="1943"/>
    <n v="2243630"/>
    <n v="594696"/>
    <x v="1"/>
    <n v="0"/>
    <d v="1899-12-30T00:00:00"/>
    <n v="1"/>
    <n v="1"/>
    <n v="0"/>
    <n v="0"/>
    <x v="0"/>
  </r>
  <r>
    <x v="0"/>
    <n v="4264"/>
    <n v="2543898"/>
    <n v="217193"/>
    <x v="2"/>
    <n v="0"/>
    <d v="1899-12-30T01:02:00"/>
    <n v="48"/>
    <n v="140"/>
    <n v="3"/>
    <n v="46.451612900958075"/>
    <x v="0"/>
  </r>
  <r>
    <x v="0"/>
    <n v="692"/>
    <n v="2413092"/>
    <n v="526706"/>
    <x v="6"/>
    <n v="0"/>
    <d v="1899-12-30T01:19:00"/>
    <n v="56"/>
    <n v="145"/>
    <n v="4"/>
    <n v="42.531645566361149"/>
    <x v="0"/>
  </r>
  <r>
    <x v="0"/>
    <n v="4722"/>
    <n v="2388149"/>
    <n v="265934"/>
    <x v="7"/>
    <n v="0"/>
    <d v="1899-12-30T02:01:00"/>
    <n v="34"/>
    <n v="34"/>
    <n v="1"/>
    <n v="16.859504131290606"/>
    <x v="0"/>
  </r>
  <r>
    <x v="0"/>
    <n v="274"/>
    <n v="2532288"/>
    <n v="774587"/>
    <x v="2"/>
    <n v="0"/>
    <d v="1899-12-30T00:30:00"/>
    <n v="39"/>
    <n v="39"/>
    <n v="1"/>
    <n v="77.999999990919605"/>
    <x v="0"/>
  </r>
  <r>
    <x v="0"/>
    <n v="607"/>
    <n v="2487659"/>
    <n v="250956"/>
    <x v="0"/>
    <n v="0"/>
    <d v="1899-12-30T00:00:00"/>
    <n v="44"/>
    <n v="211"/>
    <n v="6"/>
    <n v="0"/>
    <x v="0"/>
  </r>
  <r>
    <x v="2"/>
    <n v="3739"/>
    <n v="2241330"/>
    <n v="468060"/>
    <x v="1"/>
    <n v="0"/>
    <d v="1899-12-30T00:00:00"/>
    <n v="1"/>
    <n v="1"/>
    <n v="0"/>
    <n v="0"/>
    <x v="0"/>
  </r>
  <r>
    <x v="0"/>
    <n v="3749"/>
    <n v="2382655"/>
    <n v="429780"/>
    <x v="6"/>
    <n v="0"/>
    <d v="1899-12-30T00:56:00"/>
    <n v="37"/>
    <n v="48"/>
    <n v="2"/>
    <n v="39.642857139725514"/>
    <x v="0"/>
  </r>
  <r>
    <x v="0"/>
    <n v="1449"/>
    <n v="2470356"/>
    <n v="277083"/>
    <x v="7"/>
    <n v="0"/>
    <d v="1899-12-30T00:00:00"/>
    <n v="5"/>
    <n v="2"/>
    <n v="0"/>
    <n v="0"/>
    <x v="0"/>
  </r>
  <r>
    <x v="0"/>
    <n v="4697"/>
    <n v="2293122"/>
    <n v="612182"/>
    <x v="7"/>
    <n v="0"/>
    <d v="1899-12-30T01:14:00"/>
    <n v="56"/>
    <n v="128"/>
    <n v="3"/>
    <n v="45.405405405262542"/>
    <x v="0"/>
  </r>
  <r>
    <x v="1"/>
    <n v="2408"/>
    <n v="2435127"/>
    <n v="525371"/>
    <x v="6"/>
    <n v="0"/>
    <d v="1899-12-30T00:00:00"/>
    <n v="8"/>
    <n v="15"/>
    <n v="1"/>
    <n v="0"/>
    <x v="0"/>
  </r>
  <r>
    <x v="0"/>
    <n v="5130"/>
    <n v="2232220"/>
    <n v="661928"/>
    <x v="6"/>
    <n v="0"/>
    <d v="1899-12-30T00:15:00"/>
    <n v="4"/>
    <n v="72"/>
    <n v="2"/>
    <n v="16.00000000372529"/>
    <x v="0"/>
  </r>
  <r>
    <x v="1"/>
    <n v="4110"/>
    <n v="2220257"/>
    <n v="370881"/>
    <x v="7"/>
    <n v="0"/>
    <d v="1899-12-30T00:00:00"/>
    <n v="15"/>
    <n v="18"/>
    <n v="1"/>
    <n v="0"/>
    <x v="0"/>
  </r>
  <r>
    <x v="0"/>
    <n v="2684"/>
    <n v="2233058"/>
    <n v="771725"/>
    <x v="6"/>
    <n v="0"/>
    <d v="1899-12-30T00:29:00"/>
    <n v="4"/>
    <n v="49"/>
    <n v="3"/>
    <n v="8.2758620688990732"/>
    <x v="0"/>
  </r>
  <r>
    <x v="0"/>
    <n v="1300"/>
    <n v="2287922"/>
    <n v="341766"/>
    <x v="7"/>
    <n v="0"/>
    <d v="1899-12-30T00:31:00"/>
    <n v="43"/>
    <n v="79"/>
    <n v="2"/>
    <n v="83.225806433485545"/>
    <x v="0"/>
  </r>
  <r>
    <x v="0"/>
    <n v="4979"/>
    <n v="2267669"/>
    <n v="798126"/>
    <x v="2"/>
    <n v="0"/>
    <d v="1899-12-30T01:16:00"/>
    <n v="58"/>
    <n v="145"/>
    <n v="3"/>
    <n v="45.789473680142443"/>
    <x v="0"/>
  </r>
  <r>
    <x v="0"/>
    <n v="2116"/>
    <n v="2433217"/>
    <n v="443872"/>
    <x v="1"/>
    <n v="0"/>
    <d v="1899-12-30T00:16:00"/>
    <n v="21"/>
    <n v="23"/>
    <n v="1"/>
    <n v="78.750000001145963"/>
    <x v="0"/>
  </r>
  <r>
    <x v="0"/>
    <n v="3460"/>
    <n v="2222262"/>
    <n v="356223"/>
    <x v="2"/>
    <n v="0"/>
    <d v="1899-12-30T00:27:00"/>
    <n v="28"/>
    <n v="59"/>
    <n v="1"/>
    <n v="62.222222236709456"/>
    <x v="0"/>
  </r>
  <r>
    <x v="0"/>
    <n v="4873"/>
    <n v="2270691"/>
    <n v="439009"/>
    <x v="1"/>
    <n v="0"/>
    <d v="1899-12-30T00:22:00"/>
    <n v="7"/>
    <n v="0"/>
    <n v="1"/>
    <n v="19.090909092323393"/>
    <x v="0"/>
  </r>
  <r>
    <x v="0"/>
    <n v="3792"/>
    <n v="2488483"/>
    <n v="434352"/>
    <x v="8"/>
    <n v="0"/>
    <d v="1899-12-30T01:05:00"/>
    <n v="52"/>
    <n v="268"/>
    <n v="0"/>
    <n v="47.999999998280636"/>
    <x v="0"/>
  </r>
  <r>
    <x v="0"/>
    <n v="364"/>
    <n v="2351001"/>
    <n v="767177"/>
    <x v="7"/>
    <n v="0"/>
    <d v="1899-12-30T00:25:00"/>
    <n v="31"/>
    <n v="38"/>
    <n v="1"/>
    <n v="74.399999975748358"/>
    <x v="0"/>
  </r>
  <r>
    <x v="0"/>
    <n v="2808"/>
    <n v="2484020"/>
    <n v="632458"/>
    <x v="6"/>
    <n v="0"/>
    <d v="1899-12-30T00:51:00"/>
    <n v="48"/>
    <n v="96"/>
    <n v="2"/>
    <n v="56.470588225239702"/>
    <x v="0"/>
  </r>
  <r>
    <x v="0"/>
    <n v="3052"/>
    <n v="2430003"/>
    <n v="268006"/>
    <x v="6"/>
    <n v="0"/>
    <d v="1899-12-30T00:51:00"/>
    <n v="47"/>
    <n v="96"/>
    <n v="2"/>
    <n v="55.294117637213873"/>
    <x v="0"/>
  </r>
  <r>
    <x v="0"/>
    <n v="4677"/>
    <n v="2404068"/>
    <n v="364005"/>
    <x v="9"/>
    <n v="0"/>
    <d v="1899-12-30T01:26:00"/>
    <n v="65"/>
    <n v="391"/>
    <n v="9"/>
    <n v="45.348837210652846"/>
    <x v="0"/>
  </r>
  <r>
    <x v="0"/>
    <n v="641"/>
    <n v="2291869"/>
    <n v="207923"/>
    <x v="10"/>
    <n v="0"/>
    <d v="1899-12-30T02:02:00"/>
    <n v="41"/>
    <n v="142"/>
    <n v="5"/>
    <n v="20.16393442630647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351DCA-B35E-43A1-ADCE-AC0D29B24445}" name="Tableau croisé dynamique2" cacheId="2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6">
  <location ref="L3:N31" firstHeaderRow="1" firstDataRow="1" firstDataCol="2"/>
  <pivotFields count="15">
    <pivotField compact="0" numFmtId="14" showAll="0">
      <items count="4">
        <item x="1"/>
        <item x="0"/>
        <item x="2"/>
        <item t="default"/>
      </items>
    </pivotField>
    <pivotField compact="0" showAll="0"/>
    <pivotField compact="0" showAll="0"/>
    <pivotField compact="0" showAll="0"/>
    <pivotField axis="axisRow" compact="0" showAll="0">
      <items count="12">
        <item x="8"/>
        <item x="4"/>
        <item x="3"/>
        <item x="2"/>
        <item x="6"/>
        <item x="1"/>
        <item x="7"/>
        <item x="9"/>
        <item x="0"/>
        <item x="5"/>
        <item x="10"/>
        <item t="default"/>
      </items>
    </pivotField>
    <pivotField compact="0" showAll="0"/>
    <pivotField compact="0" numFmtId="164" showAll="0"/>
    <pivotField compact="0" showAll="0"/>
    <pivotField compact="0" showAll="0"/>
    <pivotField compact="0" showAll="0"/>
    <pivotField dataField="1" compact="0" numFmtId="2" showAll="0"/>
    <pivotField compact="0" showAll="0">
      <items count="2">
        <item x="0"/>
        <item t="default"/>
      </items>
    </pivotField>
    <pivotField axis="axisRow"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>
      <items count="4">
        <item x="0"/>
        <item x="1"/>
        <item x="2"/>
        <item t="default"/>
      </items>
    </pivotField>
  </pivotFields>
  <rowFields count="2">
    <field x="4"/>
    <field x="12"/>
  </rowFields>
  <rowItems count="28">
    <i>
      <x/>
    </i>
    <i r="1">
      <x v="37"/>
    </i>
    <i>
      <x v="1"/>
    </i>
    <i r="1">
      <x v="36"/>
    </i>
    <i>
      <x v="2"/>
    </i>
    <i r="1">
      <x v="36"/>
    </i>
    <i>
      <x v="3"/>
    </i>
    <i r="1">
      <x v="37"/>
    </i>
    <i>
      <x v="4"/>
    </i>
    <i r="1">
      <x v="36"/>
    </i>
    <i r="1">
      <x v="37"/>
    </i>
    <i>
      <x v="5"/>
    </i>
    <i r="1">
      <x v="36"/>
    </i>
    <i r="1">
      <x v="37"/>
    </i>
    <i r="1">
      <x v="39"/>
    </i>
    <i>
      <x v="6"/>
    </i>
    <i r="1">
      <x v="36"/>
    </i>
    <i r="1">
      <x v="37"/>
    </i>
    <i>
      <x v="7"/>
    </i>
    <i r="1">
      <x v="37"/>
    </i>
    <i>
      <x v="8"/>
    </i>
    <i r="1">
      <x v="36"/>
    </i>
    <i r="1">
      <x v="37"/>
    </i>
    <i>
      <x v="9"/>
    </i>
    <i r="1">
      <x v="36"/>
    </i>
    <i>
      <x v="10"/>
    </i>
    <i r="1">
      <x v="37"/>
    </i>
    <i t="grand">
      <x/>
    </i>
  </rowItems>
  <colItems count="1">
    <i/>
  </colItems>
  <dataFields count="1">
    <dataField name="Total Lignes/Heure" fld="10" baseField="4" baseItem="0" numFmtId="166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3DCB99-F384-4809-8216-793B1C015A45}" name="Tableau croisé dynamique1" cacheId="2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1">
  <location ref="A3:C31" firstHeaderRow="1" firstDataRow="1" firstDataCol="2"/>
  <pivotFields count="15">
    <pivotField compact="0" numFmtId="14" showAll="0">
      <items count="4">
        <item x="1"/>
        <item x="0"/>
        <item x="2"/>
        <item t="default"/>
      </items>
    </pivotField>
    <pivotField compact="0" showAll="0"/>
    <pivotField compact="0" showAll="0"/>
    <pivotField compact="0" showAll="0"/>
    <pivotField axis="axisRow" compact="0" showAll="0">
      <items count="12">
        <item x="8"/>
        <item x="4"/>
        <item x="3"/>
        <item x="2"/>
        <item x="6"/>
        <item x="1"/>
        <item x="7"/>
        <item x="9"/>
        <item x="0"/>
        <item x="5"/>
        <item x="10"/>
        <item t="default"/>
      </items>
    </pivotField>
    <pivotField compact="0" showAll="0"/>
    <pivotField compact="0" numFmtId="164" showAll="0"/>
    <pivotField compact="0" showAll="0"/>
    <pivotField compact="0" showAll="0"/>
    <pivotField compact="0" showAll="0"/>
    <pivotField dataField="1" compact="0" numFmtId="2" showAll="0"/>
    <pivotField compact="0" showAll="0">
      <items count="2">
        <item x="0"/>
        <item t="default"/>
      </items>
    </pivotField>
    <pivotField axis="axisRow"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>
      <items count="4">
        <item x="0"/>
        <item x="1"/>
        <item x="2"/>
        <item t="default"/>
      </items>
    </pivotField>
  </pivotFields>
  <rowFields count="2">
    <field x="4"/>
    <field x="12"/>
  </rowFields>
  <rowItems count="28">
    <i>
      <x/>
    </i>
    <i r="1">
      <x v="37"/>
    </i>
    <i>
      <x v="1"/>
    </i>
    <i r="1">
      <x v="36"/>
    </i>
    <i>
      <x v="2"/>
    </i>
    <i r="1">
      <x v="36"/>
    </i>
    <i>
      <x v="3"/>
    </i>
    <i r="1">
      <x v="37"/>
    </i>
    <i>
      <x v="4"/>
    </i>
    <i r="1">
      <x v="36"/>
    </i>
    <i r="1">
      <x v="37"/>
    </i>
    <i>
      <x v="5"/>
    </i>
    <i r="1">
      <x v="36"/>
    </i>
    <i r="1">
      <x v="37"/>
    </i>
    <i r="1">
      <x v="39"/>
    </i>
    <i>
      <x v="6"/>
    </i>
    <i r="1">
      <x v="36"/>
    </i>
    <i r="1">
      <x v="37"/>
    </i>
    <i>
      <x v="7"/>
    </i>
    <i r="1">
      <x v="37"/>
    </i>
    <i>
      <x v="8"/>
    </i>
    <i r="1">
      <x v="36"/>
    </i>
    <i r="1">
      <x v="37"/>
    </i>
    <i>
      <x v="9"/>
    </i>
    <i r="1">
      <x v="36"/>
    </i>
    <i>
      <x v="10"/>
    </i>
    <i r="1">
      <x v="37"/>
    </i>
    <i t="grand">
      <x/>
    </i>
  </rowItems>
  <colItems count="1">
    <i/>
  </colItems>
  <dataFields count="1">
    <dataField name="Moyenne de Lignes/Heure" fld="10" subtotal="average" baseField="4" baseItem="0" numFmtId="166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__employé" xr10:uid="{947AAECD-CCA6-4476-86C4-2D72DFD6D918}" sourceName="# employé">
  <pivotTables>
    <pivotTable tabId="2" name="Tableau croisé dynamique1"/>
    <pivotTable tabId="2" name="Tableau croisé dynamique2"/>
  </pivotTables>
  <data>
    <tabular pivotCacheId="1566752739">
      <items count="11">
        <i x="8" s="1"/>
        <i x="4" s="1"/>
        <i x="3" s="1"/>
        <i x="2" s="1"/>
        <i x="6" s="1"/>
        <i x="1" s="1"/>
        <i x="7" s="1"/>
        <i x="9" s="1"/>
        <i x="0" s="1"/>
        <i x="5" s="1"/>
        <i x="1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2B4859D2-A7EF-4A82-AC1C-8CC91BB0D246}" sourceName="Mois (date)">
  <pivotTables>
    <pivotTable tabId="2" name="Tableau croisé dynamique1"/>
    <pivotTable tabId="2" name="Tableau croisé dynamique2"/>
  </pivotTables>
  <data>
    <tabular pivotCacheId="1566752739">
      <items count="14">
        <i x="2" s="1"/>
        <i x="1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B265AEC5-EED0-41FD-BA5C-31D9D3BE8355}" sourceName="Semaine">
  <pivotTables>
    <pivotTable tabId="2" name="Tableau croisé dynamique1"/>
    <pivotTable tabId="2" name="Tableau croisé dynamique2"/>
  </pivotTables>
  <data>
    <tabular pivotCacheId="1566752739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# employé" xr10:uid="{6A6D3790-8FC5-4828-AFFD-6ACC81518CA2}" cache="Segment___employé" caption="# employé" columnCount="10" rowHeight="257175"/>
  <slicer name="Mois (date)" xr10:uid="{C6FDD328-79E5-4E0C-BFF5-2C414BCB4369}" cache="Segment_Mois__date" caption="Mois (date)" columnCount="12" rowHeight="257175"/>
  <slicer name="Semaine" xr10:uid="{9B8786B1-F525-4528-9FBC-5627899FD9C8}" cache="Segment_Semaine" caption="Semaine" columnCount="10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85FEED-A94F-4DEB-9EC1-F4021DF3CD8E}" name="Donnees" displayName="Donnees" ref="A1:L48" totalsRowShown="0">
  <autoFilter ref="A1:L48" xr:uid="{FB85FEED-A94F-4DEB-9EC1-F4021DF3CD8E}"/>
  <tableColumns count="12">
    <tableColumn id="1" xr3:uid="{C498D536-2512-429A-BD24-8C546ED7DF12}" name="date" dataDxfId="3"/>
    <tableColumn id="2" xr3:uid="{6B19B66E-D5AC-4AE5-81FC-A504F89D0725}" name="Route">
      <calculatedColumnFormula>RANDBETWEEN(100,5555)</calculatedColumnFormula>
    </tableColumn>
    <tableColumn id="3" xr3:uid="{DA82187C-A080-4165-811F-E8301CEA5EDD}" name="# commande">
      <calculatedColumnFormula>RANDBETWEEN(2220000,2550000)</calculatedColumnFormula>
    </tableColumn>
    <tableColumn id="4" xr3:uid="{6381AB6B-34BF-4C3E-B939-955131A1744C}" name="# livraison">
      <calculatedColumnFormula>RANDBETWEEN(199999,799999)</calculatedColumnFormula>
    </tableColumn>
    <tableColumn id="5" xr3:uid="{C9DBB620-AA9E-44CE-B4A8-A1BAA18271CD}" name="# employé"/>
    <tableColumn id="6" xr3:uid="{554271C1-695F-4650-BE5C-7F128739BB09}" name="Nom"/>
    <tableColumn id="7" xr3:uid="{343AA5A6-77F2-4C34-BFA0-442BB7B39395}" name="temps" dataDxfId="2"/>
    <tableColumn id="8" xr3:uid="{70C40875-C12F-4E6F-928C-6E55B152096F}" name="# lignes"/>
    <tableColumn id="9" xr3:uid="{D94DA3DA-C085-40AE-B772-E628F73811DB}" name="# caisses"/>
    <tableColumn id="10" xr3:uid="{1F483F45-4A4C-4B71-A47C-93C350655871}" name="# palettes"/>
    <tableColumn id="11" xr3:uid="{6FD85013-2F08-466D-BB9E-48BFBF5B047B}" name="Lignes/Heure" dataDxfId="1"/>
    <tableColumn id="13" xr3:uid="{D72F627F-9C41-4E82-AE34-A33F1BFF9EF5}" name="Semaine" dataDxfId="0">
      <calculatedColumnFormula>_xlfn.ISOWEEKNUM(Donnees[[#This Row],[date]])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B776C-451B-4FA1-AD13-98CB8738518C}">
  <dimension ref="A1:N31"/>
  <sheetViews>
    <sheetView tabSelected="1" workbookViewId="0">
      <selection activeCell="T1" sqref="T1"/>
    </sheetView>
  </sheetViews>
  <sheetFormatPr baseColWidth="10" defaultRowHeight="15" x14ac:dyDescent="0.25"/>
  <cols>
    <col min="1" max="2" width="13.85546875" bestFit="1" customWidth="1"/>
    <col min="3" max="3" width="24.85546875" bestFit="1" customWidth="1"/>
    <col min="13" max="13" width="13.85546875" bestFit="1" customWidth="1"/>
    <col min="14" max="14" width="18.140625" bestFit="1" customWidth="1"/>
  </cols>
  <sheetData>
    <row r="1" spans="1:14" ht="183.75" customHeight="1" x14ac:dyDescent="0.25"/>
    <row r="3" spans="1:14" x14ac:dyDescent="0.25">
      <c r="A3" s="4" t="s">
        <v>4</v>
      </c>
      <c r="B3" s="4" t="s">
        <v>15</v>
      </c>
      <c r="C3" t="s">
        <v>20</v>
      </c>
      <c r="L3" s="4" t="s">
        <v>4</v>
      </c>
      <c r="M3" s="4" t="s">
        <v>15</v>
      </c>
      <c r="N3" t="s">
        <v>21</v>
      </c>
    </row>
    <row r="4" spans="1:14" x14ac:dyDescent="0.25">
      <c r="A4">
        <v>29</v>
      </c>
      <c r="C4" s="5">
        <v>47.999999998280636</v>
      </c>
      <c r="L4">
        <v>29</v>
      </c>
      <c r="N4" s="5">
        <v>47.999999998280636</v>
      </c>
    </row>
    <row r="5" spans="1:14" x14ac:dyDescent="0.25">
      <c r="B5" t="s">
        <v>17</v>
      </c>
      <c r="C5" s="5">
        <v>47.999999998280636</v>
      </c>
      <c r="M5" t="s">
        <v>17</v>
      </c>
      <c r="N5" s="5">
        <v>47.999999998280636</v>
      </c>
    </row>
    <row r="6" spans="1:14" x14ac:dyDescent="0.25">
      <c r="A6">
        <v>30</v>
      </c>
      <c r="C6" s="5">
        <v>0</v>
      </c>
      <c r="L6">
        <v>30</v>
      </c>
      <c r="N6" s="5">
        <v>0</v>
      </c>
    </row>
    <row r="7" spans="1:14" x14ac:dyDescent="0.25">
      <c r="B7" t="s">
        <v>16</v>
      </c>
      <c r="C7" s="5">
        <v>0</v>
      </c>
      <c r="M7" t="s">
        <v>16</v>
      </c>
      <c r="N7" s="5">
        <v>0</v>
      </c>
    </row>
    <row r="8" spans="1:14" x14ac:dyDescent="0.25">
      <c r="A8">
        <v>32</v>
      </c>
      <c r="C8" s="5">
        <v>0</v>
      </c>
      <c r="L8">
        <v>32</v>
      </c>
      <c r="N8" s="5">
        <v>0</v>
      </c>
    </row>
    <row r="9" spans="1:14" x14ac:dyDescent="0.25">
      <c r="B9" t="s">
        <v>16</v>
      </c>
      <c r="C9" s="5">
        <v>0</v>
      </c>
      <c r="M9" t="s">
        <v>16</v>
      </c>
      <c r="N9" s="5">
        <v>0</v>
      </c>
    </row>
    <row r="10" spans="1:14" x14ac:dyDescent="0.25">
      <c r="A10">
        <v>34</v>
      </c>
      <c r="C10" s="5">
        <v>75.952854111151453</v>
      </c>
      <c r="L10">
        <v>34</v>
      </c>
      <c r="N10" s="5">
        <v>683.57568700036313</v>
      </c>
    </row>
    <row r="11" spans="1:14" x14ac:dyDescent="0.25">
      <c r="B11" t="s">
        <v>17</v>
      </c>
      <c r="C11" s="5">
        <v>75.952854111151453</v>
      </c>
      <c r="M11" t="s">
        <v>17</v>
      </c>
      <c r="N11" s="5">
        <v>683.57568700036313</v>
      </c>
    </row>
    <row r="12" spans="1:14" x14ac:dyDescent="0.25">
      <c r="A12">
        <v>39</v>
      </c>
      <c r="C12" s="5">
        <v>31.173581520166373</v>
      </c>
      <c r="L12">
        <v>39</v>
      </c>
      <c r="N12" s="5">
        <v>218.2150706411646</v>
      </c>
    </row>
    <row r="13" spans="1:14" x14ac:dyDescent="0.25">
      <c r="B13" t="s">
        <v>16</v>
      </c>
      <c r="C13" s="5">
        <v>0</v>
      </c>
      <c r="M13" t="s">
        <v>16</v>
      </c>
      <c r="N13" s="5">
        <v>0</v>
      </c>
    </row>
    <row r="14" spans="1:14" x14ac:dyDescent="0.25">
      <c r="B14" t="s">
        <v>17</v>
      </c>
      <c r="C14" s="5">
        <v>36.369178440194098</v>
      </c>
      <c r="M14" t="s">
        <v>17</v>
      </c>
      <c r="N14" s="5">
        <v>218.2150706411646</v>
      </c>
    </row>
    <row r="15" spans="1:14" x14ac:dyDescent="0.25">
      <c r="A15">
        <v>41</v>
      </c>
      <c r="C15" s="5">
        <v>27.965563369868512</v>
      </c>
      <c r="L15">
        <v>41</v>
      </c>
      <c r="N15" s="5">
        <v>363.55232380829068</v>
      </c>
    </row>
    <row r="16" spans="1:14" x14ac:dyDescent="0.25">
      <c r="B16" t="s">
        <v>16</v>
      </c>
      <c r="C16" s="5">
        <v>0</v>
      </c>
      <c r="M16" t="s">
        <v>16</v>
      </c>
      <c r="N16" s="5">
        <v>0</v>
      </c>
    </row>
    <row r="17" spans="1:14" x14ac:dyDescent="0.25">
      <c r="B17" t="s">
        <v>17</v>
      </c>
      <c r="C17" s="5">
        <v>33.050211255299153</v>
      </c>
      <c r="M17" t="s">
        <v>17</v>
      </c>
      <c r="N17" s="5">
        <v>363.55232380829068</v>
      </c>
    </row>
    <row r="18" spans="1:14" x14ac:dyDescent="0.25">
      <c r="B18" t="s">
        <v>18</v>
      </c>
      <c r="C18" s="5">
        <v>0</v>
      </c>
      <c r="M18" t="s">
        <v>18</v>
      </c>
      <c r="N18" s="5">
        <v>0</v>
      </c>
    </row>
    <row r="19" spans="1:14" x14ac:dyDescent="0.25">
      <c r="A19">
        <v>42</v>
      </c>
      <c r="C19" s="5">
        <v>36.648452657631175</v>
      </c>
      <c r="L19">
        <v>42</v>
      </c>
      <c r="N19" s="5">
        <v>219.89071594578706</v>
      </c>
    </row>
    <row r="20" spans="1:14" x14ac:dyDescent="0.25">
      <c r="B20" t="s">
        <v>16</v>
      </c>
      <c r="C20" s="5">
        <v>0</v>
      </c>
      <c r="M20" t="s">
        <v>16</v>
      </c>
      <c r="N20" s="5">
        <v>0</v>
      </c>
    </row>
    <row r="21" spans="1:14" x14ac:dyDescent="0.25">
      <c r="B21" t="s">
        <v>17</v>
      </c>
      <c r="C21" s="5">
        <v>43.978143189157414</v>
      </c>
      <c r="M21" t="s">
        <v>17</v>
      </c>
      <c r="N21" s="5">
        <v>219.89071594578706</v>
      </c>
    </row>
    <row r="22" spans="1:14" x14ac:dyDescent="0.25">
      <c r="A22">
        <v>45</v>
      </c>
      <c r="C22" s="5">
        <v>45.348837210652846</v>
      </c>
      <c r="L22">
        <v>45</v>
      </c>
      <c r="N22" s="5">
        <v>45.348837210652846</v>
      </c>
    </row>
    <row r="23" spans="1:14" x14ac:dyDescent="0.25">
      <c r="B23" t="s">
        <v>17</v>
      </c>
      <c r="C23" s="5">
        <v>45.348837210652846</v>
      </c>
      <c r="M23" t="s">
        <v>17</v>
      </c>
      <c r="N23" s="5">
        <v>45.348837210652846</v>
      </c>
    </row>
    <row r="24" spans="1:14" x14ac:dyDescent="0.25">
      <c r="A24">
        <v>48</v>
      </c>
      <c r="C24" s="5">
        <v>21.801845555841673</v>
      </c>
      <c r="L24">
        <v>48</v>
      </c>
      <c r="N24" s="5">
        <v>87.207382223366693</v>
      </c>
    </row>
    <row r="25" spans="1:14" x14ac:dyDescent="0.25">
      <c r="B25" t="s">
        <v>16</v>
      </c>
      <c r="C25" s="5">
        <v>32.112676055916801</v>
      </c>
      <c r="M25" t="s">
        <v>16</v>
      </c>
      <c r="N25" s="5">
        <v>32.112676055916801</v>
      </c>
    </row>
    <row r="26" spans="1:14" x14ac:dyDescent="0.25">
      <c r="B26" t="s">
        <v>17</v>
      </c>
      <c r="C26" s="5">
        <v>18.364902055816632</v>
      </c>
      <c r="M26" t="s">
        <v>17</v>
      </c>
      <c r="N26" s="5">
        <v>55.0947061674499</v>
      </c>
    </row>
    <row r="27" spans="1:14" x14ac:dyDescent="0.25">
      <c r="A27">
        <v>52</v>
      </c>
      <c r="C27" s="5">
        <v>0</v>
      </c>
      <c r="L27">
        <v>52</v>
      </c>
      <c r="N27" s="5">
        <v>0</v>
      </c>
    </row>
    <row r="28" spans="1:14" x14ac:dyDescent="0.25">
      <c r="B28" t="s">
        <v>16</v>
      </c>
      <c r="C28" s="5">
        <v>0</v>
      </c>
      <c r="M28" t="s">
        <v>16</v>
      </c>
      <c r="N28" s="5">
        <v>0</v>
      </c>
    </row>
    <row r="29" spans="1:14" x14ac:dyDescent="0.25">
      <c r="A29">
        <v>71</v>
      </c>
      <c r="C29" s="5">
        <v>20.163934426306472</v>
      </c>
      <c r="L29">
        <v>71</v>
      </c>
      <c r="N29" s="5">
        <v>20.163934426306472</v>
      </c>
    </row>
    <row r="30" spans="1:14" x14ac:dyDescent="0.25">
      <c r="B30" t="s">
        <v>17</v>
      </c>
      <c r="C30" s="5">
        <v>20.163934426306472</v>
      </c>
      <c r="M30" t="s">
        <v>17</v>
      </c>
      <c r="N30" s="5">
        <v>20.163934426306472</v>
      </c>
    </row>
    <row r="31" spans="1:14" x14ac:dyDescent="0.25">
      <c r="A31" t="s">
        <v>14</v>
      </c>
      <c r="C31" s="5">
        <v>35.871360664983243</v>
      </c>
      <c r="L31" t="s">
        <v>14</v>
      </c>
      <c r="N31" s="5">
        <v>1685.9539512542121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ED142-1186-4498-8EFA-5BD6A3F93F75}">
  <dimension ref="A1:M48"/>
  <sheetViews>
    <sheetView workbookViewId="0">
      <selection activeCell="L3" sqref="L3"/>
    </sheetView>
  </sheetViews>
  <sheetFormatPr baseColWidth="10" defaultRowHeight="15" x14ac:dyDescent="0.25"/>
  <cols>
    <col min="3" max="3" width="14.5703125" customWidth="1"/>
    <col min="4" max="4" width="12.28515625" customWidth="1"/>
    <col min="5" max="5" width="12" customWidth="1"/>
    <col min="10" max="10" width="11.5703125" customWidth="1"/>
    <col min="11" max="11" width="17.2851562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19</v>
      </c>
    </row>
    <row r="2" spans="1:13" x14ac:dyDescent="0.25">
      <c r="A2" s="1">
        <v>45328</v>
      </c>
      <c r="B2">
        <f ca="1">RANDBETWEEN(100,5555)</f>
        <v>5246</v>
      </c>
      <c r="C2">
        <f ca="1">RANDBETWEEN(2220000,2550000)</f>
        <v>2350817</v>
      </c>
      <c r="D2">
        <f ca="1">RANDBETWEEN(199999,799999)</f>
        <v>371862</v>
      </c>
      <c r="E2">
        <v>48</v>
      </c>
      <c r="F2">
        <v>0</v>
      </c>
      <c r="G2" s="2">
        <v>6.0416666667151731E-2</v>
      </c>
      <c r="H2">
        <v>37</v>
      </c>
      <c r="I2">
        <v>80</v>
      </c>
      <c r="J2">
        <v>2</v>
      </c>
      <c r="K2" s="3">
        <v>25.517241379105478</v>
      </c>
      <c r="L2">
        <f>_xlfn.ISOWEEKNUM(Donnees[[#This Row],[date]])</f>
        <v>6</v>
      </c>
    </row>
    <row r="3" spans="1:13" x14ac:dyDescent="0.25">
      <c r="A3" s="1">
        <v>45328</v>
      </c>
      <c r="B3">
        <f t="shared" ref="B3:B48" ca="1" si="0">RANDBETWEEN(100,5555)</f>
        <v>237</v>
      </c>
      <c r="C3">
        <f t="shared" ref="C3:C48" ca="1" si="1">RANDBETWEEN(2220000,2550000)</f>
        <v>2428175</v>
      </c>
      <c r="D3">
        <f t="shared" ref="D3:D48" ca="1" si="2">RANDBETWEEN(199999,799999)</f>
        <v>427923</v>
      </c>
      <c r="E3">
        <v>41</v>
      </c>
      <c r="F3">
        <v>0</v>
      </c>
      <c r="G3" s="2">
        <v>2.5694444448163267E-2</v>
      </c>
      <c r="H3">
        <v>43</v>
      </c>
      <c r="I3">
        <v>92</v>
      </c>
      <c r="J3">
        <v>0</v>
      </c>
      <c r="K3" s="3">
        <v>69.729729719637575</v>
      </c>
      <c r="L3">
        <f>_xlfn.ISOWEEKNUM(Donnees[[#This Row],[date]])</f>
        <v>6</v>
      </c>
    </row>
    <row r="4" spans="1:13" x14ac:dyDescent="0.25">
      <c r="A4" s="1">
        <v>45328</v>
      </c>
      <c r="B4">
        <f t="shared" ca="1" si="0"/>
        <v>238</v>
      </c>
      <c r="C4">
        <f t="shared" ca="1" si="1"/>
        <v>2503978</v>
      </c>
      <c r="D4">
        <f t="shared" ca="1" si="2"/>
        <v>670189</v>
      </c>
      <c r="E4">
        <v>48</v>
      </c>
      <c r="F4">
        <v>0</v>
      </c>
      <c r="G4" s="2">
        <v>4.9305555556202307E-2</v>
      </c>
      <c r="H4">
        <v>35</v>
      </c>
      <c r="I4">
        <v>72</v>
      </c>
      <c r="J4">
        <v>2</v>
      </c>
      <c r="K4" s="3">
        <v>29.577464788344418</v>
      </c>
      <c r="L4">
        <f>_xlfn.ISOWEEKNUM(Donnees[[#This Row],[date]])</f>
        <v>6</v>
      </c>
    </row>
    <row r="5" spans="1:13" x14ac:dyDescent="0.25">
      <c r="A5" s="1">
        <v>45328</v>
      </c>
      <c r="B5">
        <f t="shared" ca="1" si="0"/>
        <v>2939</v>
      </c>
      <c r="C5">
        <f t="shared" ca="1" si="1"/>
        <v>2325772</v>
      </c>
      <c r="D5">
        <f t="shared" ca="1" si="2"/>
        <v>528763</v>
      </c>
      <c r="E5">
        <v>34</v>
      </c>
      <c r="F5">
        <v>0</v>
      </c>
      <c r="G5" s="2">
        <v>1.8055555556202307E-2</v>
      </c>
      <c r="H5">
        <v>39</v>
      </c>
      <c r="I5">
        <v>94</v>
      </c>
      <c r="J5">
        <v>2</v>
      </c>
      <c r="K5" s="3">
        <v>89.999999996776197</v>
      </c>
      <c r="L5">
        <f>_xlfn.ISOWEEKNUM(Donnees[[#This Row],[date]])</f>
        <v>6</v>
      </c>
      <c r="M5" t="s">
        <v>12</v>
      </c>
    </row>
    <row r="6" spans="1:13" x14ac:dyDescent="0.25">
      <c r="A6" s="1">
        <v>45328</v>
      </c>
      <c r="B6">
        <f t="shared" ca="1" si="0"/>
        <v>3372</v>
      </c>
      <c r="C6">
        <f t="shared" ca="1" si="1"/>
        <v>2354790</v>
      </c>
      <c r="D6">
        <f t="shared" ca="1" si="2"/>
        <v>648528</v>
      </c>
      <c r="E6">
        <v>41</v>
      </c>
      <c r="F6">
        <v>0</v>
      </c>
      <c r="G6" s="2">
        <v>1.2499999997089617E-2</v>
      </c>
      <c r="H6">
        <v>6</v>
      </c>
      <c r="I6">
        <v>9</v>
      </c>
      <c r="J6">
        <v>1</v>
      </c>
      <c r="K6" s="3">
        <v>20.000000004656613</v>
      </c>
      <c r="L6">
        <f>_xlfn.ISOWEEKNUM(Donnees[[#This Row],[date]])</f>
        <v>6</v>
      </c>
      <c r="M6" t="s">
        <v>11</v>
      </c>
    </row>
    <row r="7" spans="1:13" x14ac:dyDescent="0.25">
      <c r="A7" s="1">
        <v>45328</v>
      </c>
      <c r="B7">
        <f t="shared" ca="1" si="0"/>
        <v>518</v>
      </c>
      <c r="C7">
        <f t="shared" ca="1" si="1"/>
        <v>2277137</v>
      </c>
      <c r="D7">
        <f t="shared" ca="1" si="2"/>
        <v>553493</v>
      </c>
      <c r="E7">
        <v>34</v>
      </c>
      <c r="F7">
        <v>0</v>
      </c>
      <c r="G7" s="2">
        <v>9.0277777781011537E-3</v>
      </c>
      <c r="H7">
        <v>25</v>
      </c>
      <c r="I7">
        <v>21</v>
      </c>
      <c r="J7">
        <v>1</v>
      </c>
      <c r="K7" s="3">
        <v>115.38461538048229</v>
      </c>
      <c r="L7">
        <f>_xlfn.ISOWEEKNUM(Donnees[[#This Row],[date]])</f>
        <v>6</v>
      </c>
      <c r="M7" t="s">
        <v>13</v>
      </c>
    </row>
    <row r="8" spans="1:13" x14ac:dyDescent="0.25">
      <c r="A8" s="1">
        <v>45328</v>
      </c>
      <c r="B8">
        <f t="shared" ca="1" si="0"/>
        <v>2711</v>
      </c>
      <c r="C8">
        <f t="shared" ca="1" si="1"/>
        <v>2443316</v>
      </c>
      <c r="D8">
        <f t="shared" ca="1" si="2"/>
        <v>478830</v>
      </c>
      <c r="E8">
        <v>41</v>
      </c>
      <c r="F8">
        <v>0</v>
      </c>
      <c r="G8" s="2">
        <v>3.6111111105128657E-2</v>
      </c>
      <c r="H8">
        <v>59</v>
      </c>
      <c r="I8">
        <v>105</v>
      </c>
      <c r="J8">
        <v>0</v>
      </c>
      <c r="K8" s="3">
        <v>68.076923088201241</v>
      </c>
      <c r="L8">
        <f>_xlfn.ISOWEEKNUM(Donnees[[#This Row],[date]])</f>
        <v>6</v>
      </c>
    </row>
    <row r="9" spans="1:13" x14ac:dyDescent="0.25">
      <c r="A9" s="1">
        <v>45328</v>
      </c>
      <c r="B9">
        <f t="shared" ca="1" si="0"/>
        <v>4389</v>
      </c>
      <c r="C9">
        <f t="shared" ca="1" si="1"/>
        <v>2310314</v>
      </c>
      <c r="D9">
        <f t="shared" ca="1" si="2"/>
        <v>244123</v>
      </c>
      <c r="E9">
        <v>34</v>
      </c>
      <c r="F9">
        <v>0</v>
      </c>
      <c r="G9" s="2">
        <v>2.5000000001455192E-2</v>
      </c>
      <c r="H9">
        <v>45</v>
      </c>
      <c r="I9">
        <v>83</v>
      </c>
      <c r="J9">
        <v>0</v>
      </c>
      <c r="K9" s="3">
        <v>74.999999995634425</v>
      </c>
      <c r="L9">
        <f>_xlfn.ISOWEEKNUM(Donnees[[#This Row],[date]])</f>
        <v>6</v>
      </c>
    </row>
    <row r="10" spans="1:13" x14ac:dyDescent="0.25">
      <c r="A10" s="1">
        <v>45328</v>
      </c>
      <c r="B10">
        <f t="shared" ca="1" si="0"/>
        <v>3306</v>
      </c>
      <c r="C10">
        <f t="shared" ca="1" si="1"/>
        <v>2298005</v>
      </c>
      <c r="D10">
        <f t="shared" ca="1" si="2"/>
        <v>451148</v>
      </c>
      <c r="E10">
        <v>34</v>
      </c>
      <c r="F10">
        <v>0</v>
      </c>
      <c r="G10" s="2">
        <v>1.4583333329937886E-2</v>
      </c>
      <c r="H10">
        <v>34</v>
      </c>
      <c r="I10">
        <v>36</v>
      </c>
      <c r="J10">
        <v>1</v>
      </c>
      <c r="K10" s="3">
        <v>97.142857165474965</v>
      </c>
      <c r="L10">
        <f>_xlfn.ISOWEEKNUM(Donnees[[#This Row],[date]])</f>
        <v>6</v>
      </c>
    </row>
    <row r="11" spans="1:13" x14ac:dyDescent="0.25">
      <c r="A11" s="1">
        <v>45327</v>
      </c>
      <c r="B11">
        <f t="shared" ca="1" si="0"/>
        <v>1994</v>
      </c>
      <c r="C11">
        <f t="shared" ca="1" si="1"/>
        <v>2531385</v>
      </c>
      <c r="D11">
        <f t="shared" ca="1" si="2"/>
        <v>508630</v>
      </c>
      <c r="E11">
        <v>48</v>
      </c>
      <c r="F11">
        <v>0</v>
      </c>
      <c r="G11" s="2">
        <v>4.9305555556202307E-2</v>
      </c>
      <c r="H11">
        <v>38</v>
      </c>
      <c r="I11">
        <v>63</v>
      </c>
      <c r="J11">
        <v>2</v>
      </c>
      <c r="K11" s="3">
        <v>32.112676055916801</v>
      </c>
      <c r="L11">
        <f>_xlfn.ISOWEEKNUM(Donnees[[#This Row],[date]])</f>
        <v>6</v>
      </c>
    </row>
    <row r="12" spans="1:13" x14ac:dyDescent="0.25">
      <c r="A12" s="1">
        <v>45327</v>
      </c>
      <c r="B12">
        <f t="shared" ca="1" si="0"/>
        <v>489</v>
      </c>
      <c r="C12">
        <f t="shared" ca="1" si="1"/>
        <v>2465475</v>
      </c>
      <c r="D12">
        <f t="shared" ca="1" si="2"/>
        <v>202858</v>
      </c>
      <c r="E12">
        <v>32</v>
      </c>
      <c r="F12">
        <v>0</v>
      </c>
      <c r="G12" s="2">
        <v>0</v>
      </c>
      <c r="H12">
        <v>1</v>
      </c>
      <c r="I12">
        <v>0</v>
      </c>
      <c r="J12">
        <v>0</v>
      </c>
      <c r="K12" s="3">
        <v>0</v>
      </c>
      <c r="L12">
        <f>_xlfn.ISOWEEKNUM(Donnees[[#This Row],[date]])</f>
        <v>6</v>
      </c>
    </row>
    <row r="13" spans="1:13" x14ac:dyDescent="0.25">
      <c r="A13" s="1">
        <v>45328</v>
      </c>
      <c r="B13">
        <f t="shared" ca="1" si="0"/>
        <v>3807</v>
      </c>
      <c r="C13">
        <f t="shared" ca="1" si="1"/>
        <v>2321296</v>
      </c>
      <c r="D13">
        <f t="shared" ca="1" si="2"/>
        <v>241899</v>
      </c>
      <c r="E13">
        <v>41</v>
      </c>
      <c r="F13">
        <v>0</v>
      </c>
      <c r="G13" s="2">
        <v>2.0833333328482695E-2</v>
      </c>
      <c r="H13">
        <v>13</v>
      </c>
      <c r="I13">
        <v>73</v>
      </c>
      <c r="J13">
        <v>2</v>
      </c>
      <c r="K13" s="3">
        <v>26.000000006053597</v>
      </c>
      <c r="L13">
        <f>_xlfn.ISOWEEKNUM(Donnees[[#This Row],[date]])</f>
        <v>6</v>
      </c>
    </row>
    <row r="14" spans="1:13" x14ac:dyDescent="0.25">
      <c r="A14" s="1">
        <v>45328</v>
      </c>
      <c r="B14">
        <f t="shared" ca="1" si="0"/>
        <v>2733</v>
      </c>
      <c r="C14">
        <f t="shared" ca="1" si="1"/>
        <v>2507334</v>
      </c>
      <c r="D14">
        <f t="shared" ca="1" si="2"/>
        <v>629345</v>
      </c>
      <c r="E14">
        <v>41</v>
      </c>
      <c r="F14">
        <v>0</v>
      </c>
      <c r="G14" s="2">
        <v>0</v>
      </c>
      <c r="H14">
        <v>4</v>
      </c>
      <c r="I14">
        <v>28</v>
      </c>
      <c r="J14">
        <v>1</v>
      </c>
      <c r="K14" s="3">
        <v>0</v>
      </c>
      <c r="L14">
        <f>_xlfn.ISOWEEKNUM(Donnees[[#This Row],[date]])</f>
        <v>6</v>
      </c>
    </row>
    <row r="15" spans="1:13" x14ac:dyDescent="0.25">
      <c r="A15" s="1">
        <v>45327</v>
      </c>
      <c r="B15">
        <f t="shared" ca="1" si="0"/>
        <v>5426</v>
      </c>
      <c r="C15">
        <f t="shared" ca="1" si="1"/>
        <v>2351635</v>
      </c>
      <c r="D15">
        <f t="shared" ca="1" si="2"/>
        <v>269864</v>
      </c>
      <c r="E15">
        <v>30</v>
      </c>
      <c r="F15">
        <v>0</v>
      </c>
      <c r="G15" s="2">
        <v>0</v>
      </c>
      <c r="H15">
        <v>3</v>
      </c>
      <c r="I15">
        <v>1</v>
      </c>
      <c r="J15">
        <v>0</v>
      </c>
      <c r="K15" s="3">
        <v>0</v>
      </c>
      <c r="L15">
        <f>_xlfn.ISOWEEKNUM(Donnees[[#This Row],[date]])</f>
        <v>6</v>
      </c>
    </row>
    <row r="16" spans="1:13" x14ac:dyDescent="0.25">
      <c r="A16" s="1">
        <v>45327</v>
      </c>
      <c r="B16">
        <f t="shared" ca="1" si="0"/>
        <v>2888</v>
      </c>
      <c r="C16">
        <f t="shared" ca="1" si="1"/>
        <v>2335030</v>
      </c>
      <c r="D16">
        <f t="shared" ca="1" si="2"/>
        <v>217753</v>
      </c>
      <c r="E16">
        <v>32</v>
      </c>
      <c r="F16">
        <v>0</v>
      </c>
      <c r="G16" s="2">
        <v>0</v>
      </c>
      <c r="H16">
        <v>3</v>
      </c>
      <c r="I16">
        <v>5</v>
      </c>
      <c r="J16">
        <v>0</v>
      </c>
      <c r="K16" s="3">
        <v>0</v>
      </c>
      <c r="L16">
        <f>_xlfn.ISOWEEKNUM(Donnees[[#This Row],[date]])</f>
        <v>6</v>
      </c>
    </row>
    <row r="17" spans="1:12" x14ac:dyDescent="0.25">
      <c r="A17" s="1">
        <v>45327</v>
      </c>
      <c r="B17">
        <f t="shared" ca="1" si="0"/>
        <v>801</v>
      </c>
      <c r="C17">
        <f t="shared" ca="1" si="1"/>
        <v>2501724</v>
      </c>
      <c r="D17">
        <f t="shared" ca="1" si="2"/>
        <v>674478</v>
      </c>
      <c r="E17">
        <v>30</v>
      </c>
      <c r="F17">
        <v>0</v>
      </c>
      <c r="G17" s="2">
        <v>0</v>
      </c>
      <c r="H17">
        <v>1</v>
      </c>
      <c r="I17">
        <v>0</v>
      </c>
      <c r="J17">
        <v>0</v>
      </c>
      <c r="K17" s="3">
        <v>0</v>
      </c>
      <c r="L17">
        <f>_xlfn.ISOWEEKNUM(Donnees[[#This Row],[date]])</f>
        <v>6</v>
      </c>
    </row>
    <row r="18" spans="1:12" x14ac:dyDescent="0.25">
      <c r="A18" s="1">
        <v>45327</v>
      </c>
      <c r="B18">
        <f t="shared" ca="1" si="0"/>
        <v>2500</v>
      </c>
      <c r="C18">
        <f t="shared" ca="1" si="1"/>
        <v>2469556</v>
      </c>
      <c r="D18">
        <f t="shared" ca="1" si="2"/>
        <v>613961</v>
      </c>
      <c r="E18">
        <v>52</v>
      </c>
      <c r="F18">
        <v>0</v>
      </c>
      <c r="G18" s="2">
        <v>0</v>
      </c>
      <c r="H18">
        <v>1</v>
      </c>
      <c r="I18">
        <v>5</v>
      </c>
      <c r="J18">
        <v>0</v>
      </c>
      <c r="K18" s="3">
        <v>0</v>
      </c>
      <c r="L18">
        <f>_xlfn.ISOWEEKNUM(Donnees[[#This Row],[date]])</f>
        <v>6</v>
      </c>
    </row>
    <row r="19" spans="1:12" x14ac:dyDescent="0.25">
      <c r="A19" s="1">
        <v>45328</v>
      </c>
      <c r="B19">
        <f t="shared" ca="1" si="0"/>
        <v>2771</v>
      </c>
      <c r="C19">
        <f t="shared" ca="1" si="1"/>
        <v>2469067</v>
      </c>
      <c r="D19">
        <f t="shared" ca="1" si="2"/>
        <v>392302</v>
      </c>
      <c r="E19">
        <v>34</v>
      </c>
      <c r="F19">
        <v>0</v>
      </c>
      <c r="G19" s="2">
        <v>3.680555555911269E-2</v>
      </c>
      <c r="H19">
        <v>65</v>
      </c>
      <c r="I19">
        <v>201</v>
      </c>
      <c r="J19">
        <v>5</v>
      </c>
      <c r="K19" s="3">
        <v>73.584905653265622</v>
      </c>
      <c r="L19">
        <f>_xlfn.ISOWEEKNUM(Donnees[[#This Row],[date]])</f>
        <v>6</v>
      </c>
    </row>
    <row r="20" spans="1:12" x14ac:dyDescent="0.25">
      <c r="A20" s="1">
        <v>45328</v>
      </c>
      <c r="B20">
        <f t="shared" ca="1" si="0"/>
        <v>3632</v>
      </c>
      <c r="C20">
        <f t="shared" ca="1" si="1"/>
        <v>2465617</v>
      </c>
      <c r="D20">
        <f t="shared" ca="1" si="2"/>
        <v>589527</v>
      </c>
      <c r="E20">
        <v>41</v>
      </c>
      <c r="F20">
        <v>0</v>
      </c>
      <c r="G20" s="2">
        <v>6.2500000058207661E-3</v>
      </c>
      <c r="H20">
        <v>3</v>
      </c>
      <c r="I20">
        <v>35</v>
      </c>
      <c r="J20">
        <v>0</v>
      </c>
      <c r="K20" s="3">
        <v>19.999999981373549</v>
      </c>
      <c r="L20">
        <f>_xlfn.ISOWEEKNUM(Donnees[[#This Row],[date]])</f>
        <v>6</v>
      </c>
    </row>
    <row r="21" spans="1:12" x14ac:dyDescent="0.25">
      <c r="A21" s="1">
        <v>45328</v>
      </c>
      <c r="B21">
        <f t="shared" ca="1" si="0"/>
        <v>1863</v>
      </c>
      <c r="C21">
        <f t="shared" ca="1" si="1"/>
        <v>2321688</v>
      </c>
      <c r="D21">
        <f t="shared" ca="1" si="2"/>
        <v>362300</v>
      </c>
      <c r="E21">
        <v>41</v>
      </c>
      <c r="F21">
        <v>0</v>
      </c>
      <c r="G21" s="2">
        <v>4.8611111124046147E-3</v>
      </c>
      <c r="H21">
        <v>1</v>
      </c>
      <c r="I21">
        <v>1</v>
      </c>
      <c r="J21">
        <v>0</v>
      </c>
      <c r="K21" s="3">
        <v>8.5714285691477823</v>
      </c>
      <c r="L21">
        <f>_xlfn.ISOWEEKNUM(Donnees[[#This Row],[date]])</f>
        <v>6</v>
      </c>
    </row>
    <row r="22" spans="1:12" x14ac:dyDescent="0.25">
      <c r="A22" s="1">
        <v>45328</v>
      </c>
      <c r="B22">
        <f t="shared" ca="1" si="0"/>
        <v>1683</v>
      </c>
      <c r="C22">
        <f t="shared" ca="1" si="1"/>
        <v>2446833</v>
      </c>
      <c r="D22">
        <f t="shared" ca="1" si="2"/>
        <v>214337</v>
      </c>
      <c r="E22">
        <v>41</v>
      </c>
      <c r="F22">
        <v>0</v>
      </c>
      <c r="G22" s="2">
        <v>1.2499999997089617E-2</v>
      </c>
      <c r="H22">
        <v>16</v>
      </c>
      <c r="I22">
        <v>13</v>
      </c>
      <c r="J22">
        <v>1</v>
      </c>
      <c r="K22" s="3">
        <v>53.333333345750972</v>
      </c>
      <c r="L22">
        <f>_xlfn.ISOWEEKNUM(Donnees[[#This Row],[date]])</f>
        <v>6</v>
      </c>
    </row>
    <row r="23" spans="1:12" x14ac:dyDescent="0.25">
      <c r="A23" s="1">
        <v>45327</v>
      </c>
      <c r="B23">
        <f t="shared" ca="1" si="0"/>
        <v>4888</v>
      </c>
      <c r="C23">
        <f t="shared" ca="1" si="1"/>
        <v>2354550</v>
      </c>
      <c r="D23">
        <f t="shared" ca="1" si="2"/>
        <v>771302</v>
      </c>
      <c r="E23">
        <v>41</v>
      </c>
      <c r="F23">
        <v>0</v>
      </c>
      <c r="G23" s="2">
        <v>0</v>
      </c>
      <c r="H23">
        <v>3</v>
      </c>
      <c r="I23">
        <v>2</v>
      </c>
      <c r="J23">
        <v>0</v>
      </c>
      <c r="K23" s="3">
        <v>0</v>
      </c>
      <c r="L23">
        <f>_xlfn.ISOWEEKNUM(Donnees[[#This Row],[date]])</f>
        <v>6</v>
      </c>
    </row>
    <row r="24" spans="1:12" x14ac:dyDescent="0.25">
      <c r="A24" s="1">
        <v>45328</v>
      </c>
      <c r="B24">
        <f t="shared" ca="1" si="0"/>
        <v>1370</v>
      </c>
      <c r="C24">
        <f t="shared" ca="1" si="1"/>
        <v>2265461</v>
      </c>
      <c r="D24">
        <f t="shared" ca="1" si="2"/>
        <v>279392</v>
      </c>
      <c r="E24">
        <v>41</v>
      </c>
      <c r="F24">
        <v>0</v>
      </c>
      <c r="G24" s="2">
        <v>0</v>
      </c>
      <c r="H24">
        <v>1</v>
      </c>
      <c r="I24">
        <v>1</v>
      </c>
      <c r="J24">
        <v>0</v>
      </c>
      <c r="K24" s="3">
        <v>0</v>
      </c>
      <c r="L24">
        <f>_xlfn.ISOWEEKNUM(Donnees[[#This Row],[date]])</f>
        <v>6</v>
      </c>
    </row>
    <row r="25" spans="1:12" x14ac:dyDescent="0.25">
      <c r="A25" s="1">
        <v>45328</v>
      </c>
      <c r="B25">
        <f t="shared" ca="1" si="0"/>
        <v>1011</v>
      </c>
      <c r="C25">
        <f t="shared" ca="1" si="1"/>
        <v>2427118</v>
      </c>
      <c r="D25">
        <f t="shared" ca="1" si="2"/>
        <v>799147</v>
      </c>
      <c r="E25">
        <v>34</v>
      </c>
      <c r="F25">
        <v>0</v>
      </c>
      <c r="G25" s="2">
        <v>4.3055555557657499E-2</v>
      </c>
      <c r="H25">
        <v>48</v>
      </c>
      <c r="I25">
        <v>140</v>
      </c>
      <c r="J25">
        <v>3</v>
      </c>
      <c r="K25" s="3">
        <v>46.451612900958075</v>
      </c>
      <c r="L25">
        <f>_xlfn.ISOWEEKNUM(Donnees[[#This Row],[date]])</f>
        <v>6</v>
      </c>
    </row>
    <row r="26" spans="1:12" x14ac:dyDescent="0.25">
      <c r="A26" s="1">
        <v>45328</v>
      </c>
      <c r="B26">
        <f t="shared" ca="1" si="0"/>
        <v>673</v>
      </c>
      <c r="C26">
        <f t="shared" ca="1" si="1"/>
        <v>2506617</v>
      </c>
      <c r="D26">
        <f t="shared" ca="1" si="2"/>
        <v>732116</v>
      </c>
      <c r="E26">
        <v>39</v>
      </c>
      <c r="F26">
        <v>0</v>
      </c>
      <c r="G26" s="2">
        <v>5.4861111115314998E-2</v>
      </c>
      <c r="H26">
        <v>56</v>
      </c>
      <c r="I26">
        <v>145</v>
      </c>
      <c r="J26">
        <v>4</v>
      </c>
      <c r="K26" s="3">
        <v>42.531645566361149</v>
      </c>
      <c r="L26">
        <f>_xlfn.ISOWEEKNUM(Donnees[[#This Row],[date]])</f>
        <v>6</v>
      </c>
    </row>
    <row r="27" spans="1:12" x14ac:dyDescent="0.25">
      <c r="A27" s="1">
        <v>45328</v>
      </c>
      <c r="B27">
        <f t="shared" ca="1" si="0"/>
        <v>4665</v>
      </c>
      <c r="C27">
        <f t="shared" ca="1" si="1"/>
        <v>2403345</v>
      </c>
      <c r="D27">
        <f t="shared" ca="1" si="2"/>
        <v>685778</v>
      </c>
      <c r="E27">
        <v>42</v>
      </c>
      <c r="F27">
        <v>0</v>
      </c>
      <c r="G27" s="2">
        <v>8.4027777782466728E-2</v>
      </c>
      <c r="H27">
        <v>34</v>
      </c>
      <c r="I27">
        <v>34</v>
      </c>
      <c r="J27">
        <v>1</v>
      </c>
      <c r="K27" s="3">
        <v>16.859504131290606</v>
      </c>
      <c r="L27">
        <f>_xlfn.ISOWEEKNUM(Donnees[[#This Row],[date]])</f>
        <v>6</v>
      </c>
    </row>
    <row r="28" spans="1:12" x14ac:dyDescent="0.25">
      <c r="A28" s="1">
        <v>45328</v>
      </c>
      <c r="B28">
        <f t="shared" ca="1" si="0"/>
        <v>1232</v>
      </c>
      <c r="C28">
        <f t="shared" ca="1" si="1"/>
        <v>2368502</v>
      </c>
      <c r="D28">
        <f t="shared" ca="1" si="2"/>
        <v>345202</v>
      </c>
      <c r="E28">
        <v>34</v>
      </c>
      <c r="F28">
        <v>0</v>
      </c>
      <c r="G28" s="2">
        <v>2.0833333335758653E-2</v>
      </c>
      <c r="H28">
        <v>39</v>
      </c>
      <c r="I28">
        <v>39</v>
      </c>
      <c r="J28">
        <v>1</v>
      </c>
      <c r="K28" s="3">
        <v>77.999999990919605</v>
      </c>
      <c r="L28">
        <f>_xlfn.ISOWEEKNUM(Donnees[[#This Row],[date]])</f>
        <v>6</v>
      </c>
    </row>
    <row r="29" spans="1:12" x14ac:dyDescent="0.25">
      <c r="A29" s="1">
        <v>45328</v>
      </c>
      <c r="B29">
        <f t="shared" ca="1" si="0"/>
        <v>3080</v>
      </c>
      <c r="C29">
        <f t="shared" ca="1" si="1"/>
        <v>2370861</v>
      </c>
      <c r="D29">
        <f t="shared" ca="1" si="2"/>
        <v>798784</v>
      </c>
      <c r="E29">
        <v>48</v>
      </c>
      <c r="F29">
        <v>0</v>
      </c>
      <c r="G29" s="2">
        <v>0</v>
      </c>
      <c r="H29">
        <v>44</v>
      </c>
      <c r="I29">
        <v>211</v>
      </c>
      <c r="J29">
        <v>6</v>
      </c>
      <c r="K29" s="3">
        <v>0</v>
      </c>
      <c r="L29">
        <f>_xlfn.ISOWEEKNUM(Donnees[[#This Row],[date]])</f>
        <v>6</v>
      </c>
    </row>
    <row r="30" spans="1:12" x14ac:dyDescent="0.25">
      <c r="A30" s="1">
        <v>45330</v>
      </c>
      <c r="B30">
        <f t="shared" ca="1" si="0"/>
        <v>3445</v>
      </c>
      <c r="C30">
        <f t="shared" ca="1" si="1"/>
        <v>2545091</v>
      </c>
      <c r="D30">
        <f t="shared" ca="1" si="2"/>
        <v>301514</v>
      </c>
      <c r="E30">
        <v>41</v>
      </c>
      <c r="F30">
        <v>0</v>
      </c>
      <c r="G30" s="2">
        <v>0</v>
      </c>
      <c r="H30">
        <v>1</v>
      </c>
      <c r="I30">
        <v>1</v>
      </c>
      <c r="J30">
        <v>0</v>
      </c>
      <c r="K30" s="3">
        <v>0</v>
      </c>
      <c r="L30">
        <f>_xlfn.ISOWEEKNUM(Donnees[[#This Row],[date]])</f>
        <v>6</v>
      </c>
    </row>
    <row r="31" spans="1:12" x14ac:dyDescent="0.25">
      <c r="A31" s="1">
        <v>45328</v>
      </c>
      <c r="B31">
        <f t="shared" ca="1" si="0"/>
        <v>3768</v>
      </c>
      <c r="C31">
        <f t="shared" ca="1" si="1"/>
        <v>2370724</v>
      </c>
      <c r="D31">
        <f t="shared" ca="1" si="2"/>
        <v>505445</v>
      </c>
      <c r="E31">
        <v>39</v>
      </c>
      <c r="F31">
        <v>0</v>
      </c>
      <c r="G31" s="2">
        <v>3.888888889196096E-2</v>
      </c>
      <c r="H31">
        <v>37</v>
      </c>
      <c r="I31">
        <v>48</v>
      </c>
      <c r="J31">
        <v>2</v>
      </c>
      <c r="K31" s="3">
        <v>39.642857139725514</v>
      </c>
      <c r="L31">
        <f>_xlfn.ISOWEEKNUM(Donnees[[#This Row],[date]])</f>
        <v>6</v>
      </c>
    </row>
    <row r="32" spans="1:12" x14ac:dyDescent="0.25">
      <c r="A32" s="1">
        <v>45328</v>
      </c>
      <c r="B32">
        <f t="shared" ca="1" si="0"/>
        <v>5247</v>
      </c>
      <c r="C32">
        <f t="shared" ca="1" si="1"/>
        <v>2416751</v>
      </c>
      <c r="D32">
        <f t="shared" ca="1" si="2"/>
        <v>546517</v>
      </c>
      <c r="E32">
        <v>42</v>
      </c>
      <c r="F32">
        <v>0</v>
      </c>
      <c r="G32" s="2">
        <v>0</v>
      </c>
      <c r="H32">
        <v>5</v>
      </c>
      <c r="I32">
        <v>2</v>
      </c>
      <c r="J32">
        <v>0</v>
      </c>
      <c r="K32" s="3">
        <v>0</v>
      </c>
      <c r="L32">
        <f>_xlfn.ISOWEEKNUM(Donnees[[#This Row],[date]])</f>
        <v>6</v>
      </c>
    </row>
    <row r="33" spans="1:12" x14ac:dyDescent="0.25">
      <c r="A33" s="1">
        <v>45328</v>
      </c>
      <c r="B33">
        <f t="shared" ca="1" si="0"/>
        <v>1675</v>
      </c>
      <c r="C33">
        <f t="shared" ca="1" si="1"/>
        <v>2432062</v>
      </c>
      <c r="D33">
        <f t="shared" ca="1" si="2"/>
        <v>576721</v>
      </c>
      <c r="E33">
        <v>42</v>
      </c>
      <c r="F33">
        <v>0</v>
      </c>
      <c r="G33" s="2">
        <v>5.1388888889050577E-2</v>
      </c>
      <c r="H33">
        <v>56</v>
      </c>
      <c r="I33">
        <v>128</v>
      </c>
      <c r="J33">
        <v>3</v>
      </c>
      <c r="K33" s="3">
        <v>45.405405405262542</v>
      </c>
      <c r="L33">
        <f>_xlfn.ISOWEEKNUM(Donnees[[#This Row],[date]])</f>
        <v>6</v>
      </c>
    </row>
    <row r="34" spans="1:12" x14ac:dyDescent="0.25">
      <c r="A34" s="1">
        <v>45327</v>
      </c>
      <c r="B34">
        <f t="shared" ca="1" si="0"/>
        <v>1226</v>
      </c>
      <c r="C34">
        <f t="shared" ca="1" si="1"/>
        <v>2525004</v>
      </c>
      <c r="D34">
        <f t="shared" ca="1" si="2"/>
        <v>779422</v>
      </c>
      <c r="E34">
        <v>39</v>
      </c>
      <c r="F34">
        <v>0</v>
      </c>
      <c r="G34" s="2">
        <v>0</v>
      </c>
      <c r="H34">
        <v>8</v>
      </c>
      <c r="I34">
        <v>15</v>
      </c>
      <c r="J34">
        <v>1</v>
      </c>
      <c r="K34" s="3">
        <v>0</v>
      </c>
      <c r="L34">
        <f>_xlfn.ISOWEEKNUM(Donnees[[#This Row],[date]])</f>
        <v>6</v>
      </c>
    </row>
    <row r="35" spans="1:12" x14ac:dyDescent="0.25">
      <c r="A35" s="1">
        <v>45328</v>
      </c>
      <c r="B35">
        <f t="shared" ca="1" si="0"/>
        <v>4702</v>
      </c>
      <c r="C35">
        <f t="shared" ca="1" si="1"/>
        <v>2253484</v>
      </c>
      <c r="D35">
        <f t="shared" ca="1" si="2"/>
        <v>720526</v>
      </c>
      <c r="E35">
        <v>39</v>
      </c>
      <c r="F35">
        <v>0</v>
      </c>
      <c r="G35" s="2">
        <v>1.0416666664241347E-2</v>
      </c>
      <c r="H35">
        <v>4</v>
      </c>
      <c r="I35">
        <v>72</v>
      </c>
      <c r="J35">
        <v>2</v>
      </c>
      <c r="K35" s="3">
        <v>16.00000000372529</v>
      </c>
      <c r="L35">
        <f>_xlfn.ISOWEEKNUM(Donnees[[#This Row],[date]])</f>
        <v>6</v>
      </c>
    </row>
    <row r="36" spans="1:12" x14ac:dyDescent="0.25">
      <c r="A36" s="1">
        <v>45327</v>
      </c>
      <c r="B36">
        <f t="shared" ca="1" si="0"/>
        <v>5030</v>
      </c>
      <c r="C36">
        <f t="shared" ca="1" si="1"/>
        <v>2445588</v>
      </c>
      <c r="D36">
        <f t="shared" ca="1" si="2"/>
        <v>556150</v>
      </c>
      <c r="E36">
        <v>42</v>
      </c>
      <c r="F36">
        <v>0</v>
      </c>
      <c r="G36" s="2">
        <v>0</v>
      </c>
      <c r="H36">
        <v>15</v>
      </c>
      <c r="I36">
        <v>18</v>
      </c>
      <c r="J36">
        <v>1</v>
      </c>
      <c r="K36" s="3">
        <v>0</v>
      </c>
      <c r="L36">
        <f>_xlfn.ISOWEEKNUM(Donnees[[#This Row],[date]])</f>
        <v>6</v>
      </c>
    </row>
    <row r="37" spans="1:12" x14ac:dyDescent="0.25">
      <c r="A37" s="1">
        <v>45328</v>
      </c>
      <c r="B37">
        <f t="shared" ca="1" si="0"/>
        <v>4709</v>
      </c>
      <c r="C37">
        <f t="shared" ca="1" si="1"/>
        <v>2454098</v>
      </c>
      <c r="D37">
        <f t="shared" ca="1" si="2"/>
        <v>684380</v>
      </c>
      <c r="E37">
        <v>39</v>
      </c>
      <c r="F37">
        <v>0</v>
      </c>
      <c r="G37" s="2">
        <v>2.0138888889050577E-2</v>
      </c>
      <c r="H37">
        <v>4</v>
      </c>
      <c r="I37">
        <v>49</v>
      </c>
      <c r="J37">
        <v>3</v>
      </c>
      <c r="K37" s="3">
        <v>8.2758620688990732</v>
      </c>
      <c r="L37">
        <f>_xlfn.ISOWEEKNUM(Donnees[[#This Row],[date]])</f>
        <v>6</v>
      </c>
    </row>
    <row r="38" spans="1:12" x14ac:dyDescent="0.25">
      <c r="A38" s="1">
        <v>45328</v>
      </c>
      <c r="B38">
        <f t="shared" ca="1" si="0"/>
        <v>3258</v>
      </c>
      <c r="C38">
        <f t="shared" ca="1" si="1"/>
        <v>2510740</v>
      </c>
      <c r="D38">
        <f t="shared" ca="1" si="2"/>
        <v>672595</v>
      </c>
      <c r="E38">
        <v>42</v>
      </c>
      <c r="F38">
        <v>0</v>
      </c>
      <c r="G38" s="2">
        <v>2.1527777782466728E-2</v>
      </c>
      <c r="H38">
        <v>43</v>
      </c>
      <c r="I38">
        <v>79</v>
      </c>
      <c r="J38">
        <v>2</v>
      </c>
      <c r="K38" s="3">
        <v>83.225806433485545</v>
      </c>
      <c r="L38">
        <f>_xlfn.ISOWEEKNUM(Donnees[[#This Row],[date]])</f>
        <v>6</v>
      </c>
    </row>
    <row r="39" spans="1:12" x14ac:dyDescent="0.25">
      <c r="A39" s="1">
        <v>45328</v>
      </c>
      <c r="B39">
        <f t="shared" ca="1" si="0"/>
        <v>2273</v>
      </c>
      <c r="C39">
        <f t="shared" ca="1" si="1"/>
        <v>2284991</v>
      </c>
      <c r="D39">
        <f t="shared" ca="1" si="2"/>
        <v>294562</v>
      </c>
      <c r="E39">
        <v>34</v>
      </c>
      <c r="F39">
        <v>0</v>
      </c>
      <c r="G39" s="2">
        <v>5.2777777782466728E-2</v>
      </c>
      <c r="H39">
        <v>58</v>
      </c>
      <c r="I39">
        <v>145</v>
      </c>
      <c r="J39">
        <v>3</v>
      </c>
      <c r="K39" s="3">
        <v>45.789473680142443</v>
      </c>
      <c r="L39">
        <f>_xlfn.ISOWEEKNUM(Donnees[[#This Row],[date]])</f>
        <v>6</v>
      </c>
    </row>
    <row r="40" spans="1:12" x14ac:dyDescent="0.25">
      <c r="A40" s="1">
        <v>45328</v>
      </c>
      <c r="B40">
        <f t="shared" ca="1" si="0"/>
        <v>5187</v>
      </c>
      <c r="C40">
        <f t="shared" ca="1" si="1"/>
        <v>2282379</v>
      </c>
      <c r="D40">
        <f t="shared" ca="1" si="2"/>
        <v>665427</v>
      </c>
      <c r="E40">
        <v>41</v>
      </c>
      <c r="F40">
        <v>0</v>
      </c>
      <c r="G40" s="2">
        <v>1.1111111110949423E-2</v>
      </c>
      <c r="H40">
        <v>21</v>
      </c>
      <c r="I40">
        <v>23</v>
      </c>
      <c r="J40">
        <v>1</v>
      </c>
      <c r="K40" s="3">
        <v>78.750000001145963</v>
      </c>
      <c r="L40">
        <f>_xlfn.ISOWEEKNUM(Donnees[[#This Row],[date]])</f>
        <v>6</v>
      </c>
    </row>
    <row r="41" spans="1:12" x14ac:dyDescent="0.25">
      <c r="A41" s="1">
        <v>45328</v>
      </c>
      <c r="B41">
        <f t="shared" ca="1" si="0"/>
        <v>4014</v>
      </c>
      <c r="C41">
        <f t="shared" ca="1" si="1"/>
        <v>2295044</v>
      </c>
      <c r="D41">
        <f t="shared" ca="1" si="2"/>
        <v>396522</v>
      </c>
      <c r="E41">
        <v>34</v>
      </c>
      <c r="F41">
        <v>0</v>
      </c>
      <c r="G41" s="2">
        <v>1.8749999995634425E-2</v>
      </c>
      <c r="H41">
        <v>28</v>
      </c>
      <c r="I41">
        <v>59</v>
      </c>
      <c r="J41">
        <v>1</v>
      </c>
      <c r="K41" s="3">
        <v>62.222222236709456</v>
      </c>
      <c r="L41">
        <f>_xlfn.ISOWEEKNUM(Donnees[[#This Row],[date]])</f>
        <v>6</v>
      </c>
    </row>
    <row r="42" spans="1:12" x14ac:dyDescent="0.25">
      <c r="A42" s="1">
        <v>45328</v>
      </c>
      <c r="B42">
        <f t="shared" ca="1" si="0"/>
        <v>3794</v>
      </c>
      <c r="C42">
        <f t="shared" ca="1" si="1"/>
        <v>2539635</v>
      </c>
      <c r="D42">
        <f t="shared" ca="1" si="2"/>
        <v>696138</v>
      </c>
      <c r="E42">
        <v>41</v>
      </c>
      <c r="F42">
        <v>0</v>
      </c>
      <c r="G42" s="2">
        <v>1.5277777776645962E-2</v>
      </c>
      <c r="H42">
        <v>7</v>
      </c>
      <c r="I42">
        <v>0</v>
      </c>
      <c r="J42">
        <v>1</v>
      </c>
      <c r="K42" s="3">
        <v>19.090909092323393</v>
      </c>
      <c r="L42">
        <f>_xlfn.ISOWEEKNUM(Donnees[[#This Row],[date]])</f>
        <v>6</v>
      </c>
    </row>
    <row r="43" spans="1:12" x14ac:dyDescent="0.25">
      <c r="A43" s="1">
        <v>45328</v>
      </c>
      <c r="B43">
        <f t="shared" ca="1" si="0"/>
        <v>4595</v>
      </c>
      <c r="C43">
        <f t="shared" ca="1" si="1"/>
        <v>2321074</v>
      </c>
      <c r="D43">
        <f t="shared" ca="1" si="2"/>
        <v>452239</v>
      </c>
      <c r="E43">
        <v>29</v>
      </c>
      <c r="F43">
        <v>0</v>
      </c>
      <c r="G43" s="2">
        <v>4.5138888890505768E-2</v>
      </c>
      <c r="H43">
        <v>52</v>
      </c>
      <c r="I43">
        <v>268</v>
      </c>
      <c r="J43">
        <v>0</v>
      </c>
      <c r="K43" s="3">
        <v>47.999999998280636</v>
      </c>
      <c r="L43">
        <f>_xlfn.ISOWEEKNUM(Donnees[[#This Row],[date]])</f>
        <v>6</v>
      </c>
    </row>
    <row r="44" spans="1:12" x14ac:dyDescent="0.25">
      <c r="A44" s="1">
        <v>45328</v>
      </c>
      <c r="B44">
        <f t="shared" ca="1" si="0"/>
        <v>3601</v>
      </c>
      <c r="C44">
        <f t="shared" ca="1" si="1"/>
        <v>2477360</v>
      </c>
      <c r="D44">
        <f t="shared" ca="1" si="2"/>
        <v>788229</v>
      </c>
      <c r="E44">
        <v>42</v>
      </c>
      <c r="F44">
        <v>0</v>
      </c>
      <c r="G44" s="2">
        <v>1.7361111116770189E-2</v>
      </c>
      <c r="H44">
        <v>31</v>
      </c>
      <c r="I44">
        <v>38</v>
      </c>
      <c r="J44">
        <v>1</v>
      </c>
      <c r="K44" s="3">
        <v>74.399999975748358</v>
      </c>
      <c r="L44">
        <f>_xlfn.ISOWEEKNUM(Donnees[[#This Row],[date]])</f>
        <v>6</v>
      </c>
    </row>
    <row r="45" spans="1:12" x14ac:dyDescent="0.25">
      <c r="A45" s="1">
        <v>45328</v>
      </c>
      <c r="B45">
        <f t="shared" ca="1" si="0"/>
        <v>3317</v>
      </c>
      <c r="C45">
        <f t="shared" ca="1" si="1"/>
        <v>2326749</v>
      </c>
      <c r="D45">
        <f t="shared" ca="1" si="2"/>
        <v>328426</v>
      </c>
      <c r="E45">
        <v>39</v>
      </c>
      <c r="F45">
        <v>0</v>
      </c>
      <c r="G45" s="2">
        <v>3.5416666672972497E-2</v>
      </c>
      <c r="H45">
        <v>48</v>
      </c>
      <c r="I45">
        <v>96</v>
      </c>
      <c r="J45">
        <v>2</v>
      </c>
      <c r="K45" s="3">
        <v>56.470588225239702</v>
      </c>
      <c r="L45">
        <f>_xlfn.ISOWEEKNUM(Donnees[[#This Row],[date]])</f>
        <v>6</v>
      </c>
    </row>
    <row r="46" spans="1:12" x14ac:dyDescent="0.25">
      <c r="A46" s="1">
        <v>45328</v>
      </c>
      <c r="B46">
        <f t="shared" ca="1" si="0"/>
        <v>4875</v>
      </c>
      <c r="C46">
        <f t="shared" ca="1" si="1"/>
        <v>2286897</v>
      </c>
      <c r="D46">
        <f t="shared" ca="1" si="2"/>
        <v>323257</v>
      </c>
      <c r="E46">
        <v>39</v>
      </c>
      <c r="F46">
        <v>0</v>
      </c>
      <c r="G46" s="2">
        <v>3.5416666672972497E-2</v>
      </c>
      <c r="H46">
        <v>47</v>
      </c>
      <c r="I46">
        <v>96</v>
      </c>
      <c r="J46">
        <v>2</v>
      </c>
      <c r="K46" s="3">
        <v>55.294117637213873</v>
      </c>
      <c r="L46">
        <f>_xlfn.ISOWEEKNUM(Donnees[[#This Row],[date]])</f>
        <v>6</v>
      </c>
    </row>
    <row r="47" spans="1:12" x14ac:dyDescent="0.25">
      <c r="A47" s="1">
        <v>45328</v>
      </c>
      <c r="B47">
        <f t="shared" ca="1" si="0"/>
        <v>3979</v>
      </c>
      <c r="C47">
        <f t="shared" ca="1" si="1"/>
        <v>2503558</v>
      </c>
      <c r="D47">
        <f t="shared" ca="1" si="2"/>
        <v>728893</v>
      </c>
      <c r="E47">
        <v>45</v>
      </c>
      <c r="F47">
        <v>0</v>
      </c>
      <c r="G47" s="2">
        <v>5.9722222220443655E-2</v>
      </c>
      <c r="H47">
        <v>65</v>
      </c>
      <c r="I47">
        <v>391</v>
      </c>
      <c r="J47">
        <v>9</v>
      </c>
      <c r="K47" s="3">
        <v>45.348837210652846</v>
      </c>
      <c r="L47">
        <f>_xlfn.ISOWEEKNUM(Donnees[[#This Row],[date]])</f>
        <v>6</v>
      </c>
    </row>
    <row r="48" spans="1:12" x14ac:dyDescent="0.25">
      <c r="A48" s="1">
        <v>45328</v>
      </c>
      <c r="B48">
        <f t="shared" ca="1" si="0"/>
        <v>5212</v>
      </c>
      <c r="C48">
        <f t="shared" ca="1" si="1"/>
        <v>2350360</v>
      </c>
      <c r="D48">
        <f t="shared" ca="1" si="2"/>
        <v>540447</v>
      </c>
      <c r="E48">
        <v>71</v>
      </c>
      <c r="F48">
        <v>0</v>
      </c>
      <c r="G48" s="2">
        <v>8.4722222221898846E-2</v>
      </c>
      <c r="H48">
        <v>41</v>
      </c>
      <c r="I48">
        <v>142</v>
      </c>
      <c r="J48">
        <v>5</v>
      </c>
      <c r="K48" s="3">
        <v>20.163934426306472</v>
      </c>
      <c r="L48">
        <f>_xlfn.ISOWEEKNUM(Donnees[[#This Row],[date]])</f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Danika Dallaire</dc:creator>
  <cp:lastModifiedBy>Chris_W10</cp:lastModifiedBy>
  <dcterms:created xsi:type="dcterms:W3CDTF">2024-04-24T03:46:51Z</dcterms:created>
  <dcterms:modified xsi:type="dcterms:W3CDTF">2024-04-24T09:41:14Z</dcterms:modified>
</cp:coreProperties>
</file>