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3E33760-F254-4D7B-8111-B90DBBEFA700}" xr6:coauthVersionLast="47" xr6:coauthVersionMax="47" xr10:uidLastSave="{00000000-0000-0000-0000-000000000000}"/>
  <bookViews>
    <workbookView xWindow="-120" yWindow="-120" windowWidth="38640" windowHeight="15990" activeTab="1" xr2:uid="{4AC8F2EA-D67D-3A49-AA01-634715F07CE7}"/>
  </bookViews>
  <sheets>
    <sheet name="TCD" sheetId="2" r:id="rId1"/>
    <sheet name="Dépenses" sheetId="1" r:id="rId2"/>
  </sheets>
  <definedNames>
    <definedName name="_xlnm._FilterDatabase" localSheetId="1" hidden="1">Dépenses!$A$1:$E$36</definedName>
    <definedName name="Segment_Seuil">#N/A</definedName>
  </definedNames>
  <calcPr calcId="191029"/>
  <pivotCaches>
    <pivotCache cacheId="15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2" i="1"/>
</calcChain>
</file>

<file path=xl/sharedStrings.xml><?xml version="1.0" encoding="utf-8"?>
<sst xmlns="http://schemas.openxmlformats.org/spreadsheetml/2006/main" count="77" uniqueCount="20">
  <si>
    <t>AU PAIN DE MARY</t>
  </si>
  <si>
    <t>Date</t>
  </si>
  <si>
    <t>Mois</t>
  </si>
  <si>
    <t>Noms</t>
  </si>
  <si>
    <t>Montants</t>
  </si>
  <si>
    <t>Semestre</t>
  </si>
  <si>
    <t>GRAND FRAIS</t>
  </si>
  <si>
    <t>Aral</t>
  </si>
  <si>
    <t>Auchan</t>
  </si>
  <si>
    <t>Aldi</t>
  </si>
  <si>
    <t xml:space="preserve">Boucherie </t>
  </si>
  <si>
    <t>Casa</t>
  </si>
  <si>
    <t>Bazar</t>
  </si>
  <si>
    <t>Total général</t>
  </si>
  <si>
    <t>Somme de Montants</t>
  </si>
  <si>
    <t>Total</t>
  </si>
  <si>
    <t>BURGER KING</t>
  </si>
  <si>
    <t>Action</t>
  </si>
  <si>
    <t>BURGER KING2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</si>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</sst>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yyyy\-dd\-mmmm"/>
  </numFmts>
  <fonts count="2" x14ac:knownFonts="1">
    <font>
      <sz val="12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/>
    <xf numFmtId="4" fontId="1" fillId="0" borderId="0" xfId="0" applyNumberFormat="1" applyFont="1" applyBorder="1" applyAlignment="1">
      <alignment horizontal="right"/>
    </xf>
    <xf numFmtId="166" fontId="1" fillId="0" borderId="0" xfId="0" applyNumberFormat="1" applyFont="1" applyBorder="1" applyAlignment="1">
      <alignment horizontal="left"/>
    </xf>
    <xf numFmtId="14" fontId="1" fillId="0" borderId="0" xfId="0" applyNumberFormat="1" applyFont="1" applyBorder="1" applyAlignment="1"/>
  </cellXfs>
  <cellStyles count="1">
    <cellStyle name="Normal" xfId="0" builtinId="0"/>
  </cellStyles>
  <dxfs count="48"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strike val="0"/>
        <outline val="0"/>
        <shadow val="0"/>
        <u val="none"/>
        <vertAlign val="baseline"/>
        <sz val="18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8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8"/>
        <color theme="1"/>
        <name val="Aptos Narrow"/>
        <family val="2"/>
        <scheme val="minor"/>
      </font>
      <numFmt numFmtId="166" formatCode="yyyy\-dd\-mmmm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Aptos Narrow"/>
        <family val="2"/>
        <scheme val="minor"/>
      </font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8"/>
        <color theme="1"/>
        <name val="Aptos Narrow"/>
        <family val="2"/>
        <scheme val="minor"/>
      </font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408455</xdr:colOff>
      <xdr:row>0</xdr:row>
      <xdr:rowOff>59392</xdr:rowOff>
    </xdr:from>
    <xdr:to>
      <xdr:col>8</xdr:col>
      <xdr:colOff>224118</xdr:colOff>
      <xdr:row>0</xdr:row>
      <xdr:rowOff>974912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euil">
              <a:extLst>
                <a:ext uri="{FF2B5EF4-FFF2-40B4-BE49-F238E27FC236}">
                  <a16:creationId xmlns:a16="http://schemas.microsoft.com/office/drawing/2014/main" id="{84E089C9-F472-C37D-2A10-6EAA7DC0B98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ui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7837" y="59392"/>
              <a:ext cx="1496546" cy="9155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49.914055324072" createdVersion="8" refreshedVersion="8" minRefreshableVersion="3" recordCount="35" xr:uid="{FAACBAB1-2E81-A24A-BC0D-BDBFEFDF6414}">
  <cacheSource type="worksheet">
    <worksheetSource name="Tableau2"/>
  </cacheSource>
  <cacheFields count="6">
    <cacheField name="Date" numFmtId="14">
      <sharedItems containsSemiMixedTypes="0" containsNonDate="0" containsDate="1" containsString="0" minDate="2023-09-06T00:00:00" maxDate="2024-01-28T00:00:00" count="26">
        <d v="2023-09-06T00:00:00"/>
        <d v="2023-09-13T00:00:00"/>
        <d v="2023-09-15T00:00:00"/>
        <d v="2023-09-20T00:00:00"/>
        <d v="2023-09-21T00:00:00"/>
        <d v="2023-09-22T00:00:00"/>
        <d v="2023-09-26T00:00:00"/>
        <d v="2023-09-28T00:00:00"/>
        <d v="2023-09-30T00:00:00"/>
        <d v="2023-10-06T00:00:00"/>
        <d v="2023-10-11T00:00:00"/>
        <d v="2023-10-12T00:00:00"/>
        <d v="2023-10-14T00:00:00"/>
        <d v="2023-10-26T00:00:00"/>
        <d v="2023-11-04T00:00:00"/>
        <d v="2023-11-09T00:00:00"/>
        <d v="2023-11-11T00:00:00"/>
        <d v="2023-11-18T00:00:00"/>
        <d v="2023-11-22T00:00:00"/>
        <d v="2023-11-24T00:00:00"/>
        <d v="2023-11-30T00:00:00"/>
        <d v="2023-12-09T00:00:00"/>
        <d v="2023-12-10T00:00:00"/>
        <d v="2023-12-14T00:00:00"/>
        <d v="2023-12-31T00:00:00"/>
        <d v="2024-01-27T00:00:00"/>
      </sharedItems>
    </cacheField>
    <cacheField name="Mois" numFmtId="0">
      <sharedItems/>
    </cacheField>
    <cacheField name="Noms" numFmtId="0">
      <sharedItems containsBlank="1" count="13">
        <s v="Aral"/>
        <s v="GRAND FRAIS"/>
        <s v="Auchan"/>
        <s v="Aldi"/>
        <s v="Casa"/>
        <s v="Action"/>
        <s v="Boucherie "/>
        <s v="AU PAIN DE MARY"/>
        <s v="Bazar"/>
        <s v="BURGER KING"/>
        <m u="1"/>
        <s v="Action 5006" u="1"/>
        <s v="BURGER KING 1015 FOETZ" u="1"/>
      </sharedItems>
    </cacheField>
    <cacheField name="Montants" numFmtId="4">
      <sharedItems containsSemiMixedTypes="0" containsString="0" containsNumber="1" minValue="39.94" maxValue="650"/>
    </cacheField>
    <cacheField name="Semestre" numFmtId="0">
      <sharedItems/>
    </cacheField>
    <cacheField name="Seuil" numFmtId="0">
      <sharedItems count="2">
        <s v="&lt;100"/>
        <s v="&gt;=100"/>
      </sharedItems>
    </cacheField>
  </cacheFields>
  <extLst>
    <ext xmlns:x14="http://schemas.microsoft.com/office/spreadsheetml/2009/9/main" uri="{725AE2AE-9491-48be-B2B4-4EB974FC3084}">
      <x14:pivotCacheDefinition pivotCacheId="3171304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s v="2023_09_Septembre"/>
    <x v="0"/>
    <n v="82.16"/>
    <s v="23 Semestre 2"/>
    <x v="0"/>
  </r>
  <r>
    <x v="0"/>
    <s v="2023_09_Septembre"/>
    <x v="1"/>
    <n v="70.91"/>
    <s v="23 Semestre 2"/>
    <x v="0"/>
  </r>
  <r>
    <x v="1"/>
    <s v="2023_09_Septembre"/>
    <x v="2"/>
    <n v="48.76"/>
    <s v="23 Semestre 2"/>
    <x v="0"/>
  </r>
  <r>
    <x v="2"/>
    <s v="2023_09_Septembre"/>
    <x v="0"/>
    <n v="123.35"/>
    <s v="23 Semestre 2"/>
    <x v="1"/>
  </r>
  <r>
    <x v="3"/>
    <s v="2023_09_Septembre"/>
    <x v="2"/>
    <n v="90.82"/>
    <s v="23 Semestre 2"/>
    <x v="0"/>
  </r>
  <r>
    <x v="4"/>
    <s v="2023_09_Septembre"/>
    <x v="2"/>
    <n v="39.94"/>
    <s v="23 Semestre 2"/>
    <x v="0"/>
  </r>
  <r>
    <x v="5"/>
    <s v="2023_09_Septembre"/>
    <x v="3"/>
    <n v="297"/>
    <s v="23 Semestre 2"/>
    <x v="1"/>
  </r>
  <r>
    <x v="6"/>
    <s v="2023_09_Septembre"/>
    <x v="2"/>
    <n v="49.48"/>
    <s v="23 Semestre 2"/>
    <x v="0"/>
  </r>
  <r>
    <x v="7"/>
    <s v="2023_10_Octobre"/>
    <x v="4"/>
    <n v="255.96"/>
    <s v="23 Semestre 2"/>
    <x v="1"/>
  </r>
  <r>
    <x v="8"/>
    <s v="2023_10_Octobre"/>
    <x v="5"/>
    <n v="49.8"/>
    <s v="23 Semestre 2"/>
    <x v="0"/>
  </r>
  <r>
    <x v="9"/>
    <s v="2023_10_Octobre"/>
    <x v="2"/>
    <n v="194.95"/>
    <s v="23 Semestre 2"/>
    <x v="1"/>
  </r>
  <r>
    <x v="10"/>
    <s v="2023_10_Octobre"/>
    <x v="2"/>
    <n v="81.56"/>
    <s v="23 Semestre 2"/>
    <x v="0"/>
  </r>
  <r>
    <x v="10"/>
    <s v="2023_10_Octobre"/>
    <x v="0"/>
    <n v="79.27"/>
    <s v="23 Semestre 2"/>
    <x v="0"/>
  </r>
  <r>
    <x v="11"/>
    <s v="2023_10_Octobre"/>
    <x v="0"/>
    <n v="410.5"/>
    <s v="23 Semestre 2"/>
    <x v="1"/>
  </r>
  <r>
    <x v="11"/>
    <s v="2023_10_Octobre"/>
    <x v="0"/>
    <n v="73.900000000000006"/>
    <s v="23 Semestre 2"/>
    <x v="0"/>
  </r>
  <r>
    <x v="12"/>
    <s v="2023_10_Octobre"/>
    <x v="0"/>
    <n v="512.5"/>
    <s v="23 Semestre 2"/>
    <x v="1"/>
  </r>
  <r>
    <x v="12"/>
    <s v="2023_10_Octobre"/>
    <x v="0"/>
    <n v="308.5"/>
    <s v="23 Semestre 2"/>
    <x v="1"/>
  </r>
  <r>
    <x v="12"/>
    <s v="2023_10_Octobre"/>
    <x v="6"/>
    <n v="181.26"/>
    <s v="23 Semestre 2"/>
    <x v="1"/>
  </r>
  <r>
    <x v="12"/>
    <s v="2023_10_Octobre"/>
    <x v="0"/>
    <n v="104.5"/>
    <s v="23 Semestre 2"/>
    <x v="1"/>
  </r>
  <r>
    <x v="13"/>
    <s v="2023_10_Octobre"/>
    <x v="0"/>
    <n v="105.86"/>
    <s v="23 Semestre 2"/>
    <x v="1"/>
  </r>
  <r>
    <x v="14"/>
    <s v="2023_11_Novembre"/>
    <x v="6"/>
    <n v="87.03"/>
    <s v="23 Semestre 2"/>
    <x v="0"/>
  </r>
  <r>
    <x v="15"/>
    <s v="2023_11_Novembre"/>
    <x v="7"/>
    <n v="222.9"/>
    <s v="23 Semestre 2"/>
    <x v="1"/>
  </r>
  <r>
    <x v="15"/>
    <s v="2023_11_Novembre"/>
    <x v="7"/>
    <n v="222.75"/>
    <s v="23 Semestre 2"/>
    <x v="1"/>
  </r>
  <r>
    <x v="15"/>
    <s v="2023_11_Novembre"/>
    <x v="0"/>
    <n v="85.73"/>
    <s v="23 Semestre 2"/>
    <x v="0"/>
  </r>
  <r>
    <x v="16"/>
    <s v="2023_11_Novembre"/>
    <x v="6"/>
    <n v="46.83"/>
    <s v="23 Semestre 2"/>
    <x v="0"/>
  </r>
  <r>
    <x v="17"/>
    <s v="2023_11_Novembre"/>
    <x v="7"/>
    <n v="101"/>
    <s v="23 Semestre 2"/>
    <x v="1"/>
  </r>
  <r>
    <x v="18"/>
    <s v="2023_11_Novembre"/>
    <x v="2"/>
    <n v="40.4"/>
    <s v="23 Semestre 2"/>
    <x v="0"/>
  </r>
  <r>
    <x v="19"/>
    <s v="2023_11_Novembre"/>
    <x v="0"/>
    <n v="48.78"/>
    <s v="23 Semestre 2"/>
    <x v="0"/>
  </r>
  <r>
    <x v="20"/>
    <s v="2023_12_Décembre"/>
    <x v="2"/>
    <n v="83.95"/>
    <s v="23 Semestre 2"/>
    <x v="0"/>
  </r>
  <r>
    <x v="21"/>
    <s v="2023_12_Décembre"/>
    <x v="0"/>
    <n v="79.290000000000006"/>
    <s v="23 Semestre 3"/>
    <x v="0"/>
  </r>
  <r>
    <x v="21"/>
    <s v="2023_12_Décembre"/>
    <x v="6"/>
    <n v="70.400000000000006"/>
    <s v="23 Semestre 3"/>
    <x v="0"/>
  </r>
  <r>
    <x v="22"/>
    <s v="2023_12_Décembre"/>
    <x v="8"/>
    <n v="650"/>
    <s v="23 Semestre 3"/>
    <x v="1"/>
  </r>
  <r>
    <x v="23"/>
    <s v="2023_12_Décembre"/>
    <x v="6"/>
    <n v="322"/>
    <s v="23 Semestre 3"/>
    <x v="1"/>
  </r>
  <r>
    <x v="24"/>
    <s v="2024_01_Janvier"/>
    <x v="9"/>
    <n v="64"/>
    <s v="23 Semestre 3"/>
    <x v="0"/>
  </r>
  <r>
    <x v="25"/>
    <s v="2024_01_Janvier"/>
    <x v="6"/>
    <n v="122.46"/>
    <s v="24 Semestre 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8286CC-8207-3146-ABE4-DF6CC508584E}" name="Tableau croisé dynamique19" cacheId="1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>
  <location ref="A3:C36" firstHeaderRow="2" firstDataRow="2" firstDataCol="2"/>
  <pivotFields count="6">
    <pivotField axis="axisRow"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compact="0" outline="0" showAll="0"/>
    <pivotField axis="axisRow" compact="0" outline="0" showAll="0" defaultSubtotal="0">
      <items count="13">
        <item m="1" x="11"/>
        <item x="3"/>
        <item x="0"/>
        <item x="7"/>
        <item x="2"/>
        <item x="8"/>
        <item x="6"/>
        <item n="BURGER KING" m="1" x="12"/>
        <item x="4"/>
        <item x="1"/>
        <item m="1" x="10"/>
        <item x="5"/>
        <item n="BURGER KING2" x="9"/>
      </items>
    </pivotField>
    <pivotField dataField="1" compact="0" outline="0" showAll="0"/>
    <pivotField compact="0" outline="0" showAll="0"/>
    <pivotField compact="0" outline="0" showAll="0">
      <items count="3">
        <item x="0"/>
        <item h="1" x="1"/>
        <item t="default"/>
      </items>
    </pivotField>
  </pivotFields>
  <rowFields count="2">
    <field x="0"/>
    <field x="2"/>
  </rowFields>
  <rowItems count="32">
    <i>
      <x/>
      <x v="2"/>
    </i>
    <i r="1">
      <x v="9"/>
    </i>
    <i>
      <x v="1"/>
      <x v="4"/>
    </i>
    <i>
      <x v="2"/>
      <x v="2"/>
    </i>
    <i>
      <x v="3"/>
      <x v="4"/>
    </i>
    <i>
      <x v="4"/>
      <x v="4"/>
    </i>
    <i>
      <x v="5"/>
      <x v="1"/>
    </i>
    <i>
      <x v="6"/>
      <x v="4"/>
    </i>
    <i>
      <x v="7"/>
      <x v="8"/>
    </i>
    <i>
      <x v="8"/>
      <x v="11"/>
    </i>
    <i>
      <x v="9"/>
      <x v="4"/>
    </i>
    <i>
      <x v="10"/>
      <x v="2"/>
    </i>
    <i r="1">
      <x v="4"/>
    </i>
    <i>
      <x v="11"/>
      <x v="2"/>
    </i>
    <i>
      <x v="12"/>
      <x v="2"/>
    </i>
    <i r="1">
      <x v="6"/>
    </i>
    <i>
      <x v="13"/>
      <x v="2"/>
    </i>
    <i>
      <x v="14"/>
      <x v="6"/>
    </i>
    <i>
      <x v="15"/>
      <x v="2"/>
    </i>
    <i r="1">
      <x v="3"/>
    </i>
    <i>
      <x v="16"/>
      <x v="6"/>
    </i>
    <i>
      <x v="17"/>
      <x v="3"/>
    </i>
    <i>
      <x v="18"/>
      <x v="4"/>
    </i>
    <i>
      <x v="19"/>
      <x v="2"/>
    </i>
    <i>
      <x v="20"/>
      <x v="4"/>
    </i>
    <i>
      <x v="21"/>
      <x v="2"/>
    </i>
    <i r="1">
      <x v="6"/>
    </i>
    <i>
      <x v="22"/>
      <x v="5"/>
    </i>
    <i>
      <x v="23"/>
      <x v="6"/>
    </i>
    <i>
      <x v="24"/>
      <x v="12"/>
    </i>
    <i>
      <x v="25"/>
      <x v="6"/>
    </i>
    <i t="grand">
      <x/>
    </i>
  </rowItems>
  <colItems count="1">
    <i/>
  </colItems>
  <dataFields count="1">
    <dataField name="Somme de Montants" fld="3" baseField="0" baseItem="0" numFmtId="4"/>
  </dataFields>
  <formats count="2">
    <format dxfId="47">
      <pivotArea outline="0" collapsedLevelsAreSubtotals="1" fieldPosition="0"/>
    </format>
    <format dxfId="46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uil" xr10:uid="{ECEB4826-BE0F-454F-9B85-DADDFF9693E0}" sourceName="Seuil">
  <extLst>
    <x:ext xmlns:x15="http://schemas.microsoft.com/office/spreadsheetml/2010/11/main" uri="{2F2917AC-EB37-4324-AD4E-5DD8C200BD13}">
      <x15:tableSlicerCache tableId="2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uil" xr10:uid="{9ED317BE-1371-49E7-BE35-6B35CF64C8E5}" cache="Segment_Seuil" caption="Seuil" columnCount="2" style="SlicerStyleDark1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CDF004-DACE-8A45-890A-067A27310138}" name="Tableau2" displayName="Tableau2" ref="A1:F36" totalsRowShown="0" headerRowDxfId="15" dataDxfId="14" headerRowBorderDxfId="12" tableBorderDxfId="13">
  <autoFilter ref="A1:F36" xr:uid="{96CDF004-DACE-8A45-890A-067A27310138}"/>
  <tableColumns count="6">
    <tableColumn id="1" xr3:uid="{8CDDE8A6-2619-6349-A844-0CF3BF2295BE}" name="Date" dataDxfId="11"/>
    <tableColumn id="2" xr3:uid="{0358B401-250C-AF48-A5B7-AF37ADD06603}" name="Mois" dataDxfId="10">
      <calculatedColumnFormula>Tableau2[[#This Row],[Date]]</calculatedColumnFormula>
    </tableColumn>
    <tableColumn id="3" xr3:uid="{8BCEC94E-CBD1-274E-B7E5-3E58B8C73171}" name="Noms" dataDxfId="9"/>
    <tableColumn id="4" xr3:uid="{E8878BD0-516D-2B4E-9254-220F1682D7D7}" name="Montants" dataDxfId="8"/>
    <tableColumn id="5" xr3:uid="{4BF3DF72-6344-3746-95D0-536F01F28B6D}" name="Semestre" dataDxfId="7">
      <calculatedColumnFormula>TEXT(Tableau2[[#This Row],[Date]],"aa")&amp;" Semestre "&amp;INT(MONTH(Tableau2[[#This Row],[Date]])/6)+1</calculatedColumnFormula>
    </tableColumn>
    <tableColumn id="6" xr3:uid="{4E57B007-644F-44C9-89FA-BC14FD83484E}" name="Seuil" dataDxfId="6">
      <calculatedColumnFormula>IF(Tableau2[[#This Row],[Montants]]&lt;100,"&lt;100","&gt;=100")</calculatedColumnFormula>
    </tableColumn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7CE5E-B444-0649-89FF-DE2AE4F68DA1}">
  <dimension ref="A3:C37"/>
  <sheetViews>
    <sheetView topLeftCell="A13" zoomScale="130" zoomScaleNormal="130" workbookViewId="0">
      <selection activeCell="E22" sqref="E22"/>
    </sheetView>
  </sheetViews>
  <sheetFormatPr baseColWidth="10" defaultRowHeight="15.75" x14ac:dyDescent="0.25"/>
  <cols>
    <col min="1" max="1" width="26" bestFit="1" customWidth="1"/>
    <col min="2" max="2" width="15.25" bestFit="1" customWidth="1"/>
    <col min="3" max="3" width="8.25" style="3" bestFit="1" customWidth="1"/>
    <col min="4" max="4" width="15.625" bestFit="1" customWidth="1"/>
  </cols>
  <sheetData>
    <row r="3" spans="1:3" x14ac:dyDescent="0.25">
      <c r="A3" s="1" t="s">
        <v>14</v>
      </c>
    </row>
    <row r="4" spans="1:3" x14ac:dyDescent="0.25">
      <c r="A4" s="1" t="s">
        <v>1</v>
      </c>
      <c r="B4" s="1" t="s">
        <v>3</v>
      </c>
      <c r="C4" t="s">
        <v>15</v>
      </c>
    </row>
    <row r="5" spans="1:3" x14ac:dyDescent="0.25">
      <c r="A5" s="2">
        <v>45175</v>
      </c>
      <c r="B5" t="s">
        <v>7</v>
      </c>
      <c r="C5" s="3">
        <v>82.16</v>
      </c>
    </row>
    <row r="6" spans="1:3" x14ac:dyDescent="0.25">
      <c r="B6" t="s">
        <v>6</v>
      </c>
      <c r="C6" s="3">
        <v>70.91</v>
      </c>
    </row>
    <row r="7" spans="1:3" x14ac:dyDescent="0.25">
      <c r="A7" s="2">
        <v>45182</v>
      </c>
      <c r="B7" t="s">
        <v>8</v>
      </c>
      <c r="C7" s="3">
        <v>48.76</v>
      </c>
    </row>
    <row r="8" spans="1:3" x14ac:dyDescent="0.25">
      <c r="A8" s="2">
        <v>45184</v>
      </c>
      <c r="B8" t="s">
        <v>7</v>
      </c>
      <c r="C8" s="3">
        <v>123.35</v>
      </c>
    </row>
    <row r="9" spans="1:3" x14ac:dyDescent="0.25">
      <c r="A9" s="2">
        <v>45189</v>
      </c>
      <c r="B9" t="s">
        <v>8</v>
      </c>
      <c r="C9" s="3">
        <v>90.82</v>
      </c>
    </row>
    <row r="10" spans="1:3" x14ac:dyDescent="0.25">
      <c r="A10" s="2">
        <v>45190</v>
      </c>
      <c r="B10" t="s">
        <v>8</v>
      </c>
      <c r="C10" s="3">
        <v>39.94</v>
      </c>
    </row>
    <row r="11" spans="1:3" x14ac:dyDescent="0.25">
      <c r="A11" s="2">
        <v>45191</v>
      </c>
      <c r="B11" t="s">
        <v>9</v>
      </c>
      <c r="C11" s="3">
        <v>297</v>
      </c>
    </row>
    <row r="12" spans="1:3" x14ac:dyDescent="0.25">
      <c r="A12" s="2">
        <v>45195</v>
      </c>
      <c r="B12" t="s">
        <v>8</v>
      </c>
      <c r="C12" s="3">
        <v>49.48</v>
      </c>
    </row>
    <row r="13" spans="1:3" x14ac:dyDescent="0.25">
      <c r="A13" s="2">
        <v>45197</v>
      </c>
      <c r="B13" t="s">
        <v>11</v>
      </c>
      <c r="C13" s="3">
        <v>255.96</v>
      </c>
    </row>
    <row r="14" spans="1:3" x14ac:dyDescent="0.25">
      <c r="A14" s="2">
        <v>45199</v>
      </c>
      <c r="B14" t="s">
        <v>17</v>
      </c>
      <c r="C14" s="3">
        <v>49.8</v>
      </c>
    </row>
    <row r="15" spans="1:3" x14ac:dyDescent="0.25">
      <c r="A15" s="2">
        <v>45205</v>
      </c>
      <c r="B15" t="s">
        <v>8</v>
      </c>
      <c r="C15" s="3">
        <v>194.95</v>
      </c>
    </row>
    <row r="16" spans="1:3" x14ac:dyDescent="0.25">
      <c r="A16" s="2">
        <v>45210</v>
      </c>
      <c r="B16" t="s">
        <v>7</v>
      </c>
      <c r="C16" s="3">
        <v>79.27</v>
      </c>
    </row>
    <row r="17" spans="1:3" x14ac:dyDescent="0.25">
      <c r="B17" t="s">
        <v>8</v>
      </c>
      <c r="C17" s="3">
        <v>81.56</v>
      </c>
    </row>
    <row r="18" spans="1:3" x14ac:dyDescent="0.25">
      <c r="A18" s="2">
        <v>45211</v>
      </c>
      <c r="B18" t="s">
        <v>7</v>
      </c>
      <c r="C18" s="3">
        <v>484.4</v>
      </c>
    </row>
    <row r="19" spans="1:3" x14ac:dyDescent="0.25">
      <c r="A19" s="2">
        <v>45213</v>
      </c>
      <c r="B19" t="s">
        <v>7</v>
      </c>
      <c r="C19" s="3">
        <v>925.5</v>
      </c>
    </row>
    <row r="20" spans="1:3" x14ac:dyDescent="0.25">
      <c r="B20" t="s">
        <v>10</v>
      </c>
      <c r="C20" s="3">
        <v>181.26</v>
      </c>
    </row>
    <row r="21" spans="1:3" x14ac:dyDescent="0.25">
      <c r="A21" s="2">
        <v>45225</v>
      </c>
      <c r="B21" t="s">
        <v>7</v>
      </c>
      <c r="C21" s="3">
        <v>105.86</v>
      </c>
    </row>
    <row r="22" spans="1:3" x14ac:dyDescent="0.25">
      <c r="A22" s="2">
        <v>45234</v>
      </c>
      <c r="B22" t="s">
        <v>10</v>
      </c>
      <c r="C22" s="3">
        <v>87.03</v>
      </c>
    </row>
    <row r="23" spans="1:3" x14ac:dyDescent="0.25">
      <c r="A23" s="2">
        <v>45239</v>
      </c>
      <c r="B23" t="s">
        <v>7</v>
      </c>
      <c r="C23" s="3">
        <v>85.73</v>
      </c>
    </row>
    <row r="24" spans="1:3" x14ac:dyDescent="0.25">
      <c r="B24" t="s">
        <v>0</v>
      </c>
      <c r="C24" s="3">
        <v>445.65</v>
      </c>
    </row>
    <row r="25" spans="1:3" x14ac:dyDescent="0.25">
      <c r="A25" s="2">
        <v>45241</v>
      </c>
      <c r="B25" t="s">
        <v>10</v>
      </c>
      <c r="C25" s="3">
        <v>46.83</v>
      </c>
    </row>
    <row r="26" spans="1:3" x14ac:dyDescent="0.25">
      <c r="A26" s="2">
        <v>45248</v>
      </c>
      <c r="B26" t="s">
        <v>0</v>
      </c>
      <c r="C26" s="3">
        <v>101</v>
      </c>
    </row>
    <row r="27" spans="1:3" x14ac:dyDescent="0.25">
      <c r="A27" s="2">
        <v>45252</v>
      </c>
      <c r="B27" t="s">
        <v>8</v>
      </c>
      <c r="C27" s="3">
        <v>40.4</v>
      </c>
    </row>
    <row r="28" spans="1:3" x14ac:dyDescent="0.25">
      <c r="A28" s="2">
        <v>45254</v>
      </c>
      <c r="B28" t="s">
        <v>7</v>
      </c>
      <c r="C28" s="3">
        <v>48.78</v>
      </c>
    </row>
    <row r="29" spans="1:3" x14ac:dyDescent="0.25">
      <c r="A29" s="2">
        <v>45260</v>
      </c>
      <c r="B29" t="s">
        <v>8</v>
      </c>
      <c r="C29" s="3">
        <v>83.95</v>
      </c>
    </row>
    <row r="30" spans="1:3" x14ac:dyDescent="0.25">
      <c r="A30" s="2">
        <v>45269</v>
      </c>
      <c r="B30" t="s">
        <v>7</v>
      </c>
      <c r="C30" s="3">
        <v>79.290000000000006</v>
      </c>
    </row>
    <row r="31" spans="1:3" x14ac:dyDescent="0.25">
      <c r="B31" t="s">
        <v>10</v>
      </c>
      <c r="C31" s="3">
        <v>70.400000000000006</v>
      </c>
    </row>
    <row r="32" spans="1:3" x14ac:dyDescent="0.25">
      <c r="A32" s="2">
        <v>45270</v>
      </c>
      <c r="B32" t="s">
        <v>12</v>
      </c>
      <c r="C32" s="3">
        <v>650</v>
      </c>
    </row>
    <row r="33" spans="1:3" x14ac:dyDescent="0.25">
      <c r="A33" s="2">
        <v>45274</v>
      </c>
      <c r="B33" t="s">
        <v>10</v>
      </c>
      <c r="C33" s="3">
        <v>322</v>
      </c>
    </row>
    <row r="34" spans="1:3" x14ac:dyDescent="0.25">
      <c r="A34" s="2">
        <v>45291</v>
      </c>
      <c r="B34" t="s">
        <v>18</v>
      </c>
      <c r="C34" s="3">
        <v>64</v>
      </c>
    </row>
    <row r="35" spans="1:3" x14ac:dyDescent="0.25">
      <c r="A35" s="2">
        <v>45318</v>
      </c>
      <c r="B35" t="s">
        <v>10</v>
      </c>
      <c r="C35" s="3">
        <v>122.46</v>
      </c>
    </row>
    <row r="36" spans="1:3" x14ac:dyDescent="0.25">
      <c r="A36" t="s">
        <v>13</v>
      </c>
      <c r="C36" s="3">
        <v>5408.5</v>
      </c>
    </row>
    <row r="37" spans="1:3" x14ac:dyDescent="0.25">
      <c r="C3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63C98-C800-AF46-84B7-EFB411ABE219}">
  <dimension ref="A1:F36"/>
  <sheetViews>
    <sheetView tabSelected="1" zoomScale="85" zoomScaleNormal="85" workbookViewId="0">
      <pane ySplit="1" topLeftCell="A2" activePane="bottomLeft" state="frozen"/>
      <selection pane="bottomLeft" activeCell="L9" sqref="L9"/>
    </sheetView>
  </sheetViews>
  <sheetFormatPr baseColWidth="10" defaultRowHeight="15.75" x14ac:dyDescent="0.25"/>
  <cols>
    <col min="1" max="1" width="15.5" bestFit="1" customWidth="1"/>
    <col min="2" max="2" width="26.375" bestFit="1" customWidth="1"/>
    <col min="3" max="3" width="41.375" bestFit="1" customWidth="1"/>
    <col min="4" max="4" width="13.125" bestFit="1" customWidth="1"/>
    <col min="5" max="5" width="18.375" bestFit="1" customWidth="1"/>
    <col min="6" max="6" width="0" hidden="1" customWidth="1"/>
  </cols>
  <sheetData>
    <row r="1" spans="1:6" s="4" customFormat="1" ht="87" customHeight="1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19</v>
      </c>
    </row>
    <row r="2" spans="1:6" ht="24" x14ac:dyDescent="0.4">
      <c r="A2" s="9">
        <v>45175</v>
      </c>
      <c r="B2" s="8">
        <f>Tableau2[[#This Row],[Date]]</f>
        <v>45175</v>
      </c>
      <c r="C2" s="6" t="s">
        <v>7</v>
      </c>
      <c r="D2" s="7">
        <v>82.16</v>
      </c>
      <c r="E2" s="6" t="str">
        <f>TEXT(Tableau2[[#This Row],[Date]],"aa")&amp;" Semestre "&amp;INT(MONTH(Tableau2[[#This Row],[Date]])/6)+1</f>
        <v>23 Semestre 2</v>
      </c>
      <c r="F2" s="6" t="str">
        <f>IF(Tableau2[[#This Row],[Montants]]&lt;100,"&lt;100","&gt;=100")</f>
        <v>&lt;100</v>
      </c>
    </row>
    <row r="3" spans="1:6" ht="24" x14ac:dyDescent="0.4">
      <c r="A3" s="9">
        <v>45175</v>
      </c>
      <c r="B3" s="8">
        <f>Tableau2[[#This Row],[Date]]</f>
        <v>45175</v>
      </c>
      <c r="C3" s="6" t="s">
        <v>6</v>
      </c>
      <c r="D3" s="7">
        <v>70.91</v>
      </c>
      <c r="E3" s="6" t="str">
        <f>TEXT(Tableau2[[#This Row],[Date]],"aa")&amp;" Semestre "&amp;INT(MONTH(Tableau2[[#This Row],[Date]])/6)+1</f>
        <v>23 Semestre 2</v>
      </c>
      <c r="F3" s="6" t="str">
        <f>IF(Tableau2[[#This Row],[Montants]]&lt;100,"&lt;100","&gt;=100")</f>
        <v>&lt;100</v>
      </c>
    </row>
    <row r="4" spans="1:6" ht="24" x14ac:dyDescent="0.4">
      <c r="A4" s="9">
        <v>45182</v>
      </c>
      <c r="B4" s="8">
        <f>Tableau2[[#This Row],[Date]]</f>
        <v>45182</v>
      </c>
      <c r="C4" s="6" t="s">
        <v>8</v>
      </c>
      <c r="D4" s="7">
        <v>48.76</v>
      </c>
      <c r="E4" s="6" t="str">
        <f>TEXT(Tableau2[[#This Row],[Date]],"aa")&amp;" Semestre "&amp;INT(MONTH(Tableau2[[#This Row],[Date]])/6)+1</f>
        <v>23 Semestre 2</v>
      </c>
      <c r="F4" s="6" t="str">
        <f>IF(Tableau2[[#This Row],[Montants]]&lt;100,"&lt;100","&gt;=100")</f>
        <v>&lt;100</v>
      </c>
    </row>
    <row r="5" spans="1:6" ht="24" x14ac:dyDescent="0.4">
      <c r="A5" s="9">
        <v>45184</v>
      </c>
      <c r="B5" s="8">
        <f>Tableau2[[#This Row],[Date]]</f>
        <v>45184</v>
      </c>
      <c r="C5" s="6" t="s">
        <v>7</v>
      </c>
      <c r="D5" s="7">
        <v>123.35</v>
      </c>
      <c r="E5" s="6" t="str">
        <f>TEXT(Tableau2[[#This Row],[Date]],"aa")&amp;" Semestre "&amp;INT(MONTH(Tableau2[[#This Row],[Date]])/6)+1</f>
        <v>23 Semestre 2</v>
      </c>
      <c r="F5" s="6" t="str">
        <f>IF(Tableau2[[#This Row],[Montants]]&lt;100,"&lt;100","&gt;=100")</f>
        <v>&gt;=100</v>
      </c>
    </row>
    <row r="6" spans="1:6" ht="24" x14ac:dyDescent="0.4">
      <c r="A6" s="9">
        <v>45189</v>
      </c>
      <c r="B6" s="8">
        <f>Tableau2[[#This Row],[Date]]</f>
        <v>45189</v>
      </c>
      <c r="C6" s="6" t="s">
        <v>8</v>
      </c>
      <c r="D6" s="7">
        <v>90.82</v>
      </c>
      <c r="E6" s="6" t="str">
        <f>TEXT(Tableau2[[#This Row],[Date]],"aa")&amp;" Semestre "&amp;INT(MONTH(Tableau2[[#This Row],[Date]])/6)+1</f>
        <v>23 Semestre 2</v>
      </c>
      <c r="F6" s="6" t="str">
        <f>IF(Tableau2[[#This Row],[Montants]]&lt;100,"&lt;100","&gt;=100")</f>
        <v>&lt;100</v>
      </c>
    </row>
    <row r="7" spans="1:6" ht="24" x14ac:dyDescent="0.4">
      <c r="A7" s="9">
        <v>45190</v>
      </c>
      <c r="B7" s="8">
        <f>Tableau2[[#This Row],[Date]]</f>
        <v>45190</v>
      </c>
      <c r="C7" s="6" t="s">
        <v>8</v>
      </c>
      <c r="D7" s="7">
        <v>39.94</v>
      </c>
      <c r="E7" s="6" t="str">
        <f>TEXT(Tableau2[[#This Row],[Date]],"aa")&amp;" Semestre "&amp;INT(MONTH(Tableau2[[#This Row],[Date]])/6)+1</f>
        <v>23 Semestre 2</v>
      </c>
      <c r="F7" s="6" t="str">
        <f>IF(Tableau2[[#This Row],[Montants]]&lt;100,"&lt;100","&gt;=100")</f>
        <v>&lt;100</v>
      </c>
    </row>
    <row r="8" spans="1:6" ht="24" x14ac:dyDescent="0.4">
      <c r="A8" s="9">
        <v>45191</v>
      </c>
      <c r="B8" s="8">
        <f>Tableau2[[#This Row],[Date]]</f>
        <v>45191</v>
      </c>
      <c r="C8" s="6" t="s">
        <v>9</v>
      </c>
      <c r="D8" s="7">
        <v>297</v>
      </c>
      <c r="E8" s="6" t="str">
        <f>TEXT(Tableau2[[#This Row],[Date]],"aa")&amp;" Semestre "&amp;INT(MONTH(Tableau2[[#This Row],[Date]])/6)+1</f>
        <v>23 Semestre 2</v>
      </c>
      <c r="F8" s="6" t="str">
        <f>IF(Tableau2[[#This Row],[Montants]]&lt;100,"&lt;100","&gt;=100")</f>
        <v>&gt;=100</v>
      </c>
    </row>
    <row r="9" spans="1:6" ht="24" x14ac:dyDescent="0.4">
      <c r="A9" s="9">
        <v>45195</v>
      </c>
      <c r="B9" s="8">
        <f>Tableau2[[#This Row],[Date]]</f>
        <v>45195</v>
      </c>
      <c r="C9" s="6" t="s">
        <v>8</v>
      </c>
      <c r="D9" s="7">
        <v>49.48</v>
      </c>
      <c r="E9" s="6" t="str">
        <f>TEXT(Tableau2[[#This Row],[Date]],"aa")&amp;" Semestre "&amp;INT(MONTH(Tableau2[[#This Row],[Date]])/6)+1</f>
        <v>23 Semestre 2</v>
      </c>
      <c r="F9" s="6" t="str">
        <f>IF(Tableau2[[#This Row],[Montants]]&lt;100,"&lt;100","&gt;=100")</f>
        <v>&lt;100</v>
      </c>
    </row>
    <row r="10" spans="1:6" ht="24" x14ac:dyDescent="0.4">
      <c r="A10" s="9">
        <v>45197</v>
      </c>
      <c r="B10" s="8">
        <f>Tableau2[[#This Row],[Date]]</f>
        <v>45197</v>
      </c>
      <c r="C10" s="6" t="s">
        <v>11</v>
      </c>
      <c r="D10" s="7">
        <v>255.96</v>
      </c>
      <c r="E10" s="6" t="str">
        <f>TEXT(Tableau2[[#This Row],[Date]],"aa")&amp;" Semestre "&amp;INT(MONTH(Tableau2[[#This Row],[Date]])/6)+1</f>
        <v>23 Semestre 2</v>
      </c>
      <c r="F10" s="6" t="str">
        <f>IF(Tableau2[[#This Row],[Montants]]&lt;100,"&lt;100","&gt;=100")</f>
        <v>&gt;=100</v>
      </c>
    </row>
    <row r="11" spans="1:6" ht="24" x14ac:dyDescent="0.4">
      <c r="A11" s="9">
        <v>45199</v>
      </c>
      <c r="B11" s="8">
        <f>Tableau2[[#This Row],[Date]]</f>
        <v>45199</v>
      </c>
      <c r="C11" s="6" t="s">
        <v>17</v>
      </c>
      <c r="D11" s="7">
        <v>49.8</v>
      </c>
      <c r="E11" s="6" t="str">
        <f>TEXT(Tableau2[[#This Row],[Date]],"aa")&amp;" Semestre "&amp;INT(MONTH(Tableau2[[#This Row],[Date]])/6)+1</f>
        <v>23 Semestre 2</v>
      </c>
      <c r="F11" s="6" t="str">
        <f>IF(Tableau2[[#This Row],[Montants]]&lt;100,"&lt;100","&gt;=100")</f>
        <v>&lt;100</v>
      </c>
    </row>
    <row r="12" spans="1:6" ht="24" x14ac:dyDescent="0.4">
      <c r="A12" s="9">
        <v>45205</v>
      </c>
      <c r="B12" s="8">
        <f>Tableau2[[#This Row],[Date]]</f>
        <v>45205</v>
      </c>
      <c r="C12" s="6" t="s">
        <v>8</v>
      </c>
      <c r="D12" s="7">
        <v>194.95</v>
      </c>
      <c r="E12" s="6" t="str">
        <f>TEXT(Tableau2[[#This Row],[Date]],"aa")&amp;" Semestre "&amp;INT(MONTH(Tableau2[[#This Row],[Date]])/6)+1</f>
        <v>23 Semestre 2</v>
      </c>
      <c r="F12" s="6" t="str">
        <f>IF(Tableau2[[#This Row],[Montants]]&lt;100,"&lt;100","&gt;=100")</f>
        <v>&gt;=100</v>
      </c>
    </row>
    <row r="13" spans="1:6" ht="24" x14ac:dyDescent="0.4">
      <c r="A13" s="9">
        <v>45210</v>
      </c>
      <c r="B13" s="8">
        <f>Tableau2[[#This Row],[Date]]</f>
        <v>45210</v>
      </c>
      <c r="C13" s="6" t="s">
        <v>8</v>
      </c>
      <c r="D13" s="7">
        <v>81.56</v>
      </c>
      <c r="E13" s="6" t="str">
        <f>TEXT(Tableau2[[#This Row],[Date]],"aa")&amp;" Semestre "&amp;INT(MONTH(Tableau2[[#This Row],[Date]])/6)+1</f>
        <v>23 Semestre 2</v>
      </c>
      <c r="F13" s="6" t="str">
        <f>IF(Tableau2[[#This Row],[Montants]]&lt;100,"&lt;100","&gt;=100")</f>
        <v>&lt;100</v>
      </c>
    </row>
    <row r="14" spans="1:6" ht="24" x14ac:dyDescent="0.4">
      <c r="A14" s="9">
        <v>45210</v>
      </c>
      <c r="B14" s="8">
        <f>Tableau2[[#This Row],[Date]]</f>
        <v>45210</v>
      </c>
      <c r="C14" s="6" t="s">
        <v>7</v>
      </c>
      <c r="D14" s="7">
        <v>79.27</v>
      </c>
      <c r="E14" s="6" t="str">
        <f>TEXT(Tableau2[[#This Row],[Date]],"aa")&amp;" Semestre "&amp;INT(MONTH(Tableau2[[#This Row],[Date]])/6)+1</f>
        <v>23 Semestre 2</v>
      </c>
      <c r="F14" s="6" t="str">
        <f>IF(Tableau2[[#This Row],[Montants]]&lt;100,"&lt;100","&gt;=100")</f>
        <v>&lt;100</v>
      </c>
    </row>
    <row r="15" spans="1:6" ht="24" x14ac:dyDescent="0.4">
      <c r="A15" s="9">
        <v>45211</v>
      </c>
      <c r="B15" s="8">
        <f>Tableau2[[#This Row],[Date]]</f>
        <v>45211</v>
      </c>
      <c r="C15" s="6" t="s">
        <v>7</v>
      </c>
      <c r="D15" s="7">
        <v>410.5</v>
      </c>
      <c r="E15" s="6" t="str">
        <f>TEXT(Tableau2[[#This Row],[Date]],"aa")&amp;" Semestre "&amp;INT(MONTH(Tableau2[[#This Row],[Date]])/6)+1</f>
        <v>23 Semestre 2</v>
      </c>
      <c r="F15" s="6" t="str">
        <f>IF(Tableau2[[#This Row],[Montants]]&lt;100,"&lt;100","&gt;=100")</f>
        <v>&gt;=100</v>
      </c>
    </row>
    <row r="16" spans="1:6" ht="24" x14ac:dyDescent="0.4">
      <c r="A16" s="9">
        <v>45211</v>
      </c>
      <c r="B16" s="8">
        <f>Tableau2[[#This Row],[Date]]</f>
        <v>45211</v>
      </c>
      <c r="C16" s="6" t="s">
        <v>7</v>
      </c>
      <c r="D16" s="7">
        <v>73.900000000000006</v>
      </c>
      <c r="E16" s="6" t="str">
        <f>TEXT(Tableau2[[#This Row],[Date]],"aa")&amp;" Semestre "&amp;INT(MONTH(Tableau2[[#This Row],[Date]])/6)+1</f>
        <v>23 Semestre 2</v>
      </c>
      <c r="F16" s="6" t="str">
        <f>IF(Tableau2[[#This Row],[Montants]]&lt;100,"&lt;100","&gt;=100")</f>
        <v>&lt;100</v>
      </c>
    </row>
    <row r="17" spans="1:6" ht="24" x14ac:dyDescent="0.4">
      <c r="A17" s="9">
        <v>45213</v>
      </c>
      <c r="B17" s="8">
        <f>Tableau2[[#This Row],[Date]]</f>
        <v>45213</v>
      </c>
      <c r="C17" s="6" t="s">
        <v>7</v>
      </c>
      <c r="D17" s="7">
        <v>512.5</v>
      </c>
      <c r="E17" s="6" t="str">
        <f>TEXT(Tableau2[[#This Row],[Date]],"aa")&amp;" Semestre "&amp;INT(MONTH(Tableau2[[#This Row],[Date]])/6)+1</f>
        <v>23 Semestre 2</v>
      </c>
      <c r="F17" s="6" t="str">
        <f>IF(Tableau2[[#This Row],[Montants]]&lt;100,"&lt;100","&gt;=100")</f>
        <v>&gt;=100</v>
      </c>
    </row>
    <row r="18" spans="1:6" ht="24" x14ac:dyDescent="0.4">
      <c r="A18" s="9">
        <v>45213</v>
      </c>
      <c r="B18" s="8">
        <f>Tableau2[[#This Row],[Date]]</f>
        <v>45213</v>
      </c>
      <c r="C18" s="6" t="s">
        <v>7</v>
      </c>
      <c r="D18" s="7">
        <v>308.5</v>
      </c>
      <c r="E18" s="6" t="str">
        <f>TEXT(Tableau2[[#This Row],[Date]],"aa")&amp;" Semestre "&amp;INT(MONTH(Tableau2[[#This Row],[Date]])/6)+1</f>
        <v>23 Semestre 2</v>
      </c>
      <c r="F18" s="6" t="str">
        <f>IF(Tableau2[[#This Row],[Montants]]&lt;100,"&lt;100","&gt;=100")</f>
        <v>&gt;=100</v>
      </c>
    </row>
    <row r="19" spans="1:6" ht="24" x14ac:dyDescent="0.4">
      <c r="A19" s="9">
        <v>45213</v>
      </c>
      <c r="B19" s="8">
        <f>Tableau2[[#This Row],[Date]]</f>
        <v>45213</v>
      </c>
      <c r="C19" s="6" t="s">
        <v>10</v>
      </c>
      <c r="D19" s="7">
        <v>181.26</v>
      </c>
      <c r="E19" s="6" t="str">
        <f>TEXT(Tableau2[[#This Row],[Date]],"aa")&amp;" Semestre "&amp;INT(MONTH(Tableau2[[#This Row],[Date]])/6)+1</f>
        <v>23 Semestre 2</v>
      </c>
      <c r="F19" s="6" t="str">
        <f>IF(Tableau2[[#This Row],[Montants]]&lt;100,"&lt;100","&gt;=100")</f>
        <v>&gt;=100</v>
      </c>
    </row>
    <row r="20" spans="1:6" ht="24" x14ac:dyDescent="0.4">
      <c r="A20" s="9">
        <v>45213</v>
      </c>
      <c r="B20" s="8">
        <f>Tableau2[[#This Row],[Date]]</f>
        <v>45213</v>
      </c>
      <c r="C20" s="6" t="s">
        <v>7</v>
      </c>
      <c r="D20" s="7">
        <v>104.5</v>
      </c>
      <c r="E20" s="6" t="str">
        <f>TEXT(Tableau2[[#This Row],[Date]],"aa")&amp;" Semestre "&amp;INT(MONTH(Tableau2[[#This Row],[Date]])/6)+1</f>
        <v>23 Semestre 2</v>
      </c>
      <c r="F20" s="6" t="str">
        <f>IF(Tableau2[[#This Row],[Montants]]&lt;100,"&lt;100","&gt;=100")</f>
        <v>&gt;=100</v>
      </c>
    </row>
    <row r="21" spans="1:6" ht="24" x14ac:dyDescent="0.4">
      <c r="A21" s="9">
        <v>45225</v>
      </c>
      <c r="B21" s="8">
        <f>Tableau2[[#This Row],[Date]]</f>
        <v>45225</v>
      </c>
      <c r="C21" s="6" t="s">
        <v>7</v>
      </c>
      <c r="D21" s="7">
        <v>105.86</v>
      </c>
      <c r="E21" s="6" t="str">
        <f>TEXT(Tableau2[[#This Row],[Date]],"aa")&amp;" Semestre "&amp;INT(MONTH(Tableau2[[#This Row],[Date]])/6)+1</f>
        <v>23 Semestre 2</v>
      </c>
      <c r="F21" s="6" t="str">
        <f>IF(Tableau2[[#This Row],[Montants]]&lt;100,"&lt;100","&gt;=100")</f>
        <v>&gt;=100</v>
      </c>
    </row>
    <row r="22" spans="1:6" ht="24" x14ac:dyDescent="0.4">
      <c r="A22" s="9">
        <v>45234</v>
      </c>
      <c r="B22" s="8">
        <f>Tableau2[[#This Row],[Date]]</f>
        <v>45234</v>
      </c>
      <c r="C22" s="6" t="s">
        <v>10</v>
      </c>
      <c r="D22" s="7">
        <v>87.03</v>
      </c>
      <c r="E22" s="6" t="str">
        <f>TEXT(Tableau2[[#This Row],[Date]],"aa")&amp;" Semestre "&amp;INT(MONTH(Tableau2[[#This Row],[Date]])/6)+1</f>
        <v>23 Semestre 2</v>
      </c>
      <c r="F22" s="6" t="str">
        <f>IF(Tableau2[[#This Row],[Montants]]&lt;100,"&lt;100","&gt;=100")</f>
        <v>&lt;100</v>
      </c>
    </row>
    <row r="23" spans="1:6" ht="24" x14ac:dyDescent="0.4">
      <c r="A23" s="9">
        <v>45239</v>
      </c>
      <c r="B23" s="8">
        <f>Tableau2[[#This Row],[Date]]</f>
        <v>45239</v>
      </c>
      <c r="C23" s="6" t="s">
        <v>0</v>
      </c>
      <c r="D23" s="7">
        <v>222.9</v>
      </c>
      <c r="E23" s="6" t="str">
        <f>TEXT(Tableau2[[#This Row],[Date]],"aa")&amp;" Semestre "&amp;INT(MONTH(Tableau2[[#This Row],[Date]])/6)+1</f>
        <v>23 Semestre 2</v>
      </c>
      <c r="F23" s="6" t="str">
        <f>IF(Tableau2[[#This Row],[Montants]]&lt;100,"&lt;100","&gt;=100")</f>
        <v>&gt;=100</v>
      </c>
    </row>
    <row r="24" spans="1:6" ht="24" x14ac:dyDescent="0.4">
      <c r="A24" s="9">
        <v>45239</v>
      </c>
      <c r="B24" s="8">
        <f>Tableau2[[#This Row],[Date]]</f>
        <v>45239</v>
      </c>
      <c r="C24" s="6" t="s">
        <v>0</v>
      </c>
      <c r="D24" s="7">
        <v>222.75</v>
      </c>
      <c r="E24" s="6" t="str">
        <f>TEXT(Tableau2[[#This Row],[Date]],"aa")&amp;" Semestre "&amp;INT(MONTH(Tableau2[[#This Row],[Date]])/6)+1</f>
        <v>23 Semestre 2</v>
      </c>
      <c r="F24" s="6" t="str">
        <f>IF(Tableau2[[#This Row],[Montants]]&lt;100,"&lt;100","&gt;=100")</f>
        <v>&gt;=100</v>
      </c>
    </row>
    <row r="25" spans="1:6" ht="24" x14ac:dyDescent="0.4">
      <c r="A25" s="9">
        <v>45239</v>
      </c>
      <c r="B25" s="8">
        <f>Tableau2[[#This Row],[Date]]</f>
        <v>45239</v>
      </c>
      <c r="C25" s="6" t="s">
        <v>7</v>
      </c>
      <c r="D25" s="7">
        <v>85.73</v>
      </c>
      <c r="E25" s="6" t="str">
        <f>TEXT(Tableau2[[#This Row],[Date]],"aa")&amp;" Semestre "&amp;INT(MONTH(Tableau2[[#This Row],[Date]])/6)+1</f>
        <v>23 Semestre 2</v>
      </c>
      <c r="F25" s="6" t="str">
        <f>IF(Tableau2[[#This Row],[Montants]]&lt;100,"&lt;100","&gt;=100")</f>
        <v>&lt;100</v>
      </c>
    </row>
    <row r="26" spans="1:6" ht="24" x14ac:dyDescent="0.4">
      <c r="A26" s="9">
        <v>45241</v>
      </c>
      <c r="B26" s="8">
        <f>Tableau2[[#This Row],[Date]]</f>
        <v>45241</v>
      </c>
      <c r="C26" s="6" t="s">
        <v>10</v>
      </c>
      <c r="D26" s="7">
        <v>46.83</v>
      </c>
      <c r="E26" s="6" t="str">
        <f>TEXT(Tableau2[[#This Row],[Date]],"aa")&amp;" Semestre "&amp;INT(MONTH(Tableau2[[#This Row],[Date]])/6)+1</f>
        <v>23 Semestre 2</v>
      </c>
      <c r="F26" s="6" t="str">
        <f>IF(Tableau2[[#This Row],[Montants]]&lt;100,"&lt;100","&gt;=100")</f>
        <v>&lt;100</v>
      </c>
    </row>
    <row r="27" spans="1:6" ht="24" x14ac:dyDescent="0.4">
      <c r="A27" s="9">
        <v>45248</v>
      </c>
      <c r="B27" s="8">
        <f>Tableau2[[#This Row],[Date]]</f>
        <v>45248</v>
      </c>
      <c r="C27" s="6" t="s">
        <v>0</v>
      </c>
      <c r="D27" s="7">
        <v>101</v>
      </c>
      <c r="E27" s="6" t="str">
        <f>TEXT(Tableau2[[#This Row],[Date]],"aa")&amp;" Semestre "&amp;INT(MONTH(Tableau2[[#This Row],[Date]])/6)+1</f>
        <v>23 Semestre 2</v>
      </c>
      <c r="F27" s="6" t="str">
        <f>IF(Tableau2[[#This Row],[Montants]]&lt;100,"&lt;100","&gt;=100")</f>
        <v>&gt;=100</v>
      </c>
    </row>
    <row r="28" spans="1:6" ht="24" x14ac:dyDescent="0.4">
      <c r="A28" s="9">
        <v>45252</v>
      </c>
      <c r="B28" s="8">
        <f>Tableau2[[#This Row],[Date]]</f>
        <v>45252</v>
      </c>
      <c r="C28" s="6" t="s">
        <v>8</v>
      </c>
      <c r="D28" s="7">
        <v>40.4</v>
      </c>
      <c r="E28" s="6" t="str">
        <f>TEXT(Tableau2[[#This Row],[Date]],"aa")&amp;" Semestre "&amp;INT(MONTH(Tableau2[[#This Row],[Date]])/6)+1</f>
        <v>23 Semestre 2</v>
      </c>
      <c r="F28" s="6" t="str">
        <f>IF(Tableau2[[#This Row],[Montants]]&lt;100,"&lt;100","&gt;=100")</f>
        <v>&lt;100</v>
      </c>
    </row>
    <row r="29" spans="1:6" ht="24" x14ac:dyDescent="0.4">
      <c r="A29" s="9">
        <v>45254</v>
      </c>
      <c r="B29" s="8">
        <f>Tableau2[[#This Row],[Date]]</f>
        <v>45254</v>
      </c>
      <c r="C29" s="6" t="s">
        <v>7</v>
      </c>
      <c r="D29" s="7">
        <v>48.78</v>
      </c>
      <c r="E29" s="6" t="str">
        <f>TEXT(Tableau2[[#This Row],[Date]],"aa")&amp;" Semestre "&amp;INT(MONTH(Tableau2[[#This Row],[Date]])/6)+1</f>
        <v>23 Semestre 2</v>
      </c>
      <c r="F29" s="6" t="str">
        <f>IF(Tableau2[[#This Row],[Montants]]&lt;100,"&lt;100","&gt;=100")</f>
        <v>&lt;100</v>
      </c>
    </row>
    <row r="30" spans="1:6" ht="24" x14ac:dyDescent="0.4">
      <c r="A30" s="9">
        <v>45260</v>
      </c>
      <c r="B30" s="8">
        <f>Tableau2[[#This Row],[Date]]</f>
        <v>45260</v>
      </c>
      <c r="C30" s="6" t="s">
        <v>8</v>
      </c>
      <c r="D30" s="7">
        <v>83.95</v>
      </c>
      <c r="E30" s="6" t="str">
        <f>TEXT(Tableau2[[#This Row],[Date]],"aa")&amp;" Semestre "&amp;INT(MONTH(Tableau2[[#This Row],[Date]])/6)+1</f>
        <v>23 Semestre 2</v>
      </c>
      <c r="F30" s="6" t="str">
        <f>IF(Tableau2[[#This Row],[Montants]]&lt;100,"&lt;100","&gt;=100")</f>
        <v>&lt;100</v>
      </c>
    </row>
    <row r="31" spans="1:6" ht="24" x14ac:dyDescent="0.4">
      <c r="A31" s="9">
        <v>45269</v>
      </c>
      <c r="B31" s="8">
        <f>Tableau2[[#This Row],[Date]]</f>
        <v>45269</v>
      </c>
      <c r="C31" s="6" t="s">
        <v>7</v>
      </c>
      <c r="D31" s="7">
        <v>79.290000000000006</v>
      </c>
      <c r="E31" s="6" t="str">
        <f>TEXT(Tableau2[[#This Row],[Date]],"aa")&amp;" Semestre "&amp;INT(MONTH(Tableau2[[#This Row],[Date]])/6)+1</f>
        <v>23 Semestre 3</v>
      </c>
      <c r="F31" s="6" t="str">
        <f>IF(Tableau2[[#This Row],[Montants]]&lt;100,"&lt;100","&gt;=100")</f>
        <v>&lt;100</v>
      </c>
    </row>
    <row r="32" spans="1:6" ht="24" x14ac:dyDescent="0.4">
      <c r="A32" s="9">
        <v>45269</v>
      </c>
      <c r="B32" s="8">
        <f>Tableau2[[#This Row],[Date]]</f>
        <v>45269</v>
      </c>
      <c r="C32" s="6" t="s">
        <v>10</v>
      </c>
      <c r="D32" s="7">
        <v>70.400000000000006</v>
      </c>
      <c r="E32" s="6" t="str">
        <f>TEXT(Tableau2[[#This Row],[Date]],"aa")&amp;" Semestre "&amp;INT(MONTH(Tableau2[[#This Row],[Date]])/6)+1</f>
        <v>23 Semestre 3</v>
      </c>
      <c r="F32" s="6" t="str">
        <f>IF(Tableau2[[#This Row],[Montants]]&lt;100,"&lt;100","&gt;=100")</f>
        <v>&lt;100</v>
      </c>
    </row>
    <row r="33" spans="1:6" ht="24" x14ac:dyDescent="0.4">
      <c r="A33" s="9">
        <v>45270</v>
      </c>
      <c r="B33" s="8">
        <f>Tableau2[[#This Row],[Date]]</f>
        <v>45270</v>
      </c>
      <c r="C33" s="6" t="s">
        <v>12</v>
      </c>
      <c r="D33" s="7">
        <v>650</v>
      </c>
      <c r="E33" s="6" t="str">
        <f>TEXT(Tableau2[[#This Row],[Date]],"aa")&amp;" Semestre "&amp;INT(MONTH(Tableau2[[#This Row],[Date]])/6)+1</f>
        <v>23 Semestre 3</v>
      </c>
      <c r="F33" s="6" t="str">
        <f>IF(Tableau2[[#This Row],[Montants]]&lt;100,"&lt;100","&gt;=100")</f>
        <v>&gt;=100</v>
      </c>
    </row>
    <row r="34" spans="1:6" ht="24" x14ac:dyDescent="0.4">
      <c r="A34" s="9">
        <v>45274</v>
      </c>
      <c r="B34" s="8">
        <f>Tableau2[[#This Row],[Date]]</f>
        <v>45274</v>
      </c>
      <c r="C34" s="6" t="s">
        <v>10</v>
      </c>
      <c r="D34" s="7">
        <v>322</v>
      </c>
      <c r="E34" s="6" t="str">
        <f>TEXT(Tableau2[[#This Row],[Date]],"aa")&amp;" Semestre "&amp;INT(MONTH(Tableau2[[#This Row],[Date]])/6)+1</f>
        <v>23 Semestre 3</v>
      </c>
      <c r="F34" s="6" t="str">
        <f>IF(Tableau2[[#This Row],[Montants]]&lt;100,"&lt;100","&gt;=100")</f>
        <v>&gt;=100</v>
      </c>
    </row>
    <row r="35" spans="1:6" ht="24" x14ac:dyDescent="0.4">
      <c r="A35" s="9">
        <v>45291</v>
      </c>
      <c r="B35" s="8">
        <f>Tableau2[[#This Row],[Date]]</f>
        <v>45291</v>
      </c>
      <c r="C35" s="6" t="s">
        <v>16</v>
      </c>
      <c r="D35" s="7">
        <v>64</v>
      </c>
      <c r="E35" s="6" t="str">
        <f>TEXT(Tableau2[[#This Row],[Date]],"aa")&amp;" Semestre "&amp;INT(MONTH(Tableau2[[#This Row],[Date]])/6)+1</f>
        <v>23 Semestre 3</v>
      </c>
      <c r="F35" s="6" t="str">
        <f>IF(Tableau2[[#This Row],[Montants]]&lt;100,"&lt;100","&gt;=100")</f>
        <v>&lt;100</v>
      </c>
    </row>
    <row r="36" spans="1:6" ht="24" x14ac:dyDescent="0.4">
      <c r="A36" s="9">
        <v>45318</v>
      </c>
      <c r="B36" s="8">
        <f>Tableau2[[#This Row],[Date]]</f>
        <v>45318</v>
      </c>
      <c r="C36" s="6" t="s">
        <v>10</v>
      </c>
      <c r="D36" s="7">
        <v>122.46</v>
      </c>
      <c r="E36" s="6" t="str">
        <f>TEXT(Tableau2[[#This Row],[Date]],"aa")&amp;" Semestre "&amp;INT(MONTH(Tableau2[[#This Row],[Date]])/6)+1</f>
        <v>24 Semestre 1</v>
      </c>
      <c r="F36" s="6" t="str">
        <f>IF(Tableau2[[#This Row],[Montants]]&lt;100,"&lt;100","&gt;=100")</f>
        <v>&gt;=100</v>
      </c>
    </row>
  </sheetData>
  <conditionalFormatting sqref="D2:D36">
    <cfRule type="cellIs" dxfId="1" priority="1" operator="between">
      <formula>50</formula>
      <formula>100</formula>
    </cfRule>
    <cfRule type="cellIs" dxfId="2" priority="2" operator="between">
      <formula>100</formula>
      <formula>200</formula>
    </cfRule>
    <cfRule type="cellIs" dxfId="0" priority="3" operator="lessThan">
      <formula>200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Dépenses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Huber</dc:creator>
  <cp:lastModifiedBy>Chris_W10</cp:lastModifiedBy>
  <dcterms:created xsi:type="dcterms:W3CDTF">2024-02-26T08:52:37Z</dcterms:created>
  <dcterms:modified xsi:type="dcterms:W3CDTF">2024-02-27T21:16:57Z</dcterms:modified>
</cp:coreProperties>
</file>