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231"/>
  <workbookPr/>
  <mc:AlternateContent xmlns:mc="http://schemas.openxmlformats.org/markup-compatibility/2006">
    <mc:Choice Requires="x15">
      <x15ac:absPath xmlns:x15ac="http://schemas.microsoft.com/office/spreadsheetml/2010/11/ac" url="T:\TEMP\"/>
    </mc:Choice>
  </mc:AlternateContent>
  <xr:revisionPtr revIDLastSave="0" documentId="13_ncr:1_{62C79D3F-E89C-46A5-96ED-D5EA5D66DC08}" xr6:coauthVersionLast="47" xr6:coauthVersionMax="47" xr10:uidLastSave="{00000000-0000-0000-0000-000000000000}"/>
  <bookViews>
    <workbookView xWindow="-120" yWindow="-120" windowWidth="38640" windowHeight="15990" xr2:uid="{00000000-000D-0000-FFFF-FFFF0000000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I4" i="1" l="1"/>
  <c r="I5" i="1"/>
  <c r="I6" i="1"/>
  <c r="I7" i="1"/>
  <c r="I8" i="1"/>
  <c r="I9" i="1"/>
  <c r="I10" i="1"/>
  <c r="I11" i="1"/>
  <c r="I12" i="1"/>
  <c r="I13" i="1"/>
</calcChain>
</file>

<file path=xl/sharedStrings.xml><?xml version="1.0" encoding="utf-8"?>
<sst xmlns="http://schemas.openxmlformats.org/spreadsheetml/2006/main" count="22" uniqueCount="22">
  <si>
    <t>Ville 1</t>
  </si>
  <si>
    <t>Ville 2</t>
  </si>
  <si>
    <t>Ville 3</t>
  </si>
  <si>
    <t>Ville 4</t>
  </si>
  <si>
    <t>Ville 5</t>
  </si>
  <si>
    <t>Ville 6</t>
  </si>
  <si>
    <t>Ville 7</t>
  </si>
  <si>
    <t>Ville 8</t>
  </si>
  <si>
    <t>Ville 9</t>
  </si>
  <si>
    <t>Nb habitants</t>
  </si>
  <si>
    <t>Montant €</t>
  </si>
  <si>
    <t>Nb Habitants</t>
  </si>
  <si>
    <t>Coefficient multiplicateur: 1,53</t>
  </si>
  <si>
    <t>Ville 10</t>
  </si>
  <si>
    <t>Coef</t>
  </si>
  <si>
    <t>Déduction</t>
  </si>
  <si>
    <t>Coef2</t>
  </si>
  <si>
    <t>((Nbhabitant*0,183)-213€)*1,53</t>
  </si>
  <si>
    <t>((Nbhabitant*0,381)-1204€)*1,53</t>
  </si>
  <si>
    <t>((Nbhabitant*0,534)-4253€)*1,53</t>
  </si>
  <si>
    <t>((Nbhabitant*0,686)-19498€)*1,53</t>
  </si>
  <si>
    <t>Ville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</si>
</sst>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5">
    <xf numFmtId="0" fontId="0" fillId="0" borderId="0" xfId="0"/>
    <xf numFmtId="0" fontId="0" fillId="0" borderId="1" xfId="0" applyBorder="1"/>
    <xf numFmtId="3" fontId="0" fillId="0" borderId="0" xfId="0" applyNumberFormat="1"/>
    <xf numFmtId="43" fontId="0" fillId="0" borderId="1" xfId="1" applyFont="1" applyBorder="1"/>
    <xf numFmtId="0" fontId="0" fillId="0" borderId="2" xfId="0" applyBorder="1"/>
  </cellXfs>
  <cellStyles count="2">
    <cellStyle name="Milliers" xfId="1" builtinId="3"/>
    <cellStyle name="Normal" xfId="0" builtinId="0"/>
  </cellStyles>
  <dxfs count="4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bottom style="thin">
          <color indexed="64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C0F41935-2D42-47EF-BD96-03FCBCA4C8A5}" name="Coeffs" displayName="Coeffs" ref="B3:E7" totalsRowShown="0">
  <autoFilter ref="B3:E7" xr:uid="{C0F41935-2D42-47EF-BD96-03FCBCA4C8A5}"/>
  <tableColumns count="4">
    <tableColumn id="1" xr3:uid="{A62FA1A1-871F-4253-B0A7-C219122A504F}" name="Nb Habitants"/>
    <tableColumn id="3" xr3:uid="{521A7E64-06EE-4E0C-B659-609E103B1319}" name="Coef"/>
    <tableColumn id="4" xr3:uid="{34BD044E-A9B6-4CAA-863B-576843BC0B5D}" name="Déduction"/>
    <tableColumn id="5" xr3:uid="{6C8A7DEB-8847-4409-842E-26292CEFFB89}" name="Coef2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AB1E5986-BCFB-4337-B058-500EE8DDA0E7}" name="Tableau2" displayName="Tableau2" ref="G3:I13" totalsRowShown="0" tableBorderDxfId="3">
  <autoFilter ref="G3:I13" xr:uid="{AB1E5986-BCFB-4337-B058-500EE8DDA0E7}"/>
  <tableColumns count="3">
    <tableColumn id="1" xr3:uid="{629A699D-7C96-4BF2-9A26-25C592028344}" name="Ville" dataDxfId="2"/>
    <tableColumn id="2" xr3:uid="{F6E3D5D1-A0C7-4F1C-BF6C-E876A265811D}" name="Nb habitants" dataDxfId="1"/>
    <tableColumn id="3" xr3:uid="{D7E48B09-725D-44B1-92A6-86C5481CEB8E}" name="Montant €" dataDxfId="0" dataCellStyle="Lien hypertexte">
      <calculatedColumnFormula>IF(Tableau2[[#This Row],[Nb habitants]]&lt;INDEX(Coeffs[Nb Habitants],1),236.22,((Tableau2[[#This Row],[Nb habitants]]*INDEX(Coeffs[Coef],MATCH(Tableau2[[#This Row],[Nb habitants]],Coeffs[Nb Habitants],1)))-INDEX(Coeffs[Déduction],MATCH(Tableau2[[#This Row],[Nb habitants]],Coeffs[Nb Habitants],1)))*INDEX(Coeffs[Coef2],MATCH(Tableau2[[#This Row],[Nb habitants]],Coeffs[Nb Habitants],1)))</calculatedColumnFormula>
    </tableColumn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9"/>
  <sheetViews>
    <sheetView tabSelected="1" workbookViewId="0">
      <selection activeCell="K11" sqref="K11"/>
    </sheetView>
  </sheetViews>
  <sheetFormatPr baseColWidth="10" defaultRowHeight="15" x14ac:dyDescent="0.25"/>
  <cols>
    <col min="2" max="2" width="14.5703125" customWidth="1"/>
    <col min="4" max="4" width="12.28515625" customWidth="1"/>
    <col min="7" max="7" width="11.5703125" customWidth="1"/>
    <col min="8" max="8" width="14.42578125" customWidth="1"/>
    <col min="9" max="9" width="18.42578125" customWidth="1"/>
  </cols>
  <sheetData>
    <row r="1" spans="1:9" x14ac:dyDescent="0.25">
      <c r="A1" t="s">
        <v>12</v>
      </c>
    </row>
    <row r="3" spans="1:9" x14ac:dyDescent="0.25">
      <c r="B3" t="s">
        <v>11</v>
      </c>
      <c r="C3" t="s">
        <v>14</v>
      </c>
      <c r="D3" t="s">
        <v>15</v>
      </c>
      <c r="E3" t="s">
        <v>16</v>
      </c>
      <c r="G3" t="s">
        <v>21</v>
      </c>
      <c r="H3" t="s">
        <v>9</v>
      </c>
      <c r="I3" t="s">
        <v>10</v>
      </c>
    </row>
    <row r="4" spans="1:9" x14ac:dyDescent="0.25">
      <c r="B4">
        <v>2000</v>
      </c>
      <c r="C4">
        <v>0.183</v>
      </c>
      <c r="D4">
        <v>213</v>
      </c>
      <c r="E4">
        <v>1.53</v>
      </c>
      <c r="G4" s="1" t="s">
        <v>0</v>
      </c>
      <c r="H4" s="1">
        <v>1500</v>
      </c>
      <c r="I4" s="3">
        <f>IF(Tableau2[[#This Row],[Nb habitants]]&lt;INDEX(Coeffs[Nb Habitants],1),236.22,((Tableau2[[#This Row],[Nb habitants]]*INDEX(Coeffs[Coef],MATCH(Tableau2[[#This Row],[Nb habitants]],Coeffs[Nb Habitants],1)))-INDEX(Coeffs[Déduction],MATCH(Tableau2[[#This Row],[Nb habitants]],Coeffs[Nb Habitants],1)))*INDEX(Coeffs[Coef2],MATCH(Tableau2[[#This Row],[Nb habitants]],Coeffs[Nb Habitants],1)))</f>
        <v>236.22</v>
      </c>
    </row>
    <row r="5" spans="1:9" x14ac:dyDescent="0.25">
      <c r="B5">
        <v>5000</v>
      </c>
      <c r="C5">
        <v>0.38100000000000001</v>
      </c>
      <c r="D5">
        <v>1204</v>
      </c>
      <c r="E5">
        <v>1.53</v>
      </c>
      <c r="G5" s="1" t="s">
        <v>1</v>
      </c>
      <c r="H5" s="1">
        <v>2320</v>
      </c>
      <c r="I5" s="3">
        <f>IF(Tableau2[[#This Row],[Nb habitants]]&lt;INDEX(Coeffs[Nb Habitants],1),236.22,((Tableau2[[#This Row],[Nb habitants]]*INDEX(Coeffs[Coef],MATCH(Tableau2[[#This Row],[Nb habitants]],Coeffs[Nb Habitants],1)))-INDEX(Coeffs[Déduction],MATCH(Tableau2[[#This Row],[Nb habitants]],Coeffs[Nb Habitants],1)))*INDEX(Coeffs[Coef2],MATCH(Tableau2[[#This Row],[Nb habitants]],Coeffs[Nb Habitants],1)))</f>
        <v>323.68680000000001</v>
      </c>
    </row>
    <row r="6" spans="1:9" x14ac:dyDescent="0.25">
      <c r="B6">
        <v>20000</v>
      </c>
      <c r="C6">
        <v>0.53400000000000003</v>
      </c>
      <c r="D6">
        <v>4253</v>
      </c>
      <c r="E6">
        <v>1.53</v>
      </c>
      <c r="G6" s="1" t="s">
        <v>2</v>
      </c>
      <c r="H6" s="1">
        <v>5800</v>
      </c>
      <c r="I6" s="3">
        <f>IF(Tableau2[[#This Row],[Nb habitants]]&lt;INDEX(Coeffs[Nb Habitants],1),236.22,((Tableau2[[#This Row],[Nb habitants]]*INDEX(Coeffs[Coef],MATCH(Tableau2[[#This Row],[Nb habitants]],Coeffs[Nb Habitants],1)))-INDEX(Coeffs[Déduction],MATCH(Tableau2[[#This Row],[Nb habitants]],Coeffs[Nb Habitants],1)))*INDEX(Coeffs[Coef2],MATCH(Tableau2[[#This Row],[Nb habitants]],Coeffs[Nb Habitants],1)))</f>
        <v>1538.8740000000003</v>
      </c>
    </row>
    <row r="7" spans="1:9" x14ac:dyDescent="0.25">
      <c r="B7" s="2">
        <v>100000</v>
      </c>
      <c r="C7">
        <v>0.68600000000000005</v>
      </c>
      <c r="D7">
        <v>14998</v>
      </c>
      <c r="E7">
        <v>1.53</v>
      </c>
      <c r="G7" s="1" t="s">
        <v>3</v>
      </c>
      <c r="H7" s="1">
        <v>26000</v>
      </c>
      <c r="I7" s="3">
        <f>IF(Tableau2[[#This Row],[Nb habitants]]&lt;INDEX(Coeffs[Nb Habitants],1),236.22,((Tableau2[[#This Row],[Nb habitants]]*INDEX(Coeffs[Coef],MATCH(Tableau2[[#This Row],[Nb habitants]],Coeffs[Nb Habitants],1)))-INDEX(Coeffs[Déduction],MATCH(Tableau2[[#This Row],[Nb habitants]],Coeffs[Nb Habitants],1)))*INDEX(Coeffs[Coef2],MATCH(Tableau2[[#This Row],[Nb habitants]],Coeffs[Nb Habitants],1)))</f>
        <v>14735.43</v>
      </c>
    </row>
    <row r="8" spans="1:9" x14ac:dyDescent="0.25">
      <c r="G8" s="1" t="s">
        <v>4</v>
      </c>
      <c r="H8" s="1">
        <v>153200</v>
      </c>
      <c r="I8" s="3">
        <f>IF(Tableau2[[#This Row],[Nb habitants]]&lt;INDEX(Coeffs[Nb Habitants],1),236.22,((Tableau2[[#This Row],[Nb habitants]]*INDEX(Coeffs[Coef],MATCH(Tableau2[[#This Row],[Nb habitants]],Coeffs[Nb Habitants],1)))-INDEX(Coeffs[Déduction],MATCH(Tableau2[[#This Row],[Nb habitants]],Coeffs[Nb Habitants],1)))*INDEX(Coeffs[Coef2],MATCH(Tableau2[[#This Row],[Nb habitants]],Coeffs[Nb Habitants],1)))</f>
        <v>137848.71600000001</v>
      </c>
    </row>
    <row r="9" spans="1:9" x14ac:dyDescent="0.25">
      <c r="G9" s="1" t="s">
        <v>5</v>
      </c>
      <c r="H9" s="1">
        <v>1818</v>
      </c>
      <c r="I9" s="3">
        <f>IF(Tableau2[[#This Row],[Nb habitants]]&lt;INDEX(Coeffs[Nb Habitants],1),236.22,((Tableau2[[#This Row],[Nb habitants]]*INDEX(Coeffs[Coef],MATCH(Tableau2[[#This Row],[Nb habitants]],Coeffs[Nb Habitants],1)))-INDEX(Coeffs[Déduction],MATCH(Tableau2[[#This Row],[Nb habitants]],Coeffs[Nb Habitants],1)))*INDEX(Coeffs[Coef2],MATCH(Tableau2[[#This Row],[Nb habitants]],Coeffs[Nb Habitants],1)))</f>
        <v>236.22</v>
      </c>
    </row>
    <row r="10" spans="1:9" x14ac:dyDescent="0.25">
      <c r="G10" s="1" t="s">
        <v>6</v>
      </c>
      <c r="H10" s="1">
        <v>649</v>
      </c>
      <c r="I10" s="3">
        <f>IF(Tableau2[[#This Row],[Nb habitants]]&lt;INDEX(Coeffs[Nb Habitants],1),236.22,((Tableau2[[#This Row],[Nb habitants]]*INDEX(Coeffs[Coef],MATCH(Tableau2[[#This Row],[Nb habitants]],Coeffs[Nb Habitants],1)))-INDEX(Coeffs[Déduction],MATCH(Tableau2[[#This Row],[Nb habitants]],Coeffs[Nb Habitants],1)))*INDEX(Coeffs[Coef2],MATCH(Tableau2[[#This Row],[Nb habitants]],Coeffs[Nb Habitants],1)))</f>
        <v>236.22</v>
      </c>
    </row>
    <row r="11" spans="1:9" x14ac:dyDescent="0.25">
      <c r="G11" s="1" t="s">
        <v>7</v>
      </c>
      <c r="H11" s="1">
        <v>9628</v>
      </c>
      <c r="I11" s="3">
        <f>IF(Tableau2[[#This Row],[Nb habitants]]&lt;INDEX(Coeffs[Nb Habitants],1),236.22,((Tableau2[[#This Row],[Nb habitants]]*INDEX(Coeffs[Coef],MATCH(Tableau2[[#This Row],[Nb habitants]],Coeffs[Nb Habitants],1)))-INDEX(Coeffs[Déduction],MATCH(Tableau2[[#This Row],[Nb habitants]],Coeffs[Nb Habitants],1)))*INDEX(Coeffs[Coef2],MATCH(Tableau2[[#This Row],[Nb habitants]],Coeffs[Nb Habitants],1)))</f>
        <v>3770.3300400000003</v>
      </c>
    </row>
    <row r="12" spans="1:9" x14ac:dyDescent="0.25">
      <c r="G12" s="1" t="s">
        <v>8</v>
      </c>
      <c r="H12" s="1">
        <v>23153</v>
      </c>
      <c r="I12" s="3">
        <f>IF(Tableau2[[#This Row],[Nb habitants]]&lt;INDEX(Coeffs[Nb Habitants],1),236.22,((Tableau2[[#This Row],[Nb habitants]]*INDEX(Coeffs[Coef],MATCH(Tableau2[[#This Row],[Nb habitants]],Coeffs[Nb Habitants],1)))-INDEX(Coeffs[Déduction],MATCH(Tableau2[[#This Row],[Nb habitants]],Coeffs[Nb Habitants],1)))*INDEX(Coeffs[Coef2],MATCH(Tableau2[[#This Row],[Nb habitants]],Coeffs[Nb Habitants],1)))</f>
        <v>12409.374060000002</v>
      </c>
    </row>
    <row r="13" spans="1:9" x14ac:dyDescent="0.25">
      <c r="G13" s="4" t="s">
        <v>13</v>
      </c>
      <c r="H13" s="4">
        <v>3058</v>
      </c>
      <c r="I13" s="3">
        <f>IF(Tableau2[[#This Row],[Nb habitants]]&lt;INDEX(Coeffs[Nb Habitants],1),236.22,((Tableau2[[#This Row],[Nb habitants]]*INDEX(Coeffs[Coef],MATCH(Tableau2[[#This Row],[Nb habitants]],Coeffs[Nb Habitants],1)))-INDEX(Coeffs[Déduction],MATCH(Tableau2[[#This Row],[Nb habitants]],Coeffs[Nb Habitants],1)))*INDEX(Coeffs[Coef2],MATCH(Tableau2[[#This Row],[Nb habitants]],Coeffs[Nb Habitants],1)))</f>
        <v>530.31942000000004</v>
      </c>
    </row>
    <row r="16" spans="1:9" x14ac:dyDescent="0.25">
      <c r="C16" t="s">
        <v>17</v>
      </c>
    </row>
    <row r="17" spans="3:3" x14ac:dyDescent="0.25">
      <c r="C17" t="s">
        <v>18</v>
      </c>
    </row>
    <row r="18" spans="3:3" x14ac:dyDescent="0.25">
      <c r="C18" t="s">
        <v>19</v>
      </c>
    </row>
    <row r="19" spans="3:3" x14ac:dyDescent="0.25">
      <c r="C19" t="s">
        <v>20</v>
      </c>
    </row>
  </sheetData>
  <pageMargins left="0.7" right="0.7" top="0.75" bottom="0.75" header="0.3" footer="0.3"/>
  <tableParts count="2">
    <tablePart r:id="rId1"/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Métropole Européenne de Lille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KRIST Anthony</dc:creator>
  <cp:lastModifiedBy>Chris ARCHET</cp:lastModifiedBy>
  <dcterms:created xsi:type="dcterms:W3CDTF">2024-02-15T10:13:48Z</dcterms:created>
  <dcterms:modified xsi:type="dcterms:W3CDTF">2024-02-15T11:08:06Z</dcterms:modified>
</cp:coreProperties>
</file>