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htm" ContentType="application/xhtml+xml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AF772E9-79DB-4E91-A947-2A3A8FA52DEF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Base" sheetId="1" r:id="rId1"/>
    <sheet name="Donnee" sheetId="9" r:id="rId2"/>
    <sheet name="Fond" sheetId="12" state="hidden" r:id="rId3"/>
    <sheet name="Dos" sheetId="13" state="hidden" r:id="rId4"/>
    <sheet name="Feuille Tiroirs" sheetId="14" r:id="rId5"/>
    <sheet name="Meuble" sheetId="22" r:id="rId6"/>
    <sheet name="Rapport" sheetId="23" r:id="rId7"/>
    <sheet name="CUTRITE" sheetId="27" r:id="rId8"/>
  </sheets>
  <definedNames>
    <definedName name="_xlnm._FilterDatabase" localSheetId="5" hidden="1">Meuble!$A$1:$A$1</definedName>
    <definedName name="Client">Base!$A$5:$B$7</definedName>
    <definedName name="CLIENTS">Base!$B$5</definedName>
    <definedName name="Colonne_F">Rapport!$F$1:$F$300</definedName>
    <definedName name="DonnéesExternes_1" localSheetId="0" hidden="1">Base!$E$9:$E$18</definedName>
    <definedName name="DonnéesExternes_1" localSheetId="7" hidden="1">CUTRITE!$A$1:$U$90</definedName>
    <definedName name="DonnéesExternes_1" localSheetId="1" hidden="1">Donnee!$A$1:$T$115</definedName>
    <definedName name="DonnéesExternes_1" localSheetId="3" hidden="1">Dos!$A$1:$T$7</definedName>
    <definedName name="DonnéesExternes_1" localSheetId="2" hidden="1">Fond!$A$1:$T$5</definedName>
    <definedName name="DonnéesExternes_1" localSheetId="5" hidden="1">Meuble!$A$1:$A$10</definedName>
    <definedName name="DonnéesExternes_2" localSheetId="5" hidden="1">Meuble!$C$4:$V$11</definedName>
    <definedName name="image">Rapport!$B$13</definedName>
    <definedName name="_xlnm.Print_Titles" localSheetId="0">Base!$1:$1</definedName>
    <definedName name="_xlnm.Print_Titles" localSheetId="6">Rapport!$1:$3</definedName>
    <definedName name="SOURCE">Base!$B$2</definedName>
    <definedName name="TMeuble">Meuble!#REF!</definedName>
    <definedName name="_xlnm.Print_Area" localSheetId="6">Rapport!$A$1:$L$172</definedName>
  </definedNames>
  <calcPr calcId="191029" iterateCount="4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3" l="1"/>
  <c r="J2" i="23"/>
  <c r="G2" i="23"/>
  <c r="F41" i="23" l="1"/>
  <c r="L21" i="23"/>
  <c r="L165" i="23" l="1"/>
  <c r="K165" i="23"/>
  <c r="J165" i="23"/>
  <c r="I165" i="23"/>
  <c r="H165" i="23"/>
  <c r="G167" i="23"/>
  <c r="G166" i="23"/>
  <c r="G165" i="23"/>
  <c r="F165" i="23"/>
  <c r="E165" i="23"/>
  <c r="I167" i="23"/>
  <c r="I166" i="23"/>
  <c r="L161" i="23"/>
  <c r="K161" i="23"/>
  <c r="J161" i="23"/>
  <c r="I163" i="23"/>
  <c r="I162" i="23"/>
  <c r="I161" i="23"/>
  <c r="H161" i="23"/>
  <c r="G163" i="23"/>
  <c r="G161" i="23"/>
  <c r="G162" i="23"/>
  <c r="F161" i="23"/>
  <c r="E161" i="23"/>
  <c r="L157" i="23"/>
  <c r="L153" i="23"/>
  <c r="K157" i="23"/>
  <c r="J157" i="23"/>
  <c r="I159" i="23"/>
  <c r="I158" i="23"/>
  <c r="I157" i="23"/>
  <c r="H157" i="23"/>
  <c r="G159" i="23"/>
  <c r="G158" i="23"/>
  <c r="G157" i="23"/>
  <c r="F157" i="23"/>
  <c r="E157" i="23"/>
  <c r="I153" i="23" l="1"/>
  <c r="K153" i="23"/>
  <c r="J153" i="23"/>
  <c r="I155" i="23"/>
  <c r="I154" i="23"/>
  <c r="H153" i="23"/>
  <c r="G155" i="23"/>
  <c r="G154" i="23"/>
  <c r="G153" i="23"/>
  <c r="F153" i="23"/>
  <c r="E153" i="23"/>
  <c r="L149" i="23"/>
  <c r="J149" i="23"/>
  <c r="K149" i="23"/>
  <c r="I151" i="23"/>
  <c r="I150" i="23"/>
  <c r="I149" i="23"/>
  <c r="H149" i="23"/>
  <c r="G151" i="23"/>
  <c r="G150" i="23"/>
  <c r="G149" i="23"/>
  <c r="F149" i="23"/>
  <c r="E149" i="23"/>
  <c r="A90" i="23"/>
  <c r="L145" i="23"/>
  <c r="K145" i="23"/>
  <c r="J145" i="23"/>
  <c r="I147" i="23"/>
  <c r="I146" i="23"/>
  <c r="I145" i="23"/>
  <c r="H145" i="23"/>
  <c r="G147" i="23"/>
  <c r="G146" i="23"/>
  <c r="G145" i="23"/>
  <c r="F145" i="23"/>
  <c r="E145" i="23"/>
  <c r="L141" i="23"/>
  <c r="K141" i="23"/>
  <c r="J141" i="23"/>
  <c r="I141" i="23"/>
  <c r="I143" i="23"/>
  <c r="I142" i="23"/>
  <c r="H141" i="23"/>
  <c r="G143" i="23"/>
  <c r="G142" i="23"/>
  <c r="G141" i="23"/>
  <c r="F141" i="23"/>
  <c r="E141" i="23"/>
  <c r="L137" i="23" l="1"/>
  <c r="K137" i="23"/>
  <c r="J137" i="23"/>
  <c r="I139" i="23"/>
  <c r="I138" i="23"/>
  <c r="I137" i="23"/>
  <c r="H137" i="23"/>
  <c r="G139" i="23"/>
  <c r="G138" i="23"/>
  <c r="G137" i="23"/>
  <c r="G134" i="23"/>
  <c r="F137" i="23"/>
  <c r="E137" i="23"/>
  <c r="A5" i="23" l="1"/>
  <c r="L133" i="23" l="1"/>
  <c r="K133" i="23"/>
  <c r="J133" i="23"/>
  <c r="I135" i="23"/>
  <c r="I134" i="23"/>
  <c r="I133" i="23"/>
  <c r="H133" i="23"/>
  <c r="G133" i="23"/>
  <c r="G135" i="23"/>
  <c r="F133" i="23"/>
  <c r="E133" i="23"/>
  <c r="L129" i="23"/>
  <c r="K129" i="23"/>
  <c r="J129" i="23"/>
  <c r="I131" i="23"/>
  <c r="I130" i="23"/>
  <c r="I129" i="23"/>
  <c r="H129" i="23"/>
  <c r="G131" i="23"/>
  <c r="G130" i="23"/>
  <c r="G129" i="23"/>
  <c r="F129" i="23"/>
  <c r="E129" i="23"/>
  <c r="L125" i="23"/>
  <c r="K125" i="23"/>
  <c r="J125" i="23"/>
  <c r="I127" i="23"/>
  <c r="I126" i="23"/>
  <c r="I125" i="23"/>
  <c r="H125" i="23"/>
  <c r="G127" i="23"/>
  <c r="G126" i="23"/>
  <c r="G125" i="23"/>
  <c r="F125" i="23"/>
  <c r="E125" i="23"/>
  <c r="L121" i="23"/>
  <c r="K121" i="23"/>
  <c r="J121" i="23"/>
  <c r="I123" i="23"/>
  <c r="I122" i="23"/>
  <c r="I121" i="23"/>
  <c r="H121" i="23"/>
  <c r="G121" i="23"/>
  <c r="G123" i="23"/>
  <c r="G122" i="23"/>
  <c r="F121" i="23"/>
  <c r="E121" i="23"/>
  <c r="L117" i="23"/>
  <c r="L113" i="23"/>
  <c r="L109" i="23"/>
  <c r="L105" i="23"/>
  <c r="L101" i="23"/>
  <c r="L97" i="23"/>
  <c r="L93" i="23"/>
  <c r="L89" i="23"/>
  <c r="L85" i="23"/>
  <c r="L81" i="23"/>
  <c r="L77" i="23"/>
  <c r="L73" i="23"/>
  <c r="L69" i="23"/>
  <c r="L65" i="23"/>
  <c r="L61" i="23"/>
  <c r="L57" i="23"/>
  <c r="L53" i="23"/>
  <c r="L49" i="23"/>
  <c r="L45" i="23"/>
  <c r="L41" i="23"/>
  <c r="L37" i="23"/>
  <c r="L33" i="23"/>
  <c r="L13" i="23"/>
  <c r="L17" i="23"/>
  <c r="L29" i="23"/>
  <c r="L25" i="23"/>
  <c r="L5" i="23"/>
  <c r="L9" i="23"/>
  <c r="K117" i="23"/>
  <c r="J117" i="23"/>
  <c r="I119" i="23"/>
  <c r="I118" i="23"/>
  <c r="I117" i="23"/>
  <c r="H117" i="23"/>
  <c r="G119" i="23"/>
  <c r="G118" i="23"/>
  <c r="G117" i="23"/>
  <c r="F117" i="23"/>
  <c r="E117" i="23"/>
  <c r="K113" i="23"/>
  <c r="J113" i="23"/>
  <c r="I115" i="23"/>
  <c r="I114" i="23"/>
  <c r="I113" i="23"/>
  <c r="H113" i="23"/>
  <c r="G115" i="23"/>
  <c r="G114" i="23"/>
  <c r="G113" i="23"/>
  <c r="F113" i="23"/>
  <c r="E113" i="23"/>
  <c r="K109" i="23"/>
  <c r="J109" i="23"/>
  <c r="I111" i="23"/>
  <c r="I110" i="23"/>
  <c r="I109" i="23"/>
  <c r="H109" i="23"/>
  <c r="G111" i="23"/>
  <c r="G110" i="23"/>
  <c r="G109" i="23"/>
  <c r="F109" i="23"/>
  <c r="E109" i="23"/>
  <c r="K105" i="23"/>
  <c r="J105" i="23"/>
  <c r="I107" i="23"/>
  <c r="I106" i="23"/>
  <c r="I105" i="23"/>
  <c r="H105" i="23"/>
  <c r="G107" i="23"/>
  <c r="G106" i="23"/>
  <c r="G105" i="23"/>
  <c r="F105" i="23"/>
  <c r="E105" i="23"/>
  <c r="K101" i="23"/>
  <c r="J101" i="23"/>
  <c r="I103" i="23"/>
  <c r="I102" i="23"/>
  <c r="I101" i="23"/>
  <c r="H101" i="23"/>
  <c r="G103" i="23"/>
  <c r="G102" i="23"/>
  <c r="G101" i="23"/>
  <c r="F101" i="23"/>
  <c r="E101" i="23"/>
  <c r="E97" i="23"/>
  <c r="I37" i="23"/>
  <c r="I53" i="23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E23" i="14"/>
  <c r="E24" i="14"/>
  <c r="E25" i="14"/>
  <c r="E26" i="14"/>
  <c r="E27" i="14"/>
  <c r="E28" i="14"/>
  <c r="E29" i="14"/>
  <c r="E12" i="14"/>
  <c r="E13" i="14"/>
  <c r="E14" i="14"/>
  <c r="E15" i="14"/>
  <c r="E16" i="14"/>
  <c r="E17" i="14"/>
  <c r="E18" i="14"/>
  <c r="E19" i="14"/>
  <c r="E20" i="14"/>
  <c r="E21" i="14"/>
  <c r="E2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B12" i="14"/>
  <c r="A12" i="14"/>
  <c r="K97" i="23" l="1"/>
  <c r="J97" i="23"/>
  <c r="I99" i="23"/>
  <c r="I98" i="23"/>
  <c r="I97" i="23"/>
  <c r="H97" i="23"/>
  <c r="G99" i="23"/>
  <c r="G98" i="23"/>
  <c r="G97" i="23"/>
  <c r="F97" i="23"/>
  <c r="K93" i="23"/>
  <c r="J93" i="23"/>
  <c r="I95" i="23"/>
  <c r="I94" i="23"/>
  <c r="I93" i="23"/>
  <c r="H93" i="23"/>
  <c r="G95" i="23"/>
  <c r="G94" i="23"/>
  <c r="G93" i="23"/>
  <c r="F93" i="23"/>
  <c r="E93" i="23"/>
  <c r="E89" i="23" l="1"/>
  <c r="F89" i="23"/>
  <c r="K85" i="23"/>
  <c r="K89" i="23"/>
  <c r="J89" i="23"/>
  <c r="I89" i="23"/>
  <c r="I90" i="23"/>
  <c r="I91" i="23"/>
  <c r="H89" i="23"/>
  <c r="G91" i="23"/>
  <c r="G90" i="23"/>
  <c r="G89" i="23"/>
  <c r="I50" i="23"/>
  <c r="I51" i="23"/>
  <c r="K49" i="23"/>
  <c r="I49" i="23"/>
  <c r="D90" i="23" l="1"/>
  <c r="D5" i="23"/>
  <c r="E5" i="23"/>
  <c r="E9" i="23"/>
  <c r="E13" i="23"/>
  <c r="E17" i="23"/>
  <c r="E21" i="23"/>
  <c r="E25" i="23"/>
  <c r="E29" i="23"/>
  <c r="E33" i="23"/>
  <c r="J85" i="23"/>
  <c r="I85" i="23"/>
  <c r="I87" i="23"/>
  <c r="I86" i="23"/>
  <c r="H85" i="23"/>
  <c r="G87" i="23"/>
  <c r="G86" i="23"/>
  <c r="G85" i="23"/>
  <c r="F85" i="23"/>
  <c r="E85" i="23"/>
  <c r="K81" i="23"/>
  <c r="J81" i="23"/>
  <c r="I83" i="23"/>
  <c r="I82" i="23"/>
  <c r="I81" i="23"/>
  <c r="H81" i="23"/>
  <c r="G83" i="23"/>
  <c r="G82" i="23"/>
  <c r="G81" i="23"/>
  <c r="F81" i="23"/>
  <c r="E81" i="23"/>
  <c r="K77" i="23"/>
  <c r="J77" i="23"/>
  <c r="I79" i="23"/>
  <c r="I78" i="23"/>
  <c r="I77" i="23"/>
  <c r="H77" i="23"/>
  <c r="G79" i="23"/>
  <c r="G78" i="23"/>
  <c r="G77" i="23"/>
  <c r="F77" i="23"/>
  <c r="E77" i="23"/>
  <c r="K73" i="23"/>
  <c r="J73" i="23"/>
  <c r="I75" i="23"/>
  <c r="I74" i="23"/>
  <c r="I73" i="23"/>
  <c r="H73" i="23"/>
  <c r="G75" i="23"/>
  <c r="G74" i="23"/>
  <c r="G73" i="23"/>
  <c r="F73" i="23"/>
  <c r="K69" i="23"/>
  <c r="J69" i="23"/>
  <c r="I71" i="23"/>
  <c r="I70" i="23"/>
  <c r="I69" i="23"/>
  <c r="H69" i="23"/>
  <c r="G71" i="23"/>
  <c r="G70" i="23"/>
  <c r="G69" i="23"/>
  <c r="F69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J49" i="23"/>
  <c r="H49" i="23"/>
  <c r="G51" i="23"/>
  <c r="G50" i="23"/>
  <c r="G49" i="23"/>
  <c r="F49" i="23"/>
  <c r="E61" i="23"/>
  <c r="E57" i="23"/>
  <c r="E53" i="23"/>
  <c r="E49" i="23"/>
  <c r="I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37" i="23"/>
  <c r="F33" i="23"/>
  <c r="F29" i="23"/>
  <c r="F5" i="23"/>
  <c r="F9" i="23"/>
  <c r="F13" i="23"/>
  <c r="F17" i="23"/>
  <c r="F25" i="23"/>
  <c r="F21" i="23"/>
  <c r="K41" i="23"/>
  <c r="J41" i="23"/>
  <c r="I43" i="23"/>
  <c r="I42" i="23"/>
  <c r="I41" i="23"/>
  <c r="H41" i="23"/>
  <c r="G43" i="23"/>
  <c r="G42" i="23"/>
  <c r="G41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C2" i="23"/>
  <c r="A2" i="23"/>
  <c r="A6" i="14"/>
  <c r="A1" i="14" l="1"/>
  <c r="G18" i="14" l="1"/>
  <c r="G22" i="14"/>
  <c r="G29" i="14"/>
  <c r="G25" i="14"/>
  <c r="G21" i="14"/>
  <c r="G16" i="14"/>
  <c r="G12" i="14"/>
  <c r="G28" i="14"/>
  <c r="G24" i="14"/>
  <c r="G20" i="14"/>
  <c r="G15" i="14"/>
  <c r="G17" i="14"/>
  <c r="G27" i="14"/>
  <c r="G23" i="14"/>
  <c r="G19" i="14"/>
  <c r="G14" i="14"/>
  <c r="G26" i="14"/>
  <c r="G13" i="14"/>
  <c r="C13" i="14"/>
  <c r="C17" i="14"/>
  <c r="C21" i="14"/>
  <c r="C25" i="14"/>
  <c r="C29" i="14"/>
  <c r="C14" i="14"/>
  <c r="C18" i="14"/>
  <c r="C22" i="14"/>
  <c r="C26" i="14"/>
  <c r="C12" i="14"/>
  <c r="C15" i="14"/>
  <c r="C19" i="14"/>
  <c r="C23" i="14"/>
  <c r="C27" i="14"/>
  <c r="C16" i="14"/>
  <c r="C20" i="14"/>
  <c r="C24" i="14"/>
  <c r="C28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0BB467-3114-4CFB-8B9E-BE9694266FB9}" keepAlive="1" name="Requête - Client" description="Connexion à la requête « Client » dans le classeur." type="5" refreshedVersion="0" background="1">
    <dbPr connection="provider=Microsoft.Mashup.OleDb.1;data source=$Workbook$;location=Client;extended properties=" command="SELECT * FROM [Client]"/>
  </connection>
  <connection id="2" xr16:uid="{00000000-0015-0000-FFFF-FFFF00000000}" keepAlive="1" name="Requête - Donnee" description="Connexion à la requête « Donnee » dans le classeur." type="5" refreshedVersion="5" background="1" saveData="1">
    <dbPr connection="provider=Microsoft.Mashup.OleDb.1;data source=$Workbook$;location=Donnee;extended properties=" command="SELECT * FROM [Donnee]"/>
  </connection>
  <connection id="3" xr16:uid="{E9669BF3-A3C3-4C30-80A0-F785FEA5523F}" keepAlive="1" name="Requête - Donnee2" description="Connexion à la requête « Donnee2 » dans le classeur." type="5" refreshedVersion="0" background="1">
    <dbPr connection="provider=Microsoft.Mashup.OleDb.1;data source=$Workbook$;location=Donnee2;extended properties=" command="SELECT * FROM [Donnee2]"/>
  </connection>
  <connection id="4" xr16:uid="{00000000-0015-0000-FFFF-FFFF01000000}" keepAlive="1" name="Requête - Dos Bois" description="Connexion à la requête « Dos Bois » dans le classeur." type="5" refreshedVersion="5" background="1" saveData="1">
    <dbPr connection="provider=Microsoft.Mashup.OleDb.1;data source=$Workbook$;location=&quot;Dos Bois&quot;;extended properties=" command="SELECT * FROM [Dos Bois]"/>
  </connection>
  <connection id="5" xr16:uid="{00000000-0015-0000-FFFF-FFFF02000000}" keepAlive="1" name="Requête - EXPORT_CUTRITE" description="Connexion à la requête « EXPORT_CUTRITE » dans le classeur." type="5" refreshedVersion="5" background="1" saveData="1">
    <dbPr connection="provider=Microsoft.Mashup.OleDb.1;data source=$Workbook$;location=EXPORT_CUTRITE;extended properties=" command="SELECT * FROM [EXPORT_CUTRITE]"/>
  </connection>
  <connection id="6" xr16:uid="{00000000-0015-0000-FFFF-FFFF03000000}" keepAlive="1" name="Requête - FiltreMeuble" description="Connexion à la requête « FiltreMeuble » dans le classeur." type="5" refreshedVersion="5" background="1" saveData="1">
    <dbPr connection="provider=Microsoft.Mashup.OleDb.1;data source=$Workbook$;location=FiltreMeuble;extended properties=" command="SELECT * FROM [FiltreMeuble]"/>
  </connection>
  <connection id="7" xr16:uid="{00000000-0015-0000-FFFF-FFFF04000000}" keepAlive="1" name="Requête - Fond" description="Connexion à la requête « Fond » dans le classeur." type="5" refreshedVersion="5" background="1" saveData="1">
    <dbPr connection="provider=Microsoft.Mashup.OleDb.1;data source=$Workbook$;location=Fond;extended properties=" command="SELECT * FROM [Fond]"/>
  </connection>
  <connection id="8" xr16:uid="{00000000-0015-0000-FFFF-FFFF05000000}" keepAlive="1" name="Requête - Matière" description="Connexion à la requête « Matière » dans le classeur." type="5" refreshedVersion="5" background="1" saveData="1">
    <dbPr connection="provider=Microsoft.Mashup.OleDb.1;data source=$Workbook$;location=Matière;extended properties=" command="SELECT * FROM [Matière]"/>
  </connection>
  <connection id="9" xr16:uid="{00000000-0015-0000-FFFF-FFFF06000000}" keepAlive="1" name="Requête - Meuble" description="Connexion à la requête « Meuble » dans le classeur." type="5" refreshedVersion="5" background="1" saveData="1">
    <dbPr connection="provider=Microsoft.Mashup.OleDb.1;data source=$Workbook$;location=Meuble;extended properties=" command="SELECT * FROM [Meuble]"/>
  </connection>
  <connection id="10" xr16:uid="{00000000-0015-0000-FFFF-FFFF07000000}" keepAlive="1" name="Requête - tCritere" description="Connexion à la requête « tCritere » dans le classeur." type="5" refreshedVersion="0" background="1">
    <dbPr connection="provider=Microsoft.Mashup.OleDb.1;data source=$Workbook$;location=tCritere;extended properties=" command="SELECT * FROM [tCritere]"/>
  </connection>
</connections>
</file>

<file path=xl/sharedStrings.xml><?xml version="1.0" encoding="utf-8"?>
<sst xmlns="http://schemas.openxmlformats.org/spreadsheetml/2006/main" count="4635" uniqueCount="421">
  <si>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</si>
  <si>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</si>
  <si>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</si>
  <si>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</si>
  <si>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</si>
  <si>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</si>
  <si>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</si>
  <si>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</si>
  <si>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</si>
  <si>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</si>
  <si>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</si>
  <si>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</si>
  <si>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</si>
  <si>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</si>
  <si>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</si>
  <si>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</si>
  <si>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</si>
  <si>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</si>
  <si>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</si>
  <si>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</si>
  <si>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</si>
  <si>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</si>
  <si>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</si>
  <si>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</si>
  <si>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</si>
  <si>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</si>
  <si>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</si>
  <si>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</si>
  <si>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</si>
  <si>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</si>
  <si>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</si>
  <si>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</si>
  <si>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</si>
  <si>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</si>
  <si>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</si>
  <si>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</si>
  <si>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</si>
  <si>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</si>
  <si>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</si>
  <si>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</si>
  <si>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</si>
  <si>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BC</t>
  </si>
  <si>
    <t>C:\Users\roine\Desktop\fichier csv\2853_JOUBIN\Rapport_JOUBIN_2853_cuisine.csv</t>
  </si>
  <si>
    <t>ALU_1C4C08EC</t>
  </si>
  <si>
    <t>ALU</t>
  </si>
  <si>
    <t>DIVERS</t>
  </si>
  <si>
    <t>900</t>
  </si>
  <si>
    <t>500</t>
  </si>
  <si>
    <t>11</t>
  </si>
  <si>
    <t>0</t>
  </si>
  <si>
    <t>1</t>
  </si>
  <si>
    <t>X</t>
  </si>
  <si>
    <t>Y</t>
  </si>
  <si>
    <t>METAL</t>
  </si>
  <si>
    <t>C:\Base CAD V8\Exports\DXF\Joubin_2853_cuisine\DIVERS\ALU.dxf</t>
  </si>
  <si>
    <t>CAISSON KO_C8B3A408</t>
  </si>
  <si>
    <t>CAISSON KOM</t>
  </si>
  <si>
    <t>602</t>
  </si>
  <si>
    <t>100</t>
  </si>
  <si>
    <t>19</t>
  </si>
  <si>
    <t>KOMACELL</t>
  </si>
  <si>
    <t>C:\Base CAD V8\Exports\DXF\Joubin_2853_cuisine\DIVERS\CAISSON KOM.dxf</t>
  </si>
  <si>
    <t>CAISSON_2B679DFC</t>
  </si>
  <si>
    <t>CAISSON</t>
  </si>
  <si>
    <t>550</t>
  </si>
  <si>
    <t>MELA_19_EGG_W1000_PM</t>
  </si>
  <si>
    <t>ABS_EGG_W1000_PM_1X23</t>
  </si>
  <si>
    <t>C:\Base CAD V8\Exports\DXF\Joubin_2853_cuisine\DIVERS\CAISSON.dxf</t>
  </si>
  <si>
    <t>CAISSON_84A27F14</t>
  </si>
  <si>
    <t>450</t>
  </si>
  <si>
    <t>MELA_19_EGG_W908_ST2</t>
  </si>
  <si>
    <t>ABS_EGG_W908_ST2_1X23</t>
  </si>
  <si>
    <t>COTE DROIT_07BE756C</t>
  </si>
  <si>
    <t>COTE DROIT</t>
  </si>
  <si>
    <t>BSPTF</t>
  </si>
  <si>
    <t>760</t>
  </si>
  <si>
    <t>590</t>
  </si>
  <si>
    <t>C:\Base CAD V8\Exports\DXF\Joubin_2853_cuisine\BSPTF\COTE DROIT.dxf</t>
  </si>
  <si>
    <t>COTE DROIT_37AB3818</t>
  </si>
  <si>
    <t>C:\Base CAD V8\Exports\DXF\Joubin_2853_cuisine\BC\COTE DROIT.dxf</t>
  </si>
  <si>
    <t>COTE DROIT_88A653DC</t>
  </si>
  <si>
    <t>B2CT1</t>
  </si>
  <si>
    <t>C:\Base CAD V8\Exports\DXF\Joubin_2853_cuisine\B2CT1\COTE DROIT.dxf</t>
  </si>
  <si>
    <t>COTE DROIT_CE4EF444</t>
  </si>
  <si>
    <t>BPB300</t>
  </si>
  <si>
    <t>C:\Base CAD V8\Exports\DXF\Joubin_2853_cuisine\BPB300\COTE DROIT.dxf</t>
  </si>
  <si>
    <t>COTE DROIT_CFC0AE88</t>
  </si>
  <si>
    <t>B2CT2</t>
  </si>
  <si>
    <t>600</t>
  </si>
  <si>
    <t>C:\Base CAD V8\Exports\DXF\Joubin_2853_cuisine\B2CT2\COTE DROIT.dxf</t>
  </si>
  <si>
    <t>COTE DROIT_EA688FCC</t>
  </si>
  <si>
    <t>BASE2P</t>
  </si>
  <si>
    <t>C:\Base CAD V8\Exports\DXF\Joubin_2853_cuisine\BASE2P\COTE DROIT.dxf</t>
  </si>
  <si>
    <t>COTE DROIT_FB3A0E18</t>
  </si>
  <si>
    <t>NICHE</t>
  </si>
  <si>
    <t>510</t>
  </si>
  <si>
    <t>C:\Base CAD V8\Exports\DXF\Joubin_2853_cuisine\NICHE\COTE DROIT.dxf</t>
  </si>
  <si>
    <t>COTE GAUCH_274FAD20</t>
  </si>
  <si>
    <t>COTE GAUCHE</t>
  </si>
  <si>
    <t>C:\Base CAD V8\Exports\DXF\Joubin_2853_cuisine\BSPTF\COTE GAUCHE.dxf</t>
  </si>
  <si>
    <t>COTE GAUCH_575FA730</t>
  </si>
  <si>
    <t>C:\Base CAD V8\Exports\DXF\Joubin_2853_cuisine\BC\COTE GAUCHE.dxf</t>
  </si>
  <si>
    <t>COTE GAUCH_79F36DFC</t>
  </si>
  <si>
    <t>C:\Base CAD V8\Exports\DXF\Joubin_2853_cuisine\B2CT1\COTE GAUCHE.dxf</t>
  </si>
  <si>
    <t>C:\Base CAD V8\Exports\DXF\Joubin_2853_cuisine\B2CT2\COTE GAUCHE.dxf</t>
  </si>
  <si>
    <t>COTE GAUCH_B82EEC84</t>
  </si>
  <si>
    <t>C:\Base CAD V8\Exports\DXF\Joubin_2853_cuisine\BASE2P\COTE GAUCHE.dxf</t>
  </si>
  <si>
    <t>COTE GAUCH_CE4EF444</t>
  </si>
  <si>
    <t>C:\Base CAD V8\Exports\DXF\Joubin_2853_cuisine\BPB300\COTE GAUCHE.dxf</t>
  </si>
  <si>
    <t>COTE GAUCH_F530D0E0</t>
  </si>
  <si>
    <t>C:\Base CAD V8\Exports\DXF\Joubin_2853_cuisine\NICHE\COTE GAUCHE.dxf</t>
  </si>
  <si>
    <t>CREDENCE1_4DBE30DC</t>
  </si>
  <si>
    <t>CREDENCE1</t>
  </si>
  <si>
    <t>1179</t>
  </si>
  <si>
    <t>220</t>
  </si>
  <si>
    <t>STRAT_08_EGG_U999_ST76</t>
  </si>
  <si>
    <t>C:\Base CAD V8\Exports\DXF\Joubin_2853_cuisine\DIVERS\CREDENCE1.dxf</t>
  </si>
  <si>
    <t>CREDENCE2_D95D59F8</t>
  </si>
  <si>
    <t>CREDENCE2</t>
  </si>
  <si>
    <t>829</t>
  </si>
  <si>
    <t>C:\Base CAD V8\Exports\DXF\Joubin_2853_cuisine\DIVERS\CREDENCE2.dxf</t>
  </si>
  <si>
    <t>CREDENCE3_EE6AC384</t>
  </si>
  <si>
    <t>CREDENCE3</t>
  </si>
  <si>
    <t>2837</t>
  </si>
  <si>
    <t>C:\Base CAD V8\Exports\DXF\Joubin_2853_cuisine\DIVERS\CREDENCE3.dxf</t>
  </si>
  <si>
    <t>CREDENCE4_7F9B055C</t>
  </si>
  <si>
    <t>CREDENCE4</t>
  </si>
  <si>
    <t>2447</t>
  </si>
  <si>
    <t>C:\Base CAD V8\Exports\DXF\Joubin_2853_cuisine\DIVERS\CREDENCE4.dxf</t>
  </si>
  <si>
    <t>DESSOUS_1811F4E0</t>
  </si>
  <si>
    <t>DESSOUS</t>
  </si>
  <si>
    <t>362</t>
  </si>
  <si>
    <t>C:\Base CAD V8\Exports\DXF\Joubin_2853_cuisine\NICHE\DESSOUS.dxf</t>
  </si>
  <si>
    <t>DESSOUS_33F79768</t>
  </si>
  <si>
    <t>532</t>
  </si>
  <si>
    <t>C:\Base CAD V8\Exports\DXF\Joubin_2853_cuisine\BC\DESSOUS.dxf</t>
  </si>
  <si>
    <t>DESSOUS_5D6E6594</t>
  </si>
  <si>
    <t>862</t>
  </si>
  <si>
    <t>C:\Base CAD V8\Exports\DXF\Joubin_2853_cuisine\B2CT2\DESSOUS.dxf</t>
  </si>
  <si>
    <t>DESSOUS_68C53BB0</t>
  </si>
  <si>
    <t>1368</t>
  </si>
  <si>
    <t>520</t>
  </si>
  <si>
    <t>C:\Base CAD V8\Exports\DXF\Joubin_2853_cuisine\BASE2P\DESSOUS.dxf</t>
  </si>
  <si>
    <t>DESSOUS_722193B8</t>
  </si>
  <si>
    <t>562</t>
  </si>
  <si>
    <t>C:\Base CAD V8\Exports\DXF\Joubin_2853_cuisine\B2CT1\DESSOUS.dxf</t>
  </si>
  <si>
    <t>C:\Base CAD V8\Exports\DXF\Joubin_2853_cuisine\BSPTF\DESSOUS.dxf</t>
  </si>
  <si>
    <t>DESSOUS_D10C0368</t>
  </si>
  <si>
    <t>262</t>
  </si>
  <si>
    <t>C:\Base CAD V8\Exports\DXF\Joubin_2853_cuisine\BPB300\DESSOUS.dxf</t>
  </si>
  <si>
    <t>DESSUS_566E7DC0</t>
  </si>
  <si>
    <t>DESSUS</t>
  </si>
  <si>
    <t>C:\Base CAD V8\Exports\DXF\Joubin_2853_cuisine\NICHE\DESSUS.dxf</t>
  </si>
  <si>
    <t>DESSUS_AD506790</t>
  </si>
  <si>
    <t>C:\Base CAD V8\Exports\DXF\Joubin_2853_cuisine\BPB300\DESSUS.dxf</t>
  </si>
  <si>
    <t>DOS BOIS_2E9700BC</t>
  </si>
  <si>
    <t>Dos bois</t>
  </si>
  <si>
    <t>511</t>
  </si>
  <si>
    <t>184</t>
  </si>
  <si>
    <t>16</t>
  </si>
  <si>
    <t>2</t>
  </si>
  <si>
    <t>C:\Base CAD V8\Exports\DXF\Joubin_2853_cuisine\B2CT1\Dos bois.dxf</t>
  </si>
  <si>
    <t>DOS BOIS_96C895D8</t>
  </si>
  <si>
    <t>811</t>
  </si>
  <si>
    <t>C:\Base CAD V8\Exports\DXF\Joubin_2853_cuisine\B2CT2\Dos bois.dxf</t>
  </si>
  <si>
    <t>DOS BOIS_973C3278</t>
  </si>
  <si>
    <t>481</t>
  </si>
  <si>
    <t>C:\Base CAD V8\Exports\DXF\Joubin_2853_cuisine\BC\Dos bois.dxf</t>
  </si>
  <si>
    <t>DOS BOIS_A59FEB50</t>
  </si>
  <si>
    <t>60.5</t>
  </si>
  <si>
    <t>C:\Base CAD V8\Exports\DXF\Joubin_2853_cuisine\BSPTF\Dos bois.dxf</t>
  </si>
  <si>
    <t>DOS BOIS_CD23A1F0</t>
  </si>
  <si>
    <t>83</t>
  </si>
  <si>
    <t>DOS BOIS_E629A9F0</t>
  </si>
  <si>
    <t>DOS_0654E028</t>
  </si>
  <si>
    <t>DOS</t>
  </si>
  <si>
    <t>737</t>
  </si>
  <si>
    <t>547</t>
  </si>
  <si>
    <t>8</t>
  </si>
  <si>
    <t>MELA_08_EGG_W908_ST2</t>
  </si>
  <si>
    <t>C:\Base CAD V8\Exports\DXF\Joubin_2853_cuisine\BC\DOS.dxf</t>
  </si>
  <si>
    <t>DOS_338F0FD4</t>
  </si>
  <si>
    <t>577</t>
  </si>
  <si>
    <t>C:\Base CAD V8\Exports\DXF\Joubin_2853_cuisine\B2CT1\DOS.dxf</t>
  </si>
  <si>
    <t>DOS_4C53673C</t>
  </si>
  <si>
    <t>422</t>
  </si>
  <si>
    <t>350</t>
  </si>
  <si>
    <t>C:\Base CAD V8\Exports\DXF\Joubin_2853_cuisine\BASE2P\DOS.dxf</t>
  </si>
  <si>
    <t>DOS_7EEE56F4</t>
  </si>
  <si>
    <t>877</t>
  </si>
  <si>
    <t>C:\Base CAD V8\Exports\DXF\Joubin_2853_cuisine\B2CT2\DOS.dxf</t>
  </si>
  <si>
    <t>DOS_80EC8150</t>
  </si>
  <si>
    <t>277</t>
  </si>
  <si>
    <t>C:\Base CAD V8\Exports\DXF\Joubin_2853_cuisine\BPB300\DOS.dxf</t>
  </si>
  <si>
    <t>DOS_CC73FEE8</t>
  </si>
  <si>
    <t>377</t>
  </si>
  <si>
    <t>C:\Base CAD V8\Exports\DXF\Joubin_2853_cuisine\NICHE\DOS.dxf</t>
  </si>
  <si>
    <t>DOS_F92384B8</t>
  </si>
  <si>
    <t>105</t>
  </si>
  <si>
    <t>C:\Base CAD V8\Exports\DXF\Joubin_2853_cuisine\BSPTF\DOS.dxf</t>
  </si>
  <si>
    <t>FACADE TIR_164A5498</t>
  </si>
  <si>
    <t>FACADE TIROIR</t>
  </si>
  <si>
    <t>894</t>
  </si>
  <si>
    <t>296</t>
  </si>
  <si>
    <t>C:\Base CAD V8\Exports\DXF\Joubin_2853_cuisine\B2CT2\FACADE TIROIR.dxf</t>
  </si>
  <si>
    <t>FACADE TIR_18EF7784</t>
  </si>
  <si>
    <t>156</t>
  </si>
  <si>
    <t>FACADE TIR_1F138474</t>
  </si>
  <si>
    <t>592</t>
  </si>
  <si>
    <t>C:\Base CAD V8\Exports\DXF\Joubin_2853_cuisine\B2CT1\FACADE TIROIR.dxf</t>
  </si>
  <si>
    <t>FACADE TIR_38B256B4</t>
  </si>
  <si>
    <t>449</t>
  </si>
  <si>
    <t>C:\Base CAD V8\Exports\DXF\Joubin_2853_cuisine\BASE2P\FACADE TIROIR.dxf</t>
  </si>
  <si>
    <t>FACADE TIR_53B1D8B8</t>
  </si>
  <si>
    <t>594</t>
  </si>
  <si>
    <t>28</t>
  </si>
  <si>
    <t>C:\Base CAD V8\Exports\DXF\Joubin_2853_cuisine\BSPTF\FACADE TIROIR.dxf</t>
  </si>
  <si>
    <t>FACADE TIR_60D0FFAC</t>
  </si>
  <si>
    <t>124</t>
  </si>
  <si>
    <t>FACADE TIR_7C37D3A8</t>
  </si>
  <si>
    <t>564</t>
  </si>
  <si>
    <t>756</t>
  </si>
  <si>
    <t>C:\Base CAD V8\Exports\DXF\Joubin_2853_cuisine\BC\FACADE TIROIR.dxf</t>
  </si>
  <si>
    <t>FACADE TIR_AB3BE270</t>
  </si>
  <si>
    <t>FACADE TIR_C27FA684</t>
  </si>
  <si>
    <t>FACADE TIR_D4EAB3E8</t>
  </si>
  <si>
    <t>FACADE TIR_D54846F0</t>
  </si>
  <si>
    <t>294</t>
  </si>
  <si>
    <t>C:\Base CAD V8\Exports\DXF\Joubin_2853_cuisine\BPB300\FACADE TIROIR.dxf</t>
  </si>
  <si>
    <t>FIL_4D2F8230</t>
  </si>
  <si>
    <t>FIL</t>
  </si>
  <si>
    <t>150</t>
  </si>
  <si>
    <t>C:\Base CAD V8\Exports\DXF\Joubin_2853_cuisine\DIVERS\FIL.dxf</t>
  </si>
  <si>
    <t>FIL_C1637BF4</t>
  </si>
  <si>
    <t>49</t>
  </si>
  <si>
    <t>FILEUR ANG_4D2F8230</t>
  </si>
  <si>
    <t>FILEUR ANGLE</t>
  </si>
  <si>
    <t>C:\Base CAD V8\Exports\DXF\Joubin_2853_cuisine\BASE2P\FILEUR ANGLE.dxf</t>
  </si>
  <si>
    <t>FILEUR ANG_C1637BF4</t>
  </si>
  <si>
    <t>FOND_1E39071C</t>
  </si>
  <si>
    <t>474</t>
  </si>
  <si>
    <t>3</t>
  </si>
  <si>
    <t>C:\Base CAD V8\Exports\DXF\Joubin_2853_cuisine\B2CT1\Fond.dxf</t>
  </si>
  <si>
    <t>C:\Base CAD V8\Exports\DXF\Joubin_2853_cuisine\BSPTF\Fond.dxf</t>
  </si>
  <si>
    <t>FOND_5115C4A4</t>
  </si>
  <si>
    <t>C:\Base CAD V8\Exports\DXF\Joubin_2853_cuisine\B2CT2\Fond.dxf</t>
  </si>
  <si>
    <t>FOND_758B9FA4</t>
  </si>
  <si>
    <t>C:\Base CAD V8\Exports\DXF\Joubin_2853_cuisine\BC\Fond.dxf</t>
  </si>
  <si>
    <t>HAB_6163D58C</t>
  </si>
  <si>
    <t>HAB</t>
  </si>
  <si>
    <t>1210</t>
  </si>
  <si>
    <t>125</t>
  </si>
  <si>
    <t>MELA_19_EGG_U999_PM</t>
  </si>
  <si>
    <t>ABS_EGG_U999_PM_1X23</t>
  </si>
  <si>
    <t>C:\Base CAD V8\Exports\DXF\Joubin_2853_cuisine\DIVERS\HAB.dxf</t>
  </si>
  <si>
    <t>HAB_6F39B520</t>
  </si>
  <si>
    <t>1132</t>
  </si>
  <si>
    <t>JOUE_3BF67CA0</t>
  </si>
  <si>
    <t>JOUE</t>
  </si>
  <si>
    <t>868</t>
  </si>
  <si>
    <t>C:\Base CAD V8\Exports\DXF\Joubin_2853_cuisine\DIVERS\JOUE.dxf</t>
  </si>
  <si>
    <t>MONT_5CA52964</t>
  </si>
  <si>
    <t>mont</t>
  </si>
  <si>
    <t>30</t>
  </si>
  <si>
    <t>15</t>
  </si>
  <si>
    <t>MONT_62DF9208</t>
  </si>
  <si>
    <t>MONT</t>
  </si>
  <si>
    <t>905</t>
  </si>
  <si>
    <t>12</t>
  </si>
  <si>
    <t>MUR_4AE8AF00</t>
  </si>
  <si>
    <t>MUR</t>
  </si>
  <si>
    <t>2965</t>
  </si>
  <si>
    <t>2525</t>
  </si>
  <si>
    <t>74</t>
  </si>
  <si>
    <t>C:\Base CAD V8\Exports\DXF\Joubin_2853_cuisine\MUR.dxf</t>
  </si>
  <si>
    <t>MUR_B38569F8</t>
  </si>
  <si>
    <t>2440</t>
  </si>
  <si>
    <t>MUR_E6CAE2E8</t>
  </si>
  <si>
    <t>3513</t>
  </si>
  <si>
    <t>PAN_03151DC0</t>
  </si>
  <si>
    <t>PAN</t>
  </si>
  <si>
    <t>741</t>
  </si>
  <si>
    <t>C:\Base CAD V8\Exports\DXF\Joubin_2853_cuisine\BASE2P\PAN.dxf</t>
  </si>
  <si>
    <t>PAN_9CF31ADC</t>
  </si>
  <si>
    <t>PLAN1_359F08A4</t>
  </si>
  <si>
    <t>PLAN1</t>
  </si>
  <si>
    <t>2270</t>
  </si>
  <si>
    <t>640</t>
  </si>
  <si>
    <t>29</t>
  </si>
  <si>
    <t>C:\Base CAD V8\Exports\DXF\Joubin_2853_cuisine\DIVERS\PLAN1.dxf</t>
  </si>
  <si>
    <t>PLAN2_B6136D5C</t>
  </si>
  <si>
    <t>PLAN2</t>
  </si>
  <si>
    <t>2462</t>
  </si>
  <si>
    <t>C:\Base CAD V8\Exports\DXF\Joubin_2853_cuisine\DIVERS\PLAN2.dxf</t>
  </si>
  <si>
    <t>PLAN3_8854D5F4</t>
  </si>
  <si>
    <t>PLAN3</t>
  </si>
  <si>
    <t>2231</t>
  </si>
  <si>
    <t>C:\Base CAD V8\Exports\DXF\Joubin_2853_cuisine\DIVERS\PLAN3.dxf</t>
  </si>
  <si>
    <t>PLIN EV_C2397888</t>
  </si>
  <si>
    <t>PLIN EV</t>
  </si>
  <si>
    <t>1056</t>
  </si>
  <si>
    <t>115</t>
  </si>
  <si>
    <t>C:\Base CAD V8\Exports\DXF\Joubin_2853_cuisine\DIVERS\PLIN EV.dxf</t>
  </si>
  <si>
    <t>PLIN G_66569EC4</t>
  </si>
  <si>
    <t>PLIN G</t>
  </si>
  <si>
    <t>C:\Base CAD V8\Exports\DXF\Joubin_2853_cuisine\DIVERS\PLIN G.dxf</t>
  </si>
  <si>
    <t>PLIN GLV_22C771E0</t>
  </si>
  <si>
    <t>PLIN GLV</t>
  </si>
  <si>
    <t>750</t>
  </si>
  <si>
    <t>C:\Base CAD V8\Exports\DXF\Joubin_2853_cuisine\DIVERS\PLIN GLV.dxf</t>
  </si>
  <si>
    <t>PLIN PLA_E14936C8</t>
  </si>
  <si>
    <t>PLIN PLA</t>
  </si>
  <si>
    <t>2320</t>
  </si>
  <si>
    <t>C:\Base CAD V8\Exports\DXF\Joubin_2853_cuisine\DIVERS\PLIN PLA.dxf</t>
  </si>
  <si>
    <t>PLIN RET_1A0E9B18</t>
  </si>
  <si>
    <t>PLIN RET</t>
  </si>
  <si>
    <t>C:\Base CAD V8\Exports\DXF\Joubin_2853_cuisine\DIVERS\PLIN RET.dxf</t>
  </si>
  <si>
    <t>PLIN RET_86E7984C</t>
  </si>
  <si>
    <t>PLIN RLV_443E0DAC</t>
  </si>
  <si>
    <t>PLIN RLV</t>
  </si>
  <si>
    <t>300</t>
  </si>
  <si>
    <t>C:\Base CAD V8\Exports\DXF\Joubin_2853_cuisine\DIVERS\PLIN RLV.dxf</t>
  </si>
  <si>
    <t>PORTE DROI_6037FA54</t>
  </si>
  <si>
    <t>PORTE DROITE</t>
  </si>
  <si>
    <t>596</t>
  </si>
  <si>
    <t>C:\Base CAD V8\Exports\DXF\Joubin_2853_cuisine\BASE2P\PORTE DROITE.dxf</t>
  </si>
  <si>
    <t>PORTE GAUC_A5A4D4C4</t>
  </si>
  <si>
    <t>PORTE GAUCHE</t>
  </si>
  <si>
    <t>C:\Base CAD V8\Exports\DXF\Joubin_2853_cuisine\BASE2P\PORTE GAUCHE.dxf</t>
  </si>
  <si>
    <t>RET FIL_54B56788</t>
  </si>
  <si>
    <t>RET FIL</t>
  </si>
  <si>
    <t>C:\Base CAD V8\Exports\DXF\Joubin_2853_cuisine\DIVERS\RET FIL.dxf</t>
  </si>
  <si>
    <t>RET_C00D0D0C</t>
  </si>
  <si>
    <t>RET</t>
  </si>
  <si>
    <t>50</t>
  </si>
  <si>
    <t>C:\Base CAD V8\Exports\DXF\Joubin_2853_cuisine\BASE2P\RET.dxf</t>
  </si>
  <si>
    <t>SEPARATION_722193B8</t>
  </si>
  <si>
    <t>SEPARATION H</t>
  </si>
  <si>
    <t>C:\Base CAD V8\Exports\DXF\Joubin_2853_cuisine\BSPTF\SEPARATION H.dxf</t>
  </si>
  <si>
    <t>SEPARATION_FF2F8570</t>
  </si>
  <si>
    <t>SEPARATION V</t>
  </si>
  <si>
    <t>561</t>
  </si>
  <si>
    <t>C:\Base CAD V8\Exports\DXF\Joubin_2853_cuisine\BASE2P\SEPARATION V.dxf</t>
  </si>
  <si>
    <t>TAB VER_81B005C0</t>
  </si>
  <si>
    <t>TAB VER</t>
  </si>
  <si>
    <t>1246</t>
  </si>
  <si>
    <t>175</t>
  </si>
  <si>
    <t>C:\Base CAD V8\Exports\DXF\Joubin_2853_cuisine\DIVERS\TAB VER.dxf</t>
  </si>
  <si>
    <t>TAB_1E4F3558</t>
  </si>
  <si>
    <t>TAB</t>
  </si>
  <si>
    <t>740</t>
  </si>
  <si>
    <t>309</t>
  </si>
  <si>
    <t>C:\Base CAD V8\Exports\DXF\Joubin_2853_cuisine\DIVERS\TAB.dxf</t>
  </si>
  <si>
    <t>TAB_AB9C381C</t>
  </si>
  <si>
    <t>878</t>
  </si>
  <si>
    <t>TAB_FB7A2344</t>
  </si>
  <si>
    <t>730</t>
  </si>
  <si>
    <t>189</t>
  </si>
  <si>
    <t>4</t>
  </si>
  <si>
    <t>TAB_FD4E6968</t>
  </si>
  <si>
    <t>1171</t>
  </si>
  <si>
    <t>TABLETTE M_348F0848</t>
  </si>
  <si>
    <t>TABLETTE MOBILE</t>
  </si>
  <si>
    <t>440</t>
  </si>
  <si>
    <t>C:\Base CAD V8\Exports\DXF\Joubin_2853_cuisine\BASE2P\TABLETTE MOBILE.dxf</t>
  </si>
  <si>
    <t>TACO_F9F3C638</t>
  </si>
  <si>
    <t>TACO</t>
  </si>
  <si>
    <t>480</t>
  </si>
  <si>
    <t>460</t>
  </si>
  <si>
    <t>C:\Base CAD V8\Exports\DXF\Joubin_2853_cuisine\BASE2P\TACO.dxf</t>
  </si>
  <si>
    <t>TASSEAU_0D0DF264</t>
  </si>
  <si>
    <t>TASSEAU</t>
  </si>
  <si>
    <t>25</t>
  </si>
  <si>
    <t>HETRE</t>
  </si>
  <si>
    <t>C:\Base CAD V8\Exports\DXF\Joubin_2853_cuisine\BASE2P\TASSEAU.dxf</t>
  </si>
  <si>
    <t>TRAV_06698F4C</t>
  </si>
  <si>
    <t>TRAV</t>
  </si>
  <si>
    <t>290</t>
  </si>
  <si>
    <t>5</t>
  </si>
  <si>
    <t>14</t>
  </si>
  <si>
    <t>TRAV_7380EED4</t>
  </si>
  <si>
    <t>C:\Base CAD V8\Exports\DXF\Joubin_2853_cuisine\BASE2P\TRAV.dxf</t>
  </si>
  <si>
    <t>TRAV_96F439EC</t>
  </si>
  <si>
    <t>320</t>
  </si>
  <si>
    <t>TRAV_A22E35BC</t>
  </si>
  <si>
    <t>426</t>
  </si>
  <si>
    <t>104</t>
  </si>
  <si>
    <t>TRAV_DC7F88E4</t>
  </si>
  <si>
    <t>170</t>
  </si>
  <si>
    <t>TRAV_DFD67A6C</t>
  </si>
  <si>
    <t>200</t>
  </si>
  <si>
    <t>TRAV_FF3F3300</t>
  </si>
  <si>
    <t>542</t>
  </si>
  <si>
    <t>TRAVERSE A_1780BD74</t>
  </si>
  <si>
    <t>TRAVERSE AV</t>
  </si>
  <si>
    <t>C:\Base CAD V8\Exports\DXF\Joubin_2853_cuisine\B2CT1\TRAVERSE AV.dxf</t>
  </si>
  <si>
    <t>TRAVERSE A_341BBC5C</t>
  </si>
  <si>
    <t>C:\Base CAD V8\Exports\DXF\Joubin_2853_cuisine\B2CT2\TRAVERSE AV.dxf</t>
  </si>
  <si>
    <t>TRAVERSE A_3482B2F0</t>
  </si>
  <si>
    <t>TRAVERSE AR</t>
  </si>
  <si>
    <t>C:\Base CAD V8\Exports\DXF\Joubin_2853_cuisine\BSPTF\TRAVERSE AR.dxf</t>
  </si>
  <si>
    <t>TRAVERSE A_431EFBC8</t>
  </si>
  <si>
    <t>160</t>
  </si>
  <si>
    <t>C:\Base CAD V8\Exports\DXF\Joubin_2853_cuisine\BASE2P\TRAVERSE AV.dxf</t>
  </si>
  <si>
    <t>TRAVERSE A_73FCC704</t>
  </si>
  <si>
    <t>C:\Base CAD V8\Exports\DXF\Joubin_2853_cuisine\BASE2P\TRAVERSE AR.dxf</t>
  </si>
  <si>
    <t>TRAVERSE A_85C22C64</t>
  </si>
  <si>
    <t>134</t>
  </si>
  <si>
    <t>C:\Base CAD V8\Exports\DXF\Joubin_2853_cuisine\B2CT2\TRAVERSE AR.dxf</t>
  </si>
  <si>
    <t>TRAVERSE A_9DA54618</t>
  </si>
  <si>
    <t>C:\Base CAD V8\Exports\DXF\Joubin_2853_cuisine\BC\TRAVERSE AR.dxf</t>
  </si>
  <si>
    <t>TRAVERSE A_A160A094</t>
  </si>
  <si>
    <t>423</t>
  </si>
  <si>
    <t>TRAVERSE A_CD116DDC</t>
  </si>
  <si>
    <t>C:\Base CAD V8\Exports\DXF\Joubin_2853_cuisine\BC\TRAVERSE AV.dxf</t>
  </si>
  <si>
    <t>TRAVERSE A_ED0F4C68</t>
  </si>
  <si>
    <t>C:\Base CAD V8\Exports\DXF\Joubin_2853_cuisine\B2CT1\TRAVERSE AR.dxf</t>
  </si>
  <si>
    <t>column21</t>
  </si>
  <si>
    <t>CLIENTS</t>
  </si>
  <si>
    <t>ROINE</t>
  </si>
  <si>
    <t>CUISINE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</si>
</sst>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2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3" borderId="5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9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7" xfId="0" applyBorder="1" applyAlignment="1">
      <alignment horizontal="center" vertical="center"/>
    </xf>
    <xf numFmtId="0" fontId="1" fillId="4" borderId="1" xfId="1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8" xfId="0" applyBorder="1"/>
    <xf numFmtId="0" fontId="10" fillId="0" borderId="3" xfId="0" applyFont="1" applyBorder="1" applyAlignment="1">
      <alignment vertical="top"/>
    </xf>
    <xf numFmtId="0" fontId="10" fillId="0" borderId="0" xfId="0" applyFont="1" applyAlignment="1">
      <alignment vertical="top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0" xfId="2" applyNumberFormat="1" applyFont="1"/>
    <xf numFmtId="164" fontId="0" fillId="0" borderId="0" xfId="2" quotePrefix="1" applyNumberFormat="1" applyFont="1"/>
    <xf numFmtId="164" fontId="0" fillId="0" borderId="0" xfId="2" applyNumberFormat="1" applyFont="1" applyAlignment="1"/>
    <xf numFmtId="0" fontId="0" fillId="0" borderId="0" xfId="0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left"/>
      <protection hidden="1"/>
    </xf>
    <xf numFmtId="0" fontId="10" fillId="0" borderId="9" xfId="0" applyFont="1" applyBorder="1" applyAlignment="1" applyProtection="1">
      <alignment vertical="center"/>
      <protection locked="0" hidden="1"/>
    </xf>
    <xf numFmtId="0" fontId="10" fillId="0" borderId="10" xfId="0" applyFont="1" applyBorder="1" applyAlignment="1" applyProtection="1">
      <alignment vertical="center"/>
      <protection locked="0" hidden="1"/>
    </xf>
    <xf numFmtId="0" fontId="0" fillId="0" borderId="10" xfId="0" applyBorder="1" applyProtection="1">
      <protection locked="0" hidden="1"/>
    </xf>
    <xf numFmtId="49" fontId="20" fillId="0" borderId="13" xfId="0" applyNumberFormat="1" applyFont="1" applyBorder="1" applyAlignment="1" applyProtection="1">
      <alignment vertic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6" fillId="0" borderId="4" xfId="0" applyFont="1" applyBorder="1" applyAlignment="1" applyProtection="1">
      <alignment horizontal="left" vertical="top" wrapText="1"/>
      <protection locked="0" hidden="1"/>
    </xf>
    <xf numFmtId="0" fontId="0" fillId="0" borderId="3" xfId="0" applyBorder="1" applyProtection="1">
      <protection locked="0" hidden="1"/>
    </xf>
    <xf numFmtId="0" fontId="0" fillId="0" borderId="4" xfId="0" applyBorder="1" applyProtection="1">
      <protection locked="0" hidden="1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11" fillId="0" borderId="0" xfId="0" quotePrefix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indent="3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2" applyNumberFormat="1" applyFont="1" applyBorder="1" applyAlignment="1" applyProtection="1">
      <alignment horizontal="center" vertical="center"/>
    </xf>
    <xf numFmtId="0" fontId="3" fillId="0" borderId="0" xfId="2" applyNumberFormat="1" applyFont="1" applyAlignment="1" applyProtection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 applyProtection="1">
      <alignment horizontal="left" wrapText="1"/>
      <protection locked="0" hidden="1"/>
    </xf>
    <xf numFmtId="0" fontId="0" fillId="0" borderId="11" xfId="0" applyBorder="1" applyAlignment="1">
      <alignment horizontal="center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2" xfId="0" applyBorder="1" applyAlignment="1" applyProtection="1">
      <alignment horizontal="center" vertical="center" wrapText="1"/>
      <protection locked="0" hidden="1"/>
    </xf>
    <xf numFmtId="0" fontId="0" fillId="0" borderId="12" xfId="0" applyBorder="1" applyAlignment="1" applyProtection="1">
      <alignment horizontal="center" vertical="center" wrapText="1"/>
      <protection locked="0" hidden="1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 vertical="center"/>
      <protection locked="0" hidden="1"/>
    </xf>
    <xf numFmtId="0" fontId="10" fillId="0" borderId="0" xfId="0" applyFont="1" applyAlignment="1" applyProtection="1">
      <alignment horizontal="center" vertical="center"/>
      <protection locked="0" hidden="1"/>
    </xf>
    <xf numFmtId="0" fontId="10" fillId="0" borderId="4" xfId="0" applyFont="1" applyBorder="1" applyAlignment="1" applyProtection="1">
      <alignment horizontal="center" vertical="center"/>
      <protection locked="0" hidden="1"/>
    </xf>
    <xf numFmtId="0" fontId="16" fillId="0" borderId="4" xfId="0" applyFont="1" applyBorder="1" applyAlignment="1">
      <alignment horizontal="left" vertical="top"/>
    </xf>
  </cellXfs>
  <cellStyles count="3">
    <cellStyle name="Neutre" xfId="1" builtinId="28"/>
    <cellStyle name="Normal" xfId="0" builtinId="0"/>
    <cellStyle name="Pourcentage" xfId="2" builtinId="5"/>
  </cellStyles>
  <dxfs count="133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32"/>
      <tableStyleElement type="headerRow" dxfId="131"/>
      <tableStyleElement type="firstRowStripe" dxfId="130"/>
    </tableStyle>
    <tableStyle name="TableStyleQueryResult" pivot="0" count="3" xr9:uid="{00000000-0011-0000-FFFF-FFFF01000000}">
      <tableStyleElement type="wholeTable" dxfId="129"/>
      <tableStyleElement type="headerRow" dxfId="128"/>
      <tableStyleElement type="firstRowStripe" dxfId="1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180975</xdr:rowOff>
    </xdr:from>
    <xdr:to>
      <xdr:col>2</xdr:col>
      <xdr:colOff>571500</xdr:colOff>
      <xdr:row>4</xdr:row>
      <xdr:rowOff>57150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3714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1066800</xdr:colOff>
      <xdr:row>3</xdr:row>
      <xdr:rowOff>152400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695325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809625</xdr:colOff>
          <xdr:row>1</xdr:row>
          <xdr:rowOff>38100</xdr:rowOff>
        </xdr:from>
        <xdr:to>
          <xdr:col>7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2</xdr:row>
      <xdr:rowOff>152400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8</xdr:row>
          <xdr:rowOff>152400</xdr:rowOff>
        </xdr:from>
        <xdr:to>
          <xdr:col>3</xdr:col>
          <xdr:colOff>714375</xdr:colOff>
          <xdr:row>11</xdr:row>
          <xdr:rowOff>114300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 pdf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1076325</xdr:colOff>
      <xdr:row>22</xdr:row>
      <xdr:rowOff>104775</xdr:rowOff>
    </xdr:from>
    <xdr:to>
      <xdr:col>13</xdr:col>
      <xdr:colOff>1047750</xdr:colOff>
      <xdr:row>26</xdr:row>
      <xdr:rowOff>142875</xdr:rowOff>
    </xdr:to>
    <xdr:sp macro="[0]!CSV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1325225" y="4295775"/>
          <a:ext cx="3324225" cy="800100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EXPORT CUTRITE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8" xr16:uid="{00000000-0016-0000-0000-000000000000}" autoFormatId="16" applyNumberFormats="0" applyBorderFormats="0" applyFontFormats="0" applyPatternFormats="0" applyAlignmentFormats="0" applyWidthHeightFormats="0">
  <queryTableRefresh nextId="3">
    <queryTableFields count="1">
      <queryTableField id="2" name="Matièr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1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7" xr16:uid="{00000000-0016-0000-02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4" xr16:uid="{00000000-0016-0000-0300-000003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9" xr16:uid="{00000000-0016-0000-0500-000004000000}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growShrinkType="overwriteClear" connectionId="6" xr16:uid="{00000000-0016-0000-0500-000005000000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00000000-0016-0000-0700-000006000000}" autoFormatId="0" applyNumberFormats="0" applyBorderFormats="0" applyFontFormats="1" applyPatternFormats="1" applyAlignmentFormats="0" applyWidthHeightFormats="0">
  <queryTableRefresh preserveSortFilterLayout="0" nextId="22">
    <queryTableFields count="21">
      <queryTableField id="1" name="Column1" tableColumnId="102"/>
      <queryTableField id="2" name="Column2" tableColumnId="103"/>
      <queryTableField id="3" name="Column3" tableColumnId="104"/>
      <queryTableField id="4" name="Column4" tableColumnId="105"/>
      <queryTableField id="5" name="Column5" tableColumnId="106"/>
      <queryTableField id="6" name="Column6" tableColumnId="107"/>
      <queryTableField id="7" name="Column7" tableColumnId="108"/>
      <queryTableField id="8" name="Column8" tableColumnId="109"/>
      <queryTableField id="9" name="Column9" tableColumnId="110"/>
      <queryTableField id="10" name="Column10" tableColumnId="111"/>
      <queryTableField id="11" name="Matière" tableColumnId="112"/>
      <queryTableField id="12" name="Column12" tableColumnId="113"/>
      <queryTableField id="13" name="Column13" tableColumnId="114"/>
      <queryTableField id="14" name="Column14" tableColumnId="115"/>
      <queryTableField id="15" name="Column15" tableColumnId="116"/>
      <queryTableField id="16" name="Column16" tableColumnId="117"/>
      <queryTableField id="17" name="Column17" tableColumnId="118"/>
      <queryTableField id="18" name="Column18" tableColumnId="119"/>
      <queryTableField id="19" name="Column19" tableColumnId="120"/>
      <queryTableField id="20" name="Column20" tableColumnId="121"/>
      <queryTableField id="21" name="column21" tableColumnId="1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Matière" displayName="Matière" ref="E9:E18" tableType="queryTable" totalsRowShown="0">
  <autoFilter ref="E9:E18" xr:uid="{00000000-0009-0000-0100-000004000000}"/>
  <tableColumns count="1">
    <tableColumn id="3" xr3:uid="{00000000-0010-0000-0000-000003000000}" uniqueName="3" name="Matière" queryTableFieldId="2" dataDxfId="12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Donnee" displayName="Donnee" ref="A1:T115" tableType="queryTable" totalsRowShown="0" headerRowDxfId="125" dataDxfId="124">
  <autoFilter ref="A1:T115" xr:uid="{00000000-0009-0000-0100-00000B000000}"/>
  <tableColumns count="20">
    <tableColumn id="1" xr3:uid="{00000000-0010-0000-0100-000001000000}" uniqueName="1" name="Column1" queryTableFieldId="1" dataDxfId="123"/>
    <tableColumn id="2" xr3:uid="{00000000-0010-0000-0100-000002000000}" uniqueName="2" name="Column2" queryTableFieldId="2" dataDxfId="122"/>
    <tableColumn id="3" xr3:uid="{00000000-0010-0000-0100-000003000000}" uniqueName="3" name="Column3" queryTableFieldId="3" dataDxfId="121"/>
    <tableColumn id="4" xr3:uid="{00000000-0010-0000-0100-000004000000}" uniqueName="4" name="Column4" queryTableFieldId="4" dataDxfId="120"/>
    <tableColumn id="5" xr3:uid="{00000000-0010-0000-0100-000005000000}" uniqueName="5" name="Column5" queryTableFieldId="5" dataDxfId="119"/>
    <tableColumn id="6" xr3:uid="{00000000-0010-0000-0100-000006000000}" uniqueName="6" name="Column6" queryTableFieldId="6" dataDxfId="118"/>
    <tableColumn id="7" xr3:uid="{00000000-0010-0000-0100-000007000000}" uniqueName="7" name="Column7" queryTableFieldId="7" dataDxfId="117"/>
    <tableColumn id="8" xr3:uid="{00000000-0010-0000-0100-000008000000}" uniqueName="8" name="Column8" queryTableFieldId="8" dataDxfId="116"/>
    <tableColumn id="9" xr3:uid="{00000000-0010-0000-0100-000009000000}" uniqueName="9" name="Column9" queryTableFieldId="9" dataDxfId="115"/>
    <tableColumn id="10" xr3:uid="{00000000-0010-0000-0100-00000A000000}" uniqueName="10" name="Column10" queryTableFieldId="10" dataDxfId="114"/>
    <tableColumn id="11" xr3:uid="{00000000-0010-0000-0100-00000B000000}" uniqueName="11" name="Matière" queryTableFieldId="11" dataDxfId="113"/>
    <tableColumn id="12" xr3:uid="{00000000-0010-0000-0100-00000C000000}" uniqueName="12" name="Column12" queryTableFieldId="12" dataDxfId="112"/>
    <tableColumn id="13" xr3:uid="{00000000-0010-0000-0100-00000D000000}" uniqueName="13" name="Column13" queryTableFieldId="13" dataDxfId="111"/>
    <tableColumn id="14" xr3:uid="{00000000-0010-0000-0100-00000E000000}" uniqueName="14" name="Column14" queryTableFieldId="14" dataDxfId="110"/>
    <tableColumn id="15" xr3:uid="{00000000-0010-0000-0100-00000F000000}" uniqueName="15" name="Column15" queryTableFieldId="15" dataDxfId="109"/>
    <tableColumn id="16" xr3:uid="{00000000-0010-0000-0100-000010000000}" uniqueName="16" name="Column16" queryTableFieldId="16" dataDxfId="108"/>
    <tableColumn id="17" xr3:uid="{00000000-0010-0000-0100-000011000000}" uniqueName="17" name="Column17" queryTableFieldId="17" dataDxfId="107"/>
    <tableColumn id="18" xr3:uid="{00000000-0010-0000-0100-000012000000}" uniqueName="18" name="Column18" queryTableFieldId="18" dataDxfId="106"/>
    <tableColumn id="19" xr3:uid="{00000000-0010-0000-0100-000013000000}" uniqueName="19" name="Column19" queryTableFieldId="19" dataDxfId="105"/>
    <tableColumn id="20" xr3:uid="{00000000-0010-0000-0100-000014000000}" uniqueName="20" name="Column20" queryTableFieldId="20" dataDxfId="104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2000000}" name="Fond" displayName="Fond" ref="A1:T5" tableType="queryTable" totalsRowShown="0" headerRowDxfId="103" dataDxfId="102">
  <autoFilter ref="A1:T5" xr:uid="{00000000-0009-0000-0100-00000E000000}"/>
  <sortState xmlns:xlrd2="http://schemas.microsoft.com/office/spreadsheetml/2017/richdata2" ref="A2:T9">
    <sortCondition ref="C1:C9"/>
  </sortState>
  <tableColumns count="20">
    <tableColumn id="1" xr3:uid="{00000000-0010-0000-0200-000001000000}" uniqueName="1" name="Column1" queryTableFieldId="1" dataDxfId="101"/>
    <tableColumn id="2" xr3:uid="{00000000-0010-0000-0200-000002000000}" uniqueName="2" name="Column2" queryTableFieldId="2" dataDxfId="100"/>
    <tableColumn id="3" xr3:uid="{00000000-0010-0000-0200-000003000000}" uniqueName="3" name="Column3" queryTableFieldId="3" dataDxfId="99"/>
    <tableColumn id="4" xr3:uid="{00000000-0010-0000-0200-000004000000}" uniqueName="4" name="Column4" queryTableFieldId="4" dataDxfId="98"/>
    <tableColumn id="5" xr3:uid="{00000000-0010-0000-0200-000005000000}" uniqueName="5" name="Column5" queryTableFieldId="5" dataDxfId="97"/>
    <tableColumn id="6" xr3:uid="{00000000-0010-0000-0200-000006000000}" uniqueName="6" name="Column6" queryTableFieldId="6" dataDxfId="96"/>
    <tableColumn id="7" xr3:uid="{00000000-0010-0000-0200-000007000000}" uniqueName="7" name="Column7" queryTableFieldId="7" dataDxfId="95"/>
    <tableColumn id="8" xr3:uid="{00000000-0010-0000-0200-000008000000}" uniqueName="8" name="Column8" queryTableFieldId="8" dataDxfId="94"/>
    <tableColumn id="9" xr3:uid="{00000000-0010-0000-0200-000009000000}" uniqueName="9" name="Column9" queryTableFieldId="9" dataDxfId="93"/>
    <tableColumn id="10" xr3:uid="{00000000-0010-0000-0200-00000A000000}" uniqueName="10" name="Column10" queryTableFieldId="10" dataDxfId="92"/>
    <tableColumn id="11" xr3:uid="{00000000-0010-0000-0200-00000B000000}" uniqueName="11" name="Matière" queryTableFieldId="11" dataDxfId="91"/>
    <tableColumn id="12" xr3:uid="{00000000-0010-0000-0200-00000C000000}" uniqueName="12" name="Column12" queryTableFieldId="12" dataDxfId="90"/>
    <tableColumn id="13" xr3:uid="{00000000-0010-0000-0200-00000D000000}" uniqueName="13" name="Column13" queryTableFieldId="13" dataDxfId="89"/>
    <tableColumn id="14" xr3:uid="{00000000-0010-0000-0200-00000E000000}" uniqueName="14" name="Column14" queryTableFieldId="14" dataDxfId="88"/>
    <tableColumn id="15" xr3:uid="{00000000-0010-0000-0200-00000F000000}" uniqueName="15" name="Column15" queryTableFieldId="15" dataDxfId="87"/>
    <tableColumn id="16" xr3:uid="{00000000-0010-0000-0200-000010000000}" uniqueName="16" name="Column16" queryTableFieldId="16" dataDxfId="86"/>
    <tableColumn id="17" xr3:uid="{00000000-0010-0000-0200-000011000000}" uniqueName="17" name="Column17" queryTableFieldId="17" dataDxfId="85"/>
    <tableColumn id="18" xr3:uid="{00000000-0010-0000-0200-000012000000}" uniqueName="18" name="Column18" queryTableFieldId="18" dataDxfId="84"/>
    <tableColumn id="19" xr3:uid="{00000000-0010-0000-0200-000013000000}" uniqueName="19" name="Column19" queryTableFieldId="19" dataDxfId="83"/>
    <tableColumn id="20" xr3:uid="{00000000-0010-0000-0200-000014000000}" uniqueName="20" name="Column20" queryTableFieldId="20" dataDxfId="82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3000000}" name="Dos_Bois" displayName="Dos_Bois" ref="A1:T7" tableType="queryTable" totalsRowShown="0" headerRowDxfId="81" dataDxfId="80" headerRowCellStyle="Pourcentage" dataCellStyle="Pourcentage">
  <autoFilter ref="A1:T7" xr:uid="{00000000-0009-0000-0100-00000F000000}"/>
  <sortState xmlns:xlrd2="http://schemas.microsoft.com/office/spreadsheetml/2017/richdata2" ref="A2:T12">
    <sortCondition ref="C1:C12"/>
  </sortState>
  <tableColumns count="20">
    <tableColumn id="1" xr3:uid="{00000000-0010-0000-0300-000001000000}" uniqueName="1" name="Column1" queryTableFieldId="1" dataDxfId="79" dataCellStyle="Pourcentage"/>
    <tableColumn id="2" xr3:uid="{00000000-0010-0000-0300-000002000000}" uniqueName="2" name="Column2" queryTableFieldId="2" dataDxfId="78" dataCellStyle="Pourcentage"/>
    <tableColumn id="3" xr3:uid="{00000000-0010-0000-0300-000003000000}" uniqueName="3" name="Column3" queryTableFieldId="3" dataDxfId="77" dataCellStyle="Pourcentage"/>
    <tableColumn id="4" xr3:uid="{00000000-0010-0000-0300-000004000000}" uniqueName="4" name="Column4" queryTableFieldId="4" dataDxfId="76" dataCellStyle="Pourcentage"/>
    <tableColumn id="5" xr3:uid="{00000000-0010-0000-0300-000005000000}" uniqueName="5" name="Column5" queryTableFieldId="5" dataDxfId="75" dataCellStyle="Pourcentage"/>
    <tableColumn id="6" xr3:uid="{00000000-0010-0000-0300-000006000000}" uniqueName="6" name="Column6" queryTableFieldId="6" dataDxfId="74" dataCellStyle="Pourcentage"/>
    <tableColumn id="7" xr3:uid="{00000000-0010-0000-0300-000007000000}" uniqueName="7" name="Column7" queryTableFieldId="7" dataDxfId="73" dataCellStyle="Pourcentage"/>
    <tableColumn id="8" xr3:uid="{00000000-0010-0000-0300-000008000000}" uniqueName="8" name="Column8" queryTableFieldId="8" dataDxfId="72" dataCellStyle="Pourcentage"/>
    <tableColumn id="9" xr3:uid="{00000000-0010-0000-0300-000009000000}" uniqueName="9" name="Column9" queryTableFieldId="9" dataDxfId="71" dataCellStyle="Pourcentage"/>
    <tableColumn id="10" xr3:uid="{00000000-0010-0000-0300-00000A000000}" uniqueName="10" name="Column10" queryTableFieldId="10" dataDxfId="70" dataCellStyle="Pourcentage"/>
    <tableColumn id="11" xr3:uid="{00000000-0010-0000-0300-00000B000000}" uniqueName="11" name="Matière" queryTableFieldId="11" dataDxfId="69" dataCellStyle="Pourcentage"/>
    <tableColumn id="12" xr3:uid="{00000000-0010-0000-0300-00000C000000}" uniqueName="12" name="Column12" queryTableFieldId="12" dataDxfId="68" dataCellStyle="Pourcentage"/>
    <tableColumn id="13" xr3:uid="{00000000-0010-0000-0300-00000D000000}" uniqueName="13" name="Column13" queryTableFieldId="13" dataDxfId="67" dataCellStyle="Pourcentage"/>
    <tableColumn id="14" xr3:uid="{00000000-0010-0000-0300-00000E000000}" uniqueName="14" name="Column14" queryTableFieldId="14" dataDxfId="66" dataCellStyle="Pourcentage"/>
    <tableColumn id="15" xr3:uid="{00000000-0010-0000-0300-00000F000000}" uniqueName="15" name="Column15" queryTableFieldId="15" dataDxfId="65" dataCellStyle="Pourcentage"/>
    <tableColumn id="16" xr3:uid="{00000000-0010-0000-0300-000010000000}" uniqueName="16" name="Column16" queryTableFieldId="16" dataDxfId="64" dataCellStyle="Pourcentage"/>
    <tableColumn id="17" xr3:uid="{00000000-0010-0000-0300-000011000000}" uniqueName="17" name="Column17" queryTableFieldId="17" dataDxfId="63" dataCellStyle="Pourcentage"/>
    <tableColumn id="18" xr3:uid="{00000000-0010-0000-0300-000012000000}" uniqueName="18" name="Column18" queryTableFieldId="18" dataDxfId="62" dataCellStyle="Pourcentage"/>
    <tableColumn id="19" xr3:uid="{00000000-0010-0000-0300-000013000000}" uniqueName="19" name="Column19" queryTableFieldId="19" dataDxfId="61" dataCellStyle="Pourcentage"/>
    <tableColumn id="20" xr3:uid="{00000000-0010-0000-0300-000014000000}" uniqueName="20" name="Column20" queryTableFieldId="20" dataDxfId="60" dataCellStyle="Pourcentage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4000000}" name="Meuble" displayName="Meuble" ref="A1:A10" tableType="queryTable" totalsRowShown="0" headerRowDxfId="59">
  <autoFilter ref="A1:A10" xr:uid="{00000000-0009-0000-0100-000016000000}"/>
  <tableColumns count="1">
    <tableColumn id="2" xr3:uid="{00000000-0010-0000-0400-000002000000}" uniqueName="2" name="Column3" queryTableFieldId="1" dataDxfId="5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FiltreMeuble" displayName="FiltreMeuble" ref="C4:V11" tableType="queryTable" totalsRowShown="0">
  <autoFilter ref="C4:V11" xr:uid="{00000000-0009-0000-0100-000003000000}"/>
  <sortState xmlns:xlrd2="http://schemas.microsoft.com/office/spreadsheetml/2017/richdata2" ref="C5:V11">
    <sortCondition ref="M4:M15" customList="Coloris Caisse,Coloris 1,Coloris 2"/>
  </sortState>
  <tableColumns count="20">
    <tableColumn id="21" xr3:uid="{00000000-0010-0000-0500-000015000000}" uniqueName="21" name="Column1" queryTableFieldId="1"/>
    <tableColumn id="2" xr3:uid="{00000000-0010-0000-0500-000002000000}" uniqueName="2" name="Column2" queryTableFieldId="2"/>
    <tableColumn id="3" xr3:uid="{00000000-0010-0000-0500-000003000000}" uniqueName="3" name="Column3" queryTableFieldId="3"/>
    <tableColumn id="4" xr3:uid="{00000000-0010-0000-0500-000004000000}" uniqueName="4" name="Column4" queryTableFieldId="4"/>
    <tableColumn id="5" xr3:uid="{00000000-0010-0000-0500-000005000000}" uniqueName="5" name="Column5" queryTableFieldId="5"/>
    <tableColumn id="6" xr3:uid="{00000000-0010-0000-0500-000006000000}" uniqueName="6" name="Column6" queryTableFieldId="6"/>
    <tableColumn id="7" xr3:uid="{00000000-0010-0000-0500-000007000000}" uniqueName="7" name="Column7" queryTableFieldId="7"/>
    <tableColumn id="8" xr3:uid="{00000000-0010-0000-0500-000008000000}" uniqueName="8" name="Column8" queryTableFieldId="8"/>
    <tableColumn id="9" xr3:uid="{00000000-0010-0000-0500-000009000000}" uniqueName="9" name="Column9" queryTableFieldId="9"/>
    <tableColumn id="10" xr3:uid="{00000000-0010-0000-0500-00000A000000}" uniqueName="10" name="Column10" queryTableFieldId="10"/>
    <tableColumn id="11" xr3:uid="{00000000-0010-0000-0500-00000B000000}" uniqueName="11" name="Column11" queryTableFieldId="11"/>
    <tableColumn id="12" xr3:uid="{00000000-0010-0000-0500-00000C000000}" uniqueName="12" name="Column12" queryTableFieldId="12"/>
    <tableColumn id="13" xr3:uid="{00000000-0010-0000-0500-00000D000000}" uniqueName="13" name="Column13" queryTableFieldId="13"/>
    <tableColumn id="14" xr3:uid="{00000000-0010-0000-0500-00000E000000}" uniqueName="14" name="Column14" queryTableFieldId="14"/>
    <tableColumn id="15" xr3:uid="{00000000-0010-0000-0500-00000F000000}" uniqueName="15" name="Column15" queryTableFieldId="15"/>
    <tableColumn id="16" xr3:uid="{00000000-0010-0000-0500-000010000000}" uniqueName="16" name="Column16" queryTableFieldId="16"/>
    <tableColumn id="17" xr3:uid="{00000000-0010-0000-0500-000011000000}" uniqueName="17" name="Column17" queryTableFieldId="17"/>
    <tableColumn id="18" xr3:uid="{00000000-0010-0000-0500-000012000000}" uniqueName="18" name="Column18" queryTableFieldId="18"/>
    <tableColumn id="19" xr3:uid="{00000000-0010-0000-0500-000013000000}" uniqueName="19" name="Column19" queryTableFieldId="19"/>
    <tableColumn id="20" xr3:uid="{00000000-0010-0000-0500-000014000000}" uniqueName="20" name="Column20" queryTableFieldId="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Critere" displayName="tCritere" ref="C1:C2" totalsRowShown="0" headerRowDxfId="57" dataDxfId="55" headerRowBorderDxfId="56" tableBorderDxfId="54">
  <autoFilter ref="C1:C2" xr:uid="{00000000-0009-0000-0100-000001000000}"/>
  <tableColumns count="1">
    <tableColumn id="1" xr3:uid="{00000000-0010-0000-0600-000001000000}" name="Column3" dataDxfId="53"/>
  </tableColumns>
  <tableStyleInfo name="TableStyleQueryPreview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EXPORT_CUTRITE" displayName="EXPORT_CUTRITE" ref="A1:U90" tableType="queryTable" totalsRowShown="0" headerRowDxfId="52" dataDxfId="51">
  <autoFilter ref="A1:U90" xr:uid="{00000000-0009-0000-0100-000002000000}"/>
  <tableColumns count="21">
    <tableColumn id="102" xr3:uid="{00000000-0010-0000-0700-000066000000}" uniqueName="102" name="Column1" queryTableFieldId="1" dataDxfId="50"/>
    <tableColumn id="103" xr3:uid="{00000000-0010-0000-0700-000067000000}" uniqueName="103" name="Column2" queryTableFieldId="2" dataDxfId="49"/>
    <tableColumn id="104" xr3:uid="{00000000-0010-0000-0700-000068000000}" uniqueName="104" name="Column3" queryTableFieldId="3" dataDxfId="48"/>
    <tableColumn id="105" xr3:uid="{00000000-0010-0000-0700-000069000000}" uniqueName="105" name="Column4" queryTableFieldId="4" dataDxfId="47"/>
    <tableColumn id="106" xr3:uid="{00000000-0010-0000-0700-00006A000000}" uniqueName="106" name="Column5" queryTableFieldId="5" dataDxfId="46"/>
    <tableColumn id="107" xr3:uid="{00000000-0010-0000-0700-00006B000000}" uniqueName="107" name="Column6" queryTableFieldId="6" dataDxfId="45"/>
    <tableColumn id="108" xr3:uid="{00000000-0010-0000-0700-00006C000000}" uniqueName="108" name="Column7" queryTableFieldId="7" dataDxfId="44"/>
    <tableColumn id="109" xr3:uid="{00000000-0010-0000-0700-00006D000000}" uniqueName="109" name="Column8" queryTableFieldId="8" dataDxfId="43"/>
    <tableColumn id="110" xr3:uid="{00000000-0010-0000-0700-00006E000000}" uniqueName="110" name="Column9" queryTableFieldId="9" dataDxfId="42"/>
    <tableColumn id="111" xr3:uid="{00000000-0010-0000-0700-00006F000000}" uniqueName="111" name="Column10" queryTableFieldId="10" dataDxfId="41"/>
    <tableColumn id="112" xr3:uid="{00000000-0010-0000-0700-000070000000}" uniqueName="112" name="Matière" queryTableFieldId="11" dataDxfId="40"/>
    <tableColumn id="113" xr3:uid="{00000000-0010-0000-0700-000071000000}" uniqueName="113" name="Column12" queryTableFieldId="12" dataDxfId="39"/>
    <tableColumn id="114" xr3:uid="{00000000-0010-0000-0700-000072000000}" uniqueName="114" name="Column13" queryTableFieldId="13" dataDxfId="38"/>
    <tableColumn id="115" xr3:uid="{00000000-0010-0000-0700-000073000000}" uniqueName="115" name="Column14" queryTableFieldId="14" dataDxfId="37"/>
    <tableColumn id="116" xr3:uid="{00000000-0010-0000-0700-000074000000}" uniqueName="116" name="Column15" queryTableFieldId="15" dataDxfId="36"/>
    <tableColumn id="117" xr3:uid="{00000000-0010-0000-0700-000075000000}" uniqueName="117" name="Column16" queryTableFieldId="16" dataDxfId="35"/>
    <tableColumn id="118" xr3:uid="{00000000-0010-0000-0700-000076000000}" uniqueName="118" name="Column17" queryTableFieldId="17" dataDxfId="34"/>
    <tableColumn id="119" xr3:uid="{00000000-0010-0000-0700-000077000000}" uniqueName="119" name="Column18" queryTableFieldId="18" dataDxfId="33"/>
    <tableColumn id="120" xr3:uid="{00000000-0010-0000-0700-000078000000}" uniqueName="120" name="Column19" queryTableFieldId="19" dataDxfId="32"/>
    <tableColumn id="121" xr3:uid="{00000000-0010-0000-0700-000079000000}" uniqueName="121" name="Column20" queryTableFieldId="20" dataDxfId="31"/>
    <tableColumn id="122" xr3:uid="{00000000-0010-0000-0700-00007A000000}" uniqueName="122" name="column21" queryTableFieldId="21" dataDxfId="3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3"/>
  <sheetViews>
    <sheetView tabSelected="1" workbookViewId="0">
      <selection activeCell="H7" sqref="H7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24.5703125" customWidth="1"/>
    <col min="6" max="6" width="21.42578125" bestFit="1" customWidth="1"/>
  </cols>
  <sheetData>
    <row r="1" spans="1:26" x14ac:dyDescent="0.25">
      <c r="A1" s="65"/>
      <c r="B1" t="s">
        <v>22</v>
      </c>
      <c r="Z1" s="1"/>
    </row>
    <row r="2" spans="1:26" x14ac:dyDescent="0.25">
      <c r="A2" s="65"/>
      <c r="B2" s="18" t="s">
        <v>42</v>
      </c>
      <c r="C2" s="19"/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3" t="s">
        <v>23</v>
      </c>
      <c r="B5" s="2" t="s">
        <v>419</v>
      </c>
      <c r="Z5" s="1"/>
    </row>
    <row r="6" spans="1:26" ht="21" x14ac:dyDescent="0.35">
      <c r="A6" s="13" t="s">
        <v>24</v>
      </c>
      <c r="B6" s="2">
        <v>2500</v>
      </c>
      <c r="Z6" s="1"/>
    </row>
    <row r="7" spans="1:26" ht="21" x14ac:dyDescent="0.35">
      <c r="A7" s="13" t="s">
        <v>34</v>
      </c>
      <c r="B7" s="8" t="s">
        <v>420</v>
      </c>
      <c r="Z7" s="1"/>
    </row>
    <row r="8" spans="1:26" ht="21" x14ac:dyDescent="0.35">
      <c r="A8" s="13"/>
      <c r="E8" s="7" t="s">
        <v>38</v>
      </c>
      <c r="Z8" s="1"/>
    </row>
    <row r="9" spans="1:26" ht="24" x14ac:dyDescent="0.35">
      <c r="A9" s="13" t="s">
        <v>31</v>
      </c>
      <c r="C9" s="16" t="s">
        <v>36</v>
      </c>
      <c r="E9" t="s">
        <v>37</v>
      </c>
      <c r="Y9" s="1"/>
    </row>
    <row r="10" spans="1:26" ht="24" x14ac:dyDescent="0.35">
      <c r="A10" s="13" t="s">
        <v>32</v>
      </c>
      <c r="C10" s="14" t="s">
        <v>40</v>
      </c>
      <c r="E10" t="s">
        <v>53</v>
      </c>
      <c r="Y10" s="1"/>
    </row>
    <row r="11" spans="1:26" ht="24" x14ac:dyDescent="0.35">
      <c r="A11" s="13" t="s">
        <v>33</v>
      </c>
      <c r="C11" s="15" t="s">
        <v>39</v>
      </c>
      <c r="E11" t="s">
        <v>60</v>
      </c>
      <c r="Y11" s="1"/>
    </row>
    <row r="12" spans="1:26" x14ac:dyDescent="0.25">
      <c r="E12" t="s">
        <v>65</v>
      </c>
      <c r="Y12" s="1"/>
    </row>
    <row r="13" spans="1:26" x14ac:dyDescent="0.25">
      <c r="E13" t="s">
        <v>70</v>
      </c>
      <c r="Y13" s="1"/>
    </row>
    <row r="14" spans="1:26" x14ac:dyDescent="0.25">
      <c r="E14" t="s">
        <v>115</v>
      </c>
      <c r="Y14" s="1"/>
    </row>
    <row r="15" spans="1:26" x14ac:dyDescent="0.25">
      <c r="E15" t="s">
        <v>20</v>
      </c>
      <c r="Y15" s="1"/>
    </row>
    <row r="16" spans="1:26" x14ac:dyDescent="0.25">
      <c r="E16" t="s">
        <v>179</v>
      </c>
      <c r="Y16" s="1"/>
    </row>
    <row r="17" spans="5:26" x14ac:dyDescent="0.25">
      <c r="E17" t="s">
        <v>252</v>
      </c>
      <c r="Z17" s="1"/>
    </row>
    <row r="18" spans="5:26" x14ac:dyDescent="0.25">
      <c r="E18" t="s">
        <v>373</v>
      </c>
      <c r="Z18" s="1"/>
    </row>
    <row r="19" spans="5:26" x14ac:dyDescent="0.25">
      <c r="Z19" s="1"/>
    </row>
    <row r="20" spans="5:26" x14ac:dyDescent="0.25">
      <c r="Z20" s="1"/>
    </row>
    <row r="21" spans="5:26" x14ac:dyDescent="0.25">
      <c r="Z21" s="1"/>
    </row>
    <row r="22" spans="5:26" x14ac:dyDescent="0.25">
      <c r="Z22" s="1"/>
    </row>
    <row r="23" spans="5:26" x14ac:dyDescent="0.25">
      <c r="Z23" s="1"/>
    </row>
    <row r="24" spans="5:26" x14ac:dyDescent="0.25">
      <c r="Z24" s="1"/>
    </row>
    <row r="25" spans="5:26" x14ac:dyDescent="0.25">
      <c r="Z25" s="1"/>
    </row>
    <row r="26" spans="5:26" x14ac:dyDescent="0.25">
      <c r="Z26" s="1"/>
    </row>
    <row r="27" spans="5:26" x14ac:dyDescent="0.25">
      <c r="Z27" s="1"/>
    </row>
    <row r="28" spans="5:26" x14ac:dyDescent="0.25">
      <c r="Z28" s="1"/>
    </row>
    <row r="29" spans="5:26" x14ac:dyDescent="0.25">
      <c r="Z29" s="1"/>
    </row>
    <row r="30" spans="5:26" x14ac:dyDescent="0.25">
      <c r="Z30" s="1"/>
    </row>
    <row r="31" spans="5:26" x14ac:dyDescent="0.25">
      <c r="Z31" s="1"/>
    </row>
    <row r="32" spans="5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1">
    <mergeCell ref="A1:A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15"/>
  <sheetViews>
    <sheetView workbookViewId="0">
      <selection activeCell="M14" sqref="M14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bestFit="1" customWidth="1"/>
    <col min="10" max="10" width="12.140625" bestFit="1" customWidth="1"/>
    <col min="11" max="11" width="24.5703125" bestFit="1" customWidth="1"/>
    <col min="12" max="15" width="25.140625" bestFit="1" customWidth="1"/>
    <col min="16" max="19" width="12.140625" bestFit="1" customWidth="1"/>
    <col min="20" max="20" width="74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43</v>
      </c>
      <c r="B2" t="s">
        <v>44</v>
      </c>
      <c r="C2" t="s">
        <v>45</v>
      </c>
      <c r="D2" t="s">
        <v>46</v>
      </c>
      <c r="E2" t="s">
        <v>47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 t="s">
        <v>53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45</v>
      </c>
      <c r="T2" s="1" t="s">
        <v>54</v>
      </c>
    </row>
    <row r="3" spans="1:20" x14ac:dyDescent="0.25">
      <c r="A3" t="s">
        <v>55</v>
      </c>
      <c r="B3" t="s">
        <v>56</v>
      </c>
      <c r="C3" t="s">
        <v>45</v>
      </c>
      <c r="D3" t="s">
        <v>57</v>
      </c>
      <c r="E3" t="s">
        <v>58</v>
      </c>
      <c r="F3" t="s">
        <v>59</v>
      </c>
      <c r="G3" t="s">
        <v>49</v>
      </c>
      <c r="H3" t="s">
        <v>50</v>
      </c>
      <c r="I3" t="s">
        <v>51</v>
      </c>
      <c r="J3" t="s">
        <v>52</v>
      </c>
      <c r="K3" t="s">
        <v>60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45</v>
      </c>
      <c r="T3" t="s">
        <v>61</v>
      </c>
    </row>
    <row r="4" spans="1:20" x14ac:dyDescent="0.25">
      <c r="A4" t="s">
        <v>62</v>
      </c>
      <c r="B4" t="s">
        <v>63</v>
      </c>
      <c r="C4" t="s">
        <v>45</v>
      </c>
      <c r="D4" t="s">
        <v>57</v>
      </c>
      <c r="E4" t="s">
        <v>64</v>
      </c>
      <c r="F4" t="s">
        <v>59</v>
      </c>
      <c r="G4" t="s">
        <v>49</v>
      </c>
      <c r="H4" t="s">
        <v>50</v>
      </c>
      <c r="I4" t="s">
        <v>51</v>
      </c>
      <c r="J4" t="s">
        <v>52</v>
      </c>
      <c r="K4" t="s">
        <v>65</v>
      </c>
      <c r="L4" t="s">
        <v>66</v>
      </c>
      <c r="M4" t="s">
        <v>66</v>
      </c>
      <c r="N4" t="s">
        <v>66</v>
      </c>
      <c r="O4" t="s">
        <v>66</v>
      </c>
      <c r="P4" t="s">
        <v>20</v>
      </c>
      <c r="Q4" t="s">
        <v>20</v>
      </c>
      <c r="R4" t="s">
        <v>20</v>
      </c>
      <c r="S4" t="s">
        <v>45</v>
      </c>
      <c r="T4" t="s">
        <v>67</v>
      </c>
    </row>
    <row r="5" spans="1:20" x14ac:dyDescent="0.25">
      <c r="A5" t="s">
        <v>68</v>
      </c>
      <c r="B5" t="s">
        <v>63</v>
      </c>
      <c r="C5" t="s">
        <v>45</v>
      </c>
      <c r="D5" t="s">
        <v>57</v>
      </c>
      <c r="E5" t="s">
        <v>69</v>
      </c>
      <c r="F5" t="s">
        <v>59</v>
      </c>
      <c r="G5" t="s">
        <v>49</v>
      </c>
      <c r="H5" t="s">
        <v>50</v>
      </c>
      <c r="I5" t="s">
        <v>51</v>
      </c>
      <c r="J5" t="s">
        <v>52</v>
      </c>
      <c r="K5" t="s">
        <v>70</v>
      </c>
      <c r="L5" t="s">
        <v>20</v>
      </c>
      <c r="M5" t="s">
        <v>20</v>
      </c>
      <c r="N5" t="s">
        <v>20</v>
      </c>
      <c r="O5" t="s">
        <v>71</v>
      </c>
      <c r="P5" t="s">
        <v>20</v>
      </c>
      <c r="Q5" t="s">
        <v>20</v>
      </c>
      <c r="R5" t="s">
        <v>20</v>
      </c>
      <c r="S5" t="s">
        <v>45</v>
      </c>
      <c r="T5" t="s">
        <v>67</v>
      </c>
    </row>
    <row r="6" spans="1:20" x14ac:dyDescent="0.25">
      <c r="A6" t="s">
        <v>72</v>
      </c>
      <c r="B6" t="s">
        <v>73</v>
      </c>
      <c r="C6" t="s">
        <v>74</v>
      </c>
      <c r="D6" t="s">
        <v>75</v>
      </c>
      <c r="E6" t="s">
        <v>76</v>
      </c>
      <c r="F6" t="s">
        <v>59</v>
      </c>
      <c r="G6" t="s">
        <v>50</v>
      </c>
      <c r="H6" t="s">
        <v>50</v>
      </c>
      <c r="I6" t="s">
        <v>51</v>
      </c>
      <c r="J6" t="s">
        <v>52</v>
      </c>
      <c r="K6" t="s">
        <v>70</v>
      </c>
      <c r="L6" t="s">
        <v>20</v>
      </c>
      <c r="M6" t="s">
        <v>20</v>
      </c>
      <c r="N6" t="s">
        <v>20</v>
      </c>
      <c r="O6" t="s">
        <v>66</v>
      </c>
      <c r="P6" t="s">
        <v>20</v>
      </c>
      <c r="Q6" t="s">
        <v>20</v>
      </c>
      <c r="R6" t="s">
        <v>20</v>
      </c>
      <c r="S6" t="s">
        <v>74</v>
      </c>
      <c r="T6" t="s">
        <v>77</v>
      </c>
    </row>
    <row r="7" spans="1:20" x14ac:dyDescent="0.25">
      <c r="A7" t="s">
        <v>78</v>
      </c>
      <c r="B7" t="s">
        <v>73</v>
      </c>
      <c r="C7" t="s">
        <v>41</v>
      </c>
      <c r="D7" t="s">
        <v>75</v>
      </c>
      <c r="E7" t="s">
        <v>76</v>
      </c>
      <c r="F7" t="s">
        <v>59</v>
      </c>
      <c r="G7" t="s">
        <v>50</v>
      </c>
      <c r="H7" t="s">
        <v>50</v>
      </c>
      <c r="I7" t="s">
        <v>51</v>
      </c>
      <c r="J7" t="s">
        <v>52</v>
      </c>
      <c r="K7" t="s">
        <v>70</v>
      </c>
      <c r="L7" t="s">
        <v>20</v>
      </c>
      <c r="M7" t="s">
        <v>20</v>
      </c>
      <c r="N7" t="s">
        <v>20</v>
      </c>
      <c r="O7" t="s">
        <v>66</v>
      </c>
      <c r="P7" t="s">
        <v>20</v>
      </c>
      <c r="Q7" t="s">
        <v>20</v>
      </c>
      <c r="R7" t="s">
        <v>20</v>
      </c>
      <c r="S7" t="s">
        <v>41</v>
      </c>
      <c r="T7" t="s">
        <v>79</v>
      </c>
    </row>
    <row r="8" spans="1:20" x14ac:dyDescent="0.25">
      <c r="A8" t="s">
        <v>80</v>
      </c>
      <c r="B8" t="s">
        <v>73</v>
      </c>
      <c r="C8" t="s">
        <v>81</v>
      </c>
      <c r="D8" t="s">
        <v>75</v>
      </c>
      <c r="E8" t="s">
        <v>76</v>
      </c>
      <c r="F8" t="s">
        <v>59</v>
      </c>
      <c r="G8" t="s">
        <v>50</v>
      </c>
      <c r="H8" t="s">
        <v>50</v>
      </c>
      <c r="I8" t="s">
        <v>51</v>
      </c>
      <c r="J8" t="s">
        <v>52</v>
      </c>
      <c r="K8" t="s">
        <v>70</v>
      </c>
      <c r="L8" t="s">
        <v>20</v>
      </c>
      <c r="M8" t="s">
        <v>20</v>
      </c>
      <c r="N8" t="s">
        <v>20</v>
      </c>
      <c r="O8" t="s">
        <v>66</v>
      </c>
      <c r="P8" t="s">
        <v>20</v>
      </c>
      <c r="Q8" t="s">
        <v>20</v>
      </c>
      <c r="R8" t="s">
        <v>20</v>
      </c>
      <c r="S8" t="s">
        <v>81</v>
      </c>
      <c r="T8" t="s">
        <v>82</v>
      </c>
    </row>
    <row r="9" spans="1:20" x14ac:dyDescent="0.25">
      <c r="A9" t="s">
        <v>83</v>
      </c>
      <c r="B9" t="s">
        <v>73</v>
      </c>
      <c r="C9" t="s">
        <v>84</v>
      </c>
      <c r="D9" t="s">
        <v>75</v>
      </c>
      <c r="E9" t="s">
        <v>76</v>
      </c>
      <c r="F9" t="s">
        <v>59</v>
      </c>
      <c r="G9" t="s">
        <v>50</v>
      </c>
      <c r="H9" t="s">
        <v>50</v>
      </c>
      <c r="I9" t="s">
        <v>51</v>
      </c>
      <c r="J9" t="s">
        <v>52</v>
      </c>
      <c r="K9" t="s">
        <v>70</v>
      </c>
      <c r="L9" t="s">
        <v>20</v>
      </c>
      <c r="M9" t="s">
        <v>20</v>
      </c>
      <c r="N9" t="s">
        <v>20</v>
      </c>
      <c r="O9" t="s">
        <v>66</v>
      </c>
      <c r="P9" t="s">
        <v>20</v>
      </c>
      <c r="Q9" t="s">
        <v>20</v>
      </c>
      <c r="R9" t="s">
        <v>20</v>
      </c>
      <c r="S9" t="s">
        <v>84</v>
      </c>
      <c r="T9" t="s">
        <v>85</v>
      </c>
    </row>
    <row r="10" spans="1:20" x14ac:dyDescent="0.25">
      <c r="A10" t="s">
        <v>86</v>
      </c>
      <c r="B10" t="s">
        <v>73</v>
      </c>
      <c r="C10" t="s">
        <v>87</v>
      </c>
      <c r="D10" t="s">
        <v>75</v>
      </c>
      <c r="E10" t="s">
        <v>88</v>
      </c>
      <c r="F10" t="s">
        <v>59</v>
      </c>
      <c r="G10" t="s">
        <v>49</v>
      </c>
      <c r="H10" t="s">
        <v>50</v>
      </c>
      <c r="I10" t="s">
        <v>51</v>
      </c>
      <c r="J10" t="s">
        <v>52</v>
      </c>
      <c r="K10" t="s">
        <v>65</v>
      </c>
      <c r="L10" t="s">
        <v>66</v>
      </c>
      <c r="M10" t="s">
        <v>20</v>
      </c>
      <c r="N10" t="s">
        <v>66</v>
      </c>
      <c r="O10" t="s">
        <v>66</v>
      </c>
      <c r="P10" t="s">
        <v>20</v>
      </c>
      <c r="Q10" t="s">
        <v>20</v>
      </c>
      <c r="R10" t="s">
        <v>20</v>
      </c>
      <c r="S10" t="s">
        <v>87</v>
      </c>
      <c r="T10" t="s">
        <v>89</v>
      </c>
    </row>
    <row r="11" spans="1:20" x14ac:dyDescent="0.25">
      <c r="A11" t="s">
        <v>90</v>
      </c>
      <c r="B11" t="s">
        <v>73</v>
      </c>
      <c r="C11" t="s">
        <v>91</v>
      </c>
      <c r="D11" t="s">
        <v>75</v>
      </c>
      <c r="E11" t="s">
        <v>76</v>
      </c>
      <c r="F11" t="s">
        <v>59</v>
      </c>
      <c r="G11" t="s">
        <v>50</v>
      </c>
      <c r="H11" t="s">
        <v>50</v>
      </c>
      <c r="I11" t="s">
        <v>51</v>
      </c>
      <c r="J11" t="s">
        <v>52</v>
      </c>
      <c r="K11" t="s">
        <v>70</v>
      </c>
      <c r="L11" t="s">
        <v>20</v>
      </c>
      <c r="M11" t="s">
        <v>20</v>
      </c>
      <c r="N11" t="s">
        <v>20</v>
      </c>
      <c r="O11" t="s">
        <v>66</v>
      </c>
      <c r="P11" t="s">
        <v>20</v>
      </c>
      <c r="Q11" t="s">
        <v>20</v>
      </c>
      <c r="R11" t="s">
        <v>20</v>
      </c>
      <c r="S11" t="s">
        <v>91</v>
      </c>
      <c r="T11" t="s">
        <v>92</v>
      </c>
    </row>
    <row r="12" spans="1:20" x14ac:dyDescent="0.25">
      <c r="A12" t="s">
        <v>93</v>
      </c>
      <c r="B12" t="s">
        <v>73</v>
      </c>
      <c r="C12" t="s">
        <v>94</v>
      </c>
      <c r="D12" t="s">
        <v>75</v>
      </c>
      <c r="E12" t="s">
        <v>95</v>
      </c>
      <c r="F12" t="s">
        <v>59</v>
      </c>
      <c r="G12" t="s">
        <v>49</v>
      </c>
      <c r="H12" t="s">
        <v>50</v>
      </c>
      <c r="I12" t="s">
        <v>51</v>
      </c>
      <c r="J12" t="s">
        <v>52</v>
      </c>
      <c r="K12" t="s">
        <v>65</v>
      </c>
      <c r="L12" t="s">
        <v>66</v>
      </c>
      <c r="M12" t="s">
        <v>20</v>
      </c>
      <c r="N12" t="s">
        <v>66</v>
      </c>
      <c r="O12" t="s">
        <v>66</v>
      </c>
      <c r="P12" t="s">
        <v>20</v>
      </c>
      <c r="Q12" t="s">
        <v>20</v>
      </c>
      <c r="R12" t="s">
        <v>20</v>
      </c>
      <c r="S12" t="s">
        <v>94</v>
      </c>
      <c r="T12" t="s">
        <v>96</v>
      </c>
    </row>
    <row r="13" spans="1:20" x14ac:dyDescent="0.25">
      <c r="A13" t="s">
        <v>97</v>
      </c>
      <c r="B13" t="s">
        <v>98</v>
      </c>
      <c r="C13" t="s">
        <v>74</v>
      </c>
      <c r="D13" t="s">
        <v>75</v>
      </c>
      <c r="E13" t="s">
        <v>76</v>
      </c>
      <c r="F13" t="s">
        <v>59</v>
      </c>
      <c r="G13" t="s">
        <v>50</v>
      </c>
      <c r="H13" t="s">
        <v>50</v>
      </c>
      <c r="I13" t="s">
        <v>51</v>
      </c>
      <c r="J13" t="s">
        <v>52</v>
      </c>
      <c r="K13" t="s">
        <v>70</v>
      </c>
      <c r="L13" t="s">
        <v>20</v>
      </c>
      <c r="M13" t="s">
        <v>20</v>
      </c>
      <c r="N13" t="s">
        <v>20</v>
      </c>
      <c r="O13" t="s">
        <v>66</v>
      </c>
      <c r="P13" t="s">
        <v>20</v>
      </c>
      <c r="Q13" t="s">
        <v>20</v>
      </c>
      <c r="R13" t="s">
        <v>20</v>
      </c>
      <c r="S13" t="s">
        <v>74</v>
      </c>
      <c r="T13" t="s">
        <v>99</v>
      </c>
    </row>
    <row r="14" spans="1:20" x14ac:dyDescent="0.25">
      <c r="A14" t="s">
        <v>100</v>
      </c>
      <c r="B14" t="s">
        <v>98</v>
      </c>
      <c r="C14" t="s">
        <v>41</v>
      </c>
      <c r="D14" t="s">
        <v>75</v>
      </c>
      <c r="E14" t="s">
        <v>88</v>
      </c>
      <c r="F14" t="s">
        <v>59</v>
      </c>
      <c r="G14" t="s">
        <v>49</v>
      </c>
      <c r="H14" t="s">
        <v>50</v>
      </c>
      <c r="I14" t="s">
        <v>51</v>
      </c>
      <c r="J14" t="s">
        <v>52</v>
      </c>
      <c r="K14" t="s">
        <v>65</v>
      </c>
      <c r="L14" t="s">
        <v>20</v>
      </c>
      <c r="M14" t="s">
        <v>20</v>
      </c>
      <c r="N14" t="s">
        <v>20</v>
      </c>
      <c r="O14" t="s">
        <v>66</v>
      </c>
      <c r="P14" t="s">
        <v>20</v>
      </c>
      <c r="Q14" t="s">
        <v>20</v>
      </c>
      <c r="R14" t="s">
        <v>20</v>
      </c>
      <c r="S14" t="s">
        <v>41</v>
      </c>
      <c r="T14" t="s">
        <v>101</v>
      </c>
    </row>
    <row r="15" spans="1:20" x14ac:dyDescent="0.25">
      <c r="A15" t="s">
        <v>102</v>
      </c>
      <c r="B15" t="s">
        <v>98</v>
      </c>
      <c r="C15" t="s">
        <v>81</v>
      </c>
      <c r="D15" t="s">
        <v>75</v>
      </c>
      <c r="E15" t="s">
        <v>76</v>
      </c>
      <c r="F15" t="s">
        <v>59</v>
      </c>
      <c r="G15" t="s">
        <v>50</v>
      </c>
      <c r="H15" t="s">
        <v>50</v>
      </c>
      <c r="I15" t="s">
        <v>51</v>
      </c>
      <c r="J15" t="s">
        <v>52</v>
      </c>
      <c r="K15" t="s">
        <v>70</v>
      </c>
      <c r="L15" t="s">
        <v>20</v>
      </c>
      <c r="M15" t="s">
        <v>20</v>
      </c>
      <c r="N15" t="s">
        <v>20</v>
      </c>
      <c r="O15" t="s">
        <v>66</v>
      </c>
      <c r="P15" t="s">
        <v>20</v>
      </c>
      <c r="Q15" t="s">
        <v>20</v>
      </c>
      <c r="R15" t="s">
        <v>20</v>
      </c>
      <c r="S15" t="s">
        <v>81</v>
      </c>
      <c r="T15" t="s">
        <v>103</v>
      </c>
    </row>
    <row r="16" spans="1:20" x14ac:dyDescent="0.25">
      <c r="A16" t="s">
        <v>102</v>
      </c>
      <c r="B16" t="s">
        <v>98</v>
      </c>
      <c r="C16" t="s">
        <v>87</v>
      </c>
      <c r="D16" t="s">
        <v>75</v>
      </c>
      <c r="E16" t="s">
        <v>76</v>
      </c>
      <c r="F16" t="s">
        <v>59</v>
      </c>
      <c r="G16" t="s">
        <v>50</v>
      </c>
      <c r="H16" t="s">
        <v>50</v>
      </c>
      <c r="I16" t="s">
        <v>51</v>
      </c>
      <c r="J16" t="s">
        <v>52</v>
      </c>
      <c r="K16" t="s">
        <v>70</v>
      </c>
      <c r="L16" t="s">
        <v>20</v>
      </c>
      <c r="M16" t="s">
        <v>20</v>
      </c>
      <c r="N16" t="s">
        <v>20</v>
      </c>
      <c r="O16" t="s">
        <v>66</v>
      </c>
      <c r="P16" t="s">
        <v>20</v>
      </c>
      <c r="Q16" t="s">
        <v>20</v>
      </c>
      <c r="R16" t="s">
        <v>20</v>
      </c>
      <c r="S16" t="s">
        <v>87</v>
      </c>
      <c r="T16" t="s">
        <v>104</v>
      </c>
    </row>
    <row r="17" spans="1:20" x14ac:dyDescent="0.25">
      <c r="A17" t="s">
        <v>105</v>
      </c>
      <c r="B17" t="s">
        <v>98</v>
      </c>
      <c r="C17" t="s">
        <v>91</v>
      </c>
      <c r="D17" t="s">
        <v>75</v>
      </c>
      <c r="E17" t="s">
        <v>76</v>
      </c>
      <c r="F17" t="s">
        <v>59</v>
      </c>
      <c r="G17" t="s">
        <v>50</v>
      </c>
      <c r="H17" t="s">
        <v>50</v>
      </c>
      <c r="I17" t="s">
        <v>51</v>
      </c>
      <c r="J17" t="s">
        <v>52</v>
      </c>
      <c r="K17" t="s">
        <v>70</v>
      </c>
      <c r="L17" t="s">
        <v>20</v>
      </c>
      <c r="M17" t="s">
        <v>20</v>
      </c>
      <c r="N17" t="s">
        <v>20</v>
      </c>
      <c r="O17" t="s">
        <v>66</v>
      </c>
      <c r="P17" t="s">
        <v>20</v>
      </c>
      <c r="Q17" t="s">
        <v>20</v>
      </c>
      <c r="R17" t="s">
        <v>20</v>
      </c>
      <c r="S17" t="s">
        <v>91</v>
      </c>
      <c r="T17" t="s">
        <v>106</v>
      </c>
    </row>
    <row r="18" spans="1:20" x14ac:dyDescent="0.25">
      <c r="A18" t="s">
        <v>107</v>
      </c>
      <c r="B18" t="s">
        <v>98</v>
      </c>
      <c r="C18" t="s">
        <v>84</v>
      </c>
      <c r="D18" t="s">
        <v>75</v>
      </c>
      <c r="E18" t="s">
        <v>76</v>
      </c>
      <c r="F18" t="s">
        <v>59</v>
      </c>
      <c r="G18" t="s">
        <v>50</v>
      </c>
      <c r="H18" t="s">
        <v>50</v>
      </c>
      <c r="I18" t="s">
        <v>51</v>
      </c>
      <c r="J18" t="s">
        <v>52</v>
      </c>
      <c r="K18" t="s">
        <v>70</v>
      </c>
      <c r="L18" t="s">
        <v>20</v>
      </c>
      <c r="M18" t="s">
        <v>20</v>
      </c>
      <c r="N18" t="s">
        <v>20</v>
      </c>
      <c r="O18" t="s">
        <v>66</v>
      </c>
      <c r="P18" t="s">
        <v>20</v>
      </c>
      <c r="Q18" t="s">
        <v>20</v>
      </c>
      <c r="R18" t="s">
        <v>20</v>
      </c>
      <c r="S18" t="s">
        <v>84</v>
      </c>
      <c r="T18" t="s">
        <v>108</v>
      </c>
    </row>
    <row r="19" spans="1:20" x14ac:dyDescent="0.25">
      <c r="A19" t="s">
        <v>109</v>
      </c>
      <c r="B19" t="s">
        <v>98</v>
      </c>
      <c r="C19" t="s">
        <v>94</v>
      </c>
      <c r="D19" t="s">
        <v>75</v>
      </c>
      <c r="E19" t="s">
        <v>95</v>
      </c>
      <c r="F19" t="s">
        <v>59</v>
      </c>
      <c r="G19" t="s">
        <v>49</v>
      </c>
      <c r="H19" t="s">
        <v>50</v>
      </c>
      <c r="I19" t="s">
        <v>51</v>
      </c>
      <c r="J19" t="s">
        <v>52</v>
      </c>
      <c r="K19" t="s">
        <v>65</v>
      </c>
      <c r="L19" t="s">
        <v>66</v>
      </c>
      <c r="M19" t="s">
        <v>20</v>
      </c>
      <c r="N19" t="s">
        <v>66</v>
      </c>
      <c r="O19" t="s">
        <v>66</v>
      </c>
      <c r="P19" t="s">
        <v>20</v>
      </c>
      <c r="Q19" t="s">
        <v>20</v>
      </c>
      <c r="R19" t="s">
        <v>20</v>
      </c>
      <c r="S19" t="s">
        <v>94</v>
      </c>
      <c r="T19" t="s">
        <v>110</v>
      </c>
    </row>
    <row r="20" spans="1:20" x14ac:dyDescent="0.25">
      <c r="A20" t="s">
        <v>111</v>
      </c>
      <c r="B20" t="s">
        <v>112</v>
      </c>
      <c r="C20" t="s">
        <v>45</v>
      </c>
      <c r="D20" t="s">
        <v>113</v>
      </c>
      <c r="E20" t="s">
        <v>114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 t="s">
        <v>115</v>
      </c>
      <c r="L20" t="s">
        <v>20</v>
      </c>
      <c r="M20" t="s">
        <v>20</v>
      </c>
      <c r="N20" t="s">
        <v>20</v>
      </c>
      <c r="O20" t="s">
        <v>20</v>
      </c>
      <c r="P20" t="s">
        <v>20</v>
      </c>
      <c r="Q20" t="s">
        <v>20</v>
      </c>
      <c r="R20" t="s">
        <v>20</v>
      </c>
      <c r="S20" t="s">
        <v>45</v>
      </c>
      <c r="T20" t="s">
        <v>116</v>
      </c>
    </row>
    <row r="21" spans="1:20" x14ac:dyDescent="0.25">
      <c r="A21" t="s">
        <v>117</v>
      </c>
      <c r="B21" t="s">
        <v>118</v>
      </c>
      <c r="C21" t="s">
        <v>45</v>
      </c>
      <c r="D21" t="s">
        <v>119</v>
      </c>
      <c r="E21" t="s">
        <v>114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 t="s">
        <v>115</v>
      </c>
      <c r="L21" t="s">
        <v>20</v>
      </c>
      <c r="M21" t="s">
        <v>20</v>
      </c>
      <c r="N21" t="s">
        <v>20</v>
      </c>
      <c r="O21" t="s">
        <v>20</v>
      </c>
      <c r="P21" t="s">
        <v>20</v>
      </c>
      <c r="Q21" t="s">
        <v>20</v>
      </c>
      <c r="R21" t="s">
        <v>20</v>
      </c>
      <c r="S21" t="s">
        <v>45</v>
      </c>
      <c r="T21" t="s">
        <v>120</v>
      </c>
    </row>
    <row r="22" spans="1:20" x14ac:dyDescent="0.25">
      <c r="A22" t="s">
        <v>121</v>
      </c>
      <c r="B22" t="s">
        <v>122</v>
      </c>
      <c r="C22" t="s">
        <v>45</v>
      </c>
      <c r="D22" t="s">
        <v>123</v>
      </c>
      <c r="E22" t="s">
        <v>114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 t="s">
        <v>115</v>
      </c>
      <c r="L22" t="s">
        <v>20</v>
      </c>
      <c r="M22" t="s">
        <v>20</v>
      </c>
      <c r="N22" t="s">
        <v>20</v>
      </c>
      <c r="O22" t="s">
        <v>20</v>
      </c>
      <c r="P22" t="s">
        <v>20</v>
      </c>
      <c r="Q22" t="s">
        <v>20</v>
      </c>
      <c r="R22" t="s">
        <v>20</v>
      </c>
      <c r="S22" t="s">
        <v>45</v>
      </c>
      <c r="T22" t="s">
        <v>124</v>
      </c>
    </row>
    <row r="23" spans="1:20" x14ac:dyDescent="0.25">
      <c r="A23" t="s">
        <v>125</v>
      </c>
      <c r="B23" t="s">
        <v>126</v>
      </c>
      <c r="C23" t="s">
        <v>45</v>
      </c>
      <c r="D23" t="s">
        <v>127</v>
      </c>
      <c r="E23" t="s">
        <v>114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 t="s">
        <v>115</v>
      </c>
      <c r="L23" t="s">
        <v>20</v>
      </c>
      <c r="M23" t="s">
        <v>20</v>
      </c>
      <c r="N23" t="s">
        <v>20</v>
      </c>
      <c r="O23" t="s">
        <v>20</v>
      </c>
      <c r="P23" t="s">
        <v>20</v>
      </c>
      <c r="Q23" t="s">
        <v>20</v>
      </c>
      <c r="R23" t="s">
        <v>20</v>
      </c>
      <c r="S23" t="s">
        <v>45</v>
      </c>
      <c r="T23" t="s">
        <v>128</v>
      </c>
    </row>
    <row r="24" spans="1:20" x14ac:dyDescent="0.25">
      <c r="A24" t="s">
        <v>129</v>
      </c>
      <c r="B24" t="s">
        <v>130</v>
      </c>
      <c r="C24" t="s">
        <v>94</v>
      </c>
      <c r="D24" t="s">
        <v>131</v>
      </c>
      <c r="E24" t="s">
        <v>95</v>
      </c>
      <c r="F24" t="s">
        <v>59</v>
      </c>
      <c r="G24" t="s">
        <v>49</v>
      </c>
      <c r="H24" t="s">
        <v>50</v>
      </c>
      <c r="I24" t="s">
        <v>51</v>
      </c>
      <c r="J24" t="s">
        <v>52</v>
      </c>
      <c r="K24" t="s">
        <v>65</v>
      </c>
      <c r="L24" t="s">
        <v>66</v>
      </c>
      <c r="M24" t="s">
        <v>20</v>
      </c>
      <c r="N24" t="s">
        <v>66</v>
      </c>
      <c r="O24" t="s">
        <v>66</v>
      </c>
      <c r="P24" t="s">
        <v>20</v>
      </c>
      <c r="Q24" t="s">
        <v>20</v>
      </c>
      <c r="R24" t="s">
        <v>20</v>
      </c>
      <c r="S24" t="s">
        <v>94</v>
      </c>
      <c r="T24" t="s">
        <v>132</v>
      </c>
    </row>
    <row r="25" spans="1:20" x14ac:dyDescent="0.25">
      <c r="A25" t="s">
        <v>133</v>
      </c>
      <c r="B25" t="s">
        <v>130</v>
      </c>
      <c r="C25" t="s">
        <v>41</v>
      </c>
      <c r="D25" t="s">
        <v>134</v>
      </c>
      <c r="E25" t="s">
        <v>64</v>
      </c>
      <c r="F25" t="s">
        <v>59</v>
      </c>
      <c r="G25" t="s">
        <v>50</v>
      </c>
      <c r="H25" t="s">
        <v>50</v>
      </c>
      <c r="I25" t="s">
        <v>51</v>
      </c>
      <c r="J25" t="s">
        <v>52</v>
      </c>
      <c r="K25" t="s">
        <v>70</v>
      </c>
      <c r="L25" t="s">
        <v>20</v>
      </c>
      <c r="M25" t="s">
        <v>20</v>
      </c>
      <c r="N25" t="s">
        <v>20</v>
      </c>
      <c r="O25" t="s">
        <v>66</v>
      </c>
      <c r="P25" t="s">
        <v>20</v>
      </c>
      <c r="Q25" t="s">
        <v>20</v>
      </c>
      <c r="R25" t="s">
        <v>20</v>
      </c>
      <c r="S25" t="s">
        <v>41</v>
      </c>
      <c r="T25" t="s">
        <v>135</v>
      </c>
    </row>
    <row r="26" spans="1:20" x14ac:dyDescent="0.25">
      <c r="A26" t="s">
        <v>136</v>
      </c>
      <c r="B26" t="s">
        <v>130</v>
      </c>
      <c r="C26" t="s">
        <v>87</v>
      </c>
      <c r="D26" t="s">
        <v>137</v>
      </c>
      <c r="E26" t="s">
        <v>64</v>
      </c>
      <c r="F26" t="s">
        <v>59</v>
      </c>
      <c r="G26" t="s">
        <v>50</v>
      </c>
      <c r="H26" t="s">
        <v>50</v>
      </c>
      <c r="I26" t="s">
        <v>51</v>
      </c>
      <c r="J26" t="s">
        <v>52</v>
      </c>
      <c r="K26" t="s">
        <v>70</v>
      </c>
      <c r="L26" t="s">
        <v>20</v>
      </c>
      <c r="M26" t="s">
        <v>20</v>
      </c>
      <c r="N26" t="s">
        <v>20</v>
      </c>
      <c r="O26" t="s">
        <v>66</v>
      </c>
      <c r="P26" t="s">
        <v>20</v>
      </c>
      <c r="Q26" t="s">
        <v>20</v>
      </c>
      <c r="R26" t="s">
        <v>20</v>
      </c>
      <c r="S26" t="s">
        <v>87</v>
      </c>
      <c r="T26" t="s">
        <v>138</v>
      </c>
    </row>
    <row r="27" spans="1:20" x14ac:dyDescent="0.25">
      <c r="A27" t="s">
        <v>139</v>
      </c>
      <c r="B27" t="s">
        <v>130</v>
      </c>
      <c r="C27" t="s">
        <v>91</v>
      </c>
      <c r="D27" t="s">
        <v>140</v>
      </c>
      <c r="E27" t="s">
        <v>141</v>
      </c>
      <c r="F27" t="s">
        <v>59</v>
      </c>
      <c r="G27" t="s">
        <v>50</v>
      </c>
      <c r="H27" t="s">
        <v>50</v>
      </c>
      <c r="I27" t="s">
        <v>51</v>
      </c>
      <c r="J27" t="s">
        <v>52</v>
      </c>
      <c r="K27" t="s">
        <v>70</v>
      </c>
      <c r="L27" t="s">
        <v>20</v>
      </c>
      <c r="M27" t="s">
        <v>20</v>
      </c>
      <c r="N27" t="s">
        <v>20</v>
      </c>
      <c r="O27" t="s">
        <v>66</v>
      </c>
      <c r="P27" t="s">
        <v>20</v>
      </c>
      <c r="Q27" t="s">
        <v>20</v>
      </c>
      <c r="R27" t="s">
        <v>20</v>
      </c>
      <c r="S27" t="s">
        <v>91</v>
      </c>
      <c r="T27" t="s">
        <v>142</v>
      </c>
    </row>
    <row r="28" spans="1:20" x14ac:dyDescent="0.25">
      <c r="A28" t="s">
        <v>143</v>
      </c>
      <c r="B28" t="s">
        <v>130</v>
      </c>
      <c r="C28" t="s">
        <v>81</v>
      </c>
      <c r="D28" t="s">
        <v>144</v>
      </c>
      <c r="E28" t="s">
        <v>64</v>
      </c>
      <c r="F28" t="s">
        <v>59</v>
      </c>
      <c r="G28" t="s">
        <v>50</v>
      </c>
      <c r="H28" t="s">
        <v>50</v>
      </c>
      <c r="I28" t="s">
        <v>51</v>
      </c>
      <c r="J28" t="s">
        <v>52</v>
      </c>
      <c r="K28" t="s">
        <v>70</v>
      </c>
      <c r="L28" t="s">
        <v>20</v>
      </c>
      <c r="M28" t="s">
        <v>20</v>
      </c>
      <c r="N28" t="s">
        <v>20</v>
      </c>
      <c r="O28" t="s">
        <v>66</v>
      </c>
      <c r="P28" t="s">
        <v>20</v>
      </c>
      <c r="Q28" t="s">
        <v>20</v>
      </c>
      <c r="R28" t="s">
        <v>20</v>
      </c>
      <c r="S28" t="s">
        <v>81</v>
      </c>
      <c r="T28" t="s">
        <v>145</v>
      </c>
    </row>
    <row r="29" spans="1:20" x14ac:dyDescent="0.25">
      <c r="A29" t="s">
        <v>143</v>
      </c>
      <c r="B29" t="s">
        <v>130</v>
      </c>
      <c r="C29" t="s">
        <v>74</v>
      </c>
      <c r="D29" t="s">
        <v>144</v>
      </c>
      <c r="E29" t="s">
        <v>64</v>
      </c>
      <c r="F29" t="s">
        <v>59</v>
      </c>
      <c r="G29" t="s">
        <v>50</v>
      </c>
      <c r="H29" t="s">
        <v>50</v>
      </c>
      <c r="I29" t="s">
        <v>51</v>
      </c>
      <c r="J29" t="s">
        <v>52</v>
      </c>
      <c r="K29" t="s">
        <v>70</v>
      </c>
      <c r="L29" t="s">
        <v>20</v>
      </c>
      <c r="M29" t="s">
        <v>20</v>
      </c>
      <c r="N29" t="s">
        <v>20</v>
      </c>
      <c r="O29" t="s">
        <v>66</v>
      </c>
      <c r="P29" t="s">
        <v>20</v>
      </c>
      <c r="Q29" t="s">
        <v>20</v>
      </c>
      <c r="R29" t="s">
        <v>20</v>
      </c>
      <c r="S29" t="s">
        <v>74</v>
      </c>
      <c r="T29" t="s">
        <v>146</v>
      </c>
    </row>
    <row r="30" spans="1:20" x14ac:dyDescent="0.25">
      <c r="A30" t="s">
        <v>147</v>
      </c>
      <c r="B30" t="s">
        <v>130</v>
      </c>
      <c r="C30" t="s">
        <v>84</v>
      </c>
      <c r="D30" t="s">
        <v>148</v>
      </c>
      <c r="E30" t="s">
        <v>64</v>
      </c>
      <c r="F30" t="s">
        <v>59</v>
      </c>
      <c r="G30" t="s">
        <v>50</v>
      </c>
      <c r="H30" t="s">
        <v>50</v>
      </c>
      <c r="I30" t="s">
        <v>51</v>
      </c>
      <c r="J30" t="s">
        <v>52</v>
      </c>
      <c r="K30" t="s">
        <v>70</v>
      </c>
      <c r="L30" t="s">
        <v>20</v>
      </c>
      <c r="M30" t="s">
        <v>20</v>
      </c>
      <c r="N30" t="s">
        <v>20</v>
      </c>
      <c r="O30" t="s">
        <v>66</v>
      </c>
      <c r="P30" t="s">
        <v>20</v>
      </c>
      <c r="Q30" t="s">
        <v>20</v>
      </c>
      <c r="R30" t="s">
        <v>20</v>
      </c>
      <c r="S30" t="s">
        <v>84</v>
      </c>
      <c r="T30" t="s">
        <v>149</v>
      </c>
    </row>
    <row r="31" spans="1:20" x14ac:dyDescent="0.25">
      <c r="A31" t="s">
        <v>150</v>
      </c>
      <c r="B31" t="s">
        <v>151</v>
      </c>
      <c r="C31" t="s">
        <v>94</v>
      </c>
      <c r="D31" t="s">
        <v>131</v>
      </c>
      <c r="E31" t="s">
        <v>95</v>
      </c>
      <c r="F31" t="s">
        <v>59</v>
      </c>
      <c r="G31" t="s">
        <v>50</v>
      </c>
      <c r="H31" t="s">
        <v>50</v>
      </c>
      <c r="I31" t="s">
        <v>51</v>
      </c>
      <c r="J31" t="s">
        <v>52</v>
      </c>
      <c r="K31" t="s">
        <v>65</v>
      </c>
      <c r="L31" t="s">
        <v>66</v>
      </c>
      <c r="M31" t="s">
        <v>20</v>
      </c>
      <c r="N31" t="s">
        <v>66</v>
      </c>
      <c r="O31" t="s">
        <v>66</v>
      </c>
      <c r="P31" t="s">
        <v>20</v>
      </c>
      <c r="Q31" t="s">
        <v>20</v>
      </c>
      <c r="R31" t="s">
        <v>20</v>
      </c>
      <c r="S31" t="s">
        <v>94</v>
      </c>
      <c r="T31" t="s">
        <v>152</v>
      </c>
    </row>
    <row r="32" spans="1:20" x14ac:dyDescent="0.25">
      <c r="A32" t="s">
        <v>153</v>
      </c>
      <c r="B32" t="s">
        <v>151</v>
      </c>
      <c r="C32" t="s">
        <v>84</v>
      </c>
      <c r="D32" t="s">
        <v>148</v>
      </c>
      <c r="E32" t="s">
        <v>64</v>
      </c>
      <c r="F32" t="s">
        <v>59</v>
      </c>
      <c r="G32" t="s">
        <v>50</v>
      </c>
      <c r="H32" t="s">
        <v>50</v>
      </c>
      <c r="I32" t="s">
        <v>51</v>
      </c>
      <c r="J32" t="s">
        <v>52</v>
      </c>
      <c r="K32" t="s">
        <v>70</v>
      </c>
      <c r="L32" t="s">
        <v>20</v>
      </c>
      <c r="M32" t="s">
        <v>20</v>
      </c>
      <c r="N32" t="s">
        <v>20</v>
      </c>
      <c r="O32" t="s">
        <v>66</v>
      </c>
      <c r="P32" t="s">
        <v>20</v>
      </c>
      <c r="Q32" t="s">
        <v>20</v>
      </c>
      <c r="R32" t="s">
        <v>20</v>
      </c>
      <c r="S32" t="s">
        <v>84</v>
      </c>
      <c r="T32" t="s">
        <v>154</v>
      </c>
    </row>
    <row r="33" spans="1:20" x14ac:dyDescent="0.25">
      <c r="A33" t="s">
        <v>155</v>
      </c>
      <c r="B33" t="s">
        <v>156</v>
      </c>
      <c r="C33" t="s">
        <v>81</v>
      </c>
      <c r="D33" t="s">
        <v>157</v>
      </c>
      <c r="E33" t="s">
        <v>158</v>
      </c>
      <c r="F33" t="s">
        <v>159</v>
      </c>
      <c r="G33" t="s">
        <v>49</v>
      </c>
      <c r="H33" t="s">
        <v>160</v>
      </c>
      <c r="I33" t="s">
        <v>20</v>
      </c>
      <c r="J33" t="s">
        <v>20</v>
      </c>
      <c r="K33" t="s">
        <v>20</v>
      </c>
      <c r="L33" t="s">
        <v>20</v>
      </c>
      <c r="M33" t="s">
        <v>20</v>
      </c>
      <c r="N33" t="s">
        <v>20</v>
      </c>
      <c r="O33" t="s">
        <v>20</v>
      </c>
      <c r="P33" t="s">
        <v>20</v>
      </c>
      <c r="Q33" t="s">
        <v>20</v>
      </c>
      <c r="R33" t="s">
        <v>20</v>
      </c>
      <c r="S33" t="s">
        <v>81</v>
      </c>
      <c r="T33" t="s">
        <v>161</v>
      </c>
    </row>
    <row r="34" spans="1:20" x14ac:dyDescent="0.25">
      <c r="A34" t="s">
        <v>162</v>
      </c>
      <c r="B34" t="s">
        <v>156</v>
      </c>
      <c r="C34" t="s">
        <v>87</v>
      </c>
      <c r="D34" t="s">
        <v>163</v>
      </c>
      <c r="E34" t="s">
        <v>158</v>
      </c>
      <c r="F34" t="s">
        <v>159</v>
      </c>
      <c r="G34" t="s">
        <v>49</v>
      </c>
      <c r="H34" t="s">
        <v>160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  <c r="Q34" t="s">
        <v>20</v>
      </c>
      <c r="R34" t="s">
        <v>20</v>
      </c>
      <c r="S34" t="s">
        <v>87</v>
      </c>
      <c r="T34" t="s">
        <v>164</v>
      </c>
    </row>
    <row r="35" spans="1:20" x14ac:dyDescent="0.25">
      <c r="A35" t="s">
        <v>165</v>
      </c>
      <c r="B35" t="s">
        <v>156</v>
      </c>
      <c r="C35" t="s">
        <v>41</v>
      </c>
      <c r="D35" t="s">
        <v>166</v>
      </c>
      <c r="E35" t="s">
        <v>158</v>
      </c>
      <c r="F35" t="s">
        <v>159</v>
      </c>
      <c r="G35" t="s">
        <v>49</v>
      </c>
      <c r="H35" t="s">
        <v>50</v>
      </c>
      <c r="I35" t="s">
        <v>20</v>
      </c>
      <c r="J35" t="s">
        <v>20</v>
      </c>
      <c r="K35" t="s">
        <v>20</v>
      </c>
      <c r="L35" t="s">
        <v>20</v>
      </c>
      <c r="M35" t="s">
        <v>20</v>
      </c>
      <c r="N35" t="s">
        <v>20</v>
      </c>
      <c r="O35" t="s">
        <v>20</v>
      </c>
      <c r="P35" t="s">
        <v>20</v>
      </c>
      <c r="Q35" t="s">
        <v>20</v>
      </c>
      <c r="R35" t="s">
        <v>20</v>
      </c>
      <c r="S35" t="s">
        <v>41</v>
      </c>
      <c r="T35" t="s">
        <v>167</v>
      </c>
    </row>
    <row r="36" spans="1:20" x14ac:dyDescent="0.25">
      <c r="A36" t="s">
        <v>168</v>
      </c>
      <c r="B36" t="s">
        <v>156</v>
      </c>
      <c r="C36" t="s">
        <v>74</v>
      </c>
      <c r="D36" t="s">
        <v>157</v>
      </c>
      <c r="E36" t="s">
        <v>169</v>
      </c>
      <c r="F36" t="s">
        <v>159</v>
      </c>
      <c r="G36" t="s">
        <v>49</v>
      </c>
      <c r="H36" t="s">
        <v>50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  <c r="Q36" t="s">
        <v>20</v>
      </c>
      <c r="R36" t="s">
        <v>20</v>
      </c>
      <c r="S36" t="s">
        <v>74</v>
      </c>
      <c r="T36" t="s">
        <v>170</v>
      </c>
    </row>
    <row r="37" spans="1:20" x14ac:dyDescent="0.25">
      <c r="A37" t="s">
        <v>171</v>
      </c>
      <c r="B37" t="s">
        <v>156</v>
      </c>
      <c r="C37" t="s">
        <v>87</v>
      </c>
      <c r="D37" t="s">
        <v>163</v>
      </c>
      <c r="E37" t="s">
        <v>172</v>
      </c>
      <c r="F37" t="s">
        <v>159</v>
      </c>
      <c r="G37" t="s">
        <v>49</v>
      </c>
      <c r="H37" t="s">
        <v>50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  <c r="Q37" t="s">
        <v>20</v>
      </c>
      <c r="R37" t="s">
        <v>20</v>
      </c>
      <c r="S37" t="s">
        <v>87</v>
      </c>
      <c r="T37" t="s">
        <v>164</v>
      </c>
    </row>
    <row r="38" spans="1:20" x14ac:dyDescent="0.25">
      <c r="A38" t="s">
        <v>173</v>
      </c>
      <c r="B38" t="s">
        <v>156</v>
      </c>
      <c r="C38" t="s">
        <v>81</v>
      </c>
      <c r="D38" t="s">
        <v>157</v>
      </c>
      <c r="E38" t="s">
        <v>172</v>
      </c>
      <c r="F38" t="s">
        <v>159</v>
      </c>
      <c r="G38" t="s">
        <v>49</v>
      </c>
      <c r="H38" t="s">
        <v>50</v>
      </c>
      <c r="I38" t="s">
        <v>20</v>
      </c>
      <c r="J38" t="s">
        <v>20</v>
      </c>
      <c r="K38" t="s">
        <v>20</v>
      </c>
      <c r="L38" t="s">
        <v>20</v>
      </c>
      <c r="M38" t="s">
        <v>20</v>
      </c>
      <c r="N38" t="s">
        <v>20</v>
      </c>
      <c r="O38" t="s">
        <v>20</v>
      </c>
      <c r="P38" t="s">
        <v>20</v>
      </c>
      <c r="Q38" t="s">
        <v>20</v>
      </c>
      <c r="R38" t="s">
        <v>20</v>
      </c>
      <c r="S38" t="s">
        <v>81</v>
      </c>
      <c r="T38" t="s">
        <v>161</v>
      </c>
    </row>
    <row r="39" spans="1:20" x14ac:dyDescent="0.25">
      <c r="A39" t="s">
        <v>174</v>
      </c>
      <c r="B39" t="s">
        <v>175</v>
      </c>
      <c r="C39" t="s">
        <v>41</v>
      </c>
      <c r="D39" t="s">
        <v>176</v>
      </c>
      <c r="E39" t="s">
        <v>177</v>
      </c>
      <c r="F39" t="s">
        <v>178</v>
      </c>
      <c r="G39" t="s">
        <v>50</v>
      </c>
      <c r="H39" t="s">
        <v>50</v>
      </c>
      <c r="I39" t="s">
        <v>51</v>
      </c>
      <c r="J39" t="s">
        <v>52</v>
      </c>
      <c r="K39" t="s">
        <v>179</v>
      </c>
      <c r="L39" t="s">
        <v>20</v>
      </c>
      <c r="M39" t="s">
        <v>20</v>
      </c>
      <c r="N39" t="s">
        <v>20</v>
      </c>
      <c r="O39" t="s">
        <v>20</v>
      </c>
      <c r="P39" t="s">
        <v>20</v>
      </c>
      <c r="Q39" t="s">
        <v>20</v>
      </c>
      <c r="R39" t="s">
        <v>20</v>
      </c>
      <c r="S39" t="s">
        <v>41</v>
      </c>
      <c r="T39" t="s">
        <v>180</v>
      </c>
    </row>
    <row r="40" spans="1:20" x14ac:dyDescent="0.25">
      <c r="A40" t="s">
        <v>181</v>
      </c>
      <c r="B40" t="s">
        <v>175</v>
      </c>
      <c r="C40" t="s">
        <v>81</v>
      </c>
      <c r="D40" t="s">
        <v>176</v>
      </c>
      <c r="E40" t="s">
        <v>182</v>
      </c>
      <c r="F40" t="s">
        <v>178</v>
      </c>
      <c r="G40" t="s">
        <v>50</v>
      </c>
      <c r="H40" t="s">
        <v>50</v>
      </c>
      <c r="I40" t="s">
        <v>51</v>
      </c>
      <c r="J40" t="s">
        <v>52</v>
      </c>
      <c r="K40" t="s">
        <v>179</v>
      </c>
      <c r="L40" t="s">
        <v>20</v>
      </c>
      <c r="M40" t="s">
        <v>20</v>
      </c>
      <c r="N40" t="s">
        <v>20</v>
      </c>
      <c r="O40" t="s">
        <v>20</v>
      </c>
      <c r="P40" t="s">
        <v>20</v>
      </c>
      <c r="Q40" t="s">
        <v>20</v>
      </c>
      <c r="R40" t="s">
        <v>20</v>
      </c>
      <c r="S40" t="s">
        <v>81</v>
      </c>
      <c r="T40" t="s">
        <v>183</v>
      </c>
    </row>
    <row r="41" spans="1:20" x14ac:dyDescent="0.25">
      <c r="A41" t="s">
        <v>184</v>
      </c>
      <c r="B41" t="s">
        <v>175</v>
      </c>
      <c r="C41" t="s">
        <v>91</v>
      </c>
      <c r="D41" t="s">
        <v>185</v>
      </c>
      <c r="E41" t="s">
        <v>186</v>
      </c>
      <c r="F41" t="s">
        <v>178</v>
      </c>
      <c r="G41" t="s">
        <v>49</v>
      </c>
      <c r="H41" t="s">
        <v>50</v>
      </c>
      <c r="I41" t="s">
        <v>51</v>
      </c>
      <c r="J41" t="s">
        <v>52</v>
      </c>
      <c r="K41" t="s">
        <v>179</v>
      </c>
      <c r="L41" t="s">
        <v>20</v>
      </c>
      <c r="M41" t="s">
        <v>20</v>
      </c>
      <c r="N41" t="s">
        <v>20</v>
      </c>
      <c r="O41" t="s">
        <v>71</v>
      </c>
      <c r="P41" t="s">
        <v>20</v>
      </c>
      <c r="Q41" t="s">
        <v>20</v>
      </c>
      <c r="R41" t="s">
        <v>20</v>
      </c>
      <c r="S41" t="s">
        <v>91</v>
      </c>
      <c r="T41" t="s">
        <v>187</v>
      </c>
    </row>
    <row r="42" spans="1:20" x14ac:dyDescent="0.25">
      <c r="A42" t="s">
        <v>188</v>
      </c>
      <c r="B42" t="s">
        <v>175</v>
      </c>
      <c r="C42" t="s">
        <v>87</v>
      </c>
      <c r="D42" t="s">
        <v>176</v>
      </c>
      <c r="E42" t="s">
        <v>189</v>
      </c>
      <c r="F42" t="s">
        <v>178</v>
      </c>
      <c r="G42" t="s">
        <v>50</v>
      </c>
      <c r="H42" t="s">
        <v>50</v>
      </c>
      <c r="I42" t="s">
        <v>51</v>
      </c>
      <c r="J42" t="s">
        <v>52</v>
      </c>
      <c r="K42" t="s">
        <v>179</v>
      </c>
      <c r="L42" t="s">
        <v>20</v>
      </c>
      <c r="M42" t="s">
        <v>20</v>
      </c>
      <c r="N42" t="s">
        <v>20</v>
      </c>
      <c r="O42" t="s">
        <v>20</v>
      </c>
      <c r="P42" t="s">
        <v>20</v>
      </c>
      <c r="Q42" t="s">
        <v>20</v>
      </c>
      <c r="R42" t="s">
        <v>20</v>
      </c>
      <c r="S42" t="s">
        <v>87</v>
      </c>
      <c r="T42" t="s">
        <v>190</v>
      </c>
    </row>
    <row r="43" spans="1:20" x14ac:dyDescent="0.25">
      <c r="A43" t="s">
        <v>191</v>
      </c>
      <c r="B43" t="s">
        <v>175</v>
      </c>
      <c r="C43" t="s">
        <v>84</v>
      </c>
      <c r="D43" t="s">
        <v>176</v>
      </c>
      <c r="E43" t="s">
        <v>192</v>
      </c>
      <c r="F43" t="s">
        <v>178</v>
      </c>
      <c r="G43" t="s">
        <v>50</v>
      </c>
      <c r="H43" t="s">
        <v>50</v>
      </c>
      <c r="I43" t="s">
        <v>51</v>
      </c>
      <c r="J43" t="s">
        <v>52</v>
      </c>
      <c r="K43" t="s">
        <v>179</v>
      </c>
      <c r="L43" t="s">
        <v>20</v>
      </c>
      <c r="M43" t="s">
        <v>20</v>
      </c>
      <c r="N43" t="s">
        <v>20</v>
      </c>
      <c r="O43" t="s">
        <v>20</v>
      </c>
      <c r="P43" t="s">
        <v>20</v>
      </c>
      <c r="Q43" t="s">
        <v>20</v>
      </c>
      <c r="R43" t="s">
        <v>20</v>
      </c>
      <c r="S43" t="s">
        <v>84</v>
      </c>
      <c r="T43" t="s">
        <v>193</v>
      </c>
    </row>
    <row r="44" spans="1:20" x14ac:dyDescent="0.25">
      <c r="A44" t="s">
        <v>194</v>
      </c>
      <c r="B44" t="s">
        <v>175</v>
      </c>
      <c r="C44" t="s">
        <v>94</v>
      </c>
      <c r="D44" t="s">
        <v>176</v>
      </c>
      <c r="E44" t="s">
        <v>195</v>
      </c>
      <c r="F44" t="s">
        <v>178</v>
      </c>
      <c r="G44" t="s">
        <v>49</v>
      </c>
      <c r="H44" t="s">
        <v>50</v>
      </c>
      <c r="I44" t="s">
        <v>51</v>
      </c>
      <c r="J44" t="s">
        <v>52</v>
      </c>
      <c r="K44" t="s">
        <v>179</v>
      </c>
      <c r="L44" t="s">
        <v>20</v>
      </c>
      <c r="M44" t="s">
        <v>20</v>
      </c>
      <c r="N44" t="s">
        <v>20</v>
      </c>
      <c r="O44" t="s">
        <v>20</v>
      </c>
      <c r="P44" t="s">
        <v>20</v>
      </c>
      <c r="Q44" t="s">
        <v>20</v>
      </c>
      <c r="R44" t="s">
        <v>20</v>
      </c>
      <c r="S44" t="s">
        <v>94</v>
      </c>
      <c r="T44" t="s">
        <v>196</v>
      </c>
    </row>
    <row r="45" spans="1:20" x14ac:dyDescent="0.25">
      <c r="A45" t="s">
        <v>197</v>
      </c>
      <c r="B45" t="s">
        <v>175</v>
      </c>
      <c r="C45" t="s">
        <v>74</v>
      </c>
      <c r="D45" t="s">
        <v>198</v>
      </c>
      <c r="E45" t="s">
        <v>182</v>
      </c>
      <c r="F45" t="s">
        <v>178</v>
      </c>
      <c r="G45" t="s">
        <v>50</v>
      </c>
      <c r="H45" t="s">
        <v>50</v>
      </c>
      <c r="I45" t="s">
        <v>51</v>
      </c>
      <c r="J45" t="s">
        <v>52</v>
      </c>
      <c r="K45" t="s">
        <v>179</v>
      </c>
      <c r="L45" t="s">
        <v>20</v>
      </c>
      <c r="M45" t="s">
        <v>20</v>
      </c>
      <c r="N45" t="s">
        <v>20</v>
      </c>
      <c r="O45" t="s">
        <v>20</v>
      </c>
      <c r="P45" t="s">
        <v>20</v>
      </c>
      <c r="Q45" t="s">
        <v>20</v>
      </c>
      <c r="R45" t="s">
        <v>20</v>
      </c>
      <c r="S45" t="s">
        <v>74</v>
      </c>
      <c r="T45" t="s">
        <v>199</v>
      </c>
    </row>
    <row r="46" spans="1:20" x14ac:dyDescent="0.25">
      <c r="A46" t="s">
        <v>200</v>
      </c>
      <c r="B46" t="s">
        <v>201</v>
      </c>
      <c r="C46" t="s">
        <v>87</v>
      </c>
      <c r="D46" t="s">
        <v>202</v>
      </c>
      <c r="E46" t="s">
        <v>203</v>
      </c>
      <c r="F46" t="s">
        <v>59</v>
      </c>
      <c r="G46" t="s">
        <v>50</v>
      </c>
      <c r="H46" t="s">
        <v>50</v>
      </c>
      <c r="I46" t="s">
        <v>51</v>
      </c>
      <c r="J46" t="s">
        <v>52</v>
      </c>
      <c r="K46" t="s">
        <v>65</v>
      </c>
      <c r="L46" t="s">
        <v>66</v>
      </c>
      <c r="M46" t="s">
        <v>66</v>
      </c>
      <c r="N46" t="s">
        <v>66</v>
      </c>
      <c r="O46" t="s">
        <v>66</v>
      </c>
      <c r="P46" t="s">
        <v>20</v>
      </c>
      <c r="Q46" t="s">
        <v>20</v>
      </c>
      <c r="R46" t="s">
        <v>20</v>
      </c>
      <c r="S46" t="s">
        <v>87</v>
      </c>
      <c r="T46" t="s">
        <v>204</v>
      </c>
    </row>
    <row r="47" spans="1:20" x14ac:dyDescent="0.25">
      <c r="A47" t="s">
        <v>205</v>
      </c>
      <c r="B47" t="s">
        <v>201</v>
      </c>
      <c r="C47" t="s">
        <v>87</v>
      </c>
      <c r="D47" t="s">
        <v>202</v>
      </c>
      <c r="E47" t="s">
        <v>206</v>
      </c>
      <c r="F47" t="s">
        <v>59</v>
      </c>
      <c r="G47" t="s">
        <v>50</v>
      </c>
      <c r="H47" t="s">
        <v>50</v>
      </c>
      <c r="I47" t="s">
        <v>51</v>
      </c>
      <c r="J47" t="s">
        <v>52</v>
      </c>
      <c r="K47" t="s">
        <v>65</v>
      </c>
      <c r="L47" t="s">
        <v>66</v>
      </c>
      <c r="M47" t="s">
        <v>66</v>
      </c>
      <c r="N47" t="s">
        <v>66</v>
      </c>
      <c r="O47" t="s">
        <v>66</v>
      </c>
      <c r="P47" t="s">
        <v>20</v>
      </c>
      <c r="Q47" t="s">
        <v>20</v>
      </c>
      <c r="R47" t="s">
        <v>20</v>
      </c>
      <c r="S47" t="s">
        <v>87</v>
      </c>
      <c r="T47" t="s">
        <v>204</v>
      </c>
    </row>
    <row r="48" spans="1:20" x14ac:dyDescent="0.25">
      <c r="A48" t="s">
        <v>207</v>
      </c>
      <c r="B48" t="s">
        <v>201</v>
      </c>
      <c r="C48" t="s">
        <v>81</v>
      </c>
      <c r="D48" t="s">
        <v>208</v>
      </c>
      <c r="E48" t="s">
        <v>203</v>
      </c>
      <c r="F48" t="s">
        <v>59</v>
      </c>
      <c r="G48" t="s">
        <v>50</v>
      </c>
      <c r="H48" t="s">
        <v>50</v>
      </c>
      <c r="I48" t="s">
        <v>51</v>
      </c>
      <c r="J48" t="s">
        <v>52</v>
      </c>
      <c r="K48" t="s">
        <v>65</v>
      </c>
      <c r="L48" t="s">
        <v>66</v>
      </c>
      <c r="M48" t="s">
        <v>66</v>
      </c>
      <c r="N48" t="s">
        <v>66</v>
      </c>
      <c r="O48" t="s">
        <v>66</v>
      </c>
      <c r="P48" t="s">
        <v>20</v>
      </c>
      <c r="Q48" t="s">
        <v>20</v>
      </c>
      <c r="R48" t="s">
        <v>20</v>
      </c>
      <c r="S48" t="s">
        <v>81</v>
      </c>
      <c r="T48" t="s">
        <v>209</v>
      </c>
    </row>
    <row r="49" spans="1:20" x14ac:dyDescent="0.25">
      <c r="A49" t="s">
        <v>210</v>
      </c>
      <c r="B49" t="s">
        <v>201</v>
      </c>
      <c r="C49" t="s">
        <v>91</v>
      </c>
      <c r="D49" t="s">
        <v>211</v>
      </c>
      <c r="E49" t="s">
        <v>206</v>
      </c>
      <c r="F49" t="s">
        <v>59</v>
      </c>
      <c r="G49" t="s">
        <v>50</v>
      </c>
      <c r="H49" t="s">
        <v>160</v>
      </c>
      <c r="I49" t="s">
        <v>51</v>
      </c>
      <c r="J49" t="s">
        <v>52</v>
      </c>
      <c r="K49" t="s">
        <v>65</v>
      </c>
      <c r="L49" t="s">
        <v>66</v>
      </c>
      <c r="M49" t="s">
        <v>66</v>
      </c>
      <c r="N49" t="s">
        <v>66</v>
      </c>
      <c r="O49" t="s">
        <v>66</v>
      </c>
      <c r="P49" t="s">
        <v>20</v>
      </c>
      <c r="Q49" t="s">
        <v>20</v>
      </c>
      <c r="R49" t="s">
        <v>20</v>
      </c>
      <c r="S49" t="s">
        <v>91</v>
      </c>
      <c r="T49" t="s">
        <v>212</v>
      </c>
    </row>
    <row r="50" spans="1:20" x14ac:dyDescent="0.25">
      <c r="A50" t="s">
        <v>213</v>
      </c>
      <c r="B50" t="s">
        <v>201</v>
      </c>
      <c r="C50" t="s">
        <v>74</v>
      </c>
      <c r="D50" t="s">
        <v>214</v>
      </c>
      <c r="E50" t="s">
        <v>215</v>
      </c>
      <c r="F50" t="s">
        <v>59</v>
      </c>
      <c r="G50" t="s">
        <v>50</v>
      </c>
      <c r="H50" t="s">
        <v>50</v>
      </c>
      <c r="I50" t="s">
        <v>51</v>
      </c>
      <c r="J50" t="s">
        <v>52</v>
      </c>
      <c r="K50" t="s">
        <v>65</v>
      </c>
      <c r="L50" t="s">
        <v>66</v>
      </c>
      <c r="M50" t="s">
        <v>66</v>
      </c>
      <c r="N50" t="s">
        <v>66</v>
      </c>
      <c r="O50" t="s">
        <v>66</v>
      </c>
      <c r="P50" t="s">
        <v>20</v>
      </c>
      <c r="Q50" t="s">
        <v>20</v>
      </c>
      <c r="R50" t="s">
        <v>20</v>
      </c>
      <c r="S50" t="s">
        <v>74</v>
      </c>
      <c r="T50" t="s">
        <v>216</v>
      </c>
    </row>
    <row r="51" spans="1:20" x14ac:dyDescent="0.25">
      <c r="A51" t="s">
        <v>217</v>
      </c>
      <c r="B51" t="s">
        <v>201</v>
      </c>
      <c r="C51" t="s">
        <v>74</v>
      </c>
      <c r="D51" t="s">
        <v>214</v>
      </c>
      <c r="E51" t="s">
        <v>218</v>
      </c>
      <c r="F51" t="s">
        <v>59</v>
      </c>
      <c r="G51" t="s">
        <v>50</v>
      </c>
      <c r="H51" t="s">
        <v>50</v>
      </c>
      <c r="I51" t="s">
        <v>51</v>
      </c>
      <c r="J51" t="s">
        <v>52</v>
      </c>
      <c r="K51" t="s">
        <v>65</v>
      </c>
      <c r="L51" t="s">
        <v>66</v>
      </c>
      <c r="M51" t="s">
        <v>66</v>
      </c>
      <c r="N51" t="s">
        <v>66</v>
      </c>
      <c r="O51" t="s">
        <v>66</v>
      </c>
      <c r="P51" t="s">
        <v>20</v>
      </c>
      <c r="Q51" t="s">
        <v>20</v>
      </c>
      <c r="R51" t="s">
        <v>20</v>
      </c>
      <c r="S51" t="s">
        <v>74</v>
      </c>
      <c r="T51" t="s">
        <v>216</v>
      </c>
    </row>
    <row r="52" spans="1:20" x14ac:dyDescent="0.25">
      <c r="A52" t="s">
        <v>219</v>
      </c>
      <c r="B52" t="s">
        <v>201</v>
      </c>
      <c r="C52" t="s">
        <v>41</v>
      </c>
      <c r="D52" t="s">
        <v>220</v>
      </c>
      <c r="E52" t="s">
        <v>221</v>
      </c>
      <c r="F52" t="s">
        <v>59</v>
      </c>
      <c r="G52" t="s">
        <v>50</v>
      </c>
      <c r="H52" t="s">
        <v>50</v>
      </c>
      <c r="I52" t="s">
        <v>51</v>
      </c>
      <c r="J52" t="s">
        <v>52</v>
      </c>
      <c r="K52" t="s">
        <v>65</v>
      </c>
      <c r="L52" t="s">
        <v>66</v>
      </c>
      <c r="M52" t="s">
        <v>66</v>
      </c>
      <c r="N52" t="s">
        <v>66</v>
      </c>
      <c r="O52" t="s">
        <v>66</v>
      </c>
      <c r="P52" t="s">
        <v>20</v>
      </c>
      <c r="Q52" t="s">
        <v>20</v>
      </c>
      <c r="R52" t="s">
        <v>20</v>
      </c>
      <c r="S52" t="s">
        <v>41</v>
      </c>
      <c r="T52" t="s">
        <v>222</v>
      </c>
    </row>
    <row r="53" spans="1:20" x14ac:dyDescent="0.25">
      <c r="A53" t="s">
        <v>223</v>
      </c>
      <c r="B53" t="s">
        <v>201</v>
      </c>
      <c r="C53" t="s">
        <v>87</v>
      </c>
      <c r="D53" t="s">
        <v>202</v>
      </c>
      <c r="E53" t="s">
        <v>203</v>
      </c>
      <c r="F53" t="s">
        <v>59</v>
      </c>
      <c r="G53" t="s">
        <v>50</v>
      </c>
      <c r="H53" t="s">
        <v>50</v>
      </c>
      <c r="I53" t="s">
        <v>51</v>
      </c>
      <c r="J53" t="s">
        <v>52</v>
      </c>
      <c r="K53" t="s">
        <v>65</v>
      </c>
      <c r="L53" t="s">
        <v>66</v>
      </c>
      <c r="M53" t="s">
        <v>66</v>
      </c>
      <c r="N53" t="s">
        <v>66</v>
      </c>
      <c r="O53" t="s">
        <v>66</v>
      </c>
      <c r="P53" t="s">
        <v>20</v>
      </c>
      <c r="Q53" t="s">
        <v>20</v>
      </c>
      <c r="R53" t="s">
        <v>20</v>
      </c>
      <c r="S53" t="s">
        <v>87</v>
      </c>
      <c r="T53" t="s">
        <v>204</v>
      </c>
    </row>
    <row r="54" spans="1:20" x14ac:dyDescent="0.25">
      <c r="A54" t="s">
        <v>224</v>
      </c>
      <c r="B54" t="s">
        <v>201</v>
      </c>
      <c r="C54" t="s">
        <v>81</v>
      </c>
      <c r="D54" t="s">
        <v>208</v>
      </c>
      <c r="E54" t="s">
        <v>203</v>
      </c>
      <c r="F54" t="s">
        <v>59</v>
      </c>
      <c r="G54" t="s">
        <v>50</v>
      </c>
      <c r="H54" t="s">
        <v>50</v>
      </c>
      <c r="I54" t="s">
        <v>51</v>
      </c>
      <c r="J54" t="s">
        <v>52</v>
      </c>
      <c r="K54" t="s">
        <v>65</v>
      </c>
      <c r="L54" t="s">
        <v>66</v>
      </c>
      <c r="M54" t="s">
        <v>66</v>
      </c>
      <c r="N54" t="s">
        <v>66</v>
      </c>
      <c r="O54" t="s">
        <v>66</v>
      </c>
      <c r="P54" t="s">
        <v>20</v>
      </c>
      <c r="Q54" t="s">
        <v>20</v>
      </c>
      <c r="R54" t="s">
        <v>20</v>
      </c>
      <c r="S54" t="s">
        <v>81</v>
      </c>
      <c r="T54" t="s">
        <v>209</v>
      </c>
    </row>
    <row r="55" spans="1:20" x14ac:dyDescent="0.25">
      <c r="A55" t="s">
        <v>225</v>
      </c>
      <c r="B55" t="s">
        <v>201</v>
      </c>
      <c r="C55" t="s">
        <v>81</v>
      </c>
      <c r="D55" t="s">
        <v>208</v>
      </c>
      <c r="E55" t="s">
        <v>206</v>
      </c>
      <c r="F55" t="s">
        <v>59</v>
      </c>
      <c r="G55" t="s">
        <v>50</v>
      </c>
      <c r="H55" t="s">
        <v>50</v>
      </c>
      <c r="I55" t="s">
        <v>51</v>
      </c>
      <c r="J55" t="s">
        <v>52</v>
      </c>
      <c r="K55" t="s">
        <v>65</v>
      </c>
      <c r="L55" t="s">
        <v>66</v>
      </c>
      <c r="M55" t="s">
        <v>66</v>
      </c>
      <c r="N55" t="s">
        <v>66</v>
      </c>
      <c r="O55" t="s">
        <v>66</v>
      </c>
      <c r="P55" t="s">
        <v>20</v>
      </c>
      <c r="Q55" t="s">
        <v>20</v>
      </c>
      <c r="R55" t="s">
        <v>20</v>
      </c>
      <c r="S55" t="s">
        <v>81</v>
      </c>
      <c r="T55" t="s">
        <v>209</v>
      </c>
    </row>
    <row r="56" spans="1:20" x14ac:dyDescent="0.25">
      <c r="A56" t="s">
        <v>226</v>
      </c>
      <c r="B56" t="s">
        <v>201</v>
      </c>
      <c r="C56" t="s">
        <v>84</v>
      </c>
      <c r="D56" t="s">
        <v>227</v>
      </c>
      <c r="E56" t="s">
        <v>221</v>
      </c>
      <c r="F56" t="s">
        <v>59</v>
      </c>
      <c r="G56" t="s">
        <v>50</v>
      </c>
      <c r="H56" t="s">
        <v>50</v>
      </c>
      <c r="I56" t="s">
        <v>51</v>
      </c>
      <c r="J56" t="s">
        <v>52</v>
      </c>
      <c r="K56" t="s">
        <v>65</v>
      </c>
      <c r="L56" t="s">
        <v>66</v>
      </c>
      <c r="M56" t="s">
        <v>66</v>
      </c>
      <c r="N56" t="s">
        <v>66</v>
      </c>
      <c r="O56" t="s">
        <v>66</v>
      </c>
      <c r="P56" t="s">
        <v>20</v>
      </c>
      <c r="Q56" t="s">
        <v>20</v>
      </c>
      <c r="R56" t="s">
        <v>20</v>
      </c>
      <c r="S56" t="s">
        <v>84</v>
      </c>
      <c r="T56" t="s">
        <v>228</v>
      </c>
    </row>
    <row r="57" spans="1:20" x14ac:dyDescent="0.25">
      <c r="A57" t="s">
        <v>229</v>
      </c>
      <c r="B57" t="s">
        <v>230</v>
      </c>
      <c r="C57" t="s">
        <v>45</v>
      </c>
      <c r="D57" t="s">
        <v>75</v>
      </c>
      <c r="E57" t="s">
        <v>231</v>
      </c>
      <c r="F57" t="s">
        <v>59</v>
      </c>
      <c r="G57" t="s">
        <v>49</v>
      </c>
      <c r="H57" t="s">
        <v>50</v>
      </c>
      <c r="I57" t="s">
        <v>51</v>
      </c>
      <c r="J57" t="s">
        <v>52</v>
      </c>
      <c r="K57" t="s">
        <v>65</v>
      </c>
      <c r="L57" t="s">
        <v>66</v>
      </c>
      <c r="M57" t="s">
        <v>66</v>
      </c>
      <c r="N57" t="s">
        <v>66</v>
      </c>
      <c r="O57" t="s">
        <v>66</v>
      </c>
      <c r="P57" t="s">
        <v>20</v>
      </c>
      <c r="Q57" t="s">
        <v>20</v>
      </c>
      <c r="R57" t="s">
        <v>20</v>
      </c>
      <c r="S57" t="s">
        <v>45</v>
      </c>
      <c r="T57" t="s">
        <v>232</v>
      </c>
    </row>
    <row r="58" spans="1:20" x14ac:dyDescent="0.25">
      <c r="A58" t="s">
        <v>233</v>
      </c>
      <c r="B58" t="s">
        <v>230</v>
      </c>
      <c r="C58" t="s">
        <v>45</v>
      </c>
      <c r="D58" t="s">
        <v>75</v>
      </c>
      <c r="E58" t="s">
        <v>234</v>
      </c>
      <c r="F58" t="s">
        <v>59</v>
      </c>
      <c r="G58" t="s">
        <v>49</v>
      </c>
      <c r="H58" t="s">
        <v>50</v>
      </c>
      <c r="I58" t="s">
        <v>20</v>
      </c>
      <c r="J58" t="s">
        <v>20</v>
      </c>
      <c r="K58" t="s">
        <v>20</v>
      </c>
      <c r="L58" t="s">
        <v>20</v>
      </c>
      <c r="M58" t="s">
        <v>20</v>
      </c>
      <c r="N58" t="s">
        <v>20</v>
      </c>
      <c r="O58" t="s">
        <v>20</v>
      </c>
      <c r="P58" t="s">
        <v>20</v>
      </c>
      <c r="Q58" t="s">
        <v>20</v>
      </c>
      <c r="R58" t="s">
        <v>20</v>
      </c>
      <c r="S58" t="s">
        <v>45</v>
      </c>
      <c r="T58" t="s">
        <v>232</v>
      </c>
    </row>
    <row r="59" spans="1:20" x14ac:dyDescent="0.25">
      <c r="A59" t="s">
        <v>235</v>
      </c>
      <c r="B59" t="s">
        <v>236</v>
      </c>
      <c r="C59" t="s">
        <v>91</v>
      </c>
      <c r="D59" t="s">
        <v>75</v>
      </c>
      <c r="E59" t="s">
        <v>231</v>
      </c>
      <c r="F59" t="s">
        <v>59</v>
      </c>
      <c r="G59" t="s">
        <v>49</v>
      </c>
      <c r="H59" t="s">
        <v>50</v>
      </c>
      <c r="I59" t="s">
        <v>51</v>
      </c>
      <c r="J59" t="s">
        <v>52</v>
      </c>
      <c r="K59" t="s">
        <v>65</v>
      </c>
      <c r="L59" t="s">
        <v>66</v>
      </c>
      <c r="M59" t="s">
        <v>66</v>
      </c>
      <c r="N59" t="s">
        <v>66</v>
      </c>
      <c r="O59" t="s">
        <v>66</v>
      </c>
      <c r="P59" t="s">
        <v>20</v>
      </c>
      <c r="Q59" t="s">
        <v>20</v>
      </c>
      <c r="R59" t="s">
        <v>20</v>
      </c>
      <c r="S59" t="s">
        <v>91</v>
      </c>
      <c r="T59" t="s">
        <v>237</v>
      </c>
    </row>
    <row r="60" spans="1:20" x14ac:dyDescent="0.25">
      <c r="A60" t="s">
        <v>238</v>
      </c>
      <c r="B60" t="s">
        <v>236</v>
      </c>
      <c r="C60" t="s">
        <v>91</v>
      </c>
      <c r="D60" t="s">
        <v>75</v>
      </c>
      <c r="E60" t="s">
        <v>234</v>
      </c>
      <c r="F60" t="s">
        <v>59</v>
      </c>
      <c r="G60" t="s">
        <v>49</v>
      </c>
      <c r="H60" t="s">
        <v>50</v>
      </c>
      <c r="I60" t="s">
        <v>20</v>
      </c>
      <c r="J60" t="s">
        <v>20</v>
      </c>
      <c r="K60" t="s">
        <v>20</v>
      </c>
      <c r="L60" t="s">
        <v>20</v>
      </c>
      <c r="M60" t="s">
        <v>20</v>
      </c>
      <c r="N60" t="s">
        <v>20</v>
      </c>
      <c r="O60" t="s">
        <v>20</v>
      </c>
      <c r="P60" t="s">
        <v>20</v>
      </c>
      <c r="Q60" t="s">
        <v>20</v>
      </c>
      <c r="R60" t="s">
        <v>20</v>
      </c>
      <c r="S60" t="s">
        <v>91</v>
      </c>
      <c r="T60" t="s">
        <v>237</v>
      </c>
    </row>
    <row r="61" spans="1:20" x14ac:dyDescent="0.25">
      <c r="A61" t="s">
        <v>239</v>
      </c>
      <c r="B61" t="s">
        <v>21</v>
      </c>
      <c r="C61" t="s">
        <v>81</v>
      </c>
      <c r="D61" t="s">
        <v>240</v>
      </c>
      <c r="E61" t="s">
        <v>157</v>
      </c>
      <c r="F61" t="s">
        <v>159</v>
      </c>
      <c r="G61" t="s">
        <v>49</v>
      </c>
      <c r="H61" t="s">
        <v>241</v>
      </c>
      <c r="I61" t="s">
        <v>20</v>
      </c>
      <c r="J61" t="s">
        <v>20</v>
      </c>
      <c r="K61" t="s">
        <v>20</v>
      </c>
      <c r="L61" t="s">
        <v>20</v>
      </c>
      <c r="M61" t="s">
        <v>20</v>
      </c>
      <c r="N61" t="s">
        <v>20</v>
      </c>
      <c r="O61" t="s">
        <v>20</v>
      </c>
      <c r="P61" t="s">
        <v>20</v>
      </c>
      <c r="Q61" t="s">
        <v>20</v>
      </c>
      <c r="R61" t="s">
        <v>20</v>
      </c>
      <c r="S61" t="s">
        <v>81</v>
      </c>
      <c r="T61" t="s">
        <v>242</v>
      </c>
    </row>
    <row r="62" spans="1:20" x14ac:dyDescent="0.25">
      <c r="A62" t="s">
        <v>239</v>
      </c>
      <c r="B62" t="s">
        <v>21</v>
      </c>
      <c r="C62" t="s">
        <v>74</v>
      </c>
      <c r="D62" t="s">
        <v>240</v>
      </c>
      <c r="E62" t="s">
        <v>157</v>
      </c>
      <c r="F62" t="s">
        <v>159</v>
      </c>
      <c r="G62" t="s">
        <v>49</v>
      </c>
      <c r="H62" t="s">
        <v>50</v>
      </c>
      <c r="I62" t="s">
        <v>20</v>
      </c>
      <c r="J62" t="s">
        <v>20</v>
      </c>
      <c r="K62" t="s">
        <v>20</v>
      </c>
      <c r="L62" t="s">
        <v>20</v>
      </c>
      <c r="M62" t="s">
        <v>20</v>
      </c>
      <c r="N62" t="s">
        <v>20</v>
      </c>
      <c r="O62" t="s">
        <v>20</v>
      </c>
      <c r="P62" t="s">
        <v>20</v>
      </c>
      <c r="Q62" t="s">
        <v>20</v>
      </c>
      <c r="R62" t="s">
        <v>20</v>
      </c>
      <c r="S62" t="s">
        <v>74</v>
      </c>
      <c r="T62" t="s">
        <v>243</v>
      </c>
    </row>
    <row r="63" spans="1:20" x14ac:dyDescent="0.25">
      <c r="A63" t="s">
        <v>244</v>
      </c>
      <c r="B63" t="s">
        <v>21</v>
      </c>
      <c r="C63" t="s">
        <v>87</v>
      </c>
      <c r="D63" t="s">
        <v>240</v>
      </c>
      <c r="E63" t="s">
        <v>163</v>
      </c>
      <c r="F63" t="s">
        <v>159</v>
      </c>
      <c r="G63" t="s">
        <v>49</v>
      </c>
      <c r="H63" t="s">
        <v>241</v>
      </c>
      <c r="I63" t="s">
        <v>20</v>
      </c>
      <c r="J63" t="s">
        <v>20</v>
      </c>
      <c r="K63" t="s">
        <v>20</v>
      </c>
      <c r="L63" t="s">
        <v>20</v>
      </c>
      <c r="M63" t="s">
        <v>20</v>
      </c>
      <c r="N63" t="s">
        <v>20</v>
      </c>
      <c r="O63" t="s">
        <v>20</v>
      </c>
      <c r="P63" t="s">
        <v>20</v>
      </c>
      <c r="Q63" t="s">
        <v>20</v>
      </c>
      <c r="R63" t="s">
        <v>20</v>
      </c>
      <c r="S63" t="s">
        <v>87</v>
      </c>
      <c r="T63" t="s">
        <v>245</v>
      </c>
    </row>
    <row r="64" spans="1:20" x14ac:dyDescent="0.25">
      <c r="A64" t="s">
        <v>246</v>
      </c>
      <c r="B64" t="s">
        <v>21</v>
      </c>
      <c r="C64" t="s">
        <v>41</v>
      </c>
      <c r="D64" t="s">
        <v>240</v>
      </c>
      <c r="E64" t="s">
        <v>166</v>
      </c>
      <c r="F64" t="s">
        <v>159</v>
      </c>
      <c r="G64" t="s">
        <v>49</v>
      </c>
      <c r="H64" t="s">
        <v>50</v>
      </c>
      <c r="I64" t="s">
        <v>20</v>
      </c>
      <c r="J64" t="s">
        <v>20</v>
      </c>
      <c r="K64" t="s">
        <v>20</v>
      </c>
      <c r="L64" t="s">
        <v>20</v>
      </c>
      <c r="M64" t="s">
        <v>20</v>
      </c>
      <c r="N64" t="s">
        <v>20</v>
      </c>
      <c r="O64" t="s">
        <v>20</v>
      </c>
      <c r="P64" t="s">
        <v>20</v>
      </c>
      <c r="Q64" t="s">
        <v>20</v>
      </c>
      <c r="R64" t="s">
        <v>20</v>
      </c>
      <c r="S64" t="s">
        <v>41</v>
      </c>
      <c r="T64" t="s">
        <v>247</v>
      </c>
    </row>
    <row r="65" spans="1:20" x14ac:dyDescent="0.25">
      <c r="A65" t="s">
        <v>248</v>
      </c>
      <c r="B65" t="s">
        <v>249</v>
      </c>
      <c r="C65" t="s">
        <v>45</v>
      </c>
      <c r="D65" t="s">
        <v>250</v>
      </c>
      <c r="E65" t="s">
        <v>251</v>
      </c>
      <c r="F65" t="s">
        <v>59</v>
      </c>
      <c r="G65" t="s">
        <v>49</v>
      </c>
      <c r="H65" t="s">
        <v>50</v>
      </c>
      <c r="I65" t="s">
        <v>51</v>
      </c>
      <c r="J65" t="s">
        <v>52</v>
      </c>
      <c r="K65" t="s">
        <v>252</v>
      </c>
      <c r="L65" t="s">
        <v>253</v>
      </c>
      <c r="M65" t="s">
        <v>253</v>
      </c>
      <c r="N65" t="s">
        <v>253</v>
      </c>
      <c r="O65" t="s">
        <v>253</v>
      </c>
      <c r="P65" t="s">
        <v>20</v>
      </c>
      <c r="Q65" t="s">
        <v>20</v>
      </c>
      <c r="R65" t="s">
        <v>20</v>
      </c>
      <c r="S65" t="s">
        <v>45</v>
      </c>
      <c r="T65" t="s">
        <v>254</v>
      </c>
    </row>
    <row r="66" spans="1:20" x14ac:dyDescent="0.25">
      <c r="A66" t="s">
        <v>255</v>
      </c>
      <c r="B66" t="s">
        <v>249</v>
      </c>
      <c r="C66" t="s">
        <v>45</v>
      </c>
      <c r="D66" t="s">
        <v>256</v>
      </c>
      <c r="E66" t="s">
        <v>251</v>
      </c>
      <c r="F66" t="s">
        <v>59</v>
      </c>
      <c r="G66" t="s">
        <v>49</v>
      </c>
      <c r="H66" t="s">
        <v>50</v>
      </c>
      <c r="I66" t="s">
        <v>51</v>
      </c>
      <c r="J66" t="s">
        <v>52</v>
      </c>
      <c r="K66" t="s">
        <v>252</v>
      </c>
      <c r="L66" t="s">
        <v>253</v>
      </c>
      <c r="M66" t="s">
        <v>253</v>
      </c>
      <c r="N66" t="s">
        <v>253</v>
      </c>
      <c r="O66" t="s">
        <v>253</v>
      </c>
      <c r="P66" t="s">
        <v>20</v>
      </c>
      <c r="Q66" t="s">
        <v>20</v>
      </c>
      <c r="R66" t="s">
        <v>20</v>
      </c>
      <c r="S66" t="s">
        <v>45</v>
      </c>
      <c r="T66" t="s">
        <v>254</v>
      </c>
    </row>
    <row r="67" spans="1:20" x14ac:dyDescent="0.25">
      <c r="A67" t="s">
        <v>257</v>
      </c>
      <c r="B67" t="s">
        <v>258</v>
      </c>
      <c r="C67" t="s">
        <v>45</v>
      </c>
      <c r="D67" t="s">
        <v>259</v>
      </c>
      <c r="E67" t="s">
        <v>208</v>
      </c>
      <c r="F67" t="s">
        <v>59</v>
      </c>
      <c r="G67" t="s">
        <v>49</v>
      </c>
      <c r="H67" t="s">
        <v>50</v>
      </c>
      <c r="I67" t="s">
        <v>51</v>
      </c>
      <c r="J67" t="s">
        <v>52</v>
      </c>
      <c r="K67" t="s">
        <v>70</v>
      </c>
      <c r="L67" t="s">
        <v>71</v>
      </c>
      <c r="M67" t="s">
        <v>20</v>
      </c>
      <c r="N67" t="s">
        <v>71</v>
      </c>
      <c r="O67" t="s">
        <v>66</v>
      </c>
      <c r="P67" t="s">
        <v>20</v>
      </c>
      <c r="Q67" t="s">
        <v>20</v>
      </c>
      <c r="R67" t="s">
        <v>20</v>
      </c>
      <c r="S67" t="s">
        <v>45</v>
      </c>
      <c r="T67" t="s">
        <v>260</v>
      </c>
    </row>
    <row r="68" spans="1:20" x14ac:dyDescent="0.25">
      <c r="A68" t="s">
        <v>261</v>
      </c>
      <c r="B68" t="s">
        <v>262</v>
      </c>
      <c r="C68" t="s">
        <v>20</v>
      </c>
      <c r="D68" t="s">
        <v>64</v>
      </c>
      <c r="E68" t="s">
        <v>263</v>
      </c>
      <c r="F68" t="s">
        <v>264</v>
      </c>
      <c r="G68" t="s">
        <v>49</v>
      </c>
      <c r="H68" t="s">
        <v>160</v>
      </c>
      <c r="I68" t="s">
        <v>20</v>
      </c>
      <c r="J68" t="s">
        <v>20</v>
      </c>
      <c r="K68" t="s">
        <v>20</v>
      </c>
      <c r="L68" t="s">
        <v>20</v>
      </c>
      <c r="M68" t="s">
        <v>20</v>
      </c>
      <c r="N68" t="s">
        <v>20</v>
      </c>
      <c r="O68" t="s">
        <v>20</v>
      </c>
      <c r="P68" t="s">
        <v>20</v>
      </c>
      <c r="Q68" t="s">
        <v>20</v>
      </c>
      <c r="R68" t="s">
        <v>20</v>
      </c>
      <c r="S68" t="s">
        <v>20</v>
      </c>
      <c r="T68" t="s">
        <v>20</v>
      </c>
    </row>
    <row r="69" spans="1:20" x14ac:dyDescent="0.25">
      <c r="A69" t="s">
        <v>265</v>
      </c>
      <c r="B69" t="s">
        <v>266</v>
      </c>
      <c r="C69" t="s">
        <v>20</v>
      </c>
      <c r="D69" t="s">
        <v>267</v>
      </c>
      <c r="E69" t="s">
        <v>263</v>
      </c>
      <c r="F69" t="s">
        <v>264</v>
      </c>
      <c r="G69" t="s">
        <v>49</v>
      </c>
      <c r="H69" t="s">
        <v>268</v>
      </c>
      <c r="I69" t="s">
        <v>20</v>
      </c>
      <c r="J69" t="s">
        <v>20</v>
      </c>
      <c r="K69" t="s">
        <v>20</v>
      </c>
      <c r="L69" t="s">
        <v>20</v>
      </c>
      <c r="M69" t="s">
        <v>20</v>
      </c>
      <c r="N69" t="s">
        <v>20</v>
      </c>
      <c r="O69" t="s">
        <v>20</v>
      </c>
      <c r="P69" t="s">
        <v>20</v>
      </c>
      <c r="Q69" t="s">
        <v>20</v>
      </c>
      <c r="R69" t="s">
        <v>20</v>
      </c>
      <c r="S69" t="s">
        <v>20</v>
      </c>
      <c r="T69" t="s">
        <v>20</v>
      </c>
    </row>
    <row r="70" spans="1:20" x14ac:dyDescent="0.25">
      <c r="A70" t="s">
        <v>269</v>
      </c>
      <c r="B70" t="s">
        <v>270</v>
      </c>
      <c r="C70" t="s">
        <v>20</v>
      </c>
      <c r="D70" t="s">
        <v>271</v>
      </c>
      <c r="E70" t="s">
        <v>272</v>
      </c>
      <c r="F70" t="s">
        <v>273</v>
      </c>
      <c r="G70" t="s">
        <v>49</v>
      </c>
      <c r="H70" t="s">
        <v>50</v>
      </c>
      <c r="I70" t="s">
        <v>20</v>
      </c>
      <c r="J70" t="s">
        <v>20</v>
      </c>
      <c r="K70" t="s">
        <v>20</v>
      </c>
      <c r="L70" t="s">
        <v>20</v>
      </c>
      <c r="M70" t="s">
        <v>20</v>
      </c>
      <c r="N70" t="s">
        <v>20</v>
      </c>
      <c r="O70" t="s">
        <v>20</v>
      </c>
      <c r="P70" t="s">
        <v>20</v>
      </c>
      <c r="Q70" t="s">
        <v>20</v>
      </c>
      <c r="R70" t="s">
        <v>20</v>
      </c>
      <c r="S70" t="s">
        <v>20</v>
      </c>
      <c r="T70" t="s">
        <v>274</v>
      </c>
    </row>
    <row r="71" spans="1:20" x14ac:dyDescent="0.25">
      <c r="A71" t="s">
        <v>275</v>
      </c>
      <c r="B71" t="s">
        <v>270</v>
      </c>
      <c r="C71" t="s">
        <v>20</v>
      </c>
      <c r="D71" t="s">
        <v>272</v>
      </c>
      <c r="E71" t="s">
        <v>276</v>
      </c>
      <c r="F71" t="s">
        <v>273</v>
      </c>
      <c r="G71" t="s">
        <v>49</v>
      </c>
      <c r="H71" t="s">
        <v>50</v>
      </c>
      <c r="I71" t="s">
        <v>20</v>
      </c>
      <c r="J71" t="s">
        <v>20</v>
      </c>
      <c r="K71" t="s">
        <v>20</v>
      </c>
      <c r="L71" t="s">
        <v>20</v>
      </c>
      <c r="M71" t="s">
        <v>20</v>
      </c>
      <c r="N71" t="s">
        <v>20</v>
      </c>
      <c r="O71" t="s">
        <v>20</v>
      </c>
      <c r="P71" t="s">
        <v>20</v>
      </c>
      <c r="Q71" t="s">
        <v>20</v>
      </c>
      <c r="R71" t="s">
        <v>20</v>
      </c>
      <c r="S71" t="s">
        <v>20</v>
      </c>
      <c r="T71" t="s">
        <v>274</v>
      </c>
    </row>
    <row r="72" spans="1:20" x14ac:dyDescent="0.25">
      <c r="A72" t="s">
        <v>277</v>
      </c>
      <c r="B72" t="s">
        <v>270</v>
      </c>
      <c r="C72" t="s">
        <v>20</v>
      </c>
      <c r="D72" t="s">
        <v>278</v>
      </c>
      <c r="E72" t="s">
        <v>272</v>
      </c>
      <c r="F72" t="s">
        <v>273</v>
      </c>
      <c r="G72" t="s">
        <v>49</v>
      </c>
      <c r="H72" t="s">
        <v>50</v>
      </c>
      <c r="I72" t="s">
        <v>20</v>
      </c>
      <c r="J72" t="s">
        <v>20</v>
      </c>
      <c r="K72" t="s">
        <v>20</v>
      </c>
      <c r="L72" t="s">
        <v>20</v>
      </c>
      <c r="M72" t="s">
        <v>20</v>
      </c>
      <c r="N72" t="s">
        <v>20</v>
      </c>
      <c r="O72" t="s">
        <v>20</v>
      </c>
      <c r="P72" t="s">
        <v>20</v>
      </c>
      <c r="Q72" t="s">
        <v>20</v>
      </c>
      <c r="R72" t="s">
        <v>20</v>
      </c>
      <c r="S72" t="s">
        <v>20</v>
      </c>
      <c r="T72" t="s">
        <v>274</v>
      </c>
    </row>
    <row r="73" spans="1:20" x14ac:dyDescent="0.25">
      <c r="A73" t="s">
        <v>279</v>
      </c>
      <c r="B73" t="s">
        <v>280</v>
      </c>
      <c r="C73" t="s">
        <v>91</v>
      </c>
      <c r="D73" t="s">
        <v>281</v>
      </c>
      <c r="E73" t="s">
        <v>47</v>
      </c>
      <c r="F73" t="s">
        <v>59</v>
      </c>
      <c r="G73" t="s">
        <v>49</v>
      </c>
      <c r="H73" t="s">
        <v>50</v>
      </c>
      <c r="I73" t="s">
        <v>51</v>
      </c>
      <c r="J73" t="s">
        <v>52</v>
      </c>
      <c r="K73" t="s">
        <v>70</v>
      </c>
      <c r="L73" t="s">
        <v>20</v>
      </c>
      <c r="M73" t="s">
        <v>20</v>
      </c>
      <c r="N73" t="s">
        <v>20</v>
      </c>
      <c r="O73" t="s">
        <v>71</v>
      </c>
      <c r="P73" t="s">
        <v>20</v>
      </c>
      <c r="Q73" t="s">
        <v>20</v>
      </c>
      <c r="R73" t="s">
        <v>20</v>
      </c>
      <c r="S73" t="s">
        <v>91</v>
      </c>
      <c r="T73" t="s">
        <v>282</v>
      </c>
    </row>
    <row r="74" spans="1:20" x14ac:dyDescent="0.25">
      <c r="A74" t="s">
        <v>283</v>
      </c>
      <c r="B74" t="s">
        <v>280</v>
      </c>
      <c r="C74" t="s">
        <v>91</v>
      </c>
      <c r="D74" t="s">
        <v>281</v>
      </c>
      <c r="E74" t="s">
        <v>47</v>
      </c>
      <c r="F74" t="s">
        <v>59</v>
      </c>
      <c r="G74" t="s">
        <v>49</v>
      </c>
      <c r="H74" t="s">
        <v>50</v>
      </c>
      <c r="I74" t="s">
        <v>51</v>
      </c>
      <c r="J74" t="s">
        <v>52</v>
      </c>
      <c r="K74" t="s">
        <v>70</v>
      </c>
      <c r="L74" t="s">
        <v>20</v>
      </c>
      <c r="M74" t="s">
        <v>20</v>
      </c>
      <c r="N74" t="s">
        <v>20</v>
      </c>
      <c r="O74" t="s">
        <v>71</v>
      </c>
      <c r="P74" t="s">
        <v>20</v>
      </c>
      <c r="Q74" t="s">
        <v>20</v>
      </c>
      <c r="R74" t="s">
        <v>20</v>
      </c>
      <c r="S74" t="s">
        <v>91</v>
      </c>
      <c r="T74" t="s">
        <v>282</v>
      </c>
    </row>
    <row r="75" spans="1:20" x14ac:dyDescent="0.25">
      <c r="A75" t="s">
        <v>284</v>
      </c>
      <c r="B75" t="s">
        <v>285</v>
      </c>
      <c r="C75" t="s">
        <v>45</v>
      </c>
      <c r="D75" t="s">
        <v>286</v>
      </c>
      <c r="E75" t="s">
        <v>287</v>
      </c>
      <c r="F75" t="s">
        <v>288</v>
      </c>
      <c r="G75" t="s">
        <v>49</v>
      </c>
      <c r="H75" t="s">
        <v>50</v>
      </c>
      <c r="I75" t="s">
        <v>51</v>
      </c>
      <c r="J75" t="s">
        <v>52</v>
      </c>
      <c r="K75" t="s">
        <v>115</v>
      </c>
      <c r="L75" t="s">
        <v>20</v>
      </c>
      <c r="M75" t="s">
        <v>20</v>
      </c>
      <c r="N75" t="s">
        <v>20</v>
      </c>
      <c r="O75" t="s">
        <v>20</v>
      </c>
      <c r="P75" t="s">
        <v>20</v>
      </c>
      <c r="Q75" t="s">
        <v>20</v>
      </c>
      <c r="R75" t="s">
        <v>20</v>
      </c>
      <c r="S75" t="s">
        <v>45</v>
      </c>
      <c r="T75" t="s">
        <v>289</v>
      </c>
    </row>
    <row r="76" spans="1:20" x14ac:dyDescent="0.25">
      <c r="A76" t="s">
        <v>290</v>
      </c>
      <c r="B76" t="s">
        <v>291</v>
      </c>
      <c r="C76" t="s">
        <v>45</v>
      </c>
      <c r="D76" t="s">
        <v>292</v>
      </c>
      <c r="E76" t="s">
        <v>287</v>
      </c>
      <c r="F76" t="s">
        <v>288</v>
      </c>
      <c r="G76" t="s">
        <v>49</v>
      </c>
      <c r="H76" t="s">
        <v>50</v>
      </c>
      <c r="I76" t="s">
        <v>51</v>
      </c>
      <c r="J76" t="s">
        <v>52</v>
      </c>
      <c r="K76" t="s">
        <v>115</v>
      </c>
      <c r="L76" t="s">
        <v>20</v>
      </c>
      <c r="M76" t="s">
        <v>20</v>
      </c>
      <c r="N76" t="s">
        <v>20</v>
      </c>
      <c r="O76" t="s">
        <v>20</v>
      </c>
      <c r="P76" t="s">
        <v>20</v>
      </c>
      <c r="Q76" t="s">
        <v>20</v>
      </c>
      <c r="R76" t="s">
        <v>20</v>
      </c>
      <c r="S76" t="s">
        <v>45</v>
      </c>
      <c r="T76" t="s">
        <v>293</v>
      </c>
    </row>
    <row r="77" spans="1:20" x14ac:dyDescent="0.25">
      <c r="A77" t="s">
        <v>294</v>
      </c>
      <c r="B77" t="s">
        <v>295</v>
      </c>
      <c r="C77" t="s">
        <v>45</v>
      </c>
      <c r="D77" t="s">
        <v>296</v>
      </c>
      <c r="E77" t="s">
        <v>287</v>
      </c>
      <c r="F77" t="s">
        <v>288</v>
      </c>
      <c r="G77" t="s">
        <v>49</v>
      </c>
      <c r="H77" t="s">
        <v>50</v>
      </c>
      <c r="I77" t="s">
        <v>51</v>
      </c>
      <c r="J77" t="s">
        <v>52</v>
      </c>
      <c r="K77" t="s">
        <v>115</v>
      </c>
      <c r="L77" t="s">
        <v>20</v>
      </c>
      <c r="M77" t="s">
        <v>20</v>
      </c>
      <c r="N77" t="s">
        <v>20</v>
      </c>
      <c r="O77" t="s">
        <v>20</v>
      </c>
      <c r="P77" t="s">
        <v>20</v>
      </c>
      <c r="Q77" t="s">
        <v>20</v>
      </c>
      <c r="R77" t="s">
        <v>20</v>
      </c>
      <c r="S77" t="s">
        <v>45</v>
      </c>
      <c r="T77" t="s">
        <v>297</v>
      </c>
    </row>
    <row r="78" spans="1:20" x14ac:dyDescent="0.25">
      <c r="A78" t="s">
        <v>298</v>
      </c>
      <c r="B78" t="s">
        <v>299</v>
      </c>
      <c r="C78" t="s">
        <v>45</v>
      </c>
      <c r="D78" t="s">
        <v>300</v>
      </c>
      <c r="E78" t="s">
        <v>301</v>
      </c>
      <c r="F78" t="s">
        <v>59</v>
      </c>
      <c r="G78" t="s">
        <v>49</v>
      </c>
      <c r="H78" t="s">
        <v>50</v>
      </c>
      <c r="I78" t="s">
        <v>51</v>
      </c>
      <c r="J78" t="s">
        <v>52</v>
      </c>
      <c r="K78" t="s">
        <v>65</v>
      </c>
      <c r="L78" t="s">
        <v>66</v>
      </c>
      <c r="M78" t="s">
        <v>20</v>
      </c>
      <c r="N78" t="s">
        <v>66</v>
      </c>
      <c r="O78" t="s">
        <v>66</v>
      </c>
      <c r="P78" t="s">
        <v>20</v>
      </c>
      <c r="Q78" t="s">
        <v>20</v>
      </c>
      <c r="R78" t="s">
        <v>20</v>
      </c>
      <c r="S78" t="s">
        <v>45</v>
      </c>
      <c r="T78" t="s">
        <v>302</v>
      </c>
    </row>
    <row r="79" spans="1:20" x14ac:dyDescent="0.25">
      <c r="A79" t="s">
        <v>303</v>
      </c>
      <c r="B79" t="s">
        <v>304</v>
      </c>
      <c r="C79" t="s">
        <v>45</v>
      </c>
      <c r="D79" t="s">
        <v>141</v>
      </c>
      <c r="E79" t="s">
        <v>301</v>
      </c>
      <c r="F79" t="s">
        <v>59</v>
      </c>
      <c r="G79" t="s">
        <v>49</v>
      </c>
      <c r="H79" t="s">
        <v>50</v>
      </c>
      <c r="I79" t="s">
        <v>51</v>
      </c>
      <c r="J79" t="s">
        <v>52</v>
      </c>
      <c r="K79" t="s">
        <v>65</v>
      </c>
      <c r="L79" t="s">
        <v>66</v>
      </c>
      <c r="M79" t="s">
        <v>20</v>
      </c>
      <c r="N79" t="s">
        <v>66</v>
      </c>
      <c r="O79" t="s">
        <v>66</v>
      </c>
      <c r="P79" t="s">
        <v>20</v>
      </c>
      <c r="Q79" t="s">
        <v>20</v>
      </c>
      <c r="R79" t="s">
        <v>20</v>
      </c>
      <c r="S79" t="s">
        <v>45</v>
      </c>
      <c r="T79" t="s">
        <v>305</v>
      </c>
    </row>
    <row r="80" spans="1:20" x14ac:dyDescent="0.25">
      <c r="A80" t="s">
        <v>306</v>
      </c>
      <c r="B80" t="s">
        <v>307</v>
      </c>
      <c r="C80" t="s">
        <v>45</v>
      </c>
      <c r="D80" t="s">
        <v>308</v>
      </c>
      <c r="E80" t="s">
        <v>301</v>
      </c>
      <c r="F80" t="s">
        <v>59</v>
      </c>
      <c r="G80" t="s">
        <v>49</v>
      </c>
      <c r="H80" t="s">
        <v>50</v>
      </c>
      <c r="I80" t="s">
        <v>51</v>
      </c>
      <c r="J80" t="s">
        <v>52</v>
      </c>
      <c r="K80" t="s">
        <v>65</v>
      </c>
      <c r="L80" t="s">
        <v>66</v>
      </c>
      <c r="M80" t="s">
        <v>20</v>
      </c>
      <c r="N80" t="s">
        <v>66</v>
      </c>
      <c r="O80" t="s">
        <v>66</v>
      </c>
      <c r="P80" t="s">
        <v>20</v>
      </c>
      <c r="Q80" t="s">
        <v>20</v>
      </c>
      <c r="R80" t="s">
        <v>20</v>
      </c>
      <c r="S80" t="s">
        <v>45</v>
      </c>
      <c r="T80" t="s">
        <v>309</v>
      </c>
    </row>
    <row r="81" spans="1:20" x14ac:dyDescent="0.25">
      <c r="A81" t="s">
        <v>310</v>
      </c>
      <c r="B81" t="s">
        <v>311</v>
      </c>
      <c r="C81" t="s">
        <v>45</v>
      </c>
      <c r="D81" t="s">
        <v>312</v>
      </c>
      <c r="E81" t="s">
        <v>301</v>
      </c>
      <c r="F81" t="s">
        <v>59</v>
      </c>
      <c r="G81" t="s">
        <v>49</v>
      </c>
      <c r="H81" t="s">
        <v>50</v>
      </c>
      <c r="I81" t="s">
        <v>51</v>
      </c>
      <c r="J81" t="s">
        <v>52</v>
      </c>
      <c r="K81" t="s">
        <v>65</v>
      </c>
      <c r="L81" t="s">
        <v>66</v>
      </c>
      <c r="M81" t="s">
        <v>20</v>
      </c>
      <c r="N81" t="s">
        <v>66</v>
      </c>
      <c r="O81" t="s">
        <v>66</v>
      </c>
      <c r="P81" t="s">
        <v>20</v>
      </c>
      <c r="Q81" t="s">
        <v>20</v>
      </c>
      <c r="R81" t="s">
        <v>20</v>
      </c>
      <c r="S81" t="s">
        <v>45</v>
      </c>
      <c r="T81" t="s">
        <v>313</v>
      </c>
    </row>
    <row r="82" spans="1:20" x14ac:dyDescent="0.25">
      <c r="A82" t="s">
        <v>314</v>
      </c>
      <c r="B82" t="s">
        <v>315</v>
      </c>
      <c r="C82" t="s">
        <v>45</v>
      </c>
      <c r="D82" t="s">
        <v>64</v>
      </c>
      <c r="E82" t="s">
        <v>301</v>
      </c>
      <c r="F82" t="s">
        <v>59</v>
      </c>
      <c r="G82" t="s">
        <v>49</v>
      </c>
      <c r="H82" t="s">
        <v>50</v>
      </c>
      <c r="I82" t="s">
        <v>51</v>
      </c>
      <c r="J82" t="s">
        <v>52</v>
      </c>
      <c r="K82" t="s">
        <v>65</v>
      </c>
      <c r="L82" t="s">
        <v>20</v>
      </c>
      <c r="M82" t="s">
        <v>20</v>
      </c>
      <c r="N82" t="s">
        <v>20</v>
      </c>
      <c r="O82" t="s">
        <v>66</v>
      </c>
      <c r="P82" t="s">
        <v>20</v>
      </c>
      <c r="Q82" t="s">
        <v>20</v>
      </c>
      <c r="R82" t="s">
        <v>20</v>
      </c>
      <c r="S82" t="s">
        <v>45</v>
      </c>
      <c r="T82" t="s">
        <v>316</v>
      </c>
    </row>
    <row r="83" spans="1:20" x14ac:dyDescent="0.25">
      <c r="A83" t="s">
        <v>317</v>
      </c>
      <c r="B83" t="s">
        <v>315</v>
      </c>
      <c r="C83" t="s">
        <v>45</v>
      </c>
      <c r="D83" t="s">
        <v>64</v>
      </c>
      <c r="E83" t="s">
        <v>301</v>
      </c>
      <c r="F83" t="s">
        <v>59</v>
      </c>
      <c r="G83" t="s">
        <v>49</v>
      </c>
      <c r="H83" t="s">
        <v>50</v>
      </c>
      <c r="I83" t="s">
        <v>51</v>
      </c>
      <c r="J83" t="s">
        <v>52</v>
      </c>
      <c r="K83" t="s">
        <v>65</v>
      </c>
      <c r="L83" t="s">
        <v>20</v>
      </c>
      <c r="M83" t="s">
        <v>20</v>
      </c>
      <c r="N83" t="s">
        <v>20</v>
      </c>
      <c r="O83" t="s">
        <v>66</v>
      </c>
      <c r="P83" t="s">
        <v>20</v>
      </c>
      <c r="Q83" t="s">
        <v>20</v>
      </c>
      <c r="R83" t="s">
        <v>20</v>
      </c>
      <c r="S83" t="s">
        <v>45</v>
      </c>
      <c r="T83" t="s">
        <v>316</v>
      </c>
    </row>
    <row r="84" spans="1:20" x14ac:dyDescent="0.25">
      <c r="A84" t="s">
        <v>318</v>
      </c>
      <c r="B84" t="s">
        <v>319</v>
      </c>
      <c r="C84" t="s">
        <v>45</v>
      </c>
      <c r="D84" t="s">
        <v>320</v>
      </c>
      <c r="E84" t="s">
        <v>301</v>
      </c>
      <c r="F84" t="s">
        <v>59</v>
      </c>
      <c r="G84" t="s">
        <v>49</v>
      </c>
      <c r="H84" t="s">
        <v>50</v>
      </c>
      <c r="I84" t="s">
        <v>51</v>
      </c>
      <c r="J84" t="s">
        <v>52</v>
      </c>
      <c r="K84" t="s">
        <v>65</v>
      </c>
      <c r="L84" t="s">
        <v>66</v>
      </c>
      <c r="M84" t="s">
        <v>20</v>
      </c>
      <c r="N84" t="s">
        <v>66</v>
      </c>
      <c r="O84" t="s">
        <v>66</v>
      </c>
      <c r="P84" t="s">
        <v>20</v>
      </c>
      <c r="Q84" t="s">
        <v>20</v>
      </c>
      <c r="R84" t="s">
        <v>20</v>
      </c>
      <c r="S84" t="s">
        <v>45</v>
      </c>
      <c r="T84" t="s">
        <v>321</v>
      </c>
    </row>
    <row r="85" spans="1:20" x14ac:dyDescent="0.25">
      <c r="A85" t="s">
        <v>322</v>
      </c>
      <c r="B85" t="s">
        <v>323</v>
      </c>
      <c r="C85" t="s">
        <v>91</v>
      </c>
      <c r="D85" t="s">
        <v>324</v>
      </c>
      <c r="E85" t="s">
        <v>211</v>
      </c>
      <c r="F85" t="s">
        <v>59</v>
      </c>
      <c r="G85" t="s">
        <v>50</v>
      </c>
      <c r="H85" t="s">
        <v>50</v>
      </c>
      <c r="I85" t="s">
        <v>51</v>
      </c>
      <c r="J85" t="s">
        <v>52</v>
      </c>
      <c r="K85" t="s">
        <v>65</v>
      </c>
      <c r="L85" t="s">
        <v>66</v>
      </c>
      <c r="M85" t="s">
        <v>66</v>
      </c>
      <c r="N85" t="s">
        <v>66</v>
      </c>
      <c r="O85" t="s">
        <v>66</v>
      </c>
      <c r="P85" t="s">
        <v>20</v>
      </c>
      <c r="Q85" t="s">
        <v>20</v>
      </c>
      <c r="R85" t="s">
        <v>20</v>
      </c>
      <c r="S85" t="s">
        <v>91</v>
      </c>
      <c r="T85" t="s">
        <v>325</v>
      </c>
    </row>
    <row r="86" spans="1:20" x14ac:dyDescent="0.25">
      <c r="A86" t="s">
        <v>326</v>
      </c>
      <c r="B86" t="s">
        <v>327</v>
      </c>
      <c r="C86" t="s">
        <v>91</v>
      </c>
      <c r="D86" t="s">
        <v>324</v>
      </c>
      <c r="E86" t="s">
        <v>211</v>
      </c>
      <c r="F86" t="s">
        <v>59</v>
      </c>
      <c r="G86" t="s">
        <v>50</v>
      </c>
      <c r="H86" t="s">
        <v>50</v>
      </c>
      <c r="I86" t="s">
        <v>51</v>
      </c>
      <c r="J86" t="s">
        <v>52</v>
      </c>
      <c r="K86" t="s">
        <v>65</v>
      </c>
      <c r="L86" t="s">
        <v>66</v>
      </c>
      <c r="M86" t="s">
        <v>66</v>
      </c>
      <c r="N86" t="s">
        <v>66</v>
      </c>
      <c r="O86" t="s">
        <v>66</v>
      </c>
      <c r="P86" t="s">
        <v>20</v>
      </c>
      <c r="Q86" t="s">
        <v>20</v>
      </c>
      <c r="R86" t="s">
        <v>20</v>
      </c>
      <c r="S86" t="s">
        <v>91</v>
      </c>
      <c r="T86" t="s">
        <v>328</v>
      </c>
    </row>
    <row r="87" spans="1:20" x14ac:dyDescent="0.25">
      <c r="A87" t="s">
        <v>329</v>
      </c>
      <c r="B87" t="s">
        <v>330</v>
      </c>
      <c r="C87" t="s">
        <v>45</v>
      </c>
      <c r="D87" t="s">
        <v>75</v>
      </c>
      <c r="E87" t="s">
        <v>58</v>
      </c>
      <c r="F87" t="s">
        <v>59</v>
      </c>
      <c r="G87" t="s">
        <v>49</v>
      </c>
      <c r="H87" t="s">
        <v>50</v>
      </c>
      <c r="I87" t="s">
        <v>51</v>
      </c>
      <c r="J87" t="s">
        <v>52</v>
      </c>
      <c r="K87" t="s">
        <v>65</v>
      </c>
      <c r="L87" t="s">
        <v>66</v>
      </c>
      <c r="M87" t="s">
        <v>20</v>
      </c>
      <c r="N87" t="s">
        <v>66</v>
      </c>
      <c r="O87" t="s">
        <v>66</v>
      </c>
      <c r="P87" t="s">
        <v>20</v>
      </c>
      <c r="Q87" t="s">
        <v>20</v>
      </c>
      <c r="R87" t="s">
        <v>20</v>
      </c>
      <c r="S87" t="s">
        <v>45</v>
      </c>
      <c r="T87" t="s">
        <v>331</v>
      </c>
    </row>
    <row r="88" spans="1:20" x14ac:dyDescent="0.25">
      <c r="A88" t="s">
        <v>332</v>
      </c>
      <c r="B88" t="s">
        <v>333</v>
      </c>
      <c r="C88" t="s">
        <v>91</v>
      </c>
      <c r="D88" t="s">
        <v>75</v>
      </c>
      <c r="E88" t="s">
        <v>334</v>
      </c>
      <c r="F88" t="s">
        <v>59</v>
      </c>
      <c r="G88" t="s">
        <v>49</v>
      </c>
      <c r="H88" t="s">
        <v>50</v>
      </c>
      <c r="I88" t="s">
        <v>20</v>
      </c>
      <c r="J88" t="s">
        <v>20</v>
      </c>
      <c r="K88" t="s">
        <v>20</v>
      </c>
      <c r="L88" t="s">
        <v>20</v>
      </c>
      <c r="M88" t="s">
        <v>20</v>
      </c>
      <c r="N88" t="s">
        <v>20</v>
      </c>
      <c r="O88" t="s">
        <v>20</v>
      </c>
      <c r="P88" t="s">
        <v>20</v>
      </c>
      <c r="Q88" t="s">
        <v>20</v>
      </c>
      <c r="R88" t="s">
        <v>20</v>
      </c>
      <c r="S88" t="s">
        <v>91</v>
      </c>
      <c r="T88" t="s">
        <v>335</v>
      </c>
    </row>
    <row r="89" spans="1:20" x14ac:dyDescent="0.25">
      <c r="A89" t="s">
        <v>336</v>
      </c>
      <c r="B89" t="s">
        <v>337</v>
      </c>
      <c r="C89" t="s">
        <v>74</v>
      </c>
      <c r="D89" t="s">
        <v>144</v>
      </c>
      <c r="E89" t="s">
        <v>64</v>
      </c>
      <c r="F89" t="s">
        <v>59</v>
      </c>
      <c r="G89" t="s">
        <v>50</v>
      </c>
      <c r="H89" t="s">
        <v>50</v>
      </c>
      <c r="I89" t="s">
        <v>51</v>
      </c>
      <c r="J89" t="s">
        <v>52</v>
      </c>
      <c r="K89" t="s">
        <v>70</v>
      </c>
      <c r="L89" t="s">
        <v>20</v>
      </c>
      <c r="M89" t="s">
        <v>20</v>
      </c>
      <c r="N89" t="s">
        <v>20</v>
      </c>
      <c r="O89" t="s">
        <v>66</v>
      </c>
      <c r="P89" t="s">
        <v>20</v>
      </c>
      <c r="Q89" t="s">
        <v>20</v>
      </c>
      <c r="R89" t="s">
        <v>20</v>
      </c>
      <c r="S89" t="s">
        <v>74</v>
      </c>
      <c r="T89" t="s">
        <v>338</v>
      </c>
    </row>
    <row r="90" spans="1:20" x14ac:dyDescent="0.25">
      <c r="A90" t="s">
        <v>339</v>
      </c>
      <c r="B90" t="s">
        <v>340</v>
      </c>
      <c r="C90" t="s">
        <v>91</v>
      </c>
      <c r="D90" t="s">
        <v>281</v>
      </c>
      <c r="E90" t="s">
        <v>341</v>
      </c>
      <c r="F90" t="s">
        <v>59</v>
      </c>
      <c r="G90" t="s">
        <v>49</v>
      </c>
      <c r="H90" t="s">
        <v>50</v>
      </c>
      <c r="I90" t="s">
        <v>51</v>
      </c>
      <c r="J90" t="s">
        <v>52</v>
      </c>
      <c r="K90" t="s">
        <v>70</v>
      </c>
      <c r="L90" t="s">
        <v>20</v>
      </c>
      <c r="M90" t="s">
        <v>20</v>
      </c>
      <c r="N90" t="s">
        <v>20</v>
      </c>
      <c r="O90" t="s">
        <v>66</v>
      </c>
      <c r="P90" t="s">
        <v>20</v>
      </c>
      <c r="Q90" t="s">
        <v>20</v>
      </c>
      <c r="R90" t="s">
        <v>20</v>
      </c>
      <c r="S90" t="s">
        <v>91</v>
      </c>
      <c r="T90" t="s">
        <v>342</v>
      </c>
    </row>
    <row r="91" spans="1:20" x14ac:dyDescent="0.25">
      <c r="A91" t="s">
        <v>343</v>
      </c>
      <c r="B91" t="s">
        <v>344</v>
      </c>
      <c r="C91" t="s">
        <v>45</v>
      </c>
      <c r="D91" t="s">
        <v>345</v>
      </c>
      <c r="E91" t="s">
        <v>346</v>
      </c>
      <c r="F91" t="s">
        <v>59</v>
      </c>
      <c r="G91" t="s">
        <v>49</v>
      </c>
      <c r="H91" t="s">
        <v>50</v>
      </c>
      <c r="I91" t="s">
        <v>51</v>
      </c>
      <c r="J91" t="s">
        <v>52</v>
      </c>
      <c r="K91" t="s">
        <v>252</v>
      </c>
      <c r="L91" t="s">
        <v>253</v>
      </c>
      <c r="M91" t="s">
        <v>253</v>
      </c>
      <c r="N91" t="s">
        <v>253</v>
      </c>
      <c r="O91" t="s">
        <v>253</v>
      </c>
      <c r="P91" t="s">
        <v>20</v>
      </c>
      <c r="Q91" t="s">
        <v>20</v>
      </c>
      <c r="R91" t="s">
        <v>20</v>
      </c>
      <c r="S91" t="s">
        <v>45</v>
      </c>
      <c r="T91" t="s">
        <v>347</v>
      </c>
    </row>
    <row r="92" spans="1:20" x14ac:dyDescent="0.25">
      <c r="A92" t="s">
        <v>348</v>
      </c>
      <c r="B92" t="s">
        <v>349</v>
      </c>
      <c r="C92" t="s">
        <v>45</v>
      </c>
      <c r="D92" t="s">
        <v>350</v>
      </c>
      <c r="E92" t="s">
        <v>351</v>
      </c>
      <c r="F92" t="s">
        <v>263</v>
      </c>
      <c r="G92" t="s">
        <v>49</v>
      </c>
      <c r="H92" t="s">
        <v>50</v>
      </c>
      <c r="I92" t="s">
        <v>51</v>
      </c>
      <c r="J92" t="s">
        <v>52</v>
      </c>
      <c r="K92" t="s">
        <v>115</v>
      </c>
      <c r="L92" t="s">
        <v>20</v>
      </c>
      <c r="M92" t="s">
        <v>20</v>
      </c>
      <c r="N92" t="s">
        <v>20</v>
      </c>
      <c r="O92" t="s">
        <v>20</v>
      </c>
      <c r="P92" t="s">
        <v>20</v>
      </c>
      <c r="Q92" t="s">
        <v>20</v>
      </c>
      <c r="R92" t="s">
        <v>20</v>
      </c>
      <c r="S92" t="s">
        <v>45</v>
      </c>
      <c r="T92" t="s">
        <v>352</v>
      </c>
    </row>
    <row r="93" spans="1:20" x14ac:dyDescent="0.25">
      <c r="A93" t="s">
        <v>353</v>
      </c>
      <c r="B93" t="s">
        <v>349</v>
      </c>
      <c r="C93" t="s">
        <v>45</v>
      </c>
      <c r="D93" t="s">
        <v>354</v>
      </c>
      <c r="E93" t="s">
        <v>351</v>
      </c>
      <c r="F93" t="s">
        <v>263</v>
      </c>
      <c r="G93" t="s">
        <v>49</v>
      </c>
      <c r="H93" t="s">
        <v>241</v>
      </c>
      <c r="I93" t="s">
        <v>51</v>
      </c>
      <c r="J93" t="s">
        <v>52</v>
      </c>
      <c r="K93" t="s">
        <v>115</v>
      </c>
      <c r="L93" t="s">
        <v>20</v>
      </c>
      <c r="M93" t="s">
        <v>20</v>
      </c>
      <c r="N93" t="s">
        <v>20</v>
      </c>
      <c r="O93" t="s">
        <v>20</v>
      </c>
      <c r="P93" t="s">
        <v>20</v>
      </c>
      <c r="Q93" t="s">
        <v>20</v>
      </c>
      <c r="R93" t="s">
        <v>20</v>
      </c>
      <c r="S93" t="s">
        <v>45</v>
      </c>
      <c r="T93" t="s">
        <v>352</v>
      </c>
    </row>
    <row r="94" spans="1:20" x14ac:dyDescent="0.25">
      <c r="A94" t="s">
        <v>355</v>
      </c>
      <c r="B94" t="s">
        <v>349</v>
      </c>
      <c r="C94" t="s">
        <v>45</v>
      </c>
      <c r="D94" t="s">
        <v>356</v>
      </c>
      <c r="E94" t="s">
        <v>357</v>
      </c>
      <c r="F94" t="s">
        <v>263</v>
      </c>
      <c r="G94" t="s">
        <v>49</v>
      </c>
      <c r="H94" t="s">
        <v>358</v>
      </c>
      <c r="I94" t="s">
        <v>51</v>
      </c>
      <c r="J94" t="s">
        <v>52</v>
      </c>
      <c r="K94" t="s">
        <v>115</v>
      </c>
      <c r="L94" t="s">
        <v>20</v>
      </c>
      <c r="M94" t="s">
        <v>20</v>
      </c>
      <c r="N94" t="s">
        <v>20</v>
      </c>
      <c r="O94" t="s">
        <v>20</v>
      </c>
      <c r="P94" t="s">
        <v>20</v>
      </c>
      <c r="Q94" t="s">
        <v>20</v>
      </c>
      <c r="R94" t="s">
        <v>20</v>
      </c>
      <c r="S94" t="s">
        <v>45</v>
      </c>
      <c r="T94" t="s">
        <v>352</v>
      </c>
    </row>
    <row r="95" spans="1:20" x14ac:dyDescent="0.25">
      <c r="A95" t="s">
        <v>359</v>
      </c>
      <c r="B95" t="s">
        <v>349</v>
      </c>
      <c r="C95" t="s">
        <v>45</v>
      </c>
      <c r="D95" t="s">
        <v>360</v>
      </c>
      <c r="E95" t="s">
        <v>351</v>
      </c>
      <c r="F95" t="s">
        <v>263</v>
      </c>
      <c r="G95" t="s">
        <v>49</v>
      </c>
      <c r="H95" t="s">
        <v>160</v>
      </c>
      <c r="I95" t="s">
        <v>51</v>
      </c>
      <c r="J95" t="s">
        <v>52</v>
      </c>
      <c r="K95" t="s">
        <v>115</v>
      </c>
      <c r="L95" t="s">
        <v>20</v>
      </c>
      <c r="M95" t="s">
        <v>20</v>
      </c>
      <c r="N95" t="s">
        <v>20</v>
      </c>
      <c r="O95" t="s">
        <v>20</v>
      </c>
      <c r="P95" t="s">
        <v>20</v>
      </c>
      <c r="Q95" t="s">
        <v>20</v>
      </c>
      <c r="R95" t="s">
        <v>20</v>
      </c>
      <c r="S95" t="s">
        <v>45</v>
      </c>
      <c r="T95" t="s">
        <v>352</v>
      </c>
    </row>
    <row r="96" spans="1:20" x14ac:dyDescent="0.25">
      <c r="A96" t="s">
        <v>361</v>
      </c>
      <c r="B96" t="s">
        <v>362</v>
      </c>
      <c r="C96" t="s">
        <v>91</v>
      </c>
      <c r="D96" t="s">
        <v>185</v>
      </c>
      <c r="E96" t="s">
        <v>363</v>
      </c>
      <c r="F96" t="s">
        <v>59</v>
      </c>
      <c r="G96" t="s">
        <v>50</v>
      </c>
      <c r="H96" t="s">
        <v>50</v>
      </c>
      <c r="I96" t="s">
        <v>51</v>
      </c>
      <c r="J96" t="s">
        <v>52</v>
      </c>
      <c r="K96" t="s">
        <v>70</v>
      </c>
      <c r="L96" t="s">
        <v>20</v>
      </c>
      <c r="M96" t="s">
        <v>20</v>
      </c>
      <c r="N96" t="s">
        <v>20</v>
      </c>
      <c r="O96" t="s">
        <v>66</v>
      </c>
      <c r="P96" t="s">
        <v>20</v>
      </c>
      <c r="Q96" t="s">
        <v>20</v>
      </c>
      <c r="R96" t="s">
        <v>20</v>
      </c>
      <c r="S96" t="s">
        <v>91</v>
      </c>
      <c r="T96" t="s">
        <v>364</v>
      </c>
    </row>
    <row r="97" spans="1:20" x14ac:dyDescent="0.25">
      <c r="A97" t="s">
        <v>365</v>
      </c>
      <c r="B97" t="s">
        <v>366</v>
      </c>
      <c r="C97" t="s">
        <v>91</v>
      </c>
      <c r="D97" t="s">
        <v>367</v>
      </c>
      <c r="E97" t="s">
        <v>368</v>
      </c>
      <c r="F97" t="s">
        <v>59</v>
      </c>
      <c r="G97" t="s">
        <v>49</v>
      </c>
      <c r="H97" t="s">
        <v>50</v>
      </c>
      <c r="I97" t="s">
        <v>51</v>
      </c>
      <c r="J97" t="s">
        <v>52</v>
      </c>
      <c r="K97" t="s">
        <v>70</v>
      </c>
      <c r="L97" t="s">
        <v>71</v>
      </c>
      <c r="M97" t="s">
        <v>71</v>
      </c>
      <c r="N97" t="s">
        <v>71</v>
      </c>
      <c r="O97" t="s">
        <v>71</v>
      </c>
      <c r="P97" t="s">
        <v>20</v>
      </c>
      <c r="Q97" t="s">
        <v>20</v>
      </c>
      <c r="R97" t="s">
        <v>20</v>
      </c>
      <c r="S97" t="s">
        <v>91</v>
      </c>
      <c r="T97" t="s">
        <v>369</v>
      </c>
    </row>
    <row r="98" spans="1:20" x14ac:dyDescent="0.25">
      <c r="A98" t="s">
        <v>370</v>
      </c>
      <c r="B98" t="s">
        <v>371</v>
      </c>
      <c r="C98" t="s">
        <v>91</v>
      </c>
      <c r="D98" t="s">
        <v>320</v>
      </c>
      <c r="E98" t="s">
        <v>372</v>
      </c>
      <c r="F98" t="s">
        <v>372</v>
      </c>
      <c r="G98" t="s">
        <v>49</v>
      </c>
      <c r="H98" t="s">
        <v>160</v>
      </c>
      <c r="I98" t="s">
        <v>51</v>
      </c>
      <c r="J98" t="s">
        <v>52</v>
      </c>
      <c r="K98" t="s">
        <v>373</v>
      </c>
      <c r="L98" t="s">
        <v>20</v>
      </c>
      <c r="M98" t="s">
        <v>20</v>
      </c>
      <c r="N98" t="s">
        <v>20</v>
      </c>
      <c r="O98" t="s">
        <v>20</v>
      </c>
      <c r="P98" t="s">
        <v>20</v>
      </c>
      <c r="Q98" t="s">
        <v>20</v>
      </c>
      <c r="R98" t="s">
        <v>20</v>
      </c>
      <c r="S98" t="s">
        <v>91</v>
      </c>
      <c r="T98" t="s">
        <v>374</v>
      </c>
    </row>
    <row r="99" spans="1:20" x14ac:dyDescent="0.25">
      <c r="A99" t="s">
        <v>375</v>
      </c>
      <c r="B99" t="s">
        <v>376</v>
      </c>
      <c r="C99" t="s">
        <v>20</v>
      </c>
      <c r="D99" t="s">
        <v>377</v>
      </c>
      <c r="E99" t="s">
        <v>263</v>
      </c>
      <c r="F99" t="s">
        <v>378</v>
      </c>
      <c r="G99" t="s">
        <v>49</v>
      </c>
      <c r="H99" t="s">
        <v>379</v>
      </c>
      <c r="I99" t="s">
        <v>20</v>
      </c>
      <c r="J99" t="s">
        <v>20</v>
      </c>
      <c r="K99" t="s">
        <v>20</v>
      </c>
      <c r="L99" t="s">
        <v>20</v>
      </c>
      <c r="M99" t="s">
        <v>20</v>
      </c>
      <c r="N99" t="s">
        <v>20</v>
      </c>
      <c r="O99" t="s">
        <v>20</v>
      </c>
      <c r="P99" t="s">
        <v>20</v>
      </c>
      <c r="Q99" t="s">
        <v>20</v>
      </c>
      <c r="R99" t="s">
        <v>20</v>
      </c>
      <c r="S99" t="s">
        <v>20</v>
      </c>
      <c r="T99" t="s">
        <v>20</v>
      </c>
    </row>
    <row r="100" spans="1:20" x14ac:dyDescent="0.25">
      <c r="A100" t="s">
        <v>380</v>
      </c>
      <c r="B100" t="s">
        <v>376</v>
      </c>
      <c r="C100" t="s">
        <v>91</v>
      </c>
      <c r="D100" t="s">
        <v>368</v>
      </c>
      <c r="E100" t="s">
        <v>58</v>
      </c>
      <c r="F100" t="s">
        <v>59</v>
      </c>
      <c r="G100" t="s">
        <v>49</v>
      </c>
      <c r="H100" t="s">
        <v>50</v>
      </c>
      <c r="I100" t="s">
        <v>51</v>
      </c>
      <c r="J100" t="s">
        <v>52</v>
      </c>
      <c r="K100" t="s">
        <v>70</v>
      </c>
      <c r="L100" t="s">
        <v>71</v>
      </c>
      <c r="M100" t="s">
        <v>20</v>
      </c>
      <c r="N100" t="s">
        <v>71</v>
      </c>
      <c r="O100" t="s">
        <v>71</v>
      </c>
      <c r="P100" t="s">
        <v>20</v>
      </c>
      <c r="Q100" t="s">
        <v>20</v>
      </c>
      <c r="R100" t="s">
        <v>20</v>
      </c>
      <c r="S100" t="s">
        <v>91</v>
      </c>
      <c r="T100" t="s">
        <v>381</v>
      </c>
    </row>
    <row r="101" spans="1:20" x14ac:dyDescent="0.25">
      <c r="A101" t="s">
        <v>382</v>
      </c>
      <c r="B101" t="s">
        <v>376</v>
      </c>
      <c r="C101" t="s">
        <v>20</v>
      </c>
      <c r="D101" t="s">
        <v>383</v>
      </c>
      <c r="E101" t="s">
        <v>263</v>
      </c>
      <c r="F101" t="s">
        <v>264</v>
      </c>
      <c r="G101" t="s">
        <v>49</v>
      </c>
      <c r="H101" t="s">
        <v>160</v>
      </c>
      <c r="I101" t="s">
        <v>20</v>
      </c>
      <c r="J101" t="s">
        <v>20</v>
      </c>
      <c r="K101" t="s">
        <v>20</v>
      </c>
      <c r="L101" t="s">
        <v>20</v>
      </c>
      <c r="M101" t="s">
        <v>20</v>
      </c>
      <c r="N101" t="s">
        <v>20</v>
      </c>
      <c r="O101" t="s">
        <v>20</v>
      </c>
      <c r="P101" t="s">
        <v>20</v>
      </c>
      <c r="Q101" t="s">
        <v>20</v>
      </c>
      <c r="R101" t="s">
        <v>20</v>
      </c>
      <c r="S101" t="s">
        <v>20</v>
      </c>
      <c r="T101" t="s">
        <v>20</v>
      </c>
    </row>
    <row r="102" spans="1:20" x14ac:dyDescent="0.25">
      <c r="A102" t="s">
        <v>384</v>
      </c>
      <c r="B102" t="s">
        <v>376</v>
      </c>
      <c r="C102" t="s">
        <v>91</v>
      </c>
      <c r="D102" t="s">
        <v>385</v>
      </c>
      <c r="E102" t="s">
        <v>386</v>
      </c>
      <c r="F102" t="s">
        <v>59</v>
      </c>
      <c r="G102" t="s">
        <v>49</v>
      </c>
      <c r="H102" t="s">
        <v>50</v>
      </c>
      <c r="I102" t="s">
        <v>51</v>
      </c>
      <c r="J102" t="s">
        <v>52</v>
      </c>
      <c r="K102" t="s">
        <v>70</v>
      </c>
      <c r="L102" t="s">
        <v>20</v>
      </c>
      <c r="M102" t="s">
        <v>71</v>
      </c>
      <c r="N102" t="s">
        <v>20</v>
      </c>
      <c r="O102" t="s">
        <v>71</v>
      </c>
      <c r="P102" t="s">
        <v>20</v>
      </c>
      <c r="Q102" t="s">
        <v>20</v>
      </c>
      <c r="R102" t="s">
        <v>20</v>
      </c>
      <c r="S102" t="s">
        <v>91</v>
      </c>
      <c r="T102" t="s">
        <v>381</v>
      </c>
    </row>
    <row r="103" spans="1:20" x14ac:dyDescent="0.25">
      <c r="A103" t="s">
        <v>387</v>
      </c>
      <c r="B103" t="s">
        <v>376</v>
      </c>
      <c r="C103" t="s">
        <v>20</v>
      </c>
      <c r="D103" t="s">
        <v>388</v>
      </c>
      <c r="E103" t="s">
        <v>263</v>
      </c>
      <c r="F103" t="s">
        <v>378</v>
      </c>
      <c r="G103" t="s">
        <v>49</v>
      </c>
      <c r="H103" t="s">
        <v>178</v>
      </c>
      <c r="I103" t="s">
        <v>20</v>
      </c>
      <c r="J103" t="s">
        <v>20</v>
      </c>
      <c r="K103" t="s">
        <v>20</v>
      </c>
      <c r="L103" t="s">
        <v>20</v>
      </c>
      <c r="M103" t="s">
        <v>20</v>
      </c>
      <c r="N103" t="s">
        <v>20</v>
      </c>
      <c r="O103" t="s">
        <v>20</v>
      </c>
      <c r="P103" t="s">
        <v>20</v>
      </c>
      <c r="Q103" t="s">
        <v>20</v>
      </c>
      <c r="R103" t="s">
        <v>20</v>
      </c>
      <c r="S103" t="s">
        <v>20</v>
      </c>
      <c r="T103" t="s">
        <v>20</v>
      </c>
    </row>
    <row r="104" spans="1:20" x14ac:dyDescent="0.25">
      <c r="A104" t="s">
        <v>389</v>
      </c>
      <c r="B104" t="s">
        <v>376</v>
      </c>
      <c r="C104" t="s">
        <v>20</v>
      </c>
      <c r="D104" t="s">
        <v>390</v>
      </c>
      <c r="E104" t="s">
        <v>263</v>
      </c>
      <c r="F104" t="s">
        <v>264</v>
      </c>
      <c r="G104" t="s">
        <v>49</v>
      </c>
      <c r="H104" t="s">
        <v>358</v>
      </c>
      <c r="I104" t="s">
        <v>20</v>
      </c>
      <c r="J104" t="s">
        <v>20</v>
      </c>
      <c r="K104" t="s">
        <v>20</v>
      </c>
      <c r="L104" t="s">
        <v>20</v>
      </c>
      <c r="M104" t="s">
        <v>20</v>
      </c>
      <c r="N104" t="s">
        <v>20</v>
      </c>
      <c r="O104" t="s">
        <v>20</v>
      </c>
      <c r="P104" t="s">
        <v>20</v>
      </c>
      <c r="Q104" t="s">
        <v>20</v>
      </c>
      <c r="R104" t="s">
        <v>20</v>
      </c>
      <c r="S104" t="s">
        <v>20</v>
      </c>
      <c r="T104" t="s">
        <v>20</v>
      </c>
    </row>
    <row r="105" spans="1:20" x14ac:dyDescent="0.25">
      <c r="A105" t="s">
        <v>391</v>
      </c>
      <c r="B105" t="s">
        <v>376</v>
      </c>
      <c r="C105" t="s">
        <v>91</v>
      </c>
      <c r="D105" t="s">
        <v>392</v>
      </c>
      <c r="E105" t="s">
        <v>386</v>
      </c>
      <c r="F105" t="s">
        <v>59</v>
      </c>
      <c r="G105" t="s">
        <v>49</v>
      </c>
      <c r="H105" t="s">
        <v>50</v>
      </c>
      <c r="I105" t="s">
        <v>51</v>
      </c>
      <c r="J105" t="s">
        <v>52</v>
      </c>
      <c r="K105" t="s">
        <v>70</v>
      </c>
      <c r="L105" t="s">
        <v>20</v>
      </c>
      <c r="M105" t="s">
        <v>71</v>
      </c>
      <c r="N105" t="s">
        <v>20</v>
      </c>
      <c r="O105" t="s">
        <v>71</v>
      </c>
      <c r="P105" t="s">
        <v>20</v>
      </c>
      <c r="Q105" t="s">
        <v>20</v>
      </c>
      <c r="R105" t="s">
        <v>20</v>
      </c>
      <c r="S105" t="s">
        <v>91</v>
      </c>
      <c r="T105" t="s">
        <v>381</v>
      </c>
    </row>
    <row r="106" spans="1:20" x14ac:dyDescent="0.25">
      <c r="A106" t="s">
        <v>393</v>
      </c>
      <c r="B106" t="s">
        <v>394</v>
      </c>
      <c r="C106" t="s">
        <v>81</v>
      </c>
      <c r="D106" t="s">
        <v>144</v>
      </c>
      <c r="E106" t="s">
        <v>386</v>
      </c>
      <c r="F106" t="s">
        <v>59</v>
      </c>
      <c r="G106" t="s">
        <v>50</v>
      </c>
      <c r="H106" t="s">
        <v>50</v>
      </c>
      <c r="I106" t="s">
        <v>51</v>
      </c>
      <c r="J106" t="s">
        <v>52</v>
      </c>
      <c r="K106" t="s">
        <v>70</v>
      </c>
      <c r="L106" t="s">
        <v>20</v>
      </c>
      <c r="M106" t="s">
        <v>20</v>
      </c>
      <c r="N106" t="s">
        <v>20</v>
      </c>
      <c r="O106" t="s">
        <v>66</v>
      </c>
      <c r="P106" t="s">
        <v>20</v>
      </c>
      <c r="Q106" t="s">
        <v>20</v>
      </c>
      <c r="R106" t="s">
        <v>20</v>
      </c>
      <c r="S106" t="s">
        <v>81</v>
      </c>
      <c r="T106" t="s">
        <v>395</v>
      </c>
    </row>
    <row r="107" spans="1:20" x14ac:dyDescent="0.25">
      <c r="A107" t="s">
        <v>396</v>
      </c>
      <c r="B107" t="s">
        <v>394</v>
      </c>
      <c r="C107" t="s">
        <v>87</v>
      </c>
      <c r="D107" t="s">
        <v>137</v>
      </c>
      <c r="E107" t="s">
        <v>386</v>
      </c>
      <c r="F107" t="s">
        <v>59</v>
      </c>
      <c r="G107" t="s">
        <v>50</v>
      </c>
      <c r="H107" t="s">
        <v>50</v>
      </c>
      <c r="I107" t="s">
        <v>51</v>
      </c>
      <c r="J107" t="s">
        <v>52</v>
      </c>
      <c r="K107" t="s">
        <v>70</v>
      </c>
      <c r="L107" t="s">
        <v>20</v>
      </c>
      <c r="M107" t="s">
        <v>20</v>
      </c>
      <c r="N107" t="s">
        <v>20</v>
      </c>
      <c r="O107" t="s">
        <v>66</v>
      </c>
      <c r="P107" t="s">
        <v>20</v>
      </c>
      <c r="Q107" t="s">
        <v>20</v>
      </c>
      <c r="R107" t="s">
        <v>20</v>
      </c>
      <c r="S107" t="s">
        <v>87</v>
      </c>
      <c r="T107" t="s">
        <v>397</v>
      </c>
    </row>
    <row r="108" spans="1:20" x14ac:dyDescent="0.25">
      <c r="A108" t="s">
        <v>398</v>
      </c>
      <c r="B108" t="s">
        <v>399</v>
      </c>
      <c r="C108" t="s">
        <v>74</v>
      </c>
      <c r="D108" t="s">
        <v>144</v>
      </c>
      <c r="E108" t="s">
        <v>386</v>
      </c>
      <c r="F108" t="s">
        <v>59</v>
      </c>
      <c r="G108" t="s">
        <v>50</v>
      </c>
      <c r="H108" t="s">
        <v>50</v>
      </c>
      <c r="I108" t="s">
        <v>51</v>
      </c>
      <c r="J108" t="s">
        <v>52</v>
      </c>
      <c r="K108" t="s">
        <v>70</v>
      </c>
      <c r="L108" t="s">
        <v>20</v>
      </c>
      <c r="M108" t="s">
        <v>71</v>
      </c>
      <c r="N108" t="s">
        <v>20</v>
      </c>
      <c r="O108" t="s">
        <v>71</v>
      </c>
      <c r="P108" t="s">
        <v>20</v>
      </c>
      <c r="Q108" t="s">
        <v>20</v>
      </c>
      <c r="R108" t="s">
        <v>20</v>
      </c>
      <c r="S108" t="s">
        <v>74</v>
      </c>
      <c r="T108" t="s">
        <v>400</v>
      </c>
    </row>
    <row r="109" spans="1:20" x14ac:dyDescent="0.25">
      <c r="A109" t="s">
        <v>401</v>
      </c>
      <c r="B109" t="s">
        <v>394</v>
      </c>
      <c r="C109" t="s">
        <v>91</v>
      </c>
      <c r="D109" t="s">
        <v>385</v>
      </c>
      <c r="E109" t="s">
        <v>402</v>
      </c>
      <c r="F109" t="s">
        <v>59</v>
      </c>
      <c r="G109" t="s">
        <v>50</v>
      </c>
      <c r="H109" t="s">
        <v>50</v>
      </c>
      <c r="I109" t="s">
        <v>51</v>
      </c>
      <c r="J109" t="s">
        <v>52</v>
      </c>
      <c r="K109" t="s">
        <v>70</v>
      </c>
      <c r="L109" t="s">
        <v>20</v>
      </c>
      <c r="M109" t="s">
        <v>71</v>
      </c>
      <c r="N109" t="s">
        <v>20</v>
      </c>
      <c r="O109" t="s">
        <v>66</v>
      </c>
      <c r="P109" t="s">
        <v>20</v>
      </c>
      <c r="Q109" t="s">
        <v>20</v>
      </c>
      <c r="R109" t="s">
        <v>20</v>
      </c>
      <c r="S109" t="s">
        <v>91</v>
      </c>
      <c r="T109" t="s">
        <v>403</v>
      </c>
    </row>
    <row r="110" spans="1:20" x14ac:dyDescent="0.25">
      <c r="A110" t="s">
        <v>404</v>
      </c>
      <c r="B110" t="s">
        <v>399</v>
      </c>
      <c r="C110" t="s">
        <v>91</v>
      </c>
      <c r="D110" t="s">
        <v>259</v>
      </c>
      <c r="E110" t="s">
        <v>386</v>
      </c>
      <c r="F110" t="s">
        <v>59</v>
      </c>
      <c r="G110" t="s">
        <v>50</v>
      </c>
      <c r="H110" t="s">
        <v>50</v>
      </c>
      <c r="I110" t="s">
        <v>51</v>
      </c>
      <c r="J110" t="s">
        <v>52</v>
      </c>
      <c r="K110" t="s">
        <v>70</v>
      </c>
      <c r="L110" t="s">
        <v>20</v>
      </c>
      <c r="M110" t="s">
        <v>71</v>
      </c>
      <c r="N110" t="s">
        <v>20</v>
      </c>
      <c r="O110" t="s">
        <v>71</v>
      </c>
      <c r="P110" t="s">
        <v>20</v>
      </c>
      <c r="Q110" t="s">
        <v>20</v>
      </c>
      <c r="R110" t="s">
        <v>20</v>
      </c>
      <c r="S110" t="s">
        <v>91</v>
      </c>
      <c r="T110" t="s">
        <v>405</v>
      </c>
    </row>
    <row r="111" spans="1:20" x14ac:dyDescent="0.25">
      <c r="A111" t="s">
        <v>406</v>
      </c>
      <c r="B111" t="s">
        <v>399</v>
      </c>
      <c r="C111" t="s">
        <v>87</v>
      </c>
      <c r="D111" t="s">
        <v>137</v>
      </c>
      <c r="E111" t="s">
        <v>407</v>
      </c>
      <c r="F111" t="s">
        <v>59</v>
      </c>
      <c r="G111" t="s">
        <v>50</v>
      </c>
      <c r="H111" t="s">
        <v>50</v>
      </c>
      <c r="I111" t="s">
        <v>51</v>
      </c>
      <c r="J111" t="s">
        <v>52</v>
      </c>
      <c r="K111" t="s">
        <v>70</v>
      </c>
      <c r="L111" t="s">
        <v>20</v>
      </c>
      <c r="M111" t="s">
        <v>20</v>
      </c>
      <c r="N111" t="s">
        <v>20</v>
      </c>
      <c r="O111" t="s">
        <v>20</v>
      </c>
      <c r="P111" t="s">
        <v>20</v>
      </c>
      <c r="Q111" t="s">
        <v>20</v>
      </c>
      <c r="R111" t="s">
        <v>20</v>
      </c>
      <c r="S111" t="s">
        <v>87</v>
      </c>
      <c r="T111" t="s">
        <v>408</v>
      </c>
    </row>
    <row r="112" spans="1:20" x14ac:dyDescent="0.25">
      <c r="A112" t="s">
        <v>409</v>
      </c>
      <c r="B112" t="s">
        <v>399</v>
      </c>
      <c r="C112" t="s">
        <v>41</v>
      </c>
      <c r="D112" t="s">
        <v>134</v>
      </c>
      <c r="E112" t="s">
        <v>407</v>
      </c>
      <c r="F112" t="s">
        <v>59</v>
      </c>
      <c r="G112" t="s">
        <v>50</v>
      </c>
      <c r="H112" t="s">
        <v>50</v>
      </c>
      <c r="I112" t="s">
        <v>51</v>
      </c>
      <c r="J112" t="s">
        <v>52</v>
      </c>
      <c r="K112" t="s">
        <v>70</v>
      </c>
      <c r="L112" t="s">
        <v>20</v>
      </c>
      <c r="M112" t="s">
        <v>20</v>
      </c>
      <c r="N112" t="s">
        <v>20</v>
      </c>
      <c r="O112" t="s">
        <v>20</v>
      </c>
      <c r="P112" t="s">
        <v>20</v>
      </c>
      <c r="Q112" t="s">
        <v>20</v>
      </c>
      <c r="R112" t="s">
        <v>20</v>
      </c>
      <c r="S112" t="s">
        <v>41</v>
      </c>
      <c r="T112" t="s">
        <v>410</v>
      </c>
    </row>
    <row r="113" spans="1:20" x14ac:dyDescent="0.25">
      <c r="A113" t="s">
        <v>411</v>
      </c>
      <c r="B113" t="s">
        <v>394</v>
      </c>
      <c r="C113" t="s">
        <v>91</v>
      </c>
      <c r="D113" t="s">
        <v>412</v>
      </c>
      <c r="E113" t="s">
        <v>402</v>
      </c>
      <c r="F113" t="s">
        <v>59</v>
      </c>
      <c r="G113" t="s">
        <v>50</v>
      </c>
      <c r="H113" t="s">
        <v>50</v>
      </c>
      <c r="I113" t="s">
        <v>51</v>
      </c>
      <c r="J113" t="s">
        <v>52</v>
      </c>
      <c r="K113" t="s">
        <v>70</v>
      </c>
      <c r="L113" t="s">
        <v>20</v>
      </c>
      <c r="M113" t="s">
        <v>71</v>
      </c>
      <c r="N113" t="s">
        <v>20</v>
      </c>
      <c r="O113" t="s">
        <v>66</v>
      </c>
      <c r="P113" t="s">
        <v>20</v>
      </c>
      <c r="Q113" t="s">
        <v>20</v>
      </c>
      <c r="R113" t="s">
        <v>20</v>
      </c>
      <c r="S113" t="s">
        <v>91</v>
      </c>
      <c r="T113" t="s">
        <v>403</v>
      </c>
    </row>
    <row r="114" spans="1:20" x14ac:dyDescent="0.25">
      <c r="A114" t="s">
        <v>413</v>
      </c>
      <c r="B114" t="s">
        <v>394</v>
      </c>
      <c r="C114" t="s">
        <v>41</v>
      </c>
      <c r="D114" t="s">
        <v>134</v>
      </c>
      <c r="E114" t="s">
        <v>386</v>
      </c>
      <c r="F114" t="s">
        <v>59</v>
      </c>
      <c r="G114" t="s">
        <v>50</v>
      </c>
      <c r="H114" t="s">
        <v>50</v>
      </c>
      <c r="I114" t="s">
        <v>51</v>
      </c>
      <c r="J114" t="s">
        <v>52</v>
      </c>
      <c r="K114" t="s">
        <v>70</v>
      </c>
      <c r="L114" t="s">
        <v>20</v>
      </c>
      <c r="M114" t="s">
        <v>20</v>
      </c>
      <c r="N114" t="s">
        <v>20</v>
      </c>
      <c r="O114" t="s">
        <v>66</v>
      </c>
      <c r="P114" t="s">
        <v>20</v>
      </c>
      <c r="Q114" t="s">
        <v>20</v>
      </c>
      <c r="R114" t="s">
        <v>20</v>
      </c>
      <c r="S114" t="s">
        <v>41</v>
      </c>
      <c r="T114" t="s">
        <v>414</v>
      </c>
    </row>
    <row r="115" spans="1:20" x14ac:dyDescent="0.25">
      <c r="A115" t="s">
        <v>415</v>
      </c>
      <c r="B115" t="s">
        <v>399</v>
      </c>
      <c r="C115" t="s">
        <v>81</v>
      </c>
      <c r="D115" t="s">
        <v>144</v>
      </c>
      <c r="E115" t="s">
        <v>407</v>
      </c>
      <c r="F115" t="s">
        <v>59</v>
      </c>
      <c r="G115" t="s">
        <v>50</v>
      </c>
      <c r="H115" t="s">
        <v>50</v>
      </c>
      <c r="I115" t="s">
        <v>51</v>
      </c>
      <c r="J115" t="s">
        <v>52</v>
      </c>
      <c r="K115" t="s">
        <v>70</v>
      </c>
      <c r="L115" t="s">
        <v>20</v>
      </c>
      <c r="M115" t="s">
        <v>20</v>
      </c>
      <c r="N115" t="s">
        <v>20</v>
      </c>
      <c r="O115" t="s">
        <v>20</v>
      </c>
      <c r="P115" t="s">
        <v>20</v>
      </c>
      <c r="Q115" t="s">
        <v>20</v>
      </c>
      <c r="R115" t="s">
        <v>20</v>
      </c>
      <c r="S115" t="s">
        <v>81</v>
      </c>
      <c r="T115" t="s">
        <v>416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5"/>
  <sheetViews>
    <sheetView workbookViewId="0">
      <selection activeCell="I10" sqref="I10"/>
    </sheetView>
  </sheetViews>
  <sheetFormatPr baseColWidth="10" defaultRowHeight="15" x14ac:dyDescent="0.25"/>
  <cols>
    <col min="1" max="1" width="15.5703125" customWidth="1"/>
    <col min="2" max="9" width="11.140625" customWidth="1"/>
    <col min="10" max="10" width="12.140625" customWidth="1"/>
    <col min="11" max="11" width="10.42578125" customWidth="1"/>
    <col min="12" max="19" width="12.140625" customWidth="1"/>
    <col min="20" max="20" width="61.42578125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239</v>
      </c>
      <c r="B2" t="s">
        <v>21</v>
      </c>
      <c r="C2" t="s">
        <v>81</v>
      </c>
      <c r="D2" t="s">
        <v>240</v>
      </c>
      <c r="E2" t="s">
        <v>157</v>
      </c>
      <c r="F2" t="s">
        <v>159</v>
      </c>
      <c r="G2" t="s">
        <v>49</v>
      </c>
      <c r="H2" t="s">
        <v>241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81</v>
      </c>
      <c r="T2" t="s">
        <v>242</v>
      </c>
    </row>
    <row r="3" spans="1:20" x14ac:dyDescent="0.25">
      <c r="A3" t="s">
        <v>244</v>
      </c>
      <c r="B3" t="s">
        <v>21</v>
      </c>
      <c r="C3" t="s">
        <v>87</v>
      </c>
      <c r="D3" t="s">
        <v>240</v>
      </c>
      <c r="E3" t="s">
        <v>163</v>
      </c>
      <c r="F3" t="s">
        <v>159</v>
      </c>
      <c r="G3" t="s">
        <v>49</v>
      </c>
      <c r="H3" t="s">
        <v>241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87</v>
      </c>
      <c r="T3" t="s">
        <v>245</v>
      </c>
    </row>
    <row r="4" spans="1:20" x14ac:dyDescent="0.25">
      <c r="A4" t="s">
        <v>246</v>
      </c>
      <c r="B4" t="s">
        <v>21</v>
      </c>
      <c r="C4" t="s">
        <v>41</v>
      </c>
      <c r="D4" t="s">
        <v>240</v>
      </c>
      <c r="E4" t="s">
        <v>166</v>
      </c>
      <c r="F4" t="s">
        <v>159</v>
      </c>
      <c r="G4" t="s">
        <v>49</v>
      </c>
      <c r="H4" t="s">
        <v>50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41</v>
      </c>
      <c r="T4" t="s">
        <v>247</v>
      </c>
    </row>
    <row r="5" spans="1:20" x14ac:dyDescent="0.25">
      <c r="A5" t="s">
        <v>239</v>
      </c>
      <c r="B5" t="s">
        <v>21</v>
      </c>
      <c r="C5" t="s">
        <v>74</v>
      </c>
      <c r="D5" t="s">
        <v>240</v>
      </c>
      <c r="E5" t="s">
        <v>157</v>
      </c>
      <c r="F5" t="s">
        <v>159</v>
      </c>
      <c r="G5" t="s">
        <v>49</v>
      </c>
      <c r="H5" t="s">
        <v>50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74</v>
      </c>
      <c r="T5" t="s">
        <v>243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2"/>
  <sheetViews>
    <sheetView workbookViewId="0">
      <selection activeCell="H16" sqref="H16"/>
    </sheetView>
  </sheetViews>
  <sheetFormatPr baseColWidth="10" defaultRowHeight="15" x14ac:dyDescent="0.25"/>
  <cols>
    <col min="1" max="1" width="20.5703125" customWidth="1"/>
    <col min="2" max="9" width="12.5703125" customWidth="1"/>
    <col min="10" max="10" width="13.5703125" customWidth="1"/>
    <col min="11" max="11" width="11.85546875" customWidth="1"/>
    <col min="12" max="19" width="13.5703125" customWidth="1"/>
    <col min="20" max="20" width="66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7" t="s">
        <v>37</v>
      </c>
      <c r="L1" s="37" t="s">
        <v>11</v>
      </c>
      <c r="M1" s="37" t="s">
        <v>12</v>
      </c>
      <c r="N1" s="37" t="s">
        <v>13</v>
      </c>
      <c r="O1" s="37" t="s">
        <v>14</v>
      </c>
      <c r="P1" s="37" t="s">
        <v>15</v>
      </c>
      <c r="Q1" s="37" t="s">
        <v>16</v>
      </c>
      <c r="R1" s="37" t="s">
        <v>17</v>
      </c>
      <c r="S1" s="37" t="s">
        <v>18</v>
      </c>
      <c r="T1" s="38" t="s">
        <v>19</v>
      </c>
    </row>
    <row r="2" spans="1:20" x14ac:dyDescent="0.25">
      <c r="A2" s="37" t="s">
        <v>173</v>
      </c>
      <c r="B2" s="37" t="s">
        <v>156</v>
      </c>
      <c r="C2" s="37" t="s">
        <v>81</v>
      </c>
      <c r="D2" s="37" t="s">
        <v>157</v>
      </c>
      <c r="E2" s="37" t="s">
        <v>172</v>
      </c>
      <c r="F2" s="37" t="s">
        <v>159</v>
      </c>
      <c r="G2" s="37" t="s">
        <v>49</v>
      </c>
      <c r="H2" s="37" t="s">
        <v>50</v>
      </c>
      <c r="I2" s="37" t="s">
        <v>20</v>
      </c>
      <c r="J2" s="37" t="s">
        <v>20</v>
      </c>
      <c r="K2" s="37" t="s">
        <v>20</v>
      </c>
      <c r="L2" s="37" t="s">
        <v>20</v>
      </c>
      <c r="M2" s="37" t="s">
        <v>20</v>
      </c>
      <c r="N2" s="37" t="s">
        <v>20</v>
      </c>
      <c r="O2" s="37" t="s">
        <v>20</v>
      </c>
      <c r="P2" s="37" t="s">
        <v>20</v>
      </c>
      <c r="Q2" s="37" t="s">
        <v>20</v>
      </c>
      <c r="R2" s="37" t="s">
        <v>20</v>
      </c>
      <c r="S2" s="37" t="s">
        <v>81</v>
      </c>
      <c r="T2" s="37" t="s">
        <v>161</v>
      </c>
    </row>
    <row r="3" spans="1:20" x14ac:dyDescent="0.25">
      <c r="A3" s="39" t="s">
        <v>155</v>
      </c>
      <c r="B3" s="39" t="s">
        <v>156</v>
      </c>
      <c r="C3" s="39" t="s">
        <v>81</v>
      </c>
      <c r="D3" s="39" t="s">
        <v>157</v>
      </c>
      <c r="E3" s="39" t="s">
        <v>158</v>
      </c>
      <c r="F3" s="39" t="s">
        <v>159</v>
      </c>
      <c r="G3" s="39" t="s">
        <v>49</v>
      </c>
      <c r="H3" s="39" t="s">
        <v>160</v>
      </c>
      <c r="I3" s="39" t="s">
        <v>20</v>
      </c>
      <c r="J3" s="39" t="s">
        <v>20</v>
      </c>
      <c r="K3" s="39" t="s">
        <v>20</v>
      </c>
      <c r="L3" s="39" t="s">
        <v>20</v>
      </c>
      <c r="M3" s="39" t="s">
        <v>20</v>
      </c>
      <c r="N3" s="39" t="s">
        <v>20</v>
      </c>
      <c r="O3" s="39" t="s">
        <v>20</v>
      </c>
      <c r="P3" s="39" t="s">
        <v>20</v>
      </c>
      <c r="Q3" s="39" t="s">
        <v>20</v>
      </c>
      <c r="R3" s="39" t="s">
        <v>20</v>
      </c>
      <c r="S3" s="39" t="s">
        <v>81</v>
      </c>
      <c r="T3" s="39" t="s">
        <v>161</v>
      </c>
    </row>
    <row r="4" spans="1:20" x14ac:dyDescent="0.25">
      <c r="A4" s="39" t="s">
        <v>171</v>
      </c>
      <c r="B4" s="39" t="s">
        <v>156</v>
      </c>
      <c r="C4" s="39" t="s">
        <v>87</v>
      </c>
      <c r="D4" s="39" t="s">
        <v>163</v>
      </c>
      <c r="E4" s="39" t="s">
        <v>172</v>
      </c>
      <c r="F4" s="39" t="s">
        <v>159</v>
      </c>
      <c r="G4" s="39" t="s">
        <v>49</v>
      </c>
      <c r="H4" s="39" t="s">
        <v>50</v>
      </c>
      <c r="I4" s="39" t="s">
        <v>20</v>
      </c>
      <c r="J4" s="39" t="s">
        <v>20</v>
      </c>
      <c r="K4" s="39" t="s">
        <v>20</v>
      </c>
      <c r="L4" s="39" t="s">
        <v>20</v>
      </c>
      <c r="M4" s="39" t="s">
        <v>20</v>
      </c>
      <c r="N4" s="39" t="s">
        <v>20</v>
      </c>
      <c r="O4" s="39" t="s">
        <v>20</v>
      </c>
      <c r="P4" s="39" t="s">
        <v>20</v>
      </c>
      <c r="Q4" s="39" t="s">
        <v>20</v>
      </c>
      <c r="R4" s="39" t="s">
        <v>20</v>
      </c>
      <c r="S4" s="39" t="s">
        <v>87</v>
      </c>
      <c r="T4" s="39" t="s">
        <v>164</v>
      </c>
    </row>
    <row r="5" spans="1:20" x14ac:dyDescent="0.25">
      <c r="A5" s="39" t="s">
        <v>162</v>
      </c>
      <c r="B5" s="39" t="s">
        <v>156</v>
      </c>
      <c r="C5" s="39" t="s">
        <v>87</v>
      </c>
      <c r="D5" s="39" t="s">
        <v>163</v>
      </c>
      <c r="E5" s="39" t="s">
        <v>158</v>
      </c>
      <c r="F5" s="39" t="s">
        <v>159</v>
      </c>
      <c r="G5" s="39" t="s">
        <v>49</v>
      </c>
      <c r="H5" s="39" t="s">
        <v>160</v>
      </c>
      <c r="I5" s="39" t="s">
        <v>20</v>
      </c>
      <c r="J5" s="39" t="s">
        <v>20</v>
      </c>
      <c r="K5" s="39" t="s">
        <v>20</v>
      </c>
      <c r="L5" s="39" t="s">
        <v>20</v>
      </c>
      <c r="M5" s="39" t="s">
        <v>20</v>
      </c>
      <c r="N5" s="39" t="s">
        <v>20</v>
      </c>
      <c r="O5" s="39" t="s">
        <v>20</v>
      </c>
      <c r="P5" s="39" t="s">
        <v>20</v>
      </c>
      <c r="Q5" s="39" t="s">
        <v>20</v>
      </c>
      <c r="R5" s="39" t="s">
        <v>20</v>
      </c>
      <c r="S5" s="39" t="s">
        <v>87</v>
      </c>
      <c r="T5" s="39" t="s">
        <v>164</v>
      </c>
    </row>
    <row r="6" spans="1:20" x14ac:dyDescent="0.25">
      <c r="A6" s="39" t="s">
        <v>165</v>
      </c>
      <c r="B6" s="39" t="s">
        <v>156</v>
      </c>
      <c r="C6" s="39" t="s">
        <v>41</v>
      </c>
      <c r="D6" s="39" t="s">
        <v>166</v>
      </c>
      <c r="E6" s="39" t="s">
        <v>158</v>
      </c>
      <c r="F6" s="39" t="s">
        <v>159</v>
      </c>
      <c r="G6" s="39" t="s">
        <v>49</v>
      </c>
      <c r="H6" s="39" t="s">
        <v>50</v>
      </c>
      <c r="I6" s="39" t="s">
        <v>20</v>
      </c>
      <c r="J6" s="39" t="s">
        <v>20</v>
      </c>
      <c r="K6" s="39" t="s">
        <v>20</v>
      </c>
      <c r="L6" s="39" t="s">
        <v>20</v>
      </c>
      <c r="M6" s="39" t="s">
        <v>20</v>
      </c>
      <c r="N6" s="39" t="s">
        <v>20</v>
      </c>
      <c r="O6" s="39" t="s">
        <v>20</v>
      </c>
      <c r="P6" s="39" t="s">
        <v>20</v>
      </c>
      <c r="Q6" s="39" t="s">
        <v>20</v>
      </c>
      <c r="R6" s="39" t="s">
        <v>20</v>
      </c>
      <c r="S6" s="39" t="s">
        <v>41</v>
      </c>
      <c r="T6" s="39" t="s">
        <v>167</v>
      </c>
    </row>
    <row r="7" spans="1:20" x14ac:dyDescent="0.25">
      <c r="A7" s="39" t="s">
        <v>168</v>
      </c>
      <c r="B7" s="39" t="s">
        <v>156</v>
      </c>
      <c r="C7" s="39" t="s">
        <v>74</v>
      </c>
      <c r="D7" s="39" t="s">
        <v>157</v>
      </c>
      <c r="E7" s="39" t="s">
        <v>169</v>
      </c>
      <c r="F7" s="39" t="s">
        <v>159</v>
      </c>
      <c r="G7" s="39" t="s">
        <v>49</v>
      </c>
      <c r="H7" s="39" t="s">
        <v>50</v>
      </c>
      <c r="I7" s="39" t="s">
        <v>20</v>
      </c>
      <c r="J7" s="39" t="s">
        <v>20</v>
      </c>
      <c r="K7" s="39" t="s">
        <v>20</v>
      </c>
      <c r="L7" s="39" t="s">
        <v>20</v>
      </c>
      <c r="M7" s="39" t="s">
        <v>20</v>
      </c>
      <c r="N7" s="39" t="s">
        <v>20</v>
      </c>
      <c r="O7" s="39" t="s">
        <v>20</v>
      </c>
      <c r="P7" s="39" t="s">
        <v>20</v>
      </c>
      <c r="Q7" s="39" t="s">
        <v>20</v>
      </c>
      <c r="R7" s="39" t="s">
        <v>20</v>
      </c>
      <c r="S7" s="39" t="s">
        <v>74</v>
      </c>
      <c r="T7" s="39" t="s">
        <v>170</v>
      </c>
    </row>
    <row r="8" spans="1:20" x14ac:dyDescent="0.2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</row>
    <row r="9" spans="1:20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</row>
    <row r="10" spans="1:20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</row>
    <row r="11" spans="1:20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</row>
    <row r="12" spans="1:20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30"/>
  <sheetViews>
    <sheetView workbookViewId="0">
      <selection activeCell="G20" sqref="G20:H20"/>
    </sheetView>
  </sheetViews>
  <sheetFormatPr baseColWidth="10" defaultRowHeight="15" x14ac:dyDescent="0.25"/>
  <cols>
    <col min="1" max="1" width="5.7109375" customWidth="1"/>
    <col min="2" max="2" width="8.7109375" customWidth="1"/>
    <col min="3" max="4" width="14.28515625" customWidth="1"/>
    <col min="5" max="5" width="5.7109375" customWidth="1"/>
    <col min="6" max="6" width="8.7109375" customWidth="1"/>
    <col min="7" max="8" width="14.28515625" customWidth="1"/>
  </cols>
  <sheetData>
    <row r="1" spans="1:9" ht="15" customHeight="1" x14ac:dyDescent="0.25">
      <c r="A1" s="69" t="str">
        <f>IF(OR(Dos!E2="60,5",Dos!E2="83",Dos!E2="121",Dos!E2="184")," Tiroirs Merivobox ","Tiroirs Legrabox")</f>
        <v xml:space="preserve"> Tiroirs Merivobox </v>
      </c>
      <c r="B1" s="69"/>
      <c r="C1" s="69"/>
      <c r="D1" s="69"/>
      <c r="E1" s="69"/>
      <c r="F1" s="69"/>
      <c r="G1" s="69"/>
      <c r="H1" s="69"/>
      <c r="I1" s="3"/>
    </row>
    <row r="2" spans="1:9" ht="15" customHeight="1" x14ac:dyDescent="0.25">
      <c r="A2" s="69"/>
      <c r="B2" s="69"/>
      <c r="C2" s="69"/>
      <c r="D2" s="69"/>
      <c r="E2" s="69"/>
      <c r="F2" s="69"/>
      <c r="G2" s="69"/>
      <c r="H2" s="69"/>
      <c r="I2" s="3"/>
    </row>
    <row r="3" spans="1:9" ht="15" customHeight="1" x14ac:dyDescent="0.25">
      <c r="A3" s="69"/>
      <c r="B3" s="69"/>
      <c r="C3" s="69"/>
      <c r="D3" s="69"/>
      <c r="E3" s="69"/>
      <c r="F3" s="69"/>
      <c r="G3" s="69"/>
      <c r="H3" s="69"/>
      <c r="I3" s="3"/>
    </row>
    <row r="4" spans="1:9" ht="15" customHeight="1" x14ac:dyDescent="0.25">
      <c r="A4" s="69"/>
      <c r="B4" s="69"/>
      <c r="C4" s="69"/>
      <c r="D4" s="69"/>
      <c r="E4" s="69"/>
      <c r="F4" s="69"/>
      <c r="G4" s="69"/>
      <c r="H4" s="69"/>
      <c r="I4" s="3"/>
    </row>
    <row r="5" spans="1:9" ht="15" customHeight="1" x14ac:dyDescent="0.25">
      <c r="A5" s="69"/>
      <c r="B5" s="69"/>
      <c r="C5" s="69"/>
      <c r="D5" s="69"/>
      <c r="E5" s="69"/>
      <c r="F5" s="69"/>
      <c r="G5" s="69"/>
      <c r="H5" s="69"/>
      <c r="I5" s="3"/>
    </row>
    <row r="6" spans="1:9" ht="15" customHeight="1" x14ac:dyDescent="0.25">
      <c r="A6" s="70" t="str">
        <f>Base!B6&amp;"_"&amp;Base!B5</f>
        <v>2500_ROINE</v>
      </c>
      <c r="B6" s="70"/>
      <c r="C6" s="70"/>
      <c r="D6" s="70"/>
      <c r="E6" s="70"/>
      <c r="F6" s="70"/>
      <c r="G6" s="70"/>
      <c r="H6" s="70"/>
      <c r="I6" s="4"/>
    </row>
    <row r="7" spans="1:9" ht="15" customHeight="1" x14ac:dyDescent="0.25">
      <c r="A7" s="70"/>
      <c r="B7" s="70"/>
      <c r="C7" s="70"/>
      <c r="D7" s="70"/>
      <c r="E7" s="70"/>
      <c r="F7" s="70"/>
      <c r="G7" s="70"/>
      <c r="H7" s="70"/>
      <c r="I7" s="4"/>
    </row>
    <row r="8" spans="1:9" ht="15" customHeight="1" x14ac:dyDescent="0.25">
      <c r="A8" s="70"/>
      <c r="B8" s="70"/>
      <c r="C8" s="70"/>
      <c r="D8" s="70"/>
      <c r="E8" s="70"/>
      <c r="F8" s="70"/>
      <c r="G8" s="70"/>
      <c r="H8" s="70"/>
      <c r="I8" s="4"/>
    </row>
    <row r="9" spans="1:9" ht="11.25" customHeight="1" x14ac:dyDescent="0.25">
      <c r="A9" s="70"/>
      <c r="B9" s="70"/>
      <c r="C9" s="70"/>
      <c r="D9" s="70"/>
      <c r="E9" s="70"/>
      <c r="F9" s="70"/>
      <c r="G9" s="70"/>
      <c r="H9" s="70"/>
      <c r="I9" s="4"/>
    </row>
    <row r="10" spans="1:9" ht="15" customHeight="1" x14ac:dyDescent="0.25">
      <c r="A10" s="66" t="s">
        <v>25</v>
      </c>
      <c r="B10" s="67"/>
      <c r="C10" s="68" t="s">
        <v>21</v>
      </c>
      <c r="D10" s="67"/>
      <c r="E10" s="68" t="s">
        <v>25</v>
      </c>
      <c r="F10" s="67"/>
      <c r="G10" s="66" t="s">
        <v>26</v>
      </c>
      <c r="H10" s="66"/>
    </row>
    <row r="11" spans="1:9" ht="15" customHeight="1" x14ac:dyDescent="0.25">
      <c r="A11" s="66"/>
      <c r="B11" s="67"/>
      <c r="C11" s="68"/>
      <c r="D11" s="67"/>
      <c r="E11" s="68"/>
      <c r="F11" s="67"/>
      <c r="G11" s="66"/>
      <c r="H11" s="66"/>
    </row>
    <row r="12" spans="1:9" s="5" customFormat="1" ht="30" customHeight="1" x14ac:dyDescent="0.35">
      <c r="A12" s="25" t="str">
        <f>IF(Fond!H2="","",Fond!H2&amp;"X")</f>
        <v>3X</v>
      </c>
      <c r="B12" s="26" t="str">
        <f>IF(Fond!C2="","","("&amp;Fond!C2&amp;")")</f>
        <v>(B2CT1)</v>
      </c>
      <c r="C12" s="71" t="str">
        <f>IF(A$1=" Tiroirs Merivobox ",IF(Fond!D2&lt;&gt;"",((Fond!E2)&amp;" X "&amp;Fond!D2+16),""),IF(A$1="Tiroirs Legrabox",IF(Fond!D2&lt;&gt;"",((Fond!E2)&amp;" X "&amp;Fond!D2),"")))</f>
        <v>511 X 490</v>
      </c>
      <c r="D12" s="72"/>
      <c r="E12" s="28" t="str">
        <f>IF(Dos!H2="","",Dos!H2&amp;"X")</f>
        <v>1X</v>
      </c>
      <c r="F12" s="27" t="str">
        <f>IF(Dos!C2="","","("&amp;Dos!C2&amp;")")</f>
        <v>(B2CT1)</v>
      </c>
      <c r="G12" s="71" t="str">
        <f>IF(A$1=" Tiroirs Merivobox ",IF(Dos!D2&lt;&gt;"",((Dos!D2)&amp;" X "&amp;Dos!E2-16),""),IF(A$1="Tiroirs Legrabox",IF(Dos!D2&lt;&gt;"",((Dos!D2)&amp;" X "&amp;Dos!E2),"")))</f>
        <v>511 X 67</v>
      </c>
      <c r="H12" s="73"/>
    </row>
    <row r="13" spans="1:9" s="5" customFormat="1" ht="30" customHeight="1" x14ac:dyDescent="0.35">
      <c r="A13" s="25" t="str">
        <f>IF(Fond!H3="","",Fond!H3&amp;"X")</f>
        <v>3X</v>
      </c>
      <c r="B13" s="26" t="str">
        <f>IF(Fond!C3="","","("&amp;Fond!C3&amp;")")</f>
        <v>(B2CT2)</v>
      </c>
      <c r="C13" s="71" t="str">
        <f>IF(A$1=" Tiroirs Merivobox ",IF(Fond!D3&lt;&gt;"",((Fond!E3)&amp;" X "&amp;Fond!D3+16),""),IF(A$1="Tiroirs Legrabox",IF(Fond!D3&lt;&gt;"",((Fond!E3)&amp;" X "&amp;Fond!D3),"")))</f>
        <v>811 X 490</v>
      </c>
      <c r="D13" s="72"/>
      <c r="E13" s="28" t="str">
        <f>IF(Dos!H3="","",Dos!H3&amp;"X")</f>
        <v>2X</v>
      </c>
      <c r="F13" s="27" t="str">
        <f>IF(Dos!C3="","","("&amp;Dos!C3&amp;")")</f>
        <v>(B2CT1)</v>
      </c>
      <c r="G13" s="71" t="str">
        <f>IF(A$1=" Tiroirs Merivobox ",IF(Dos!D3&lt;&gt;"",((Dos!D3)&amp;" X "&amp;Dos!E3-16),""),IF(A$1="Tiroirs Legrabox",IF(Dos!D3&lt;&gt;"",((Dos!D3)&amp;" X "&amp;Dos!E3),"")))</f>
        <v>511 X 168</v>
      </c>
      <c r="H13" s="73"/>
    </row>
    <row r="14" spans="1:9" s="5" customFormat="1" ht="30" customHeight="1" x14ac:dyDescent="0.35">
      <c r="A14" s="25" t="str">
        <f>IF(Fond!H4="","",Fond!H4&amp;"X")</f>
        <v>1X</v>
      </c>
      <c r="B14" s="26" t="str">
        <f>IF(Fond!C4="","","("&amp;Fond!C4&amp;")")</f>
        <v>(BC)</v>
      </c>
      <c r="C14" s="71" t="str">
        <f>IF(A$1=" Tiroirs Merivobox ",IF(Fond!D4&lt;&gt;"",((Fond!E4)&amp;" X "&amp;Fond!D4+16),""),IF(A$1="Tiroirs Legrabox",IF(Fond!D4&lt;&gt;"",((Fond!E4)&amp;" X "&amp;Fond!D4),"")))</f>
        <v>481 X 490</v>
      </c>
      <c r="D14" s="72"/>
      <c r="E14" s="28" t="str">
        <f>IF(Dos!H4="","",Dos!H4&amp;"X")</f>
        <v>1X</v>
      </c>
      <c r="F14" s="27" t="str">
        <f>IF(Dos!C4="","","("&amp;Dos!C4&amp;")")</f>
        <v>(B2CT2)</v>
      </c>
      <c r="G14" s="71" t="str">
        <f>IF(A$1=" Tiroirs Merivobox ",IF(Dos!D4&lt;&gt;"",((Dos!D4)&amp;" X "&amp;Dos!E4-16),""),IF(A$1="Tiroirs Legrabox",IF(Dos!D4&lt;&gt;"",((Dos!D4)&amp;" X "&amp;Dos!E4),"")))</f>
        <v>811 X 67</v>
      </c>
      <c r="H14" s="73"/>
    </row>
    <row r="15" spans="1:9" s="5" customFormat="1" ht="30" customHeight="1" x14ac:dyDescent="0.35">
      <c r="A15" s="25" t="str">
        <f>IF(Fond!H5="","",Fond!H5&amp;"X")</f>
        <v>1X</v>
      </c>
      <c r="B15" s="26" t="str">
        <f>IF(Fond!C5="","","("&amp;Fond!C5&amp;")")</f>
        <v>(BSPTF)</v>
      </c>
      <c r="C15" s="71" t="str">
        <f>IF(A$1=" Tiroirs Merivobox ",IF(Fond!D5&lt;&gt;"",((Fond!E5)&amp;" X "&amp;Fond!D5+16),""),IF(A$1="Tiroirs Legrabox",IF(Fond!D5&lt;&gt;"",((Fond!E5)&amp;" X "&amp;Fond!D5),"")))</f>
        <v>511 X 490</v>
      </c>
      <c r="D15" s="72"/>
      <c r="E15" s="28" t="str">
        <f>IF(Dos!H5="","",Dos!H5&amp;"X")</f>
        <v>2X</v>
      </c>
      <c r="F15" s="27" t="str">
        <f>IF(Dos!C5="","","("&amp;Dos!C5&amp;")")</f>
        <v>(B2CT2)</v>
      </c>
      <c r="G15" s="71" t="str">
        <f>IF(A$1=" Tiroirs Merivobox ",IF(Dos!D5&lt;&gt;"",((Dos!D5)&amp;" X "&amp;Dos!E5-16),""),IF(A$1="Tiroirs Legrabox",IF(Dos!D5&lt;&gt;"",((Dos!D5)&amp;" X "&amp;Dos!E5),"")))</f>
        <v>811 X 168</v>
      </c>
      <c r="H15" s="73"/>
    </row>
    <row r="16" spans="1:9" s="5" customFormat="1" ht="30" customHeight="1" x14ac:dyDescent="0.35">
      <c r="A16" s="25" t="str">
        <f>IF(Fond!H6="","",Fond!H6&amp;"X")</f>
        <v/>
      </c>
      <c r="B16" s="26" t="str">
        <f>IF(Fond!C6="","","("&amp;Fond!C6&amp;")")</f>
        <v/>
      </c>
      <c r="C16" s="71" t="str">
        <f>IF(A$1=" Tiroirs Merivobox ",IF(Fond!D6&lt;&gt;"",((Fond!E6)&amp;" X "&amp;Fond!D6+16),""),IF(A$1="Tiroirs Legrabox",IF(Fond!D6&lt;&gt;"",((Fond!E6)&amp;" X "&amp;Fond!D6),"")))</f>
        <v/>
      </c>
      <c r="D16" s="72"/>
      <c r="E16" s="28" t="str">
        <f>IF(Dos!H6="","",Dos!H6&amp;"X")</f>
        <v>1X</v>
      </c>
      <c r="F16" s="27" t="str">
        <f>IF(Dos!C6="","","("&amp;Dos!C6&amp;")")</f>
        <v>(BC)</v>
      </c>
      <c r="G16" s="71" t="str">
        <f>IF(A$1=" Tiroirs Merivobox ",IF(Dos!D6&lt;&gt;"",((Dos!D6)&amp;" X "&amp;Dos!E6-16),""),IF(A$1="Tiroirs Legrabox",IF(Dos!D6&lt;&gt;"",((Dos!D6)&amp;" X "&amp;Dos!E6),"")))</f>
        <v>481 X 168</v>
      </c>
      <c r="H16" s="73"/>
    </row>
    <row r="17" spans="1:8" s="5" customFormat="1" ht="30" customHeight="1" x14ac:dyDescent="0.35">
      <c r="A17" s="25" t="str">
        <f>IF(Fond!H7="","",Fond!H7&amp;"X")</f>
        <v/>
      </c>
      <c r="B17" s="26" t="str">
        <f>IF(Fond!C7="","","("&amp;Fond!C7&amp;")")</f>
        <v/>
      </c>
      <c r="C17" s="71" t="str">
        <f>IF(A$1=" Tiroirs Merivobox ",IF(Fond!D7&lt;&gt;"",((Fond!E7)&amp;" X "&amp;Fond!D7+16),""),IF(A$1="Tiroirs Legrabox",IF(Fond!D7&lt;&gt;"",((Fond!E7)&amp;" X "&amp;Fond!D7),"")))</f>
        <v/>
      </c>
      <c r="D17" s="72"/>
      <c r="E17" s="28" t="str">
        <f>IF(Dos!H7="","",Dos!H7&amp;"X")</f>
        <v>1X</v>
      </c>
      <c r="F17" s="27" t="str">
        <f>IF(Dos!C7="","","("&amp;Dos!C7&amp;")")</f>
        <v>(BSPTF)</v>
      </c>
      <c r="G17" s="74" t="e">
        <f>IF(A$1=" Tiroirs Merivobox ",IF(Dos!D7&lt;&gt;"",((Dos!D7)&amp;" X "&amp;Dos!E7-16),""),IF(A$1="Tiroirs Legrabox",IF(Dos!D7&lt;&gt;"",((Dos!D7)&amp;" X "&amp;Dos!E7),"")))</f>
        <v>#VALUE!</v>
      </c>
      <c r="H17" s="75"/>
    </row>
    <row r="18" spans="1:8" s="5" customFormat="1" ht="30" customHeight="1" x14ac:dyDescent="0.35">
      <c r="A18" s="25" t="str">
        <f>IF(Fond!H8="","",Fond!H8&amp;"X")</f>
        <v/>
      </c>
      <c r="B18" s="26" t="str">
        <f>IF(Fond!C8="","","("&amp;Fond!C8&amp;")")</f>
        <v/>
      </c>
      <c r="C18" s="71" t="str">
        <f>IF(A$1=" Tiroirs Merivobox ",IF(Fond!D8&lt;&gt;"",((Fond!E8)&amp;" X "&amp;Fond!D8+16),""),IF(A$1="Tiroirs Legrabox",IF(Fond!D8&lt;&gt;"",((Fond!E8)&amp;" X "&amp;Fond!D8),"")))</f>
        <v/>
      </c>
      <c r="D18" s="72"/>
      <c r="E18" s="28" t="str">
        <f>IF(Dos!H8="","",Dos!H8&amp;"X")</f>
        <v/>
      </c>
      <c r="F18" s="27" t="str">
        <f>IF(Dos!C8="","","("&amp;Dos!C8&amp;")")</f>
        <v/>
      </c>
      <c r="G18" s="71" t="str">
        <f>IF(A$1=" Tiroirs Merivobox ",IF(Dos!D8&lt;&gt;"",((Dos!D8)&amp;" X "&amp;Dos!E8-16),""),IF(A$1="Tiroirs Legrabox",IF(Dos!D8&lt;&gt;"",((Dos!D8)&amp;" X "&amp;Dos!E8),"")))</f>
        <v/>
      </c>
      <c r="H18" s="73"/>
    </row>
    <row r="19" spans="1:8" s="5" customFormat="1" ht="30" customHeight="1" x14ac:dyDescent="0.35">
      <c r="A19" s="25" t="str">
        <f>IF(Fond!H9="","",Fond!H9&amp;"X")</f>
        <v/>
      </c>
      <c r="B19" s="26" t="str">
        <f>IF(Fond!C9="","","("&amp;Fond!C9&amp;")")</f>
        <v/>
      </c>
      <c r="C19" s="71" t="str">
        <f>IF(A$1=" Tiroirs Merivobox ",IF(Fond!D9&lt;&gt;"",((Fond!E9)&amp;" X "&amp;Fond!D9+16),""),IF(A$1="Tiroirs Legrabox",IF(Fond!D9&lt;&gt;"",((Fond!E9)&amp;" X "&amp;Fond!D9),"")))</f>
        <v/>
      </c>
      <c r="D19" s="72"/>
      <c r="E19" s="28" t="str">
        <f>IF(Dos!H9="","",Dos!H9&amp;"X")</f>
        <v/>
      </c>
      <c r="F19" s="27" t="str">
        <f>IF(Dos!C9="","","("&amp;Dos!C9&amp;")")</f>
        <v/>
      </c>
      <c r="G19" s="71" t="str">
        <f>IF(A$1=" Tiroirs Merivobox ",IF(Dos!D9&lt;&gt;"",((Dos!D9)&amp;" X "&amp;Dos!E9-16),""),IF(A$1="Tiroirs Legrabox",IF(Dos!D9&lt;&gt;"",((Dos!D9)&amp;" X "&amp;Dos!E9),"")))</f>
        <v/>
      </c>
      <c r="H19" s="73"/>
    </row>
    <row r="20" spans="1:8" s="5" customFormat="1" ht="30" customHeight="1" x14ac:dyDescent="0.35">
      <c r="A20" s="25" t="str">
        <f>IF(Fond!H10="","",Fond!H10&amp;"X")</f>
        <v/>
      </c>
      <c r="B20" s="26" t="str">
        <f>IF(Fond!C10="","","("&amp;Fond!C10&amp;")")</f>
        <v/>
      </c>
      <c r="C20" s="71" t="str">
        <f>IF(A$1=" Tiroirs Merivobox ",IF(Fond!D10&lt;&gt;"",((Fond!E10)&amp;" X "&amp;Fond!D10+16),""),IF(A$1="Tiroirs Legrabox",IF(Fond!D10&lt;&gt;"",((Fond!E10)&amp;" X "&amp;Fond!D10),"")))</f>
        <v/>
      </c>
      <c r="D20" s="72"/>
      <c r="E20" s="28" t="str">
        <f>IF(Dos!H10="","",Dos!H10&amp;"X")</f>
        <v/>
      </c>
      <c r="F20" s="27" t="str">
        <f>IF(Dos!C10="","","("&amp;Dos!C10&amp;")")</f>
        <v/>
      </c>
      <c r="G20" s="71" t="str">
        <f>IF(A$1=" Tiroirs Merivobox ",IF(Dos!D10&lt;&gt;"",((Dos!D10)&amp;" X "&amp;Dos!E10-16),""),IF(A$1="Tiroirs Legrabox",IF(Dos!D10&lt;&gt;"",((Dos!D10)&amp;" X "&amp;Dos!E10),"")))</f>
        <v/>
      </c>
      <c r="H20" s="73"/>
    </row>
    <row r="21" spans="1:8" s="5" customFormat="1" ht="30" customHeight="1" x14ac:dyDescent="0.35">
      <c r="A21" s="25" t="str">
        <f>IF(Fond!H11="","",Fond!H11&amp;"X")</f>
        <v/>
      </c>
      <c r="B21" s="26" t="str">
        <f>IF(Fond!C11="","","("&amp;Fond!C11&amp;")")</f>
        <v/>
      </c>
      <c r="C21" s="71" t="str">
        <f>IF(A$1=" Tiroirs Merivobox ",IF(Fond!D11&lt;&gt;"",((Fond!E11)&amp;" X "&amp;Fond!D11+16),""),IF(A$1="Tiroirs Legrabox",IF(Fond!D11&lt;&gt;"",((Fond!E11)&amp;" X "&amp;Fond!D11),"")))</f>
        <v/>
      </c>
      <c r="D21" s="72"/>
      <c r="E21" s="28" t="str">
        <f>IF(Dos!H11="","",Dos!H11&amp;"X")</f>
        <v/>
      </c>
      <c r="F21" s="27" t="str">
        <f>IF(Dos!C11="","","("&amp;Dos!C11&amp;")")</f>
        <v/>
      </c>
      <c r="G21" s="71" t="str">
        <f>IF(A$1=" Tiroirs Merivobox ",IF(Dos!D11&lt;&gt;"",((Dos!D11)&amp;" X "&amp;Dos!E11-16),""),IF(A$1="Tiroirs Legrabox",IF(Dos!D11&lt;&gt;"",((Dos!D11)&amp;" X "&amp;Dos!E11),"")))</f>
        <v/>
      </c>
      <c r="H21" s="73"/>
    </row>
    <row r="22" spans="1:8" s="5" customFormat="1" ht="30" customHeight="1" x14ac:dyDescent="0.35">
      <c r="A22" s="25" t="str">
        <f>IF(Fond!H12="","",Fond!H12&amp;"X")</f>
        <v/>
      </c>
      <c r="B22" s="26" t="str">
        <f>IF(Fond!C12="","","("&amp;Fond!C12&amp;")")</f>
        <v/>
      </c>
      <c r="C22" s="71" t="str">
        <f>IF(A$1=" Tiroirs Merivobox ",IF(Fond!D12&lt;&gt;"",((Fond!E12)&amp;" X "&amp;Fond!D12+16),""),IF(A$1="Tiroirs Legrabox",IF(Fond!D12&lt;&gt;"",((Fond!E12)&amp;" X "&amp;Fond!D12),"")))</f>
        <v/>
      </c>
      <c r="D22" s="72"/>
      <c r="E22" s="28" t="str">
        <f>IF(Dos!H12="","",Dos!H12&amp;"X")</f>
        <v/>
      </c>
      <c r="F22" s="27" t="str">
        <f>IF(Dos!C12="","","("&amp;Dos!C12&amp;")")</f>
        <v/>
      </c>
      <c r="G22" s="71" t="str">
        <f>IF(A$1=" Tiroirs Merivobox ",IF(Dos!D12&lt;&gt;"",((Dos!D12)&amp;" X "&amp;Dos!E12-16),""),IF(A$1="Tiroirs Legrabox",IF(Dos!D12&lt;&gt;"",((Dos!D12)&amp;" X "&amp;Dos!E12),"")))</f>
        <v/>
      </c>
      <c r="H22" s="73"/>
    </row>
    <row r="23" spans="1:8" s="5" customFormat="1" ht="30" customHeight="1" x14ac:dyDescent="0.35">
      <c r="A23" s="25" t="str">
        <f>IF(Fond!H13="","",Fond!H13&amp;"X")</f>
        <v/>
      </c>
      <c r="B23" s="26" t="str">
        <f>IF(Fond!C13="","","("&amp;Fond!C13&amp;")")</f>
        <v/>
      </c>
      <c r="C23" s="71" t="str">
        <f>IF(A$1=" Tiroirs Merivobox ",IF(Fond!D13&lt;&gt;"",((Fond!E13)&amp;" X "&amp;Fond!D13+16),""),IF(A$1="Tiroirs Legrabox",IF(Fond!D13&lt;&gt;"",((Fond!E13)&amp;" X "&amp;Fond!D13),"")))</f>
        <v/>
      </c>
      <c r="D23" s="72"/>
      <c r="E23" s="28" t="str">
        <f>IF(Dos!H13="","",Dos!H13&amp;"X")</f>
        <v/>
      </c>
      <c r="F23" s="27" t="str">
        <f>IF(Dos!C13="","","("&amp;Dos!C13&amp;")")</f>
        <v/>
      </c>
      <c r="G23" s="71" t="str">
        <f>IF(A$1=" Tiroirs Merivobox ",IF(Dos!D13&lt;&gt;"",((Dos!D13)&amp;" X "&amp;Dos!E13-16),""),IF(A$1="Tiroirs Legrabox",IF(Dos!D13&lt;&gt;"",((Dos!D13)&amp;" X "&amp;Dos!E13),"")))</f>
        <v/>
      </c>
      <c r="H23" s="73"/>
    </row>
    <row r="24" spans="1:8" s="5" customFormat="1" ht="30" customHeight="1" x14ac:dyDescent="0.35">
      <c r="A24" s="25" t="str">
        <f>IF(Fond!H14="","",Fond!H14&amp;"X")</f>
        <v/>
      </c>
      <c r="B24" s="26" t="str">
        <f>IF(Fond!C14="","","("&amp;Fond!C14&amp;")")</f>
        <v/>
      </c>
      <c r="C24" s="71" t="str">
        <f>IF(A$1=" Tiroirs Merivobox ",IF(Fond!D14&lt;&gt;"",((Fond!E14)&amp;" X "&amp;Fond!D14+16),""),IF(A$1="Tiroirs Legrabox",IF(Fond!D14&lt;&gt;"",((Fond!E14)&amp;" X "&amp;Fond!D14),"")))</f>
        <v/>
      </c>
      <c r="D24" s="72"/>
      <c r="E24" s="28" t="str">
        <f>IF(Dos!H14="","",Dos!H14&amp;"X")</f>
        <v/>
      </c>
      <c r="F24" s="27" t="str">
        <f>IF(Dos!C14="","","("&amp;Dos!C14&amp;")")</f>
        <v/>
      </c>
      <c r="G24" s="71" t="str">
        <f>IF(A$1=" Tiroirs Merivobox ",IF(Dos!D14&lt;&gt;"",((Dos!D14)&amp;" X "&amp;Dos!E14-16),""),IF(A$1="Tiroirs Legrabox",IF(Dos!D14&lt;&gt;"",((Dos!D14)&amp;" X "&amp;Dos!E14),"")))</f>
        <v/>
      </c>
      <c r="H24" s="73"/>
    </row>
    <row r="25" spans="1:8" s="5" customFormat="1" ht="30" customHeight="1" x14ac:dyDescent="0.35">
      <c r="A25" s="25" t="str">
        <f>IF(Fond!H15="","",Fond!H15&amp;"X")</f>
        <v/>
      </c>
      <c r="B25" s="26" t="str">
        <f>IF(Fond!C15="","","("&amp;Fond!C15&amp;")")</f>
        <v/>
      </c>
      <c r="C25" s="71" t="str">
        <f>IF(A$1=" Tiroirs Merivobox ",IF(Fond!D15&lt;&gt;"",((Fond!E15)&amp;" X "&amp;Fond!D15+16),""),IF(A$1="Tiroirs Legrabox",IF(Fond!D15&lt;&gt;"",((Fond!E15)&amp;" X "&amp;Fond!D15),"")))</f>
        <v/>
      </c>
      <c r="D25" s="72"/>
      <c r="E25" s="28" t="str">
        <f>IF(Dos!H15="","",Dos!H15&amp;"X")</f>
        <v/>
      </c>
      <c r="F25" s="27" t="str">
        <f>IF(Dos!C15="","","("&amp;Dos!C15&amp;")")</f>
        <v/>
      </c>
      <c r="G25" s="71" t="str">
        <f>IF(A$1=" Tiroirs Merivobox ",IF(Dos!D15&lt;&gt;"",((Dos!D15)&amp;" X "&amp;Dos!E15-16),""),IF(A$1="Tiroirs Legrabox",IF(Dos!D15&lt;&gt;"",((Dos!D15)&amp;" X "&amp;Dos!E15),"")))</f>
        <v/>
      </c>
      <c r="H25" s="73"/>
    </row>
    <row r="26" spans="1:8" s="5" customFormat="1" ht="30" customHeight="1" x14ac:dyDescent="0.35">
      <c r="A26" s="25" t="str">
        <f>IF(Fond!H16="","",Fond!H16&amp;"X")</f>
        <v/>
      </c>
      <c r="B26" s="26" t="str">
        <f>IF(Fond!C16="","","("&amp;Fond!C16&amp;")")</f>
        <v/>
      </c>
      <c r="C26" s="71" t="str">
        <f>IF(A$1=" Tiroirs Merivobox ",IF(Fond!D16&lt;&gt;"",((Fond!E16)&amp;" X "&amp;Fond!D16+16),""),IF(A$1="Tiroirs Legrabox",IF(Fond!D16&lt;&gt;"",((Fond!E16)&amp;" X "&amp;Fond!D16),"")))</f>
        <v/>
      </c>
      <c r="D26" s="72"/>
      <c r="E26" s="28" t="str">
        <f>IF(Dos!H16="","",Dos!H16&amp;"X")</f>
        <v/>
      </c>
      <c r="F26" s="27" t="str">
        <f>IF(Dos!C16="","","("&amp;Dos!C16&amp;")")</f>
        <v/>
      </c>
      <c r="G26" s="71" t="str">
        <f>IF(A$1=" Tiroirs Merivobox ",IF(Dos!D16&lt;&gt;"",((Dos!D16)&amp;" X "&amp;Dos!E16-16),""),IF(A$1="Tiroirs Legrabox",IF(Dos!D16&lt;&gt;"",((Dos!D16)&amp;" X "&amp;Dos!E16),"")))</f>
        <v/>
      </c>
      <c r="H26" s="73"/>
    </row>
    <row r="27" spans="1:8" s="5" customFormat="1" ht="30" customHeight="1" x14ac:dyDescent="0.35">
      <c r="A27" s="25" t="str">
        <f>IF(Fond!H17="","",Fond!H17&amp;"X")</f>
        <v/>
      </c>
      <c r="B27" s="26" t="str">
        <f>IF(Fond!C17="","","("&amp;Fond!C17&amp;")")</f>
        <v/>
      </c>
      <c r="C27" s="71" t="str">
        <f>IF(A$1=" Tiroirs Merivobox ",IF(Fond!D17&lt;&gt;"",((Fond!E17)&amp;" X "&amp;Fond!D17+16),""),IF(A$1="Tiroirs Legrabox",IF(Fond!D17&lt;&gt;"",((Fond!E17)&amp;" X "&amp;Fond!D17),"")))</f>
        <v/>
      </c>
      <c r="D27" s="72"/>
      <c r="E27" s="28" t="str">
        <f>IF(Dos!H17="","",Dos!H17&amp;"X")</f>
        <v/>
      </c>
      <c r="F27" s="27" t="str">
        <f>IF(Dos!C17="","","("&amp;Dos!C17&amp;")")</f>
        <v/>
      </c>
      <c r="G27" s="71" t="str">
        <f>IF(A$1=" Tiroirs Merivobox ",IF(Dos!D17&lt;&gt;"",((Dos!D17)&amp;" X "&amp;Dos!E17-16),""),IF(A$1="Tiroirs Legrabox",IF(Dos!D17&lt;&gt;"",((Dos!D17)&amp;" X "&amp;Dos!E17),"")))</f>
        <v/>
      </c>
      <c r="H27" s="73"/>
    </row>
    <row r="28" spans="1:8" s="5" customFormat="1" ht="30" customHeight="1" x14ac:dyDescent="0.35">
      <c r="A28" s="25" t="str">
        <f>IF(Fond!H18="","",Fond!H18&amp;"X")</f>
        <v/>
      </c>
      <c r="B28" s="26" t="str">
        <f>IF(Fond!C18="","","("&amp;Fond!C18&amp;")")</f>
        <v/>
      </c>
      <c r="C28" s="71" t="str">
        <f>IF(A$1=" Tiroirs Merivobox ",IF(Fond!D18&lt;&gt;"",((Fond!E18)&amp;" X "&amp;Fond!D18+16),""),IF(A$1="Tiroirs Legrabox",IF(Fond!D18&lt;&gt;"",((Fond!E18)&amp;" X "&amp;Fond!D18),"")))</f>
        <v/>
      </c>
      <c r="D28" s="72"/>
      <c r="E28" s="28" t="str">
        <f>IF(Dos!H18="","",Dos!H18&amp;"X")</f>
        <v/>
      </c>
      <c r="F28" s="27" t="str">
        <f>IF(Dos!C18="","","("&amp;Dos!C18&amp;")")</f>
        <v/>
      </c>
      <c r="G28" s="71" t="str">
        <f>IF(A$1=" Tiroirs Merivobox ",IF(Dos!D18&lt;&gt;"",((Dos!D18)&amp;" X "&amp;Dos!E18-16),""),IF(A$1="Tiroirs Legrabox",IF(Dos!D18&lt;&gt;"",((Dos!D18)&amp;" X "&amp;Dos!E18),"")))</f>
        <v/>
      </c>
      <c r="H28" s="73"/>
    </row>
    <row r="29" spans="1:8" s="5" customFormat="1" ht="30" customHeight="1" x14ac:dyDescent="0.35">
      <c r="A29" s="25" t="str">
        <f>IF(Fond!H19="","",Fond!H19&amp;"X")</f>
        <v/>
      </c>
      <c r="B29" s="26" t="str">
        <f>IF(Fond!C19="","","("&amp;Fond!C19&amp;")")</f>
        <v/>
      </c>
      <c r="C29" s="71" t="str">
        <f>IF(A$1=" Tiroirs Merivobox ",IF(Fond!D19&lt;&gt;"",((Fond!E19)&amp;" X "&amp;Fond!D19+16),""),IF(A$1="Tiroirs Legrabox",IF(Fond!D19&lt;&gt;"",((Fond!E19)&amp;" X "&amp;Fond!D19),"")))</f>
        <v/>
      </c>
      <c r="D29" s="72"/>
      <c r="E29" s="28" t="str">
        <f>IF(Dos!H19="","",Dos!H19&amp;"X")</f>
        <v/>
      </c>
      <c r="F29" s="27" t="str">
        <f>IF(Dos!C19="","","("&amp;Dos!C19&amp;")")</f>
        <v/>
      </c>
      <c r="G29" s="71" t="str">
        <f>IF(A$1=" Tiroirs Merivobox ",IF(Dos!D19&lt;&gt;"",((Dos!D19)&amp;" X "&amp;Dos!E19-16),""),IF(A$1="Tiroirs Legrabox",IF(Dos!D19&lt;&gt;"",((Dos!D19)&amp;" X "&amp;Dos!E19),"")))</f>
        <v/>
      </c>
      <c r="H29" s="73"/>
    </row>
    <row r="30" spans="1:8" s="5" customFormat="1" ht="30" customHeight="1" x14ac:dyDescent="0.35">
      <c r="B30" s="20"/>
      <c r="C30" s="65"/>
      <c r="D30" s="65"/>
      <c r="E30" s="8"/>
      <c r="F30" s="2"/>
      <c r="G30" s="65"/>
      <c r="H30" s="65"/>
    </row>
  </sheetData>
  <sheetProtection algorithmName="SHA-512" hashValue="LDW80L32LBCTrldDfW8FMGS+k95XBfGk5n+39tz32fSp9Yg4ZdpZdd8pU6vvpN86l2nsWRTP3g0f3QI+gYDYzA==" saltValue="CZYZbiEZrpTjEaqz9XQxTw==" spinCount="100000" sheet="1" objects="1" scenarios="1"/>
  <mergeCells count="44">
    <mergeCell ref="C22:D22"/>
    <mergeCell ref="C23:D23"/>
    <mergeCell ref="C30:D30"/>
    <mergeCell ref="G27:H27"/>
    <mergeCell ref="G28:H28"/>
    <mergeCell ref="G29:H29"/>
    <mergeCell ref="C24:D24"/>
    <mergeCell ref="C25:D25"/>
    <mergeCell ref="C26:D26"/>
    <mergeCell ref="C27:D27"/>
    <mergeCell ref="C28:D28"/>
    <mergeCell ref="C29:D29"/>
    <mergeCell ref="G30:H30"/>
    <mergeCell ref="G24:H24"/>
    <mergeCell ref="G25:H25"/>
    <mergeCell ref="G26:H26"/>
    <mergeCell ref="C20:D20"/>
    <mergeCell ref="C21:D21"/>
    <mergeCell ref="C17:D17"/>
    <mergeCell ref="C18:D18"/>
    <mergeCell ref="C19:D19"/>
    <mergeCell ref="G15:H15"/>
    <mergeCell ref="G16:H16"/>
    <mergeCell ref="G17:H17"/>
    <mergeCell ref="C14:D14"/>
    <mergeCell ref="C15:D15"/>
    <mergeCell ref="C16:D16"/>
    <mergeCell ref="G14:H14"/>
    <mergeCell ref="G20:H20"/>
    <mergeCell ref="G21:H21"/>
    <mergeCell ref="G22:H22"/>
    <mergeCell ref="G23:H23"/>
    <mergeCell ref="G18:H18"/>
    <mergeCell ref="G19:H19"/>
    <mergeCell ref="C13:D13"/>
    <mergeCell ref="G10:H11"/>
    <mergeCell ref="C10:D11"/>
    <mergeCell ref="G12:H12"/>
    <mergeCell ref="G13:H13"/>
    <mergeCell ref="A10:B11"/>
    <mergeCell ref="E10:F11"/>
    <mergeCell ref="A1:H5"/>
    <mergeCell ref="A6:H9"/>
    <mergeCell ref="C12:D1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&amp;LL'Atelier COPPO &amp;C Débits Tiroirs&amp;RRV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6</xdr:col>
                    <xdr:colOff>809625</xdr:colOff>
                    <xdr:row>1</xdr:row>
                    <xdr:rowOff>38100</xdr:rowOff>
                  </from>
                  <to>
                    <xdr:col>7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V11"/>
  <sheetViews>
    <sheetView topLeftCell="C2" workbookViewId="0">
      <selection activeCell="C2" sqref="C2"/>
    </sheetView>
  </sheetViews>
  <sheetFormatPr baseColWidth="10" defaultRowHeight="15" x14ac:dyDescent="0.25"/>
  <cols>
    <col min="1" max="1" width="11.140625" customWidth="1"/>
    <col min="2" max="2" width="16.5703125" hidden="1" customWidth="1"/>
    <col min="3" max="3" width="22" customWidth="1"/>
    <col min="4" max="4" width="14.28515625" customWidth="1"/>
    <col min="5" max="11" width="11.140625" customWidth="1"/>
    <col min="12" max="12" width="12.140625" customWidth="1"/>
    <col min="13" max="13" width="24.42578125" customWidth="1"/>
    <col min="14" max="17" width="25.140625" customWidth="1"/>
    <col min="18" max="21" width="12.140625" customWidth="1"/>
    <col min="22" max="22" width="67.5703125" customWidth="1"/>
    <col min="23" max="23" width="12.140625" bestFit="1" customWidth="1"/>
  </cols>
  <sheetData>
    <row r="1" spans="1:22" hidden="1" x14ac:dyDescent="0.25">
      <c r="A1" t="s">
        <v>2</v>
      </c>
      <c r="C1" s="6" t="s">
        <v>2</v>
      </c>
    </row>
    <row r="2" spans="1:22" ht="26.25" x14ac:dyDescent="0.25">
      <c r="A2" t="s">
        <v>45</v>
      </c>
      <c r="C2" s="64" t="s">
        <v>41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2" x14ac:dyDescent="0.25">
      <c r="A3" t="s">
        <v>74</v>
      </c>
    </row>
    <row r="4" spans="1:22" x14ac:dyDescent="0.25">
      <c r="A4" t="s">
        <v>41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t="s">
        <v>81</v>
      </c>
      <c r="C5" t="s">
        <v>174</v>
      </c>
      <c r="D5" t="s">
        <v>175</v>
      </c>
      <c r="E5" t="s">
        <v>41</v>
      </c>
      <c r="F5" t="s">
        <v>176</v>
      </c>
      <c r="G5" t="s">
        <v>177</v>
      </c>
      <c r="H5" t="s">
        <v>178</v>
      </c>
      <c r="I5" t="s">
        <v>50</v>
      </c>
      <c r="J5" t="s">
        <v>50</v>
      </c>
      <c r="K5" t="s">
        <v>51</v>
      </c>
      <c r="L5" t="s">
        <v>52</v>
      </c>
      <c r="M5" t="s">
        <v>179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20</v>
      </c>
      <c r="T5" t="s">
        <v>20</v>
      </c>
      <c r="U5" t="s">
        <v>41</v>
      </c>
      <c r="V5" t="s">
        <v>180</v>
      </c>
    </row>
    <row r="6" spans="1:22" x14ac:dyDescent="0.25">
      <c r="A6" t="s">
        <v>84</v>
      </c>
      <c r="C6" t="s">
        <v>100</v>
      </c>
      <c r="D6" t="s">
        <v>98</v>
      </c>
      <c r="E6" t="s">
        <v>41</v>
      </c>
      <c r="F6" t="s">
        <v>75</v>
      </c>
      <c r="G6" t="s">
        <v>88</v>
      </c>
      <c r="H6" t="s">
        <v>59</v>
      </c>
      <c r="I6" t="s">
        <v>49</v>
      </c>
      <c r="J6" t="s">
        <v>50</v>
      </c>
      <c r="K6" t="s">
        <v>51</v>
      </c>
      <c r="L6" t="s">
        <v>52</v>
      </c>
      <c r="M6" t="s">
        <v>65</v>
      </c>
      <c r="N6" t="s">
        <v>20</v>
      </c>
      <c r="O6" t="s">
        <v>20</v>
      </c>
      <c r="P6" t="s">
        <v>20</v>
      </c>
      <c r="Q6" t="s">
        <v>66</v>
      </c>
      <c r="R6" t="s">
        <v>20</v>
      </c>
      <c r="S6" t="s">
        <v>20</v>
      </c>
      <c r="T6" t="s">
        <v>20</v>
      </c>
      <c r="U6" t="s">
        <v>41</v>
      </c>
      <c r="V6" t="s">
        <v>101</v>
      </c>
    </row>
    <row r="7" spans="1:22" x14ac:dyDescent="0.25">
      <c r="A7" t="s">
        <v>87</v>
      </c>
      <c r="C7" t="s">
        <v>219</v>
      </c>
      <c r="D7" t="s">
        <v>201</v>
      </c>
      <c r="E7" t="s">
        <v>41</v>
      </c>
      <c r="F7" t="s">
        <v>220</v>
      </c>
      <c r="G7" t="s">
        <v>221</v>
      </c>
      <c r="H7" t="s">
        <v>59</v>
      </c>
      <c r="I7" t="s">
        <v>50</v>
      </c>
      <c r="J7" t="s">
        <v>50</v>
      </c>
      <c r="K7" t="s">
        <v>51</v>
      </c>
      <c r="L7" t="s">
        <v>52</v>
      </c>
      <c r="M7" t="s">
        <v>65</v>
      </c>
      <c r="N7" t="s">
        <v>66</v>
      </c>
      <c r="O7" t="s">
        <v>66</v>
      </c>
      <c r="P7" t="s">
        <v>66</v>
      </c>
      <c r="Q7" t="s">
        <v>66</v>
      </c>
      <c r="R7" t="s">
        <v>20</v>
      </c>
      <c r="S7" t="s">
        <v>20</v>
      </c>
      <c r="T7" t="s">
        <v>20</v>
      </c>
      <c r="U7" t="s">
        <v>41</v>
      </c>
      <c r="V7" t="s">
        <v>222</v>
      </c>
    </row>
    <row r="8" spans="1:22" x14ac:dyDescent="0.25">
      <c r="A8" t="s">
        <v>91</v>
      </c>
      <c r="C8" t="s">
        <v>78</v>
      </c>
      <c r="D8" t="s">
        <v>73</v>
      </c>
      <c r="E8" t="s">
        <v>41</v>
      </c>
      <c r="F8" t="s">
        <v>75</v>
      </c>
      <c r="G8" t="s">
        <v>76</v>
      </c>
      <c r="H8" t="s">
        <v>59</v>
      </c>
      <c r="I8" t="s">
        <v>50</v>
      </c>
      <c r="J8" t="s">
        <v>50</v>
      </c>
      <c r="K8" t="s">
        <v>51</v>
      </c>
      <c r="L8" t="s">
        <v>52</v>
      </c>
      <c r="M8" t="s">
        <v>70</v>
      </c>
      <c r="N8" t="s">
        <v>20</v>
      </c>
      <c r="O8" t="s">
        <v>20</v>
      </c>
      <c r="P8" t="s">
        <v>20</v>
      </c>
      <c r="Q8" t="s">
        <v>66</v>
      </c>
      <c r="R8" t="s">
        <v>20</v>
      </c>
      <c r="S8" t="s">
        <v>20</v>
      </c>
      <c r="T8" t="s">
        <v>20</v>
      </c>
      <c r="U8" t="s">
        <v>41</v>
      </c>
      <c r="V8" t="s">
        <v>79</v>
      </c>
    </row>
    <row r="9" spans="1:22" x14ac:dyDescent="0.25">
      <c r="A9" t="s">
        <v>94</v>
      </c>
      <c r="C9" t="s">
        <v>133</v>
      </c>
      <c r="D9" t="s">
        <v>130</v>
      </c>
      <c r="E9" t="s">
        <v>41</v>
      </c>
      <c r="F9" t="s">
        <v>134</v>
      </c>
      <c r="G9" t="s">
        <v>64</v>
      </c>
      <c r="H9" t="s">
        <v>59</v>
      </c>
      <c r="I9" t="s">
        <v>50</v>
      </c>
      <c r="J9" t="s">
        <v>50</v>
      </c>
      <c r="K9" t="s">
        <v>51</v>
      </c>
      <c r="L9" t="s">
        <v>52</v>
      </c>
      <c r="M9" t="s">
        <v>70</v>
      </c>
      <c r="N9" t="s">
        <v>20</v>
      </c>
      <c r="O9" t="s">
        <v>20</v>
      </c>
      <c r="P9" t="s">
        <v>20</v>
      </c>
      <c r="Q9" t="s">
        <v>66</v>
      </c>
      <c r="R9" t="s">
        <v>20</v>
      </c>
      <c r="S9" t="s">
        <v>20</v>
      </c>
      <c r="T9" t="s">
        <v>20</v>
      </c>
      <c r="U9" t="s">
        <v>41</v>
      </c>
      <c r="V9" t="s">
        <v>135</v>
      </c>
    </row>
    <row r="10" spans="1:22" x14ac:dyDescent="0.25">
      <c r="A10" t="s">
        <v>20</v>
      </c>
      <c r="C10" t="s">
        <v>409</v>
      </c>
      <c r="D10" t="s">
        <v>399</v>
      </c>
      <c r="E10" t="s">
        <v>41</v>
      </c>
      <c r="F10" t="s">
        <v>134</v>
      </c>
      <c r="G10" t="s">
        <v>407</v>
      </c>
      <c r="H10" t="s">
        <v>59</v>
      </c>
      <c r="I10" t="s">
        <v>50</v>
      </c>
      <c r="J10" t="s">
        <v>50</v>
      </c>
      <c r="K10" t="s">
        <v>51</v>
      </c>
      <c r="L10" t="s">
        <v>52</v>
      </c>
      <c r="M10" t="s">
        <v>70</v>
      </c>
      <c r="N10" t="s">
        <v>20</v>
      </c>
      <c r="O10" t="s">
        <v>20</v>
      </c>
      <c r="P10" t="s">
        <v>20</v>
      </c>
      <c r="Q10" t="s">
        <v>20</v>
      </c>
      <c r="R10" t="s">
        <v>20</v>
      </c>
      <c r="S10" t="s">
        <v>20</v>
      </c>
      <c r="T10" t="s">
        <v>20</v>
      </c>
      <c r="U10" t="s">
        <v>41</v>
      </c>
      <c r="V10" t="s">
        <v>410</v>
      </c>
    </row>
    <row r="11" spans="1:22" x14ac:dyDescent="0.25">
      <c r="C11" t="s">
        <v>413</v>
      </c>
      <c r="D11" t="s">
        <v>394</v>
      </c>
      <c r="E11" t="s">
        <v>41</v>
      </c>
      <c r="F11" t="s">
        <v>134</v>
      </c>
      <c r="G11" t="s">
        <v>386</v>
      </c>
      <c r="H11" t="s">
        <v>59</v>
      </c>
      <c r="I11" t="s">
        <v>50</v>
      </c>
      <c r="J11" t="s">
        <v>50</v>
      </c>
      <c r="K11" t="s">
        <v>51</v>
      </c>
      <c r="L11" t="s">
        <v>52</v>
      </c>
      <c r="M11" t="s">
        <v>70</v>
      </c>
      <c r="N11" t="s">
        <v>20</v>
      </c>
      <c r="O11" t="s">
        <v>20</v>
      </c>
      <c r="P11" t="s">
        <v>20</v>
      </c>
      <c r="Q11" t="s">
        <v>66</v>
      </c>
      <c r="R11" t="s">
        <v>20</v>
      </c>
      <c r="S11" t="s">
        <v>20</v>
      </c>
      <c r="T11" t="s">
        <v>20</v>
      </c>
      <c r="U11" t="s">
        <v>41</v>
      </c>
      <c r="V11" t="s">
        <v>414</v>
      </c>
    </row>
  </sheetData>
  <phoneticPr fontId="6" type="noConversion"/>
  <dataValidations count="2">
    <dataValidation type="list" allowBlank="1" showInputMessage="1" showErrorMessage="1" sqref="C3" xr:uid="{00000000-0002-0000-0500-000000000000}">
      <formula1>"Meuble1"</formula1>
    </dataValidation>
    <dataValidation type="list" allowBlank="1" showInputMessage="1" showErrorMessage="1" sqref="C2" xr:uid="{00000000-0002-0000-0500-000001000000}">
      <formula1>$A$1:$A$10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Image"/>
  <dimension ref="A1:P172"/>
  <sheetViews>
    <sheetView showWhiteSpace="0" zoomScaleNormal="100" workbookViewId="0">
      <selection activeCell="G2" sqref="G2:I3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8" customWidth="1"/>
    <col min="12" max="12" width="9" customWidth="1"/>
  </cols>
  <sheetData>
    <row r="1" spans="1:16" x14ac:dyDescent="0.25">
      <c r="A1" s="84" t="s">
        <v>27</v>
      </c>
      <c r="B1" s="84"/>
      <c r="C1" s="84" t="s">
        <v>28</v>
      </c>
      <c r="D1" s="84"/>
      <c r="E1" s="91" t="s">
        <v>35</v>
      </c>
      <c r="F1" s="91"/>
      <c r="G1" s="91" t="s">
        <v>29</v>
      </c>
      <c r="H1" s="91"/>
      <c r="I1" s="91"/>
      <c r="J1" s="90" t="s">
        <v>30</v>
      </c>
      <c r="K1" s="90"/>
      <c r="L1" s="90"/>
    </row>
    <row r="2" spans="1:16" x14ac:dyDescent="0.25">
      <c r="A2" s="85" t="str">
        <f>Base!B6&amp;" _ "&amp;Base!B5</f>
        <v>2500 _ ROINE</v>
      </c>
      <c r="B2" s="85"/>
      <c r="C2" s="85" t="str">
        <f>Base!B7</f>
        <v>CUISINE</v>
      </c>
      <c r="D2" s="85"/>
      <c r="E2" s="88" t="str">
        <f>MID(Base!B9,13,5)&amp;"   "&amp;Base!C9</f>
        <v xml:space="preserve">   ■</v>
      </c>
      <c r="F2" s="88"/>
      <c r="G2" s="88" t="str">
        <f>MID(Base!B10,13,5)&amp;"    "&amp;Base!C10</f>
        <v xml:space="preserve">    ●</v>
      </c>
      <c r="H2" s="88"/>
      <c r="I2" s="88"/>
      <c r="J2" s="88" t="str">
        <f>MID(Base!B11,13,5)&amp;"   "&amp;Base!C11</f>
        <v xml:space="preserve">   ▲</v>
      </c>
      <c r="K2" s="88"/>
      <c r="L2" s="88"/>
    </row>
    <row r="3" spans="1:16" ht="10.5" customHeight="1" thickBot="1" x14ac:dyDescent="0.3">
      <c r="A3" s="86"/>
      <c r="B3" s="86"/>
      <c r="C3" s="86"/>
      <c r="D3" s="86"/>
      <c r="E3" s="89"/>
      <c r="F3" s="89"/>
      <c r="G3" s="89"/>
      <c r="H3" s="89"/>
      <c r="I3" s="89"/>
      <c r="J3" s="89"/>
      <c r="K3" s="89"/>
      <c r="L3" s="89"/>
    </row>
    <row r="4" spans="1:16" ht="8.4499999999999993" customHeight="1" x14ac:dyDescent="0.25">
      <c r="A4" s="43"/>
      <c r="B4" s="44"/>
      <c r="C4" s="45"/>
      <c r="D4" s="46"/>
      <c r="E4" s="47"/>
      <c r="F4" s="45"/>
      <c r="G4" s="45"/>
      <c r="H4" s="45"/>
      <c r="I4" s="48"/>
      <c r="J4" s="48"/>
      <c r="K4" s="48"/>
      <c r="L4" s="49"/>
    </row>
    <row r="5" spans="1:16" ht="12.95" customHeight="1" x14ac:dyDescent="0.25">
      <c r="A5" s="92" t="str">
        <f>Meuble!C2</f>
        <v>BC</v>
      </c>
      <c r="B5" s="93"/>
      <c r="C5" s="50"/>
      <c r="D5" s="94" t="str">
        <f>IF(F89="","1/1","1/2")</f>
        <v>1/1</v>
      </c>
      <c r="E5" s="87" t="str">
        <f>IF(Meuble!D5="","",(Meuble!J5)&amp;" X ")</f>
        <v xml:space="preserve">1 X </v>
      </c>
      <c r="F5" s="87" t="str">
        <f>IF(Meuble!D5="","",Meuble!D5)</f>
        <v>DOS</v>
      </c>
      <c r="G5" s="51" t="str">
        <f>IF(Meuble!F5="","",Meuble!F5)</f>
        <v>737</v>
      </c>
      <c r="H5" s="52" t="str">
        <f>IF(Meuble!D5="","", "x" )</f>
        <v>x</v>
      </c>
      <c r="I5" s="52" t="str">
        <f>IF(Meuble!G5="","",Meuble!G5)</f>
        <v>547</v>
      </c>
      <c r="J5" s="52" t="str">
        <f>IF(Meuble!D5="","", "x" )</f>
        <v>x</v>
      </c>
      <c r="K5" s="52" t="str">
        <f>IF(Meuble!H5="","",Meuble!H5)</f>
        <v>8</v>
      </c>
      <c r="L5" s="83" t="str">
        <f>IF(Meuble!M5="","",IF(Meuble!M5=Base!B9,Base!C9,IF(Meuble!M5=Base!B10,Base!C10,IF(Meuble!M5=Base!B11,Base!C11,""))))</f>
        <v/>
      </c>
    </row>
    <row r="6" spans="1:16" ht="5.45" customHeight="1" x14ac:dyDescent="0.25">
      <c r="A6" s="92"/>
      <c r="B6" s="93"/>
      <c r="C6" s="50"/>
      <c r="D6" s="94"/>
      <c r="E6" s="87"/>
      <c r="F6" s="87"/>
      <c r="G6" s="53" t="str">
        <f>IF(Meuble!Q5="","","—")</f>
        <v/>
      </c>
      <c r="H6" s="54"/>
      <c r="I6" s="53" t="str">
        <f>IF(Meuble!P5="","","—")</f>
        <v/>
      </c>
      <c r="J6" s="53"/>
      <c r="K6" s="52"/>
      <c r="L6" s="83"/>
    </row>
    <row r="7" spans="1:16" ht="5.25" customHeight="1" x14ac:dyDescent="0.25">
      <c r="A7" s="92"/>
      <c r="B7" s="93"/>
      <c r="C7" s="50"/>
      <c r="D7" s="94"/>
      <c r="E7" s="87"/>
      <c r="F7" s="87"/>
      <c r="G7" s="53" t="str">
        <f>IF(Meuble!O5="","","—")</f>
        <v/>
      </c>
      <c r="H7" s="54"/>
      <c r="I7" s="53" t="str">
        <f>IF(Meuble!N5="","","—")</f>
        <v/>
      </c>
      <c r="J7" s="53"/>
      <c r="K7" s="52"/>
      <c r="L7" s="55"/>
    </row>
    <row r="8" spans="1:16" ht="9.9499999999999993" customHeight="1" x14ac:dyDescent="0.25">
      <c r="A8" s="56"/>
      <c r="B8" s="50"/>
      <c r="C8" s="50"/>
      <c r="D8" s="57"/>
      <c r="E8" s="41"/>
      <c r="F8" s="40"/>
      <c r="G8" s="40"/>
      <c r="H8" s="40"/>
      <c r="I8" s="40"/>
      <c r="J8" s="40"/>
      <c r="K8" s="40"/>
      <c r="L8" s="42"/>
    </row>
    <row r="9" spans="1:16" ht="12.95" customHeight="1" x14ac:dyDescent="0.25">
      <c r="A9" s="58"/>
      <c r="B9" s="59"/>
      <c r="C9" s="59"/>
      <c r="D9" s="60"/>
      <c r="E9" s="79" t="str">
        <f>IF(Meuble!D6="","",(Meuble!J6)&amp;" X ")</f>
        <v xml:space="preserve">1 X </v>
      </c>
      <c r="F9" s="80" t="str">
        <f>IF(Meuble!D6="","",Meuble!D6)</f>
        <v>COTE GAUCHE</v>
      </c>
      <c r="G9" s="2" t="str">
        <f>IF(Meuble!F6="","",Meuble!F6)</f>
        <v>760</v>
      </c>
      <c r="H9" s="2" t="str">
        <f>IF(Meuble!D6="","", "x" )</f>
        <v>x</v>
      </c>
      <c r="I9" s="2" t="str">
        <f>IF(Meuble!G6="","",Meuble!G6)</f>
        <v>600</v>
      </c>
      <c r="J9" s="2" t="str">
        <f>IF(Meuble!D6="","", "x" )</f>
        <v>x</v>
      </c>
      <c r="K9" s="2" t="str">
        <f>IF(Meuble!H6="","",Meuble!H6)</f>
        <v>19</v>
      </c>
      <c r="L9" s="81" t="str">
        <f>IF(Meuble!M6="","",IF(Meuble!M6=Base!B9,Base!C9,IF(Meuble!M6=Base!B10,Base!C10,IF(Meuble!M6=Base!B11,Base!C11,""))))</f>
        <v/>
      </c>
    </row>
    <row r="10" spans="1:16" ht="5.25" customHeight="1" x14ac:dyDescent="0.25">
      <c r="A10" s="58"/>
      <c r="B10" s="59"/>
      <c r="C10" s="59"/>
      <c r="D10" s="60"/>
      <c r="E10" s="79"/>
      <c r="F10" s="80"/>
      <c r="G10" s="29" t="str">
        <f>IF(Meuble!Q6="","","—")</f>
        <v>—</v>
      </c>
      <c r="H10" s="2"/>
      <c r="I10" s="29" t="str">
        <f>IF(Meuble!P6="","","—")</f>
        <v/>
      </c>
      <c r="K10" s="2"/>
      <c r="L10" s="81"/>
    </row>
    <row r="11" spans="1:16" ht="5.25" customHeight="1" x14ac:dyDescent="0.25">
      <c r="A11" s="58"/>
      <c r="B11" s="59"/>
      <c r="C11" s="59"/>
      <c r="D11" s="60"/>
      <c r="E11" s="79"/>
      <c r="F11" s="80"/>
      <c r="G11" s="29" t="str">
        <f>IF(Meuble!O6="","","—")</f>
        <v/>
      </c>
      <c r="H11" s="2"/>
      <c r="I11" s="29" t="str">
        <f>IF(Meuble!N6="","","—")</f>
        <v/>
      </c>
      <c r="K11" s="2"/>
      <c r="L11" s="22"/>
    </row>
    <row r="12" spans="1:16" ht="9.9499999999999993" customHeight="1" x14ac:dyDescent="0.25">
      <c r="A12" s="58"/>
      <c r="B12" s="59"/>
      <c r="C12" s="59"/>
      <c r="D12" s="60"/>
      <c r="E12" s="35"/>
      <c r="F12" s="2"/>
      <c r="G12" s="2"/>
      <c r="H12" s="2"/>
      <c r="K12" s="2"/>
      <c r="L12" s="22"/>
    </row>
    <row r="13" spans="1:16" x14ac:dyDescent="0.25">
      <c r="A13" s="58"/>
      <c r="B13" s="59"/>
      <c r="C13" s="59"/>
      <c r="D13" s="60"/>
      <c r="E13" s="79" t="str">
        <f>IF(Meuble!D7="","",(Meuble!J7)&amp;" X ")</f>
        <v xml:space="preserve">1 X </v>
      </c>
      <c r="F13" s="80" t="str">
        <f>IF(Meuble!D7="","",Meuble!D7)</f>
        <v>FACADE TIROIR</v>
      </c>
      <c r="G13" s="2" t="str">
        <f>IF(Meuble!F7="","",Meuble!F7)</f>
        <v>564</v>
      </c>
      <c r="H13" s="2" t="str">
        <f>IF(Meuble!D7="","", "x" )</f>
        <v>x</v>
      </c>
      <c r="I13" s="2" t="str">
        <f>IF(Meuble!G7="","",Meuble!G7)</f>
        <v>756</v>
      </c>
      <c r="J13" s="2" t="str">
        <f>IF(Meuble!D7="","", "x" )</f>
        <v>x</v>
      </c>
      <c r="K13" s="2" t="str">
        <f>IF(Meuble!H7="","",Meuble!H7)</f>
        <v>19</v>
      </c>
      <c r="L13" s="82" t="str">
        <f>IF(Meuble!M7="","",IF(Meuble!M7=Base!B9,Base!C9,IF(Meuble!M7=Base!B10,Base!C10,IF(Meuble!M7=Base!B11,Base!C11,""))))</f>
        <v/>
      </c>
    </row>
    <row r="14" spans="1:16" ht="5.25" customHeight="1" x14ac:dyDescent="0.4">
      <c r="A14" s="58"/>
      <c r="B14" s="59"/>
      <c r="C14" s="59"/>
      <c r="D14" s="60"/>
      <c r="E14" s="79"/>
      <c r="F14" s="80"/>
      <c r="G14" s="29" t="str">
        <f>IF(Meuble!Q7="","","—")</f>
        <v>—</v>
      </c>
      <c r="H14" s="2"/>
      <c r="I14" s="29" t="str">
        <f>IF(Meuble!P7="","","—")</f>
        <v>—</v>
      </c>
      <c r="K14" s="2"/>
      <c r="L14" s="82"/>
      <c r="P14" s="30"/>
    </row>
    <row r="15" spans="1:16" ht="5.25" customHeight="1" x14ac:dyDescent="0.4">
      <c r="A15" s="58"/>
      <c r="B15" s="59"/>
      <c r="C15" s="59"/>
      <c r="D15" s="60"/>
      <c r="E15" s="79"/>
      <c r="F15" s="80"/>
      <c r="G15" s="29" t="str">
        <f>IF(Meuble!O7="","","—")</f>
        <v>—</v>
      </c>
      <c r="H15" s="2"/>
      <c r="I15" s="29" t="str">
        <f>IF(Meuble!N7="","","—")</f>
        <v>—</v>
      </c>
      <c r="K15" s="2"/>
      <c r="L15" s="22"/>
      <c r="P15" s="31"/>
    </row>
    <row r="16" spans="1:16" ht="9.9499999999999993" customHeight="1" x14ac:dyDescent="0.4">
      <c r="A16" s="58"/>
      <c r="B16" s="59"/>
      <c r="C16" s="59"/>
      <c r="D16" s="60"/>
      <c r="E16" s="35"/>
      <c r="F16" s="2"/>
      <c r="G16" s="2"/>
      <c r="H16" s="2"/>
      <c r="K16" s="2"/>
      <c r="L16" s="22"/>
      <c r="P16" s="31"/>
    </row>
    <row r="17" spans="1:12" ht="12.95" customHeight="1" x14ac:dyDescent="0.25">
      <c r="A17" s="58"/>
      <c r="B17" s="59"/>
      <c r="C17" s="59"/>
      <c r="D17" s="60"/>
      <c r="E17" s="79" t="str">
        <f>IF(Meuble!D8="","",(Meuble!J8)&amp;" X ")</f>
        <v xml:space="preserve">1 X </v>
      </c>
      <c r="F17" s="80" t="str">
        <f>IF(Meuble!D8="","",Meuble!D8)</f>
        <v>COTE DROIT</v>
      </c>
      <c r="G17" s="2" t="str">
        <f>IF(Meuble!F8="","",Meuble!F8)</f>
        <v>760</v>
      </c>
      <c r="H17" s="2" t="str">
        <f>IF(Meuble!D8="","", "x" )</f>
        <v>x</v>
      </c>
      <c r="I17" s="2" t="str">
        <f>IF(Meuble!G8="","",Meuble!G8)</f>
        <v>590</v>
      </c>
      <c r="J17" s="2" t="str">
        <f>IF(Meuble!D8="","", "x" )</f>
        <v>x</v>
      </c>
      <c r="K17" s="2" t="str">
        <f>IF(Meuble!H8="","",Meuble!H8)</f>
        <v>19</v>
      </c>
      <c r="L17" s="81" t="str">
        <f>IF(Meuble!M8="","",IF(Meuble!M8=Base!B9,Base!C9,IF(Meuble!M8=Base!B10,Base!C10,IF(Meuble!M8=Base!B11,Base!C11,""))))</f>
        <v/>
      </c>
    </row>
    <row r="18" spans="1:12" ht="5.25" customHeight="1" x14ac:dyDescent="0.25">
      <c r="A18" s="58"/>
      <c r="B18" s="59"/>
      <c r="C18" s="59"/>
      <c r="D18" s="60"/>
      <c r="E18" s="79"/>
      <c r="F18" s="80"/>
      <c r="G18" s="29" t="str">
        <f>IF(Meuble!Q8="","","—")</f>
        <v>—</v>
      </c>
      <c r="H18" s="2"/>
      <c r="I18" s="29" t="str">
        <f>IF(Meuble!P8="","","—")</f>
        <v/>
      </c>
      <c r="K18" s="2"/>
      <c r="L18" s="81"/>
    </row>
    <row r="19" spans="1:12" ht="5.25" customHeight="1" x14ac:dyDescent="0.25">
      <c r="A19" s="58"/>
      <c r="B19" s="59"/>
      <c r="C19" s="59"/>
      <c r="D19" s="60"/>
      <c r="E19" s="79"/>
      <c r="F19" s="80"/>
      <c r="G19" s="29" t="str">
        <f>IF(Meuble!O8="","","—")</f>
        <v/>
      </c>
      <c r="H19" s="2"/>
      <c r="I19" s="29" t="str">
        <f>IF(Meuble!N8="","","—")</f>
        <v/>
      </c>
      <c r="K19" s="2"/>
      <c r="L19" s="22"/>
    </row>
    <row r="20" spans="1:12" ht="9.9499999999999993" customHeight="1" x14ac:dyDescent="0.25">
      <c r="A20" s="58"/>
      <c r="B20" s="59"/>
      <c r="C20" s="59"/>
      <c r="D20" s="60"/>
      <c r="E20" s="35"/>
      <c r="F20" s="2"/>
      <c r="G20" s="2"/>
      <c r="H20" s="2"/>
      <c r="K20" s="2"/>
      <c r="L20" s="22"/>
    </row>
    <row r="21" spans="1:12" ht="12.95" customHeight="1" x14ac:dyDescent="0.25">
      <c r="A21" s="58"/>
      <c r="B21" s="59"/>
      <c r="C21" s="59"/>
      <c r="D21" s="60"/>
      <c r="E21" s="79" t="str">
        <f>IF(Meuble!D9="","",(Meuble!J9)&amp;" X ")</f>
        <v xml:space="preserve">1 X </v>
      </c>
      <c r="F21" s="80" t="str">
        <f>IF(Meuble!D9="","",Meuble!D9)</f>
        <v>DESSOUS</v>
      </c>
      <c r="G21" s="2" t="str">
        <f>IF(Meuble!F9="","",Meuble!F9)</f>
        <v>532</v>
      </c>
      <c r="H21" s="2" t="str">
        <f>IF(Meuble!D9="","", "x" )</f>
        <v>x</v>
      </c>
      <c r="I21" s="2" t="str">
        <f>IF(Meuble!G9="","",Meuble!G9)</f>
        <v>550</v>
      </c>
      <c r="J21" s="2" t="str">
        <f>IF(Meuble!D9="","", "x" )</f>
        <v>x</v>
      </c>
      <c r="K21" s="2" t="str">
        <f>IF(Meuble!H9="","",Meuble!H9)</f>
        <v>19</v>
      </c>
      <c r="L21" s="81" t="str">
        <f>IF(Meuble!M9="","",IF(Meuble!M9=Base!B9,Base!C9,IF(Meuble!M9=Base!B10,Base!C10,IF(Meuble!M9=Base!B11,Base!C11,""))))</f>
        <v/>
      </c>
    </row>
    <row r="22" spans="1:12" ht="5.45" customHeight="1" x14ac:dyDescent="0.25">
      <c r="A22" s="58"/>
      <c r="B22" s="59"/>
      <c r="C22" s="59"/>
      <c r="D22" s="60"/>
      <c r="E22" s="79"/>
      <c r="F22" s="80"/>
      <c r="G22" s="29" t="str">
        <f>IF(Meuble!Q9="","","—")</f>
        <v>—</v>
      </c>
      <c r="H22" s="2"/>
      <c r="I22" s="29" t="str">
        <f>IF(Meuble!P9="","","—")</f>
        <v/>
      </c>
      <c r="K22" s="2"/>
      <c r="L22" s="81"/>
    </row>
    <row r="23" spans="1:12" ht="5.25" customHeight="1" x14ac:dyDescent="0.25">
      <c r="A23" s="58"/>
      <c r="B23" s="59"/>
      <c r="C23" s="59"/>
      <c r="D23" s="60"/>
      <c r="E23" s="79"/>
      <c r="F23" s="80"/>
      <c r="G23" s="29" t="str">
        <f>IF(Meuble!O9="","","—")</f>
        <v/>
      </c>
      <c r="H23" s="2"/>
      <c r="I23" s="29" t="str">
        <f>IF(Meuble!N9="","","—")</f>
        <v/>
      </c>
      <c r="K23" s="2"/>
      <c r="L23" s="22"/>
    </row>
    <row r="24" spans="1:12" ht="9.9499999999999993" customHeight="1" x14ac:dyDescent="0.25">
      <c r="A24" s="58"/>
      <c r="B24" s="59"/>
      <c r="C24" s="59"/>
      <c r="D24" s="60"/>
      <c r="E24" s="35"/>
      <c r="F24" s="2"/>
      <c r="G24" s="2"/>
      <c r="H24" s="2"/>
      <c r="K24" s="2"/>
      <c r="L24" s="22"/>
    </row>
    <row r="25" spans="1:12" ht="12.95" customHeight="1" x14ac:dyDescent="0.25">
      <c r="A25" s="58"/>
      <c r="B25" s="59"/>
      <c r="C25" s="59"/>
      <c r="D25" s="60"/>
      <c r="E25" s="79" t="str">
        <f>IF(Meuble!D10="","",(Meuble!J10)&amp;" X ")</f>
        <v xml:space="preserve">1 X </v>
      </c>
      <c r="F25" s="80" t="str">
        <f>IF(Meuble!D10="","",Meuble!D10)</f>
        <v>TRAVERSE AR</v>
      </c>
      <c r="G25" s="2" t="str">
        <f>IF(Meuble!F10="","",Meuble!F10)</f>
        <v>532</v>
      </c>
      <c r="H25" s="2" t="str">
        <f>IF(Meuble!D10="","", "x" )</f>
        <v>x</v>
      </c>
      <c r="I25" s="2" t="str">
        <f>IF(Meuble!G10="","",Meuble!G10)</f>
        <v>134</v>
      </c>
      <c r="J25" s="2" t="str">
        <f>IF(Meuble!D10="","", "x" )</f>
        <v>x</v>
      </c>
      <c r="K25" s="2" t="str">
        <f>IF(Meuble!H10="","",Meuble!H10)</f>
        <v>19</v>
      </c>
      <c r="L25" s="81" t="str">
        <f>IF(Meuble!M10="","",IF(Meuble!M10=Base!B9,Base!C9,IF(Meuble!M10=Base!B10,Base!C10,IF(Meuble!M10=Base!B11,Base!C11,""))))</f>
        <v/>
      </c>
    </row>
    <row r="26" spans="1:12" ht="5.25" customHeight="1" x14ac:dyDescent="0.25">
      <c r="A26" s="58"/>
      <c r="B26" s="59"/>
      <c r="C26" s="59"/>
      <c r="D26" s="60"/>
      <c r="E26" s="79"/>
      <c r="F26" s="80"/>
      <c r="G26" s="29" t="str">
        <f>IF(Meuble!Q10="","","—")</f>
        <v/>
      </c>
      <c r="H26" s="2"/>
      <c r="I26" s="29" t="str">
        <f>IF(Meuble!P10="","","—")</f>
        <v/>
      </c>
      <c r="K26" s="2"/>
      <c r="L26" s="81"/>
    </row>
    <row r="27" spans="1:12" ht="5.25" customHeight="1" x14ac:dyDescent="0.25">
      <c r="A27" s="58"/>
      <c r="B27" s="59"/>
      <c r="C27" s="59"/>
      <c r="D27" s="60"/>
      <c r="E27" s="79"/>
      <c r="F27" s="80"/>
      <c r="G27" s="29" t="str">
        <f>IF(Meuble!O10="","","—")</f>
        <v/>
      </c>
      <c r="H27" s="2"/>
      <c r="I27" s="29" t="str">
        <f>IF(Meuble!N10="","","—")</f>
        <v/>
      </c>
      <c r="K27" s="2"/>
      <c r="L27" s="22"/>
    </row>
    <row r="28" spans="1:12" ht="12.95" customHeight="1" x14ac:dyDescent="0.25">
      <c r="A28" s="58"/>
      <c r="B28" s="59"/>
      <c r="C28" s="59"/>
      <c r="D28" s="60"/>
      <c r="E28" s="35"/>
      <c r="F28" s="2"/>
      <c r="G28" s="2"/>
      <c r="H28" s="2"/>
      <c r="K28" s="2"/>
      <c r="L28" s="22"/>
    </row>
    <row r="29" spans="1:12" ht="12.95" customHeight="1" x14ac:dyDescent="0.25">
      <c r="A29" s="58"/>
      <c r="B29" s="59"/>
      <c r="C29" s="59"/>
      <c r="D29" s="60"/>
      <c r="E29" s="79" t="str">
        <f>IF(Meuble!D11="","",(Meuble!J11)&amp;" X ")</f>
        <v xml:space="preserve">1 X </v>
      </c>
      <c r="F29" s="80" t="str">
        <f>IF(Meuble!D11="","",Meuble!D11)</f>
        <v>TRAVERSE AV</v>
      </c>
      <c r="G29" s="2" t="str">
        <f>IF(Meuble!F11="","",Meuble!F11)</f>
        <v>532</v>
      </c>
      <c r="H29" s="2" t="str">
        <f>IF(Meuble!D11="","", "x" )</f>
        <v>x</v>
      </c>
      <c r="I29" s="2" t="str">
        <f>IF(Meuble!G11="","",Meuble!G11)</f>
        <v>104</v>
      </c>
      <c r="J29" s="2" t="str">
        <f>IF(Meuble!D11="","", "x" )</f>
        <v>x</v>
      </c>
      <c r="K29" s="2" t="str">
        <f>IF(Meuble!H11="","",Meuble!H11)</f>
        <v>19</v>
      </c>
      <c r="L29" s="81" t="str">
        <f>IF(Meuble!M11="","",IF(Meuble!M11=Base!B9,Base!C9,IF(Meuble!M11=Base!B10,Base!C10,IF(Meuble!M11=Base!B11,Base!C11,""))))</f>
        <v/>
      </c>
    </row>
    <row r="30" spans="1:12" ht="5.25" customHeight="1" x14ac:dyDescent="0.25">
      <c r="A30" s="58"/>
      <c r="B30" s="59"/>
      <c r="C30" s="59"/>
      <c r="D30" s="60"/>
      <c r="E30" s="79"/>
      <c r="F30" s="80"/>
      <c r="G30" s="29" t="str">
        <f>IF(Meuble!Q11="","","—")</f>
        <v>—</v>
      </c>
      <c r="H30" s="2"/>
      <c r="I30" s="29" t="str">
        <f>IF(Meuble!P11="","","—")</f>
        <v/>
      </c>
      <c r="K30" s="2"/>
      <c r="L30" s="81"/>
    </row>
    <row r="31" spans="1:12" ht="5.25" customHeight="1" x14ac:dyDescent="0.25">
      <c r="A31" s="58"/>
      <c r="B31" s="59"/>
      <c r="C31" s="59"/>
      <c r="D31" s="60"/>
      <c r="E31" s="79"/>
      <c r="F31" s="80"/>
      <c r="G31" s="29" t="str">
        <f>IF(Meuble!O11="","","—")</f>
        <v/>
      </c>
      <c r="H31" s="2"/>
      <c r="I31" s="29" t="str">
        <f>IF(Meuble!N11="","","—")</f>
        <v/>
      </c>
      <c r="K31" s="2"/>
      <c r="L31" s="22"/>
    </row>
    <row r="32" spans="1:12" ht="12.95" customHeight="1" x14ac:dyDescent="0.25">
      <c r="A32" s="58"/>
      <c r="B32" s="59"/>
      <c r="C32" s="59"/>
      <c r="D32" s="60"/>
      <c r="E32" s="35"/>
      <c r="F32" s="2"/>
      <c r="G32" s="2"/>
      <c r="H32" s="2"/>
      <c r="K32" s="2"/>
      <c r="L32" s="22"/>
    </row>
    <row r="33" spans="1:12" ht="12.95" customHeight="1" x14ac:dyDescent="0.25">
      <c r="A33" s="58"/>
      <c r="B33" s="59"/>
      <c r="C33" s="59"/>
      <c r="D33" s="60"/>
      <c r="E33" s="79" t="str">
        <f>IF(Meuble!D12="","",(Meuble!J12)&amp;" X ")</f>
        <v/>
      </c>
      <c r="F33" s="80" t="str">
        <f>IF(Meuble!D12="","",Meuble!D12)</f>
        <v/>
      </c>
      <c r="G33" s="2" t="str">
        <f>IF(Meuble!F12="","",Meuble!F12)</f>
        <v/>
      </c>
      <c r="H33" s="2" t="str">
        <f>IF(Meuble!D12="","", "x" )</f>
        <v/>
      </c>
      <c r="I33" s="2" t="str">
        <f>IF(Meuble!G12="","",Meuble!G12)</f>
        <v/>
      </c>
      <c r="J33" s="2" t="str">
        <f>IF(Meuble!D12="","", "x" )</f>
        <v/>
      </c>
      <c r="K33" s="2" t="str">
        <f>IF(Meuble!H12="","",Meuble!H12)</f>
        <v/>
      </c>
      <c r="L33" s="81" t="str">
        <f>IF(Meuble!M12="","",IF(Meuble!M12=Base!B9,Base!C9,IF(Meuble!M12=Base!B10,Base!C10,IF(Meuble!M12=Base!B11,Base!C11,""))))</f>
        <v/>
      </c>
    </row>
    <row r="34" spans="1:12" ht="5.45" customHeight="1" x14ac:dyDescent="0.25">
      <c r="A34" s="58"/>
      <c r="B34" s="59"/>
      <c r="C34" s="59"/>
      <c r="D34" s="60"/>
      <c r="E34" s="79"/>
      <c r="F34" s="80"/>
      <c r="G34" s="29" t="str">
        <f>IF(Meuble!Q12="","","—")</f>
        <v/>
      </c>
      <c r="H34" s="2"/>
      <c r="I34" s="29" t="str">
        <f>IF(Meuble!P12="","","—")</f>
        <v/>
      </c>
      <c r="K34" s="2"/>
      <c r="L34" s="81"/>
    </row>
    <row r="35" spans="1:12" ht="5.25" customHeight="1" x14ac:dyDescent="0.25">
      <c r="A35" s="58"/>
      <c r="B35" s="59"/>
      <c r="C35" s="59"/>
      <c r="D35" s="60"/>
      <c r="E35" s="79"/>
      <c r="F35" s="80"/>
      <c r="G35" s="29" t="str">
        <f>IF(Meuble!O12="","","—")</f>
        <v/>
      </c>
      <c r="H35" s="2"/>
      <c r="I35" s="29" t="str">
        <f>IF(Meuble!N12="","","—")</f>
        <v/>
      </c>
      <c r="K35" s="2"/>
      <c r="L35" s="22"/>
    </row>
    <row r="36" spans="1:12" ht="9.9499999999999993" customHeight="1" x14ac:dyDescent="0.25">
      <c r="A36" s="58"/>
      <c r="B36" s="59"/>
      <c r="C36" s="59"/>
      <c r="D36" s="60"/>
      <c r="E36" s="35"/>
      <c r="F36" s="2"/>
      <c r="G36" s="2"/>
      <c r="H36" s="2"/>
      <c r="K36" s="2"/>
      <c r="L36" s="22"/>
    </row>
    <row r="37" spans="1:12" ht="12.95" customHeight="1" x14ac:dyDescent="0.25">
      <c r="A37" s="58"/>
      <c r="B37" s="59"/>
      <c r="C37" s="59"/>
      <c r="D37" s="60"/>
      <c r="E37" s="79" t="str">
        <f>IF(Meuble!D13="","",(Meuble!J13)&amp;" X ")</f>
        <v/>
      </c>
      <c r="F37" s="80" t="str">
        <f>IF(Meuble!D13="","",Meuble!D13)</f>
        <v/>
      </c>
      <c r="G37" s="2" t="str">
        <f>IF(Meuble!F13="","",Meuble!F13)</f>
        <v/>
      </c>
      <c r="H37" s="2" t="str">
        <f>IF(Meuble!D13="","", "x" )</f>
        <v/>
      </c>
      <c r="I37" s="2" t="str">
        <f>IF(Meuble!G13="","",Meuble!G13)</f>
        <v/>
      </c>
      <c r="J37" s="2" t="str">
        <f>IF(Meuble!D13="","", "x" )</f>
        <v/>
      </c>
      <c r="K37" s="2" t="str">
        <f>IF(Meuble!H13="","",Meuble!H13)</f>
        <v/>
      </c>
      <c r="L37" s="82" t="str">
        <f>IF(Meuble!M13="","",IF(Meuble!M13=Base!B9,Base!C9,IF(Meuble!M13=Base!B10,Base!C10,IF(Meuble!M13=Base!B11,Base!C11,""))))</f>
        <v/>
      </c>
    </row>
    <row r="38" spans="1:12" ht="5.25" customHeight="1" x14ac:dyDescent="0.25">
      <c r="A38" s="58"/>
      <c r="B38" s="59"/>
      <c r="C38" s="59"/>
      <c r="D38" s="60"/>
      <c r="E38" s="79"/>
      <c r="F38" s="80"/>
      <c r="G38" s="29" t="str">
        <f>IF(Meuble!Q13="","","—")</f>
        <v/>
      </c>
      <c r="H38" s="2"/>
      <c r="I38" s="29" t="str">
        <f>IF(Meuble!P13="","","—")</f>
        <v/>
      </c>
      <c r="K38" s="2"/>
      <c r="L38" s="82"/>
    </row>
    <row r="39" spans="1:12" ht="5.25" customHeight="1" x14ac:dyDescent="0.25">
      <c r="A39" s="58"/>
      <c r="B39" s="59"/>
      <c r="C39" s="59"/>
      <c r="D39" s="60"/>
      <c r="E39" s="79"/>
      <c r="F39" s="80"/>
      <c r="G39" s="29" t="str">
        <f>IF(Meuble!O13="","","—")</f>
        <v/>
      </c>
      <c r="H39" s="2"/>
      <c r="I39" s="29" t="str">
        <f>IF(Meuble!N13="","","—")</f>
        <v/>
      </c>
      <c r="K39" s="2"/>
      <c r="L39" s="22"/>
    </row>
    <row r="40" spans="1:12" ht="9.9499999999999993" customHeight="1" x14ac:dyDescent="0.25">
      <c r="A40" s="58"/>
      <c r="B40" s="59"/>
      <c r="C40" s="59"/>
      <c r="D40" s="60"/>
      <c r="E40" s="35"/>
      <c r="F40" s="2"/>
      <c r="G40" s="2"/>
      <c r="H40" s="2"/>
      <c r="K40" s="2"/>
      <c r="L40" s="22"/>
    </row>
    <row r="41" spans="1:12" ht="12.95" customHeight="1" x14ac:dyDescent="0.25">
      <c r="A41" s="58"/>
      <c r="B41" s="59"/>
      <c r="C41" s="59"/>
      <c r="D41" s="60"/>
      <c r="E41" s="79" t="str">
        <f>IF(Meuble!D14="","",(Meuble!J14)&amp;" X ")</f>
        <v/>
      </c>
      <c r="F41" s="80" t="str">
        <f>IF(Meuble!D14="","",Meuble!D14)</f>
        <v/>
      </c>
      <c r="G41" s="2" t="str">
        <f>IF(Meuble!F14="","",Meuble!F14)</f>
        <v/>
      </c>
      <c r="H41" s="2" t="str">
        <f>IF(Meuble!D14="","", "x" )</f>
        <v/>
      </c>
      <c r="I41" s="2" t="str">
        <f>IF(Meuble!G14="","",Meuble!G14)</f>
        <v/>
      </c>
      <c r="J41" s="2" t="str">
        <f>IF(Meuble!D14="","", "x" )</f>
        <v/>
      </c>
      <c r="K41" s="2" t="str">
        <f>IF(Meuble!H14="","",Meuble!H14)</f>
        <v/>
      </c>
      <c r="L41" s="82" t="str">
        <f>IF(Meuble!M14="","",IF(Meuble!M14=Base!B9,Base!C9,IF(Meuble!M14=Base!B10,Base!C10,IF(Meuble!M14=Base!B11,Base!C11,""))))</f>
        <v/>
      </c>
    </row>
    <row r="42" spans="1:12" ht="5.25" customHeight="1" x14ac:dyDescent="0.25">
      <c r="A42" s="58"/>
      <c r="B42" s="59"/>
      <c r="C42" s="59"/>
      <c r="D42" s="60"/>
      <c r="E42" s="79"/>
      <c r="F42" s="80"/>
      <c r="G42" s="29" t="str">
        <f>IF(Meuble!Q14="","","—")</f>
        <v/>
      </c>
      <c r="H42" s="2"/>
      <c r="I42" s="29" t="str">
        <f>IF(Meuble!P14="","","—")</f>
        <v/>
      </c>
      <c r="K42" s="2"/>
      <c r="L42" s="82"/>
    </row>
    <row r="43" spans="1:12" ht="5.25" customHeight="1" x14ac:dyDescent="0.25">
      <c r="A43" s="58"/>
      <c r="B43" s="59"/>
      <c r="C43" s="59"/>
      <c r="D43" s="60"/>
      <c r="E43" s="79"/>
      <c r="F43" s="80"/>
      <c r="G43" s="29" t="str">
        <f>IF(Meuble!O14="","","—")</f>
        <v/>
      </c>
      <c r="H43" s="2"/>
      <c r="I43" s="29" t="str">
        <f>IF(Meuble!N14="","","—")</f>
        <v/>
      </c>
      <c r="K43" s="2"/>
      <c r="L43" s="22"/>
    </row>
    <row r="44" spans="1:12" ht="9.9499999999999993" customHeight="1" x14ac:dyDescent="0.25">
      <c r="A44" s="58"/>
      <c r="B44" s="59"/>
      <c r="C44" s="59"/>
      <c r="D44" s="60"/>
      <c r="E44" s="35"/>
      <c r="F44" s="2"/>
      <c r="G44" s="2"/>
      <c r="H44" s="2"/>
      <c r="K44" s="2"/>
      <c r="L44" s="22"/>
    </row>
    <row r="45" spans="1:12" ht="12.95" customHeight="1" x14ac:dyDescent="0.25">
      <c r="A45" s="58"/>
      <c r="B45" s="59"/>
      <c r="C45" s="59"/>
      <c r="D45" s="60"/>
      <c r="E45" s="79" t="str">
        <f>IF(Meuble!D15="","",(Meuble!J15)&amp;" X ")</f>
        <v/>
      </c>
      <c r="F45" s="80" t="str">
        <f>IF(Meuble!D15="","",Meuble!D15)</f>
        <v/>
      </c>
      <c r="G45" s="2" t="str">
        <f>IF(Meuble!F15="","",Meuble!F15)</f>
        <v/>
      </c>
      <c r="H45" s="2" t="str">
        <f>IF(Meuble!D15="","", "x" )</f>
        <v/>
      </c>
      <c r="I45" s="2" t="str">
        <f>IF(Meuble!G15="","",Meuble!G15)</f>
        <v/>
      </c>
      <c r="J45" s="2" t="str">
        <f>IF(Meuble!D15="","", "x" )</f>
        <v/>
      </c>
      <c r="K45" s="2" t="str">
        <f>IF(Meuble!H15="","",Meuble!H15)</f>
        <v/>
      </c>
      <c r="L45" s="81" t="str">
        <f>IF(Meuble!M15="","",IF(Meuble!M15=Base!B9,Base!C9,IF(Meuble!M15=Base!B10,Base!C10,IF(Meuble!M15=Base!B11,Base!C11,""))))</f>
        <v/>
      </c>
    </row>
    <row r="46" spans="1:12" ht="5.25" customHeight="1" x14ac:dyDescent="0.25">
      <c r="A46" s="58"/>
      <c r="B46" s="59"/>
      <c r="C46" s="59"/>
      <c r="D46" s="60"/>
      <c r="E46" s="79"/>
      <c r="F46" s="80"/>
      <c r="G46" s="29" t="str">
        <f>IF(Meuble!Q15="","","—")</f>
        <v/>
      </c>
      <c r="H46" s="2"/>
      <c r="I46" s="29" t="str">
        <f>IF(Meuble!P15="","","—")</f>
        <v/>
      </c>
      <c r="K46" s="2"/>
      <c r="L46" s="81"/>
    </row>
    <row r="47" spans="1:12" ht="5.25" customHeight="1" x14ac:dyDescent="0.25">
      <c r="A47" s="58"/>
      <c r="B47" s="59"/>
      <c r="C47" s="59"/>
      <c r="D47" s="60"/>
      <c r="E47" s="79"/>
      <c r="F47" s="80"/>
      <c r="G47" s="29" t="str">
        <f>IF(Meuble!O15="","","—")</f>
        <v/>
      </c>
      <c r="H47" s="2"/>
      <c r="I47" s="29" t="str">
        <f>IF(Meuble!N15="","","—")</f>
        <v/>
      </c>
      <c r="K47" s="2"/>
      <c r="L47" s="22"/>
    </row>
    <row r="48" spans="1:12" ht="9.9499999999999993" customHeight="1" x14ac:dyDescent="0.25">
      <c r="A48" s="58"/>
      <c r="B48" s="59"/>
      <c r="C48" s="59"/>
      <c r="D48" s="60"/>
      <c r="E48" s="35"/>
      <c r="F48" s="2"/>
      <c r="G48" s="2"/>
      <c r="H48" s="2"/>
      <c r="K48" s="2"/>
      <c r="L48" s="22"/>
    </row>
    <row r="49" spans="1:12" ht="12.95" customHeight="1" x14ac:dyDescent="0.25">
      <c r="A49" s="58"/>
      <c r="B49" s="59"/>
      <c r="C49" s="59"/>
      <c r="D49" s="60"/>
      <c r="E49" s="79" t="str">
        <f>IF(Meuble!D16="","",(Meuble!J16)&amp;" X ")</f>
        <v/>
      </c>
      <c r="F49" s="80" t="str">
        <f>IF(Meuble!D16="","",Meuble!D16)</f>
        <v/>
      </c>
      <c r="G49" s="2" t="str">
        <f>IF(Meuble!F16="","",Meuble!F16)</f>
        <v/>
      </c>
      <c r="H49" s="2" t="str">
        <f>IF(Meuble!D16="","", "x" )</f>
        <v/>
      </c>
      <c r="I49" s="2" t="str">
        <f>IF(Meuble!G16="","",Meuble!G16)</f>
        <v/>
      </c>
      <c r="J49" s="2" t="str">
        <f>IF(Meuble!D16="","", "x" )</f>
        <v/>
      </c>
      <c r="K49" s="2" t="str">
        <f>IF(Meuble!H16="","",Meuble!H16)</f>
        <v/>
      </c>
      <c r="L49" s="81" t="str">
        <f>IF(Meuble!M16="","",IF(Meuble!M16=Base!B9,Base!C9,IF(Meuble!M16=Base!B10,Base!C10,IF(Meuble!M16=Base!B11,Base!C11,""))))</f>
        <v/>
      </c>
    </row>
    <row r="50" spans="1:12" ht="5.25" customHeight="1" x14ac:dyDescent="0.25">
      <c r="A50" s="58"/>
      <c r="B50" s="59"/>
      <c r="C50" s="59"/>
      <c r="D50" s="60"/>
      <c r="E50" s="79"/>
      <c r="F50" s="80"/>
      <c r="G50" s="29" t="str">
        <f>IF(Meuble!Q16="","","—")</f>
        <v/>
      </c>
      <c r="H50" s="2"/>
      <c r="I50" s="29" t="str">
        <f>IF(Meuble!P16="","","—")</f>
        <v/>
      </c>
      <c r="K50" s="2"/>
      <c r="L50" s="81"/>
    </row>
    <row r="51" spans="1:12" ht="5.25" customHeight="1" x14ac:dyDescent="0.25">
      <c r="A51" s="58"/>
      <c r="B51" s="59"/>
      <c r="C51" s="59"/>
      <c r="D51" s="60"/>
      <c r="E51" s="79"/>
      <c r="F51" s="80"/>
      <c r="G51" s="29" t="str">
        <f>IF(Meuble!O16="","","—")</f>
        <v/>
      </c>
      <c r="H51" s="2"/>
      <c r="I51" s="29" t="str">
        <f>IF(Meuble!N16="","","—")</f>
        <v/>
      </c>
      <c r="K51" s="2"/>
      <c r="L51" s="22"/>
    </row>
    <row r="52" spans="1:12" ht="9.9499999999999993" customHeight="1" x14ac:dyDescent="0.25">
      <c r="A52" s="58"/>
      <c r="B52" s="59"/>
      <c r="C52" s="59"/>
      <c r="D52" s="60"/>
      <c r="E52" s="35"/>
      <c r="L52" s="22"/>
    </row>
    <row r="53" spans="1:12" ht="12.95" customHeight="1" x14ac:dyDescent="0.25">
      <c r="A53" s="58"/>
      <c r="B53" s="59"/>
      <c r="C53" s="59"/>
      <c r="D53" s="60"/>
      <c r="E53" s="79" t="str">
        <f>IF(Meuble!D17="","",(Meuble!J17)&amp;" X ")</f>
        <v/>
      </c>
      <c r="F53" s="80" t="str">
        <f>IF(Meuble!D17="","",Meuble!D17)</f>
        <v/>
      </c>
      <c r="G53" s="2" t="str">
        <f>IF(Meuble!F17="","",Meuble!F17)</f>
        <v/>
      </c>
      <c r="H53" s="2" t="str">
        <f>IF(Meuble!D17="","", "x" )</f>
        <v/>
      </c>
      <c r="I53" s="2" t="str">
        <f>IF(Meuble!G17="","",Meuble!G17)</f>
        <v/>
      </c>
      <c r="J53" s="2" t="str">
        <f>IF(Meuble!D17="","", "x" )</f>
        <v/>
      </c>
      <c r="K53" s="2" t="str">
        <f>IF(Meuble!H17="","",Meuble!H17)</f>
        <v/>
      </c>
      <c r="L53" s="81" t="str">
        <f>IF(Meuble!M17="","",IF(Meuble!M17=Base!B9,Base!C9,IF(Meuble!M17=Base!B10,Base!C10,IF(Meuble!M17=Base!B11,Base!C11,""))))</f>
        <v/>
      </c>
    </row>
    <row r="54" spans="1:12" ht="5.25" customHeight="1" x14ac:dyDescent="0.25">
      <c r="A54" s="58"/>
      <c r="B54" s="59"/>
      <c r="C54" s="59"/>
      <c r="D54" s="60"/>
      <c r="E54" s="79"/>
      <c r="F54" s="80"/>
      <c r="G54" s="29" t="str">
        <f>IF(Meuble!Q17="","","—")</f>
        <v/>
      </c>
      <c r="H54" s="2"/>
      <c r="I54" s="29" t="str">
        <f>IF(Meuble!P17="","","—")</f>
        <v/>
      </c>
      <c r="K54" s="2"/>
      <c r="L54" s="81"/>
    </row>
    <row r="55" spans="1:12" ht="5.25" customHeight="1" x14ac:dyDescent="0.25">
      <c r="A55" s="58"/>
      <c r="B55" s="59"/>
      <c r="C55" s="59"/>
      <c r="D55" s="60"/>
      <c r="E55" s="79"/>
      <c r="F55" s="80"/>
      <c r="G55" s="29" t="str">
        <f>IF(Meuble!O17="","","—")</f>
        <v/>
      </c>
      <c r="H55" s="2"/>
      <c r="I55" s="29" t="str">
        <f>IF(Meuble!N17="","","—")</f>
        <v/>
      </c>
      <c r="K55" s="2"/>
      <c r="L55" s="22"/>
    </row>
    <row r="56" spans="1:12" ht="9.9499999999999993" customHeight="1" x14ac:dyDescent="0.25">
      <c r="A56" s="58"/>
      <c r="B56" s="59"/>
      <c r="C56" s="59"/>
      <c r="D56" s="60"/>
      <c r="E56" s="35"/>
      <c r="L56" s="22"/>
    </row>
    <row r="57" spans="1:12" ht="12.95" customHeight="1" x14ac:dyDescent="0.25">
      <c r="A57" s="58"/>
      <c r="B57" s="59"/>
      <c r="C57" s="59"/>
      <c r="D57" s="60"/>
      <c r="E57" s="79" t="str">
        <f>IF(Meuble!D18="","",(Meuble!J18)&amp;" X ")</f>
        <v/>
      </c>
      <c r="F57" s="80" t="str">
        <f>IF(Meuble!D18="","",Meuble!D18)</f>
        <v/>
      </c>
      <c r="G57" s="2" t="str">
        <f>IF(Meuble!F18="","",Meuble!F18)</f>
        <v/>
      </c>
      <c r="H57" s="2" t="str">
        <f>IF(Meuble!D18="","", "x" )</f>
        <v/>
      </c>
      <c r="I57" s="2" t="str">
        <f>IF(Meuble!G18="","",Meuble!G18)</f>
        <v/>
      </c>
      <c r="J57" s="2" t="str">
        <f>IF(Meuble!D18="","", "x" )</f>
        <v/>
      </c>
      <c r="K57" s="2" t="str">
        <f>IF(Meuble!H18="","",Meuble!H18)</f>
        <v/>
      </c>
      <c r="L57" s="81" t="str">
        <f>IF(Meuble!M18="","",IF(Meuble!M18=Base!B9,Base!C9,IF(Meuble!M18=Base!B10,Base!C10,IF(Meuble!M18=Base!B11,Base!C11,""))))</f>
        <v/>
      </c>
    </row>
    <row r="58" spans="1:12" ht="5.25" customHeight="1" x14ac:dyDescent="0.25">
      <c r="A58" s="58"/>
      <c r="B58" s="59"/>
      <c r="C58" s="59"/>
      <c r="D58" s="60"/>
      <c r="E58" s="79"/>
      <c r="F58" s="80"/>
      <c r="G58" s="29" t="str">
        <f>IF(Meuble!Q18="","","—")</f>
        <v/>
      </c>
      <c r="H58" s="2"/>
      <c r="I58" s="29" t="str">
        <f>IF(Meuble!P18="","","—")</f>
        <v/>
      </c>
      <c r="K58" s="2"/>
      <c r="L58" s="81"/>
    </row>
    <row r="59" spans="1:12" ht="5.25" customHeight="1" x14ac:dyDescent="0.25">
      <c r="A59" s="58"/>
      <c r="B59" s="59"/>
      <c r="C59" s="59"/>
      <c r="D59" s="60"/>
      <c r="E59" s="79"/>
      <c r="F59" s="80"/>
      <c r="G59" s="29" t="str">
        <f>IF(Meuble!O18="","","—")</f>
        <v/>
      </c>
      <c r="H59" s="2"/>
      <c r="I59" s="29" t="str">
        <f>IF(Meuble!N18="","","—")</f>
        <v/>
      </c>
      <c r="K59" s="2"/>
      <c r="L59" s="22"/>
    </row>
    <row r="60" spans="1:12" ht="9.9499999999999993" customHeight="1" x14ac:dyDescent="0.25">
      <c r="A60" s="58"/>
      <c r="B60" s="59"/>
      <c r="C60" s="59"/>
      <c r="D60" s="60"/>
      <c r="E60" s="35"/>
      <c r="L60" s="22"/>
    </row>
    <row r="61" spans="1:12" x14ac:dyDescent="0.25">
      <c r="A61" s="58"/>
      <c r="B61" s="59"/>
      <c r="C61" s="59"/>
      <c r="D61" s="60"/>
      <c r="E61" s="79" t="str">
        <f>IF(Meuble!D19="","",(Meuble!J19)&amp;" X ")</f>
        <v/>
      </c>
      <c r="F61" s="80" t="str">
        <f>IF(Meuble!D19="","",Meuble!D19)</f>
        <v/>
      </c>
      <c r="G61" s="2" t="str">
        <f>IF(Meuble!F19="","",Meuble!F19)</f>
        <v/>
      </c>
      <c r="H61" s="2" t="str">
        <f>IF(Meuble!D19="","", "x" )</f>
        <v/>
      </c>
      <c r="I61" s="2" t="str">
        <f>IF(Meuble!G19="","",Meuble!G19)</f>
        <v/>
      </c>
      <c r="J61" s="2" t="str">
        <f>IF(Meuble!D19="","", "x" )</f>
        <v/>
      </c>
      <c r="K61" s="2" t="str">
        <f>IF(Meuble!H19="","",Meuble!H19)</f>
        <v/>
      </c>
      <c r="L61" s="81" t="str">
        <f>IF(Meuble!M19="","",IF(Meuble!M19=Base!B9,Base!C9,IF(Meuble!M19=Base!B10,Base!C10,IF(Meuble!M19=Base!B11,Base!C11,""))))</f>
        <v/>
      </c>
    </row>
    <row r="62" spans="1:12" ht="5.25" customHeight="1" x14ac:dyDescent="0.25">
      <c r="A62" s="58"/>
      <c r="B62" s="59"/>
      <c r="C62" s="59"/>
      <c r="D62" s="60"/>
      <c r="E62" s="79"/>
      <c r="F62" s="80"/>
      <c r="G62" s="29" t="str">
        <f>IF(Meuble!Q19="","","—")</f>
        <v/>
      </c>
      <c r="H62" s="2"/>
      <c r="I62" s="29" t="str">
        <f>IF(Meuble!P19="","","—")</f>
        <v/>
      </c>
      <c r="K62" s="2"/>
      <c r="L62" s="81"/>
    </row>
    <row r="63" spans="1:12" ht="5.25" customHeight="1" x14ac:dyDescent="0.25">
      <c r="A63" s="58"/>
      <c r="B63" s="59"/>
      <c r="C63" s="59"/>
      <c r="D63" s="60"/>
      <c r="E63" s="79"/>
      <c r="F63" s="80"/>
      <c r="G63" s="29" t="str">
        <f>IF(Meuble!O19="","","—")</f>
        <v/>
      </c>
      <c r="H63" s="2"/>
      <c r="I63" s="29" t="str">
        <f>IF(Meuble!N19="","","—")</f>
        <v/>
      </c>
      <c r="K63" s="2"/>
      <c r="L63" s="22"/>
    </row>
    <row r="64" spans="1:12" ht="9.9499999999999993" customHeight="1" x14ac:dyDescent="0.25">
      <c r="A64" s="58"/>
      <c r="B64" s="59"/>
      <c r="C64" s="59"/>
      <c r="D64" s="60"/>
      <c r="E64" s="35"/>
      <c r="L64" s="22"/>
    </row>
    <row r="65" spans="1:12" ht="12.95" customHeight="1" x14ac:dyDescent="0.25">
      <c r="A65" s="58"/>
      <c r="B65" s="59"/>
      <c r="C65" s="59"/>
      <c r="D65" s="60"/>
      <c r="E65" s="79" t="str">
        <f>IF(Meuble!D20="","",(Meuble!J20)&amp;" X ")</f>
        <v/>
      </c>
      <c r="F65" s="80" t="str">
        <f>IF(Meuble!D20="","",Meuble!D20)</f>
        <v/>
      </c>
      <c r="G65" s="2" t="str">
        <f>IF(Meuble!F20="","",Meuble!F20)</f>
        <v/>
      </c>
      <c r="H65" s="2" t="str">
        <f>IF(Meuble!D20="","", "x" )</f>
        <v/>
      </c>
      <c r="I65" s="2" t="str">
        <f>IF(Meuble!G20="","",Meuble!G20)</f>
        <v/>
      </c>
      <c r="J65" s="2" t="str">
        <f>IF(Meuble!D20="","", "x" )</f>
        <v/>
      </c>
      <c r="K65" s="2" t="str">
        <f>IF(Meuble!H20="","",Meuble!H20)</f>
        <v/>
      </c>
      <c r="L65" s="81" t="str">
        <f>IF(Meuble!M20="","",IF(Meuble!M20=Base!B9,Base!C9,IF(Meuble!M20=Base!B10,Base!C10,IF(Meuble!M20=Base!B11,Base!C11,""))))</f>
        <v/>
      </c>
    </row>
    <row r="66" spans="1:12" ht="5.25" customHeight="1" x14ac:dyDescent="0.25">
      <c r="A66" s="58"/>
      <c r="B66" s="59"/>
      <c r="C66" s="59"/>
      <c r="D66" s="60"/>
      <c r="E66" s="79"/>
      <c r="F66" s="80"/>
      <c r="G66" s="29" t="str">
        <f>IF(Meuble!Q20="","","—")</f>
        <v/>
      </c>
      <c r="H66" s="2"/>
      <c r="I66" s="29" t="str">
        <f>IF(Meuble!P20="","","—")</f>
        <v/>
      </c>
      <c r="K66" s="2"/>
      <c r="L66" s="81"/>
    </row>
    <row r="67" spans="1:12" ht="5.25" customHeight="1" x14ac:dyDescent="0.25">
      <c r="A67" s="58"/>
      <c r="B67" s="59"/>
      <c r="C67" s="59"/>
      <c r="D67" s="60"/>
      <c r="E67" s="79"/>
      <c r="F67" s="80"/>
      <c r="G67" s="29" t="str">
        <f>IF(Meuble!O20="","","—")</f>
        <v/>
      </c>
      <c r="H67" s="2"/>
      <c r="I67" s="29" t="str">
        <f>IF(Meuble!N20="","","—")</f>
        <v/>
      </c>
      <c r="K67" s="2"/>
      <c r="L67" s="22"/>
    </row>
    <row r="68" spans="1:12" ht="9.9499999999999993" customHeight="1" x14ac:dyDescent="0.25">
      <c r="A68" s="58"/>
      <c r="B68" s="59"/>
      <c r="C68" s="59"/>
      <c r="D68" s="60"/>
      <c r="E68" s="35"/>
      <c r="L68" s="22"/>
    </row>
    <row r="69" spans="1:12" ht="12.95" customHeight="1" x14ac:dyDescent="0.25">
      <c r="A69" s="58"/>
      <c r="B69" s="59"/>
      <c r="C69" s="59"/>
      <c r="D69" s="60"/>
      <c r="E69" s="79" t="str">
        <f>IF(Meuble!D21="","",(Meuble!J21)&amp;" X ")</f>
        <v/>
      </c>
      <c r="F69" s="80" t="str">
        <f>IF(Meuble!D21="","",Meuble!D21)</f>
        <v/>
      </c>
      <c r="G69" s="2" t="str">
        <f>IF(Meuble!F21="","",Meuble!F21)</f>
        <v/>
      </c>
      <c r="H69" s="2" t="str">
        <f>IF(Meuble!D21="","", "x" )</f>
        <v/>
      </c>
      <c r="I69" s="2" t="str">
        <f>IF(Meuble!G21="","",Meuble!G21)</f>
        <v/>
      </c>
      <c r="J69" s="2" t="str">
        <f>IF(Meuble!D21="","", "x" )</f>
        <v/>
      </c>
      <c r="K69" s="2" t="str">
        <f>IF(Meuble!H21="","",Meuble!H21)</f>
        <v/>
      </c>
      <c r="L69" s="81" t="str">
        <f>IF(Meuble!M21="","",IF(Meuble!M21=Base!B9,Base!C9,IF(Meuble!M21=Base!B10,Base!C10,IF(Meuble!M21=Base!B11,Base!C11,""))))</f>
        <v/>
      </c>
    </row>
    <row r="70" spans="1:12" ht="5.25" customHeight="1" x14ac:dyDescent="0.25">
      <c r="A70" s="58"/>
      <c r="B70" s="59"/>
      <c r="C70" s="59"/>
      <c r="D70" s="60"/>
      <c r="E70" s="79"/>
      <c r="F70" s="80"/>
      <c r="G70" s="29" t="str">
        <f>IF(Meuble!Q21="","","—")</f>
        <v/>
      </c>
      <c r="H70" s="2"/>
      <c r="I70" s="29" t="str">
        <f>IF(Meuble!P21="","","—")</f>
        <v/>
      </c>
      <c r="K70" s="2"/>
      <c r="L70" s="81"/>
    </row>
    <row r="71" spans="1:12" ht="5.25" customHeight="1" x14ac:dyDescent="0.25">
      <c r="A71" s="58"/>
      <c r="B71" s="59"/>
      <c r="C71" s="59"/>
      <c r="D71" s="60"/>
      <c r="E71" s="79"/>
      <c r="F71" s="80"/>
      <c r="G71" s="29" t="str">
        <f>IF(Meuble!O21="","","—")</f>
        <v/>
      </c>
      <c r="H71" s="2"/>
      <c r="I71" s="29" t="str">
        <f>IF(Meuble!N21="","","—")</f>
        <v/>
      </c>
      <c r="K71" s="2"/>
      <c r="L71" s="22"/>
    </row>
    <row r="72" spans="1:12" ht="9.9499999999999993" customHeight="1" x14ac:dyDescent="0.25">
      <c r="A72" s="58"/>
      <c r="B72" s="59"/>
      <c r="C72" s="59"/>
      <c r="D72" s="60"/>
      <c r="E72" s="35"/>
      <c r="L72" s="22"/>
    </row>
    <row r="73" spans="1:12" ht="12.95" customHeight="1" x14ac:dyDescent="0.25">
      <c r="A73" s="58"/>
      <c r="B73" s="59"/>
      <c r="C73" s="59"/>
      <c r="D73" s="60"/>
      <c r="E73" s="79" t="str">
        <f>IF(Meuble!D22="","",(Meuble!J22)&amp;" X ")</f>
        <v/>
      </c>
      <c r="F73" s="80" t="str">
        <f>IF(Meuble!D22="","",Meuble!D22)</f>
        <v/>
      </c>
      <c r="G73" s="2" t="str">
        <f>IF(Meuble!F22="","",Meuble!F22)</f>
        <v/>
      </c>
      <c r="H73" s="2" t="str">
        <f>IF(Meuble!D22="","", "x" )</f>
        <v/>
      </c>
      <c r="I73" s="2" t="str">
        <f>IF(Meuble!G22="","",Meuble!G22)</f>
        <v/>
      </c>
      <c r="J73" s="2" t="str">
        <f>IF(Meuble!D22="","", "x" )</f>
        <v/>
      </c>
      <c r="K73" s="2" t="str">
        <f>IF(Meuble!H22="","",Meuble!H22)</f>
        <v/>
      </c>
      <c r="L73" s="81" t="str">
        <f>IF(Meuble!M22="","",IF(Meuble!M22=Base!B9,Base!C9,IF(Meuble!M22=Base!B10,Base!C10,IF(Meuble!M22=Base!B11,Base!C11,""))))</f>
        <v/>
      </c>
    </row>
    <row r="74" spans="1:12" ht="5.25" customHeight="1" x14ac:dyDescent="0.25">
      <c r="A74" s="58"/>
      <c r="B74" s="59"/>
      <c r="C74" s="59"/>
      <c r="D74" s="60"/>
      <c r="E74" s="79"/>
      <c r="F74" s="80"/>
      <c r="G74" s="29" t="str">
        <f>IF(Meuble!Q22="","","—")</f>
        <v/>
      </c>
      <c r="H74" s="2"/>
      <c r="I74" s="29" t="str">
        <f>IF(Meuble!P22="","","—")</f>
        <v/>
      </c>
      <c r="K74" s="2"/>
      <c r="L74" s="81"/>
    </row>
    <row r="75" spans="1:12" ht="5.25" customHeight="1" x14ac:dyDescent="0.25">
      <c r="A75" s="58"/>
      <c r="B75" s="59"/>
      <c r="C75" s="59"/>
      <c r="D75" s="60"/>
      <c r="E75" s="79"/>
      <c r="F75" s="80"/>
      <c r="G75" s="29" t="str">
        <f>IF(Meuble!O22="","","—")</f>
        <v/>
      </c>
      <c r="H75" s="2"/>
      <c r="I75" s="29" t="str">
        <f>IF(Meuble!N22="","","—")</f>
        <v/>
      </c>
      <c r="K75" s="2"/>
      <c r="L75" s="22"/>
    </row>
    <row r="76" spans="1:12" ht="9.9499999999999993" customHeight="1" x14ac:dyDescent="0.25">
      <c r="A76" s="58"/>
      <c r="B76" s="59"/>
      <c r="C76" s="59"/>
      <c r="D76" s="60"/>
      <c r="E76" s="35"/>
      <c r="L76" s="22"/>
    </row>
    <row r="77" spans="1:12" ht="12.95" customHeight="1" x14ac:dyDescent="0.25">
      <c r="A77" s="58"/>
      <c r="B77" s="59"/>
      <c r="C77" s="59"/>
      <c r="D77" s="60"/>
      <c r="E77" s="79" t="str">
        <f>IF(Meuble!D23="","",(Meuble!J23)&amp;" X ")</f>
        <v/>
      </c>
      <c r="F77" s="80" t="str">
        <f>IF(Meuble!D23="","",Meuble!D23)</f>
        <v/>
      </c>
      <c r="G77" s="2" t="str">
        <f>IF(Meuble!F23="","",Meuble!F23)</f>
        <v/>
      </c>
      <c r="H77" s="2" t="str">
        <f>IF(Meuble!D23="","", "x" )</f>
        <v/>
      </c>
      <c r="I77" s="2" t="str">
        <f>IF(Meuble!G23="","",Meuble!G23)</f>
        <v/>
      </c>
      <c r="J77" s="2" t="str">
        <f>IF(Meuble!D23="","", "x" )</f>
        <v/>
      </c>
      <c r="K77" s="2" t="str">
        <f>IF(Meuble!H23="","",Meuble!H23)</f>
        <v/>
      </c>
      <c r="L77" s="81" t="str">
        <f>IF(Meuble!M23="","",IF(Meuble!M23=Base!B9,Base!C9,IF(Meuble!M23=Base!B10,Base!C10,IF(Meuble!M23=Base!B11,Base!C11,""))))</f>
        <v/>
      </c>
    </row>
    <row r="78" spans="1:12" ht="5.25" customHeight="1" x14ac:dyDescent="0.25">
      <c r="A78" s="58"/>
      <c r="B78" s="59"/>
      <c r="C78" s="59"/>
      <c r="D78" s="60"/>
      <c r="E78" s="79"/>
      <c r="F78" s="80"/>
      <c r="G78" s="29" t="str">
        <f>IF(Meuble!Q23="","","—")</f>
        <v/>
      </c>
      <c r="H78" s="2"/>
      <c r="I78" s="29" t="str">
        <f>IF(Meuble!P23="","","—")</f>
        <v/>
      </c>
      <c r="K78" s="2"/>
      <c r="L78" s="81"/>
    </row>
    <row r="79" spans="1:12" ht="5.25" customHeight="1" x14ac:dyDescent="0.25">
      <c r="A79" s="58"/>
      <c r="B79" s="59"/>
      <c r="C79" s="59"/>
      <c r="D79" s="60"/>
      <c r="E79" s="79"/>
      <c r="F79" s="80"/>
      <c r="G79" s="29" t="str">
        <f>IF(Meuble!O23="","","—")</f>
        <v/>
      </c>
      <c r="H79" s="2"/>
      <c r="I79" s="29" t="str">
        <f>IF(Meuble!N23="","","—")</f>
        <v/>
      </c>
      <c r="K79" s="2"/>
      <c r="L79" s="22"/>
    </row>
    <row r="80" spans="1:12" ht="9" customHeight="1" x14ac:dyDescent="0.25">
      <c r="A80" s="58"/>
      <c r="B80" s="59"/>
      <c r="C80" s="59"/>
      <c r="D80" s="60"/>
      <c r="E80" s="35"/>
      <c r="L80" s="22"/>
    </row>
    <row r="81" spans="1:12" ht="12.95" customHeight="1" x14ac:dyDescent="0.25">
      <c r="A81" s="58"/>
      <c r="B81" s="59"/>
      <c r="C81" s="59"/>
      <c r="D81" s="60"/>
      <c r="E81" s="79" t="str">
        <f>IF(Meuble!D24="","",(Meuble!J24)&amp;" X ")</f>
        <v/>
      </c>
      <c r="F81" s="80" t="str">
        <f>IF(Meuble!D24="","",Meuble!D24)</f>
        <v/>
      </c>
      <c r="G81" s="2" t="str">
        <f>IF(Meuble!F24="","",Meuble!F24)</f>
        <v/>
      </c>
      <c r="H81" s="2" t="str">
        <f>IF(Meuble!D24="","", "x" )</f>
        <v/>
      </c>
      <c r="I81" s="2" t="str">
        <f>IF(Meuble!G24="","",Meuble!G24)</f>
        <v/>
      </c>
      <c r="J81" s="2" t="str">
        <f>IF(Meuble!D24="","", "x" )</f>
        <v/>
      </c>
      <c r="K81" s="2" t="str">
        <f>IF(Meuble!H24="","",Meuble!H24)</f>
        <v/>
      </c>
      <c r="L81" s="81" t="str">
        <f>IF(Meuble!M24="","",IF(Meuble!M24=Base!B9,Base!C9,IF(Meuble!M24=Base!B10,Base!C10,IF(Meuble!M24=Base!B11,Base!C11,""))))</f>
        <v/>
      </c>
    </row>
    <row r="82" spans="1:12" ht="5.25" customHeight="1" x14ac:dyDescent="0.25">
      <c r="A82" s="58"/>
      <c r="B82" s="59"/>
      <c r="C82" s="59"/>
      <c r="D82" s="60"/>
      <c r="E82" s="79"/>
      <c r="F82" s="80"/>
      <c r="G82" s="29" t="str">
        <f>IF(Meuble!Q24="","","—")</f>
        <v/>
      </c>
      <c r="H82" s="2"/>
      <c r="I82" s="29" t="str">
        <f>IF(Meuble!P24="","","—")</f>
        <v/>
      </c>
      <c r="K82" s="2"/>
      <c r="L82" s="81"/>
    </row>
    <row r="83" spans="1:12" ht="5.25" customHeight="1" x14ac:dyDescent="0.25">
      <c r="A83" s="58"/>
      <c r="B83" s="59"/>
      <c r="C83" s="59"/>
      <c r="D83" s="60"/>
      <c r="E83" s="79"/>
      <c r="F83" s="80"/>
      <c r="G83" s="29" t="str">
        <f>IF(Meuble!O24="","","—")</f>
        <v/>
      </c>
      <c r="H83" s="2"/>
      <c r="I83" s="29" t="str">
        <f>IF(Meuble!N24="","","—")</f>
        <v/>
      </c>
      <c r="K83" s="2"/>
      <c r="L83" s="22"/>
    </row>
    <row r="84" spans="1:12" ht="9.9499999999999993" customHeight="1" x14ac:dyDescent="0.25">
      <c r="A84" s="58"/>
      <c r="B84" s="59"/>
      <c r="C84" s="59"/>
      <c r="D84" s="60"/>
      <c r="E84" s="35"/>
      <c r="L84" s="22"/>
    </row>
    <row r="85" spans="1:12" ht="12.95" customHeight="1" x14ac:dyDescent="0.25">
      <c r="A85" s="58"/>
      <c r="B85" s="59"/>
      <c r="C85" s="59"/>
      <c r="D85" s="60"/>
      <c r="E85" s="79" t="str">
        <f>IF(Meuble!D25="","",(Meuble!J25)&amp;" X ")</f>
        <v/>
      </c>
      <c r="F85" s="80" t="str">
        <f>IF(Meuble!D25="","",Meuble!D25)</f>
        <v/>
      </c>
      <c r="G85" s="2" t="str">
        <f>IF(Meuble!F25="","",Meuble!F25)</f>
        <v/>
      </c>
      <c r="H85" s="2" t="str">
        <f>IF(Meuble!D25="","", "x" )</f>
        <v/>
      </c>
      <c r="I85" s="2" t="str">
        <f>IF(Meuble!G25="","",Meuble!G25)</f>
        <v/>
      </c>
      <c r="J85" s="2" t="str">
        <f>IF(Meuble!D25="","", "x" )</f>
        <v/>
      </c>
      <c r="K85" s="2" t="str">
        <f>IF(Meuble!H25="","",Meuble!H25)</f>
        <v/>
      </c>
      <c r="L85" s="81" t="str">
        <f>IF(Meuble!M25="","",IF(Meuble!M25=Base!B9,Base!C9,IF(Meuble!M25=Base!B10,Base!C10,IF(Meuble!M25=Base!B11,Base!C11,""))))</f>
        <v/>
      </c>
    </row>
    <row r="86" spans="1:12" ht="5.25" customHeight="1" x14ac:dyDescent="0.25">
      <c r="A86" s="58"/>
      <c r="B86" s="59"/>
      <c r="C86" s="59"/>
      <c r="D86" s="60"/>
      <c r="E86" s="79"/>
      <c r="F86" s="80"/>
      <c r="G86" s="29" t="str">
        <f>IF(Meuble!Q25="","","—")</f>
        <v/>
      </c>
      <c r="H86" s="2"/>
      <c r="I86" s="29" t="str">
        <f>IF(Meuble!P25="","","—")</f>
        <v/>
      </c>
      <c r="K86" s="2"/>
      <c r="L86" s="81"/>
    </row>
    <row r="87" spans="1:12" ht="5.25" customHeight="1" x14ac:dyDescent="0.25">
      <c r="A87" s="58"/>
      <c r="B87" s="59"/>
      <c r="C87" s="59"/>
      <c r="D87" s="60"/>
      <c r="E87" s="79"/>
      <c r="F87" s="80"/>
      <c r="G87" s="29" t="str">
        <f>IF(Meuble!O25="","","—")</f>
        <v/>
      </c>
      <c r="H87" s="2"/>
      <c r="I87" s="29" t="str">
        <f>IF(Meuble!N25="","","—")</f>
        <v/>
      </c>
      <c r="K87" s="2"/>
      <c r="L87" s="22"/>
    </row>
    <row r="88" spans="1:12" ht="11.25" customHeight="1" thickBot="1" x14ac:dyDescent="0.3">
      <c r="A88" s="61"/>
      <c r="B88" s="62"/>
      <c r="C88" s="62"/>
      <c r="D88" s="63"/>
      <c r="E88" s="36"/>
      <c r="F88" s="12"/>
      <c r="G88" s="12"/>
      <c r="H88" s="12"/>
      <c r="I88" s="17"/>
      <c r="J88" s="17"/>
      <c r="K88" s="24"/>
      <c r="L88" s="23"/>
    </row>
    <row r="89" spans="1:12" ht="12.95" customHeight="1" x14ac:dyDescent="0.25">
      <c r="A89" s="33"/>
      <c r="B89" s="34"/>
      <c r="E89" s="79" t="str">
        <f>IF(Meuble!D26="","",(Meuble!J26)&amp;" X ")</f>
        <v/>
      </c>
      <c r="F89" s="80" t="str">
        <f>IF(Meuble!D26="","",Meuble!D26)</f>
        <v/>
      </c>
      <c r="G89" s="2" t="str">
        <f>IF(Meuble!F26="","",Meuble!F26)</f>
        <v/>
      </c>
      <c r="H89" s="2" t="str">
        <f>IF(Meuble!D26="","", "x" )</f>
        <v/>
      </c>
      <c r="I89" s="2" t="str">
        <f>IF(Meuble!G26="","",Meuble!G26)</f>
        <v/>
      </c>
      <c r="J89" s="2" t="str">
        <f>IF(Meuble!D26="","", "x" )</f>
        <v/>
      </c>
      <c r="K89" s="2" t="str">
        <f>IF(Meuble!H26="","",Meuble!H26)</f>
        <v/>
      </c>
      <c r="L89" s="81" t="str">
        <f>IF(Meuble!M26="","",IF(Meuble!M26=Base!B9,Base!C9,IF(Meuble!M26=Base!B10,Base!C10,IF(Meuble!M26=Base!B11,Base!C11,""))))</f>
        <v/>
      </c>
    </row>
    <row r="90" spans="1:12" ht="5.25" customHeight="1" x14ac:dyDescent="0.25">
      <c r="A90" s="76" t="str">
        <f>Meuble!C2</f>
        <v>BC</v>
      </c>
      <c r="B90" s="77"/>
      <c r="D90" s="78" t="str">
        <f>IF(F89="","","2/2")</f>
        <v/>
      </c>
      <c r="E90" s="79"/>
      <c r="F90" s="80"/>
      <c r="G90" s="29" t="str">
        <f>IF(Meuble!Q26="","","—")</f>
        <v/>
      </c>
      <c r="H90" s="2"/>
      <c r="I90" s="29" t="str">
        <f>IF(Meuble!P26="","","—")</f>
        <v/>
      </c>
      <c r="K90" s="2"/>
      <c r="L90" s="81"/>
    </row>
    <row r="91" spans="1:12" ht="5.25" customHeight="1" x14ac:dyDescent="0.25">
      <c r="A91" s="76"/>
      <c r="B91" s="77"/>
      <c r="D91" s="78"/>
      <c r="E91" s="79"/>
      <c r="F91" s="80"/>
      <c r="G91" s="29" t="str">
        <f>IF(Meuble!O26="","","—")</f>
        <v/>
      </c>
      <c r="H91" s="2"/>
      <c r="I91" s="29" t="str">
        <f>IF(Meuble!N26="","","—")</f>
        <v/>
      </c>
      <c r="K91" s="2"/>
      <c r="L91" s="21"/>
    </row>
    <row r="92" spans="1:12" ht="9.9499999999999993" customHeight="1" x14ac:dyDescent="0.25">
      <c r="A92" s="76"/>
      <c r="B92" s="77"/>
      <c r="D92" s="78"/>
      <c r="E92" s="35"/>
      <c r="L92" s="10"/>
    </row>
    <row r="93" spans="1:12" ht="12.95" customHeight="1" x14ac:dyDescent="0.25">
      <c r="A93" s="76"/>
      <c r="B93" s="77"/>
      <c r="D93" s="78"/>
      <c r="E93" s="79" t="str">
        <f>IF(Meuble!D27="","",(Meuble!J27)&amp;" X ")</f>
        <v/>
      </c>
      <c r="F93" s="80" t="str">
        <f>IF(Meuble!D27="","",Meuble!D27)</f>
        <v/>
      </c>
      <c r="G93" s="2" t="str">
        <f>IF(Meuble!F27="","",Meuble!F27)</f>
        <v/>
      </c>
      <c r="H93" s="2" t="str">
        <f>IF(Meuble!D27="","", "x" )</f>
        <v/>
      </c>
      <c r="I93" s="2" t="str">
        <f>IF(Meuble!G27="","",Meuble!G27)</f>
        <v/>
      </c>
      <c r="J93" s="2" t="str">
        <f>IF(Meuble!D27="","", "x" )</f>
        <v/>
      </c>
      <c r="K93" s="2" t="str">
        <f>IF(Meuble!H27="","",Meuble!H27)</f>
        <v/>
      </c>
      <c r="L93" s="82" t="str">
        <f>IF(Meuble!M27="","",IF(Meuble!M27=Base!B9,Base!C9,IF(Meuble!M27=Base!B10,Base!C10,IF(Meuble!M27=Base!B11,Base!C11,""))))</f>
        <v/>
      </c>
    </row>
    <row r="94" spans="1:12" ht="5.25" customHeight="1" x14ac:dyDescent="0.25">
      <c r="A94" s="9"/>
      <c r="D94" s="10"/>
      <c r="E94" s="79"/>
      <c r="F94" s="80"/>
      <c r="G94" s="29" t="str">
        <f>IF(Meuble!Q27="","","—")</f>
        <v/>
      </c>
      <c r="H94" s="2"/>
      <c r="I94" s="29" t="str">
        <f>IF(Meuble!P27="","","—")</f>
        <v/>
      </c>
      <c r="K94" s="2"/>
      <c r="L94" s="82"/>
    </row>
    <row r="95" spans="1:12" ht="5.25" customHeight="1" x14ac:dyDescent="0.25">
      <c r="A95" s="9"/>
      <c r="D95" s="10"/>
      <c r="E95" s="79"/>
      <c r="F95" s="80"/>
      <c r="G95" s="29" t="str">
        <f>IF(Meuble!O27="","","—")</f>
        <v/>
      </c>
      <c r="H95" s="2"/>
      <c r="I95" s="29" t="str">
        <f>IF(Meuble!N27="","","—")</f>
        <v/>
      </c>
      <c r="K95" s="2"/>
      <c r="L95" s="10"/>
    </row>
    <row r="96" spans="1:12" x14ac:dyDescent="0.25">
      <c r="A96" s="9"/>
      <c r="D96" s="10"/>
      <c r="E96" s="35"/>
      <c r="L96" s="10"/>
    </row>
    <row r="97" spans="1:12" ht="12.95" customHeight="1" x14ac:dyDescent="0.25">
      <c r="A97" s="9"/>
      <c r="D97" s="10"/>
      <c r="E97" s="79" t="str">
        <f>IF(Meuble!D28="","",(Meuble!J28)&amp;" X ")</f>
        <v/>
      </c>
      <c r="F97" s="80" t="str">
        <f>IF(Meuble!D28="","",Meuble!D28)</f>
        <v/>
      </c>
      <c r="G97" s="2" t="str">
        <f>IF(Meuble!F28="","",Meuble!F28)</f>
        <v/>
      </c>
      <c r="H97" s="2" t="str">
        <f>IF(Meuble!D28="","", "x" )</f>
        <v/>
      </c>
      <c r="I97" s="2" t="str">
        <f>IF(Meuble!G28="","",Meuble!G28)</f>
        <v/>
      </c>
      <c r="J97" s="2" t="str">
        <f>IF(Meuble!D28="","", "x" )</f>
        <v/>
      </c>
      <c r="K97" s="2" t="str">
        <f>IF(Meuble!H28="","",Meuble!H28)</f>
        <v/>
      </c>
      <c r="L97" s="81" t="str">
        <f>IF(Meuble!M28="","",IF(Meuble!M28=Base!B9,Base!C9,IF(Meuble!M28=Base!B10,Base!C10,IF(Meuble!M28=Base!B11,Base!C11,""))))</f>
        <v/>
      </c>
    </row>
    <row r="98" spans="1:12" ht="5.25" customHeight="1" x14ac:dyDescent="0.25">
      <c r="A98" s="9"/>
      <c r="D98" s="10"/>
      <c r="E98" s="79"/>
      <c r="F98" s="80"/>
      <c r="G98" s="29" t="str">
        <f>IF(Meuble!Q28="","","—")</f>
        <v/>
      </c>
      <c r="H98" s="2"/>
      <c r="I98" s="29" t="str">
        <f>IF(Meuble!P28="","","—")</f>
        <v/>
      </c>
      <c r="K98" s="2"/>
      <c r="L98" s="81"/>
    </row>
    <row r="99" spans="1:12" ht="5.25" customHeight="1" x14ac:dyDescent="0.25">
      <c r="A99" s="9"/>
      <c r="D99" s="10"/>
      <c r="E99" s="79"/>
      <c r="F99" s="80"/>
      <c r="G99" s="29" t="str">
        <f>IF(Meuble!O28="","","—")</f>
        <v/>
      </c>
      <c r="H99" s="2"/>
      <c r="I99" s="29" t="str">
        <f>IF(Meuble!N28="","","—")</f>
        <v/>
      </c>
      <c r="K99" s="2"/>
      <c r="L99" s="10"/>
    </row>
    <row r="100" spans="1:12" ht="9.9499999999999993" customHeight="1" x14ac:dyDescent="0.25">
      <c r="A100" s="9"/>
      <c r="D100" s="10"/>
      <c r="E100" s="35"/>
      <c r="L100" s="10"/>
    </row>
    <row r="101" spans="1:12" ht="12.95" customHeight="1" x14ac:dyDescent="0.25">
      <c r="A101" s="9"/>
      <c r="D101" s="10"/>
      <c r="E101" s="79" t="str">
        <f>IF(Meuble!D29="","",(Meuble!J29)&amp;" X ")</f>
        <v/>
      </c>
      <c r="F101" s="80" t="str">
        <f>IF(Meuble!D29="","",Meuble!D29)</f>
        <v/>
      </c>
      <c r="G101" s="2" t="str">
        <f>IF(Meuble!F29="","",Meuble!F29)</f>
        <v/>
      </c>
      <c r="H101" s="2" t="str">
        <f>IF(Meuble!D29="","", "x" )</f>
        <v/>
      </c>
      <c r="I101" s="2" t="str">
        <f>IF(Meuble!G29="","",Meuble!G29)</f>
        <v/>
      </c>
      <c r="J101" s="2" t="str">
        <f>IF(Meuble!D29="","", "x" )</f>
        <v/>
      </c>
      <c r="K101" s="2" t="str">
        <f>IF(Meuble!H29="","",Meuble!H29)</f>
        <v/>
      </c>
      <c r="L101" s="82" t="str">
        <f>IF(Meuble!M29="","",IF(Meuble!M29=Base!B9,Base!C9,IF(Meuble!M29=Base!B10,Base!C10,IF(Meuble!M29=Base!B11,Base!C11,""))))</f>
        <v/>
      </c>
    </row>
    <row r="102" spans="1:12" ht="5.25" customHeight="1" x14ac:dyDescent="0.25">
      <c r="A102" s="9"/>
      <c r="D102" s="10"/>
      <c r="E102" s="79"/>
      <c r="F102" s="80"/>
      <c r="G102" s="29" t="str">
        <f>IF(Meuble!Q29="","","—")</f>
        <v/>
      </c>
      <c r="H102" s="2"/>
      <c r="I102" s="29" t="str">
        <f>IF(Meuble!P29="","","—")</f>
        <v/>
      </c>
      <c r="K102" s="2"/>
      <c r="L102" s="82"/>
    </row>
    <row r="103" spans="1:12" ht="5.25" customHeight="1" x14ac:dyDescent="0.25">
      <c r="A103" s="9"/>
      <c r="D103" s="10"/>
      <c r="E103" s="79"/>
      <c r="F103" s="80"/>
      <c r="G103" s="29" t="str">
        <f>IF(Meuble!O29="","","—")</f>
        <v/>
      </c>
      <c r="H103" s="2"/>
      <c r="I103" s="29" t="str">
        <f>IF(Meuble!N29="","","—")</f>
        <v/>
      </c>
      <c r="K103" s="2"/>
      <c r="L103" s="10"/>
    </row>
    <row r="104" spans="1:12" ht="9.9499999999999993" customHeight="1" x14ac:dyDescent="0.25">
      <c r="A104" s="9"/>
      <c r="D104" s="10"/>
      <c r="E104" s="35"/>
      <c r="L104" s="10"/>
    </row>
    <row r="105" spans="1:12" ht="12.95" customHeight="1" x14ac:dyDescent="0.25">
      <c r="A105" s="9"/>
      <c r="D105" s="10"/>
      <c r="E105" s="79" t="str">
        <f>IF(Meuble!D32="","",(Meuble!J32)&amp;" X ")</f>
        <v/>
      </c>
      <c r="F105" s="80" t="str">
        <f>IF(Meuble!D32="","",Meuble!D32)</f>
        <v/>
      </c>
      <c r="G105" s="2" t="str">
        <f>IF(Meuble!F32="","",Meuble!F32)</f>
        <v/>
      </c>
      <c r="H105" s="2" t="str">
        <f>IF(Meuble!D32="","", "x" )</f>
        <v/>
      </c>
      <c r="I105" s="2" t="str">
        <f>IF(Meuble!G32="","",Meuble!G32)</f>
        <v/>
      </c>
      <c r="J105" s="2" t="str">
        <f>IF(Meuble!D32="","", "x" )</f>
        <v/>
      </c>
      <c r="K105" s="2" t="str">
        <f>IF(Meuble!H32="","",Meuble!H32)</f>
        <v/>
      </c>
      <c r="L105" s="82" t="str">
        <f>IF(Meuble!M32="","",IF(Meuble!M32=Base!B9,Base!C9,IF(Meuble!M32=Base!B10,Base!C10,IF(Meuble!M32=Base!B11,Base!C11,""))))</f>
        <v/>
      </c>
    </row>
    <row r="106" spans="1:12" ht="5.25" customHeight="1" x14ac:dyDescent="0.25">
      <c r="A106" s="9"/>
      <c r="D106" s="10"/>
      <c r="E106" s="79"/>
      <c r="F106" s="80"/>
      <c r="G106" s="29" t="str">
        <f>IF(Meuble!Q32="","","—")</f>
        <v/>
      </c>
      <c r="H106" s="2"/>
      <c r="I106" s="29" t="str">
        <f>IF(Meuble!P32="","","—")</f>
        <v/>
      </c>
      <c r="K106" s="2"/>
      <c r="L106" s="82"/>
    </row>
    <row r="107" spans="1:12" ht="5.25" customHeight="1" x14ac:dyDescent="0.25">
      <c r="A107" s="9"/>
      <c r="D107" s="10"/>
      <c r="E107" s="79"/>
      <c r="F107" s="80"/>
      <c r="G107" s="29" t="str">
        <f>IF(Meuble!O32="","","—")</f>
        <v/>
      </c>
      <c r="H107" s="2"/>
      <c r="I107" s="29" t="str">
        <f>IF(Meuble!N32="","","—")</f>
        <v/>
      </c>
      <c r="K107" s="2"/>
      <c r="L107" s="10"/>
    </row>
    <row r="108" spans="1:12" ht="9.9499999999999993" customHeight="1" x14ac:dyDescent="0.25">
      <c r="A108" s="9"/>
      <c r="D108" s="10"/>
      <c r="E108" s="35"/>
      <c r="L108" s="10"/>
    </row>
    <row r="109" spans="1:12" ht="12.95" customHeight="1" x14ac:dyDescent="0.25">
      <c r="A109" s="9"/>
      <c r="D109" s="10"/>
      <c r="E109" s="79" t="str">
        <f>IF(Meuble!D33="","",(Meuble!J33)&amp;" X ")</f>
        <v/>
      </c>
      <c r="F109" s="80" t="str">
        <f>IF(Meuble!D33="","",Meuble!D33)</f>
        <v/>
      </c>
      <c r="G109" s="2" t="str">
        <f>IF(Meuble!F33="","",Meuble!F33)</f>
        <v/>
      </c>
      <c r="H109" s="2" t="str">
        <f>IF(Meuble!D33="","", "x" )</f>
        <v/>
      </c>
      <c r="I109" s="2" t="str">
        <f>IF(Meuble!G33="","",Meuble!G33)</f>
        <v/>
      </c>
      <c r="J109" s="2" t="str">
        <f>IF(Meuble!D33="","", "x" )</f>
        <v/>
      </c>
      <c r="K109" s="2" t="str">
        <f>IF(Meuble!H33="","",Meuble!H33)</f>
        <v/>
      </c>
      <c r="L109" s="81" t="str">
        <f>IF(Meuble!M33="","",IF(Meuble!M33=Base!B9,Base!C9,IF(Meuble!M33=Base!B10,Base!C10,IF(Meuble!M33=Base!B11,Base!C11,""))))</f>
        <v/>
      </c>
    </row>
    <row r="110" spans="1:12" ht="5.25" customHeight="1" x14ac:dyDescent="0.25">
      <c r="A110" s="9"/>
      <c r="D110" s="10"/>
      <c r="E110" s="79"/>
      <c r="F110" s="80"/>
      <c r="G110" s="29" t="str">
        <f>IF(Meuble!Q33="","","—")</f>
        <v/>
      </c>
      <c r="H110" s="2"/>
      <c r="I110" s="29" t="str">
        <f>IF(Meuble!P33="","","—")</f>
        <v/>
      </c>
      <c r="K110" s="2"/>
      <c r="L110" s="81"/>
    </row>
    <row r="111" spans="1:12" ht="5.25" customHeight="1" x14ac:dyDescent="0.25">
      <c r="A111" s="9"/>
      <c r="D111" s="10"/>
      <c r="E111" s="79"/>
      <c r="F111" s="80"/>
      <c r="G111" s="29" t="str">
        <f>IF(Meuble!O33="","","—")</f>
        <v/>
      </c>
      <c r="H111" s="2"/>
      <c r="I111" s="29" t="str">
        <f>IF(Meuble!N33="","","—")</f>
        <v/>
      </c>
      <c r="K111" s="2"/>
      <c r="L111" s="10"/>
    </row>
    <row r="112" spans="1:12" ht="9.9499999999999993" customHeight="1" x14ac:dyDescent="0.25">
      <c r="A112" s="9"/>
      <c r="D112" s="10"/>
      <c r="E112" s="35"/>
      <c r="L112" s="10"/>
    </row>
    <row r="113" spans="1:12" ht="12.95" customHeight="1" x14ac:dyDescent="0.25">
      <c r="A113" s="9"/>
      <c r="D113" s="10"/>
      <c r="E113" s="79" t="str">
        <f>IF(Meuble!D34="","",(Meuble!J34)&amp;" X ")</f>
        <v/>
      </c>
      <c r="F113" s="80" t="str">
        <f>IF(Meuble!D34="","",Meuble!D34)</f>
        <v/>
      </c>
      <c r="G113" s="2" t="str">
        <f>IF(Meuble!F34="","",Meuble!F34)</f>
        <v/>
      </c>
      <c r="H113" s="2" t="str">
        <f>IF(Meuble!D34="","", "x" )</f>
        <v/>
      </c>
      <c r="I113" s="2" t="str">
        <f>IF(Meuble!G34="","",Meuble!G34)</f>
        <v/>
      </c>
      <c r="J113" s="2" t="str">
        <f>IF(Meuble!D34="","", "x" )</f>
        <v/>
      </c>
      <c r="K113" s="2" t="str">
        <f>IF(Meuble!H34="","",Meuble!H34)</f>
        <v/>
      </c>
      <c r="L113" s="81" t="str">
        <f>IF(Meuble!M34="","",IF(Meuble!M34=Base!B9,Base!C9,IF(Meuble!M34=Base!B10,Base!C10,IF(Meuble!M34=Base!B11,Base!C11,""))))</f>
        <v/>
      </c>
    </row>
    <row r="114" spans="1:12" ht="5.25" customHeight="1" x14ac:dyDescent="0.25">
      <c r="A114" s="9"/>
      <c r="D114" s="10"/>
      <c r="E114" s="79"/>
      <c r="F114" s="80"/>
      <c r="G114" s="29" t="str">
        <f>IF(Meuble!Q34="","","—")</f>
        <v/>
      </c>
      <c r="H114" s="2"/>
      <c r="I114" s="29" t="str">
        <f>IF(Meuble!P34="","","—")</f>
        <v/>
      </c>
      <c r="K114" s="2"/>
      <c r="L114" s="81"/>
    </row>
    <row r="115" spans="1:12" ht="5.25" customHeight="1" x14ac:dyDescent="0.25">
      <c r="A115" s="9"/>
      <c r="D115" s="10"/>
      <c r="E115" s="79"/>
      <c r="F115" s="80"/>
      <c r="G115" s="29" t="str">
        <f>IF(Meuble!O34="","","—")</f>
        <v/>
      </c>
      <c r="H115" s="2"/>
      <c r="I115" s="29" t="str">
        <f>IF(Meuble!N34="","","—")</f>
        <v/>
      </c>
      <c r="K115" s="2"/>
      <c r="L115" s="10"/>
    </row>
    <row r="116" spans="1:12" ht="9.9499999999999993" customHeight="1" x14ac:dyDescent="0.25">
      <c r="A116" s="9"/>
      <c r="D116" s="10"/>
      <c r="E116" s="35"/>
      <c r="L116" s="10"/>
    </row>
    <row r="117" spans="1:12" ht="12.95" customHeight="1" x14ac:dyDescent="0.25">
      <c r="A117" s="9"/>
      <c r="D117" s="10"/>
      <c r="E117" s="79" t="str">
        <f>IF(Meuble!D35="","",(Meuble!J35)&amp;" X ")</f>
        <v/>
      </c>
      <c r="F117" s="80" t="str">
        <f>IF(Meuble!D35="","",Meuble!D35)</f>
        <v/>
      </c>
      <c r="G117" s="2" t="str">
        <f>IF(Meuble!F35="","",Meuble!F35)</f>
        <v/>
      </c>
      <c r="H117" s="2" t="str">
        <f>IF(Meuble!D35="","", "x" )</f>
        <v/>
      </c>
      <c r="I117" s="2" t="str">
        <f>IF(Meuble!G35="","",Meuble!G35)</f>
        <v/>
      </c>
      <c r="J117" s="2" t="str">
        <f>IF(Meuble!D35="","", "x" )</f>
        <v/>
      </c>
      <c r="K117" s="2" t="str">
        <f>IF(Meuble!H35="","",Meuble!H35)</f>
        <v/>
      </c>
      <c r="L117" s="81" t="str">
        <f>IF(Meuble!M35="","",IF(Meuble!M35=Base!B9,Base!C9,IF(Meuble!M35=Base!B10,Base!C10,IF(Meuble!M35=Base!B11,Base!C11,""))))</f>
        <v/>
      </c>
    </row>
    <row r="118" spans="1:12" ht="5.25" customHeight="1" x14ac:dyDescent="0.25">
      <c r="A118" s="9"/>
      <c r="D118" s="10"/>
      <c r="E118" s="79"/>
      <c r="F118" s="80"/>
      <c r="G118" s="29" t="str">
        <f>IF(Meuble!Q35="","","—")</f>
        <v/>
      </c>
      <c r="H118" s="2"/>
      <c r="I118" s="29" t="str">
        <f>IF(Meuble!P35="","","—")</f>
        <v/>
      </c>
      <c r="K118" s="2"/>
      <c r="L118" s="81"/>
    </row>
    <row r="119" spans="1:12" ht="5.25" customHeight="1" x14ac:dyDescent="0.25">
      <c r="A119" s="9"/>
      <c r="D119" s="10"/>
      <c r="E119" s="79"/>
      <c r="F119" s="80"/>
      <c r="G119" s="29" t="str">
        <f>IF(Meuble!O35="","","—")</f>
        <v/>
      </c>
      <c r="H119" s="2"/>
      <c r="I119" s="29" t="str">
        <f>IF(Meuble!N35="","","—")</f>
        <v/>
      </c>
      <c r="K119" s="2"/>
      <c r="L119" s="10"/>
    </row>
    <row r="120" spans="1:12" ht="9.9499999999999993" customHeight="1" x14ac:dyDescent="0.25">
      <c r="A120" s="9"/>
      <c r="D120" s="10"/>
      <c r="E120" s="35"/>
      <c r="L120" s="10"/>
    </row>
    <row r="121" spans="1:12" ht="12.95" customHeight="1" x14ac:dyDescent="0.25">
      <c r="A121" s="9"/>
      <c r="D121" s="10"/>
      <c r="E121" s="79" t="str">
        <f>IF(Meuble!D36="","",(Meuble!J36)&amp;" X ")</f>
        <v/>
      </c>
      <c r="F121" s="80" t="str">
        <f>IF(Meuble!D36="","",Meuble!D36)</f>
        <v/>
      </c>
      <c r="G121" s="2" t="str">
        <f>IF(Meuble!F36="","",Meuble!F36)</f>
        <v/>
      </c>
      <c r="H121" s="2" t="str">
        <f>IF(Meuble!D36="","", "x" )</f>
        <v/>
      </c>
      <c r="I121" s="2" t="str">
        <f>IF(Meuble!G36="","",Meuble!G36)</f>
        <v/>
      </c>
      <c r="J121" s="2" t="str">
        <f>IF(Meuble!D36="","", "x" )</f>
        <v/>
      </c>
      <c r="K121" s="2" t="str">
        <f>IF(Meuble!H36="","",Meuble!H36)</f>
        <v/>
      </c>
      <c r="L121" s="81" t="str">
        <f>IF(Meuble!M36="","",IF(Meuble!M36=Base!B9,Base!C9,IF(Meuble!M36=Base!B10,Base!C10,IF(Meuble!M36=Base!B11,Base!C11,""))))</f>
        <v/>
      </c>
    </row>
    <row r="122" spans="1:12" ht="5.25" customHeight="1" x14ac:dyDescent="0.25">
      <c r="A122" s="9"/>
      <c r="D122" s="10"/>
      <c r="E122" s="79"/>
      <c r="F122" s="80"/>
      <c r="G122" s="29" t="str">
        <f>IF(Meuble!Q36="","","—")</f>
        <v/>
      </c>
      <c r="H122" s="2"/>
      <c r="I122" s="29" t="str">
        <f>IF(Meuble!P36="","","—")</f>
        <v/>
      </c>
      <c r="K122" s="2"/>
      <c r="L122" s="81"/>
    </row>
    <row r="123" spans="1:12" ht="5.25" customHeight="1" x14ac:dyDescent="0.25">
      <c r="A123" s="9"/>
      <c r="D123" s="10"/>
      <c r="E123" s="79"/>
      <c r="F123" s="80"/>
      <c r="G123" s="29" t="str">
        <f>IF(Meuble!O36="","","—")</f>
        <v/>
      </c>
      <c r="H123" s="2"/>
      <c r="I123" s="29" t="str">
        <f>IF(Meuble!N36="","","—")</f>
        <v/>
      </c>
      <c r="K123" s="2"/>
      <c r="L123" s="10"/>
    </row>
    <row r="124" spans="1:12" ht="9.9499999999999993" customHeight="1" x14ac:dyDescent="0.25">
      <c r="A124" s="9"/>
      <c r="D124" s="10"/>
      <c r="E124" s="35"/>
      <c r="L124" s="10"/>
    </row>
    <row r="125" spans="1:12" ht="12.95" customHeight="1" x14ac:dyDescent="0.25">
      <c r="A125" s="9"/>
      <c r="D125" s="10"/>
      <c r="E125" s="79" t="str">
        <f>IF(Meuble!D37="","",(Meuble!J37)&amp;" X ")</f>
        <v/>
      </c>
      <c r="F125" s="80" t="str">
        <f>IF(Meuble!D37="","",Meuble!D37)</f>
        <v/>
      </c>
      <c r="G125" s="2" t="str">
        <f>IF(Meuble!F37="","",Meuble!F37)</f>
        <v/>
      </c>
      <c r="H125" s="2" t="str">
        <f>IF(Meuble!D37="","", "x" )</f>
        <v/>
      </c>
      <c r="I125" s="2" t="str">
        <f>IF(Meuble!G37="","",Meuble!G37)</f>
        <v/>
      </c>
      <c r="J125" s="2" t="str">
        <f>IF(Meuble!D37="","", "x" )</f>
        <v/>
      </c>
      <c r="K125" s="2" t="str">
        <f>IF(Meuble!H37="","",Meuble!H37)</f>
        <v/>
      </c>
      <c r="L125" s="82" t="str">
        <f>IF(Meuble!M37="","",IF(Meuble!M37=Base!B9,Base!C9,IF(Meuble!M37=Base!B10,Base!C10,IF(Meuble!M37=Base!B11,Base!C11,""))))</f>
        <v/>
      </c>
    </row>
    <row r="126" spans="1:12" ht="5.25" customHeight="1" x14ac:dyDescent="0.25">
      <c r="A126" s="9"/>
      <c r="D126" s="10"/>
      <c r="E126" s="79"/>
      <c r="F126" s="80"/>
      <c r="G126" s="29" t="str">
        <f>IF(Meuble!Q37="","","—")</f>
        <v/>
      </c>
      <c r="H126" s="2"/>
      <c r="I126" s="29" t="str">
        <f>IF(Meuble!P37="","","—")</f>
        <v/>
      </c>
      <c r="K126" s="2"/>
      <c r="L126" s="82"/>
    </row>
    <row r="127" spans="1:12" ht="5.25" customHeight="1" x14ac:dyDescent="0.25">
      <c r="A127" s="9"/>
      <c r="D127" s="10"/>
      <c r="E127" s="79"/>
      <c r="F127" s="80"/>
      <c r="G127" s="29" t="str">
        <f>IF(Meuble!O37="","","—")</f>
        <v/>
      </c>
      <c r="H127" s="2"/>
      <c r="I127" s="29" t="str">
        <f>IF(Meuble!N37="","","—")</f>
        <v/>
      </c>
      <c r="K127" s="2"/>
      <c r="L127" s="10"/>
    </row>
    <row r="128" spans="1:12" ht="9.9499999999999993" customHeight="1" x14ac:dyDescent="0.25">
      <c r="A128" s="9"/>
      <c r="D128" s="10"/>
      <c r="E128" s="35"/>
      <c r="L128" s="10"/>
    </row>
    <row r="129" spans="1:12" ht="12.95" customHeight="1" x14ac:dyDescent="0.25">
      <c r="A129" s="9"/>
      <c r="D129" s="10"/>
      <c r="E129" s="79" t="str">
        <f>IF(Meuble!D38="","",(Meuble!J38)&amp;" X ")</f>
        <v/>
      </c>
      <c r="F129" s="80" t="str">
        <f>IF(Meuble!D38="","",Meuble!D38)</f>
        <v/>
      </c>
      <c r="G129" s="2" t="str">
        <f>IF(Meuble!F38="","",Meuble!F38)</f>
        <v/>
      </c>
      <c r="H129" s="2" t="str">
        <f>IF(Meuble!D38="","", "x" )</f>
        <v/>
      </c>
      <c r="I129" s="2" t="str">
        <f>IF(Meuble!G38="","",Meuble!G38)</f>
        <v/>
      </c>
      <c r="J129" s="2" t="str">
        <f>IF(Meuble!D38="","", "x" )</f>
        <v/>
      </c>
      <c r="K129" s="2" t="str">
        <f>IF(Meuble!H38="","",Meuble!H38)</f>
        <v/>
      </c>
      <c r="L129" s="81" t="str">
        <f>IF(Meuble!M38="","",IF(Meuble!M38=Base!B9,Base!C9,IF(Meuble!M38=Base!B10,Base!C10,IF(Meuble!M38=Base!B11,Base!C11,""))))</f>
        <v/>
      </c>
    </row>
    <row r="130" spans="1:12" ht="5.25" customHeight="1" x14ac:dyDescent="0.25">
      <c r="A130" s="9"/>
      <c r="D130" s="10"/>
      <c r="E130" s="79"/>
      <c r="F130" s="80"/>
      <c r="G130" s="29" t="str">
        <f>IF(Meuble!Q38="","","—")</f>
        <v/>
      </c>
      <c r="H130" s="2"/>
      <c r="I130" s="29" t="str">
        <f>IF(Meuble!P38="","","—")</f>
        <v/>
      </c>
      <c r="K130" s="2"/>
      <c r="L130" s="81"/>
    </row>
    <row r="131" spans="1:12" ht="5.25" customHeight="1" x14ac:dyDescent="0.25">
      <c r="A131" s="9"/>
      <c r="D131" s="10"/>
      <c r="E131" s="79"/>
      <c r="F131" s="80"/>
      <c r="G131" s="29" t="str">
        <f>IF(Meuble!O38="","","—")</f>
        <v/>
      </c>
      <c r="H131" s="2"/>
      <c r="I131" s="29" t="str">
        <f>IF(Meuble!N38="","","—")</f>
        <v/>
      </c>
      <c r="K131" s="2"/>
      <c r="L131" s="10"/>
    </row>
    <row r="132" spans="1:12" ht="9.9499999999999993" customHeight="1" x14ac:dyDescent="0.25">
      <c r="A132" s="9"/>
      <c r="D132" s="10"/>
      <c r="E132" s="35"/>
      <c r="L132" s="10"/>
    </row>
    <row r="133" spans="1:12" ht="12.95" customHeight="1" x14ac:dyDescent="0.25">
      <c r="A133" s="9"/>
      <c r="D133" s="10"/>
      <c r="E133" s="79" t="str">
        <f>IF(Meuble!D39="","",(Meuble!J39)&amp;" X ")</f>
        <v/>
      </c>
      <c r="F133" s="80" t="str">
        <f>IF(Meuble!D39="","",Meuble!D39)</f>
        <v/>
      </c>
      <c r="G133" s="2" t="str">
        <f>IF(Meuble!F39="","",Meuble!F39)</f>
        <v/>
      </c>
      <c r="H133" s="2" t="str">
        <f>IF(Meuble!D39="","", "x" )</f>
        <v/>
      </c>
      <c r="I133" s="2" t="str">
        <f>IF(Meuble!G39="","",Meuble!G39)</f>
        <v/>
      </c>
      <c r="J133" s="2" t="str">
        <f>IF(Meuble!D39="","", "x" )</f>
        <v/>
      </c>
      <c r="K133" s="2" t="str">
        <f>IF(Meuble!H39="","",Meuble!H39)</f>
        <v/>
      </c>
      <c r="L133" s="81" t="str">
        <f>IF(Meuble!M39="","",IF(Meuble!M39=Base!B9,Base!C9,IF(Meuble!M39=Base!B10,Base!C10,IF(Meuble!M39=Base!B11,Base!C11,""))))</f>
        <v/>
      </c>
    </row>
    <row r="134" spans="1:12" ht="5.25" customHeight="1" x14ac:dyDescent="0.25">
      <c r="A134" s="9"/>
      <c r="D134" s="10"/>
      <c r="E134" s="79"/>
      <c r="F134" s="80"/>
      <c r="G134" s="29" t="str">
        <f>IF(Meuble!Q39="","","—")</f>
        <v/>
      </c>
      <c r="H134" s="2"/>
      <c r="I134" s="29" t="str">
        <f>IF(Meuble!P39="","","—")</f>
        <v/>
      </c>
      <c r="K134" s="2"/>
      <c r="L134" s="81"/>
    </row>
    <row r="135" spans="1:12" ht="5.25" customHeight="1" x14ac:dyDescent="0.25">
      <c r="A135" s="9"/>
      <c r="D135" s="10"/>
      <c r="E135" s="79"/>
      <c r="F135" s="80"/>
      <c r="G135" s="29" t="str">
        <f>IF(Meuble!O39="","","—")</f>
        <v/>
      </c>
      <c r="H135" s="2"/>
      <c r="I135" s="29" t="str">
        <f>IF(Meuble!N39="","","—")</f>
        <v/>
      </c>
      <c r="K135" s="2"/>
      <c r="L135" s="10"/>
    </row>
    <row r="136" spans="1:12" ht="9.9499999999999993" customHeight="1" x14ac:dyDescent="0.25">
      <c r="A136" s="9"/>
      <c r="D136" s="10"/>
      <c r="E136" s="35"/>
      <c r="L136" s="10"/>
    </row>
    <row r="137" spans="1:12" ht="12.95" customHeight="1" x14ac:dyDescent="0.25">
      <c r="A137" s="9"/>
      <c r="D137" s="10"/>
      <c r="E137" s="79" t="str">
        <f>IF(Meuble!D40="","",(Meuble!J40)&amp;" X ")</f>
        <v/>
      </c>
      <c r="F137" s="80" t="str">
        <f>IF(Meuble!D40="","",Meuble!D40)</f>
        <v/>
      </c>
      <c r="G137" s="2" t="str">
        <f>IF(Meuble!F40="","",Meuble!F40)</f>
        <v/>
      </c>
      <c r="H137" s="2" t="str">
        <f>IF(Meuble!D40="","", "x" )</f>
        <v/>
      </c>
      <c r="I137" s="2" t="str">
        <f>IF(Meuble!G40="","",Meuble!G40)</f>
        <v/>
      </c>
      <c r="J137" s="2" t="str">
        <f>IF(Meuble!D40="","", "x" )</f>
        <v/>
      </c>
      <c r="K137" s="2" t="str">
        <f>IF(Meuble!H40="","",Meuble!H40)</f>
        <v/>
      </c>
      <c r="L137" s="81" t="str">
        <f>IF(Meuble!M40="","",IF(Meuble!M40=Base!B9,Base!C9,IF(Meuble!M40=Base!B10,Base!C10,IF(Meuble!M40=Base!B11,Base!C11,""))))</f>
        <v/>
      </c>
    </row>
    <row r="138" spans="1:12" ht="5.25" customHeight="1" x14ac:dyDescent="0.25">
      <c r="A138" s="9"/>
      <c r="D138" s="10"/>
      <c r="E138" s="79"/>
      <c r="F138" s="80"/>
      <c r="G138" s="29" t="str">
        <f>IF(Meuble!Q40="","","—")</f>
        <v/>
      </c>
      <c r="H138" s="2"/>
      <c r="I138" s="29" t="str">
        <f>IF(Meuble!P40="","","—")</f>
        <v/>
      </c>
      <c r="K138" s="2"/>
      <c r="L138" s="81"/>
    </row>
    <row r="139" spans="1:12" ht="5.25" customHeight="1" x14ac:dyDescent="0.25">
      <c r="A139" s="9"/>
      <c r="D139" s="10"/>
      <c r="E139" s="79"/>
      <c r="F139" s="80"/>
      <c r="G139" s="29" t="str">
        <f>IF(Meuble!O40="","","—")</f>
        <v/>
      </c>
      <c r="H139" s="2"/>
      <c r="I139" s="29" t="str">
        <f>IF(Meuble!N40="","","—")</f>
        <v/>
      </c>
      <c r="K139" s="2"/>
      <c r="L139" s="10"/>
    </row>
    <row r="140" spans="1:12" ht="9.9499999999999993" customHeight="1" x14ac:dyDescent="0.25">
      <c r="A140" s="9"/>
      <c r="D140" s="10"/>
      <c r="E140" s="35"/>
      <c r="L140" s="10"/>
    </row>
    <row r="141" spans="1:12" ht="12.95" customHeight="1" x14ac:dyDescent="0.25">
      <c r="A141" s="9"/>
      <c r="D141" s="10"/>
      <c r="E141" s="79" t="str">
        <f>IF(Meuble!D41="","",(Meuble!J41)&amp;" X ")</f>
        <v/>
      </c>
      <c r="F141" s="80" t="str">
        <f>IF(Meuble!D41="","",Meuble!D41)</f>
        <v/>
      </c>
      <c r="G141" s="2" t="str">
        <f>IF(Meuble!F41="","",Meuble!F41)</f>
        <v/>
      </c>
      <c r="H141" s="2" t="str">
        <f>IF(Meuble!D41="","", "x" )</f>
        <v/>
      </c>
      <c r="I141" s="2" t="str">
        <f>IF(Meuble!G41="","",Meuble!G41)</f>
        <v/>
      </c>
      <c r="J141" s="2" t="str">
        <f>IF(Meuble!D41="","", "x" )</f>
        <v/>
      </c>
      <c r="K141" s="2" t="str">
        <f>IF(Meuble!H41="","",Meuble!H41)</f>
        <v/>
      </c>
      <c r="L141" s="81" t="str">
        <f>IF(Meuble!M41="","",IF(Meuble!M41=Base!B9,Base!C9,IF(Meuble!M41=Base!B10,Base!C10,IF(Meuble!M41=Base!B11,Base!C11,""))))</f>
        <v/>
      </c>
    </row>
    <row r="142" spans="1:12" ht="5.25" customHeight="1" x14ac:dyDescent="0.25">
      <c r="A142" s="9"/>
      <c r="D142" s="10"/>
      <c r="E142" s="79"/>
      <c r="F142" s="80"/>
      <c r="G142" s="29" t="str">
        <f>IF(Meuble!Q41="","","—")</f>
        <v/>
      </c>
      <c r="H142" s="2"/>
      <c r="I142" s="29" t="str">
        <f>IF(Meuble!P41="","","—")</f>
        <v/>
      </c>
      <c r="K142" s="2"/>
      <c r="L142" s="81"/>
    </row>
    <row r="143" spans="1:12" ht="5.25" customHeight="1" x14ac:dyDescent="0.25">
      <c r="A143" s="9"/>
      <c r="D143" s="10"/>
      <c r="E143" s="79"/>
      <c r="F143" s="80"/>
      <c r="G143" s="29" t="str">
        <f>IF(Meuble!O41="","","—")</f>
        <v/>
      </c>
      <c r="H143" s="2"/>
      <c r="I143" s="29" t="str">
        <f>IF(Meuble!N41="","","—")</f>
        <v/>
      </c>
      <c r="K143" s="2"/>
      <c r="L143" s="10"/>
    </row>
    <row r="144" spans="1:12" ht="9.9499999999999993" customHeight="1" x14ac:dyDescent="0.25">
      <c r="A144" s="9"/>
      <c r="D144" s="10"/>
      <c r="E144" s="35"/>
      <c r="L144" s="10"/>
    </row>
    <row r="145" spans="1:12" ht="12.95" customHeight="1" x14ac:dyDescent="0.25">
      <c r="A145" s="9"/>
      <c r="D145" s="10"/>
      <c r="E145" s="79" t="str">
        <f>IF(Meuble!D42="","",(Meuble!J42)&amp;" X ")</f>
        <v/>
      </c>
      <c r="F145" s="80" t="str">
        <f>IF(Meuble!D42="","",Meuble!D42)</f>
        <v/>
      </c>
      <c r="G145" s="2" t="str">
        <f>IF(Meuble!F42="","",Meuble!F42)</f>
        <v/>
      </c>
      <c r="H145" s="2" t="str">
        <f>IF(Meuble!D42="","", "x" )</f>
        <v/>
      </c>
      <c r="I145" s="2" t="str">
        <f>IF(Meuble!G42="","",Meuble!G42)</f>
        <v/>
      </c>
      <c r="J145" s="2" t="str">
        <f>IF(Meuble!D42="","", "x" )</f>
        <v/>
      </c>
      <c r="K145" s="2" t="str">
        <f>IF(Meuble!H42="","",Meuble!H42)</f>
        <v/>
      </c>
      <c r="L145" s="81" t="str">
        <f>IF(Meuble!M42="","",IF(Meuble!M42=Base!B9,Base!C9,IF(Meuble!M42=Base!B10,Base!C10,IF(Meuble!M42=Base!B11,Base!C11,""))))</f>
        <v/>
      </c>
    </row>
    <row r="146" spans="1:12" ht="5.25" customHeight="1" x14ac:dyDescent="0.25">
      <c r="A146" s="9"/>
      <c r="D146" s="10"/>
      <c r="E146" s="79"/>
      <c r="F146" s="80"/>
      <c r="G146" s="29" t="str">
        <f>IF(Meuble!Q42="","","—")</f>
        <v/>
      </c>
      <c r="H146" s="2"/>
      <c r="I146" s="29" t="str">
        <f>IF(Meuble!P42="","","—")</f>
        <v/>
      </c>
      <c r="K146" s="2"/>
      <c r="L146" s="81"/>
    </row>
    <row r="147" spans="1:12" ht="5.25" customHeight="1" x14ac:dyDescent="0.25">
      <c r="A147" s="9"/>
      <c r="D147" s="10"/>
      <c r="E147" s="79"/>
      <c r="F147" s="80"/>
      <c r="G147" s="29" t="str">
        <f>IF(Meuble!O42="","","—")</f>
        <v/>
      </c>
      <c r="H147" s="2"/>
      <c r="I147" s="29" t="str">
        <f>IF(Meuble!N42="","","—")</f>
        <v/>
      </c>
      <c r="K147" s="2"/>
      <c r="L147" s="10"/>
    </row>
    <row r="148" spans="1:12" ht="9.9499999999999993" customHeight="1" x14ac:dyDescent="0.25">
      <c r="A148" s="9"/>
      <c r="D148" s="10"/>
      <c r="E148" s="8"/>
      <c r="L148" s="10"/>
    </row>
    <row r="149" spans="1:12" ht="12.95" customHeight="1" x14ac:dyDescent="0.25">
      <c r="A149" s="9"/>
      <c r="D149" s="10"/>
      <c r="E149" s="79" t="str">
        <f>IF(Meuble!D43="","",(Meuble!J43)&amp;" X ")</f>
        <v/>
      </c>
      <c r="F149" s="80" t="str">
        <f>IF(Meuble!D43="","",Meuble!D43)</f>
        <v/>
      </c>
      <c r="G149" s="2" t="str">
        <f>IF(Meuble!F43="","",Meuble!F43)</f>
        <v/>
      </c>
      <c r="H149" s="2" t="str">
        <f>IF(Meuble!D43="","", "x" )</f>
        <v/>
      </c>
      <c r="I149" s="2" t="str">
        <f>IF(Meuble!G43="","",Meuble!G43)</f>
        <v/>
      </c>
      <c r="J149" s="2" t="str">
        <f>IF(Meuble!D43="","", "x" )</f>
        <v/>
      </c>
      <c r="K149" s="2" t="str">
        <f>IF(Meuble!H43="","",Meuble!H43)</f>
        <v/>
      </c>
      <c r="L149" s="81" t="str">
        <f>IF(Meuble!M43="","",IF(Meuble!M43=Base!B9,Base!C9,IF(Meuble!M43=Base!B10,Base!C10,IF(Meuble!M43=Base!B11,Base!C11,""))))</f>
        <v/>
      </c>
    </row>
    <row r="150" spans="1:12" ht="5.25" customHeight="1" x14ac:dyDescent="0.25">
      <c r="A150" s="9"/>
      <c r="D150" s="10"/>
      <c r="E150" s="79"/>
      <c r="F150" s="80"/>
      <c r="G150" s="29" t="str">
        <f>IF(Meuble!Q43="","","—")</f>
        <v/>
      </c>
      <c r="H150" s="2"/>
      <c r="I150" s="29" t="str">
        <f>IF(Meuble!P43="","","—")</f>
        <v/>
      </c>
      <c r="K150" s="2"/>
      <c r="L150" s="81"/>
    </row>
    <row r="151" spans="1:12" ht="5.25" customHeight="1" x14ac:dyDescent="0.25">
      <c r="A151" s="9"/>
      <c r="D151" s="10"/>
      <c r="E151" s="79"/>
      <c r="F151" s="80"/>
      <c r="G151" s="29" t="str">
        <f>IF(Meuble!O43="","","—")</f>
        <v/>
      </c>
      <c r="H151" s="2"/>
      <c r="I151" s="29" t="str">
        <f>IF(Meuble!N43="","","—")</f>
        <v/>
      </c>
      <c r="K151" s="2"/>
      <c r="L151" s="10"/>
    </row>
    <row r="152" spans="1:12" ht="9.9499999999999993" customHeight="1" x14ac:dyDescent="0.25">
      <c r="A152" s="9"/>
      <c r="D152" s="10"/>
      <c r="E152" s="8"/>
      <c r="L152" s="10"/>
    </row>
    <row r="153" spans="1:12" ht="12.95" customHeight="1" x14ac:dyDescent="0.25">
      <c r="A153" s="9"/>
      <c r="D153" s="10"/>
      <c r="E153" s="79" t="str">
        <f>IF(Meuble!D44="","",(Meuble!J44)&amp;" X ")</f>
        <v/>
      </c>
      <c r="F153" s="80" t="str">
        <f>IF(Meuble!D44="","",Meuble!D44)</f>
        <v/>
      </c>
      <c r="G153" s="2" t="str">
        <f>IF(Meuble!F44="","",Meuble!F44)</f>
        <v/>
      </c>
      <c r="H153" s="2" t="str">
        <f>IF(Meuble!D44="","", "x" )</f>
        <v/>
      </c>
      <c r="I153" s="2" t="str">
        <f>IF(Meuble!G44="","",Meuble!G44)</f>
        <v/>
      </c>
      <c r="J153" s="2" t="str">
        <f>IF(Meuble!D44="","", "x" )</f>
        <v/>
      </c>
      <c r="K153" s="2" t="str">
        <f>IF(Meuble!H44="","",Meuble!H44)</f>
        <v/>
      </c>
      <c r="L153" s="81" t="str">
        <f>IF(Meuble!M44="","",IF(Meuble!M44=Base!B9,Base!C9,IF(Meuble!M44=Base!B10,Base!C10,IF(Meuble!M44=Base!B11,Base!C11,""))))</f>
        <v/>
      </c>
    </row>
    <row r="154" spans="1:12" ht="5.25" customHeight="1" x14ac:dyDescent="0.25">
      <c r="A154" s="9"/>
      <c r="D154" s="10"/>
      <c r="E154" s="79"/>
      <c r="F154" s="80"/>
      <c r="G154" s="29" t="str">
        <f>IF(Meuble!Q44="","","—")</f>
        <v/>
      </c>
      <c r="H154" s="2"/>
      <c r="I154" s="29" t="str">
        <f>IF(Meuble!P44="","","—")</f>
        <v/>
      </c>
      <c r="K154" s="2"/>
      <c r="L154" s="81"/>
    </row>
    <row r="155" spans="1:12" ht="5.25" customHeight="1" x14ac:dyDescent="0.25">
      <c r="A155" s="9"/>
      <c r="D155" s="10"/>
      <c r="E155" s="79"/>
      <c r="F155" s="80"/>
      <c r="G155" s="29" t="str">
        <f>IF(Meuble!O44="","","—")</f>
        <v/>
      </c>
      <c r="H155" s="2"/>
      <c r="I155" s="29" t="str">
        <f>IF(Meuble!N44="","","—")</f>
        <v/>
      </c>
      <c r="K155" s="2"/>
      <c r="L155" s="10"/>
    </row>
    <row r="156" spans="1:12" ht="9.9499999999999993" customHeight="1" x14ac:dyDescent="0.25">
      <c r="A156" s="9"/>
      <c r="D156" s="10"/>
      <c r="E156" s="8"/>
      <c r="L156" s="10"/>
    </row>
    <row r="157" spans="1:12" ht="12.95" customHeight="1" x14ac:dyDescent="0.25">
      <c r="A157" s="9"/>
      <c r="D157" s="10"/>
      <c r="E157" s="79" t="str">
        <f>IF(Meuble!D45="","",(Meuble!J45)&amp;" X ")</f>
        <v/>
      </c>
      <c r="F157" s="80" t="str">
        <f>IF(Meuble!D45="","",Meuble!D45)</f>
        <v/>
      </c>
      <c r="G157" s="2" t="str">
        <f>IF(Meuble!F45="","",Meuble!F45)</f>
        <v/>
      </c>
      <c r="H157" s="2" t="str">
        <f>IF(Meuble!D45="","", "x" )</f>
        <v/>
      </c>
      <c r="I157" s="2" t="str">
        <f>IF(Meuble!G45="","",Meuble!G45)</f>
        <v/>
      </c>
      <c r="J157" s="2" t="str">
        <f>IF(Meuble!D45="","", "x" )</f>
        <v/>
      </c>
      <c r="K157" s="2" t="str">
        <f>IF(Meuble!H45="","",Meuble!H45)</f>
        <v/>
      </c>
      <c r="L157" s="81" t="str">
        <f>IF(Meuble!M45="","",IF(Meuble!M45=Base!B9,Base!C9,IF(Meuble!M45=Base!B10,Base!C10,IF(Meuble!M45=Base!B11,Base!C11,""))))</f>
        <v/>
      </c>
    </row>
    <row r="158" spans="1:12" ht="5.25" customHeight="1" x14ac:dyDescent="0.25">
      <c r="A158" s="9"/>
      <c r="D158" s="10"/>
      <c r="E158" s="79"/>
      <c r="F158" s="80"/>
      <c r="G158" s="29" t="str">
        <f>IF(Meuble!Q45="","","—")</f>
        <v/>
      </c>
      <c r="H158" s="2"/>
      <c r="I158" s="29" t="str">
        <f>IF(Meuble!P45="","","—")</f>
        <v/>
      </c>
      <c r="K158" s="2"/>
      <c r="L158" s="81"/>
    </row>
    <row r="159" spans="1:12" ht="5.25" customHeight="1" x14ac:dyDescent="0.25">
      <c r="A159" s="9"/>
      <c r="D159" s="10"/>
      <c r="E159" s="79"/>
      <c r="F159" s="80"/>
      <c r="G159" s="29" t="str">
        <f>IF(Meuble!O45="","","—")</f>
        <v/>
      </c>
      <c r="H159" s="2"/>
      <c r="I159" s="29" t="str">
        <f>IF(Meuble!N45="","","—")</f>
        <v/>
      </c>
      <c r="K159" s="2"/>
      <c r="L159" s="10"/>
    </row>
    <row r="160" spans="1:12" ht="9.9499999999999993" customHeight="1" x14ac:dyDescent="0.25">
      <c r="A160" s="9"/>
      <c r="D160" s="10"/>
      <c r="E160" s="35"/>
      <c r="L160" s="10"/>
    </row>
    <row r="161" spans="1:12" ht="12.95" customHeight="1" x14ac:dyDescent="0.25">
      <c r="A161" s="9"/>
      <c r="D161" s="10"/>
      <c r="E161" s="79" t="str">
        <f>IF(Meuble!D46="","",(Meuble!J46)&amp;" X ")</f>
        <v/>
      </c>
      <c r="F161" s="80" t="str">
        <f>IF(Meuble!D46="","",Meuble!D46)</f>
        <v/>
      </c>
      <c r="G161" s="2" t="str">
        <f>IF(Meuble!F46="","",Meuble!F46)</f>
        <v/>
      </c>
      <c r="H161" s="2" t="str">
        <f>IF(Meuble!D46="","", "x" )</f>
        <v/>
      </c>
      <c r="I161" s="2" t="str">
        <f>IF(Meuble!G46="","",Meuble!G46)</f>
        <v/>
      </c>
      <c r="J161" s="2" t="str">
        <f>IF(Meuble!D46="","", "x" )</f>
        <v/>
      </c>
      <c r="K161" s="2" t="str">
        <f>IF(Meuble!H46="","",Meuble!H46)</f>
        <v/>
      </c>
      <c r="L161" s="81" t="str">
        <f>IF(Meuble!M46="","",IF(Meuble!M46=Base!B9,Base!C9,IF(Meuble!M46=Base!B10,Base!C10,IF(Meuble!M46=Base!B11,Base!C11,""))))</f>
        <v/>
      </c>
    </row>
    <row r="162" spans="1:12" ht="5.25" customHeight="1" x14ac:dyDescent="0.25">
      <c r="A162" s="9"/>
      <c r="D162" s="10"/>
      <c r="E162" s="79"/>
      <c r="F162" s="80"/>
      <c r="G162" s="29" t="str">
        <f>IF(Meuble!Q46="","","—")</f>
        <v/>
      </c>
      <c r="H162" s="2"/>
      <c r="I162" s="29" t="str">
        <f>IF(Meuble!P46="","","—")</f>
        <v/>
      </c>
      <c r="K162" s="2"/>
      <c r="L162" s="81"/>
    </row>
    <row r="163" spans="1:12" ht="5.25" customHeight="1" x14ac:dyDescent="0.25">
      <c r="A163" s="9"/>
      <c r="D163" s="10"/>
      <c r="E163" s="79"/>
      <c r="F163" s="80"/>
      <c r="G163" s="29" t="str">
        <f>IF(Meuble!O46="","","—")</f>
        <v/>
      </c>
      <c r="H163" s="2"/>
      <c r="I163" s="29" t="str">
        <f>IF(Meuble!N46="","","—")</f>
        <v/>
      </c>
      <c r="K163" s="2"/>
      <c r="L163" s="10"/>
    </row>
    <row r="164" spans="1:12" ht="9.9499999999999993" customHeight="1" x14ac:dyDescent="0.25">
      <c r="A164" s="9"/>
      <c r="D164" s="10"/>
      <c r="E164" s="35"/>
      <c r="L164" s="10"/>
    </row>
    <row r="165" spans="1:12" ht="12.95" customHeight="1" x14ac:dyDescent="0.25">
      <c r="A165" s="9"/>
      <c r="D165" s="10"/>
      <c r="E165" s="79" t="str">
        <f>IF(Meuble!D47="","",(Meuble!J47)&amp;" X ")</f>
        <v/>
      </c>
      <c r="F165" s="80" t="str">
        <f>IF(Meuble!D47="","",Meuble!D47)</f>
        <v/>
      </c>
      <c r="G165" s="2" t="str">
        <f>IF(Meuble!F47="","",Meuble!F47)</f>
        <v/>
      </c>
      <c r="H165" s="2" t="str">
        <f>IF(Meuble!D47="","", "x" )</f>
        <v/>
      </c>
      <c r="I165" s="2" t="str">
        <f>IF(Meuble!G47="","",Meuble!G47)</f>
        <v/>
      </c>
      <c r="J165" s="2" t="str">
        <f>IF(Meuble!D47="","", "x" )</f>
        <v/>
      </c>
      <c r="K165" s="2" t="str">
        <f>IF(Meuble!H47="","",Meuble!H47)</f>
        <v/>
      </c>
      <c r="L165" s="95" t="str">
        <f>IF(Meuble!M47="","",IF(Meuble!M47=Base!B9,Base!C9,IF(Meuble!M47=Base!B10,Base!C10,IF(Meuble!M47=Base!B11,Base!C11,""))))</f>
        <v/>
      </c>
    </row>
    <row r="166" spans="1:12" ht="5.25" customHeight="1" x14ac:dyDescent="0.25">
      <c r="A166" s="9"/>
      <c r="D166" s="10"/>
      <c r="E166" s="79"/>
      <c r="F166" s="80"/>
      <c r="G166" s="29" t="str">
        <f>IF(Meuble!Q47="","","—")</f>
        <v/>
      </c>
      <c r="H166" s="2"/>
      <c r="I166" s="29" t="str">
        <f>IF(Meuble!P50="","","—")</f>
        <v/>
      </c>
      <c r="K166" s="2"/>
      <c r="L166" s="95"/>
    </row>
    <row r="167" spans="1:12" ht="5.25" customHeight="1" x14ac:dyDescent="0.25">
      <c r="A167" s="9"/>
      <c r="D167" s="10"/>
      <c r="E167" s="79"/>
      <c r="F167" s="80"/>
      <c r="G167" s="29" t="str">
        <f>IF(Meuble!O47="","","—")</f>
        <v/>
      </c>
      <c r="H167" s="2"/>
      <c r="I167" s="29" t="str">
        <f>IF(Meuble!N50="","","—")</f>
        <v/>
      </c>
      <c r="K167" s="2"/>
      <c r="L167" s="10"/>
    </row>
    <row r="168" spans="1:12" ht="9.9499999999999993" customHeight="1" x14ac:dyDescent="0.25">
      <c r="A168" s="9"/>
      <c r="D168" s="10"/>
      <c r="E168" s="35"/>
      <c r="L168" s="10"/>
    </row>
    <row r="169" spans="1:12" ht="12.95" customHeight="1" thickBot="1" x14ac:dyDescent="0.3">
      <c r="A169" s="11"/>
      <c r="B169" s="12"/>
      <c r="C169" s="12"/>
      <c r="D169" s="32"/>
      <c r="E169" s="36"/>
      <c r="F169" s="12"/>
      <c r="G169" s="12"/>
      <c r="H169" s="12"/>
      <c r="I169" s="17"/>
      <c r="J169" s="17"/>
      <c r="K169" s="24"/>
      <c r="L169" s="32"/>
    </row>
    <row r="170" spans="1:12" ht="5.25" customHeight="1" x14ac:dyDescent="0.25">
      <c r="E170" s="8"/>
    </row>
    <row r="171" spans="1:12" ht="5.25" customHeight="1" x14ac:dyDescent="0.25">
      <c r="E171" s="8"/>
    </row>
    <row r="172" spans="1:12" x14ac:dyDescent="0.25">
      <c r="E172" s="8"/>
    </row>
  </sheetData>
  <mergeCells count="137">
    <mergeCell ref="E161:E163"/>
    <mergeCell ref="F161:F163"/>
    <mergeCell ref="L161:L162"/>
    <mergeCell ref="E165:E167"/>
    <mergeCell ref="F165:F167"/>
    <mergeCell ref="L165:L166"/>
    <mergeCell ref="E101:E103"/>
    <mergeCell ref="F101:F103"/>
    <mergeCell ref="L101:L102"/>
    <mergeCell ref="E105:E107"/>
    <mergeCell ref="F105:F107"/>
    <mergeCell ref="L105:L106"/>
    <mergeCell ref="F121:F123"/>
    <mergeCell ref="L121:L122"/>
    <mergeCell ref="E125:E127"/>
    <mergeCell ref="F125:F127"/>
    <mergeCell ref="L125:L126"/>
    <mergeCell ref="E129:E131"/>
    <mergeCell ref="F129:F131"/>
    <mergeCell ref="L129:L130"/>
    <mergeCell ref="E157:E159"/>
    <mergeCell ref="F157:F159"/>
    <mergeCell ref="L157:L158"/>
    <mergeCell ref="E93:E95"/>
    <mergeCell ref="F93:F95"/>
    <mergeCell ref="L93:L94"/>
    <mergeCell ref="F97:F99"/>
    <mergeCell ref="E117:E119"/>
    <mergeCell ref="F117:F119"/>
    <mergeCell ref="L117:L118"/>
    <mergeCell ref="E109:E111"/>
    <mergeCell ref="F109:F111"/>
    <mergeCell ref="L109:L110"/>
    <mergeCell ref="E113:E115"/>
    <mergeCell ref="F113:F115"/>
    <mergeCell ref="L113:L114"/>
    <mergeCell ref="E97:E99"/>
    <mergeCell ref="L97:L98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E41:E43"/>
    <mergeCell ref="E53:E55"/>
    <mergeCell ref="F53:F55"/>
    <mergeCell ref="F57:F59"/>
    <mergeCell ref="E57:E59"/>
    <mergeCell ref="L53:L54"/>
    <mergeCell ref="L57:L58"/>
    <mergeCell ref="E45:E47"/>
    <mergeCell ref="F45:F47"/>
    <mergeCell ref="L41:L42"/>
    <mergeCell ref="L45:L46"/>
    <mergeCell ref="E49:E51"/>
    <mergeCell ref="F49:F51"/>
    <mergeCell ref="L49:L50"/>
    <mergeCell ref="F41:F43"/>
    <mergeCell ref="L5:L6"/>
    <mergeCell ref="L9:L10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A5:B7"/>
    <mergeCell ref="D5:D7"/>
    <mergeCell ref="F9:F11"/>
    <mergeCell ref="E9:E11"/>
    <mergeCell ref="F21:F23"/>
    <mergeCell ref="F13:F15"/>
    <mergeCell ref="E21:E23"/>
    <mergeCell ref="F33:F35"/>
    <mergeCell ref="L33:L34"/>
    <mergeCell ref="F37:F39"/>
    <mergeCell ref="L37:L38"/>
    <mergeCell ref="F25:F27"/>
    <mergeCell ref="L25:L26"/>
    <mergeCell ref="F29:F31"/>
    <mergeCell ref="L29:L30"/>
    <mergeCell ref="L13:L14"/>
    <mergeCell ref="F17:F19"/>
    <mergeCell ref="L17:L18"/>
    <mergeCell ref="L21:L22"/>
    <mergeCell ref="E25:E27"/>
    <mergeCell ref="E17:E19"/>
    <mergeCell ref="E13:E15"/>
    <mergeCell ref="E29:E31"/>
    <mergeCell ref="E33:E35"/>
    <mergeCell ref="E37:E39"/>
    <mergeCell ref="A90:B93"/>
    <mergeCell ref="D90:D93"/>
    <mergeCell ref="E149:E151"/>
    <mergeCell ref="F149:F151"/>
    <mergeCell ref="L149:L150"/>
    <mergeCell ref="E153:E155"/>
    <mergeCell ref="F153:F155"/>
    <mergeCell ref="L153:L154"/>
    <mergeCell ref="E137:E139"/>
    <mergeCell ref="F137:F139"/>
    <mergeCell ref="E141:E143"/>
    <mergeCell ref="F141:F143"/>
    <mergeCell ref="L137:L138"/>
    <mergeCell ref="L141:L142"/>
    <mergeCell ref="E145:E147"/>
    <mergeCell ref="F145:F147"/>
    <mergeCell ref="L145:L146"/>
    <mergeCell ref="E133:E135"/>
    <mergeCell ref="F133:F135"/>
    <mergeCell ref="L133:L134"/>
    <mergeCell ref="E121:E123"/>
    <mergeCell ref="L89:L90"/>
    <mergeCell ref="E89:E91"/>
    <mergeCell ref="F89:F91"/>
  </mergeCells>
  <phoneticPr fontId="6" type="noConversion"/>
  <conditionalFormatting sqref="E4:K4">
    <cfRule type="expression" dxfId="29" priority="31">
      <formula>$F21="DOS"</formula>
    </cfRule>
  </conditionalFormatting>
  <conditionalFormatting sqref="E57:K57 G58:K59">
    <cfRule type="expression" dxfId="28" priority="29">
      <formula>$F57="DOS"</formula>
    </cfRule>
  </conditionalFormatting>
  <conditionalFormatting sqref="E61:K61 G62:K63">
    <cfRule type="expression" dxfId="27" priority="28">
      <formula>$F61="DOS"</formula>
    </cfRule>
  </conditionalFormatting>
  <conditionalFormatting sqref="E65:K65 G66:K67">
    <cfRule type="expression" dxfId="26" priority="27">
      <formula>$F65="DOS"</formula>
    </cfRule>
  </conditionalFormatting>
  <conditionalFormatting sqref="E69:K69 G70:K71">
    <cfRule type="expression" dxfId="25" priority="26">
      <formula>$F69="DOS"</formula>
    </cfRule>
  </conditionalFormatting>
  <conditionalFormatting sqref="E73:K73 G74:K75">
    <cfRule type="expression" dxfId="24" priority="25">
      <formula>$F73="DOS"</formula>
    </cfRule>
  </conditionalFormatting>
  <conditionalFormatting sqref="E77:K77 G78:K79">
    <cfRule type="expression" dxfId="23" priority="24">
      <formula>$F77="DOS"</formula>
    </cfRule>
  </conditionalFormatting>
  <conditionalFormatting sqref="E81:K81 G82:K83">
    <cfRule type="expression" dxfId="22" priority="23">
      <formula>$F81="DOS"</formula>
    </cfRule>
  </conditionalFormatting>
  <conditionalFormatting sqref="E85:K85 G86:K87">
    <cfRule type="expression" dxfId="21" priority="22">
      <formula>$F85="DOS"</formula>
    </cfRule>
  </conditionalFormatting>
  <conditionalFormatting sqref="E5:L5 G6:L7 E8:L9 F10:L11 E12:L13 F14:L15 E16:L17 F18:L19 E20:L21 G22:L23 E24:L25 G26:L27 E28:L29 F30:L31 E32:L33 F34:L35 E36:L37 F38:L39 E40:L41 F42:K42 F43:L43 E44:L45 G46:K46 G47:L47 E48:L49 G50:K50 G51:L51 E52:L53 G54:K54 G55:L55">
    <cfRule type="expression" dxfId="20" priority="30">
      <formula>$F5="DOS"</formula>
    </cfRule>
  </conditionalFormatting>
  <conditionalFormatting sqref="G89:K91">
    <cfRule type="expression" dxfId="19" priority="21">
      <formula>$F89="DOS"</formula>
    </cfRule>
  </conditionalFormatting>
  <conditionalFormatting sqref="G93:K95">
    <cfRule type="expression" dxfId="18" priority="20">
      <formula>$F93="DOS"</formula>
    </cfRule>
  </conditionalFormatting>
  <conditionalFormatting sqref="G97:K99">
    <cfRule type="expression" dxfId="17" priority="19">
      <formula>$F97="DOS"</formula>
    </cfRule>
  </conditionalFormatting>
  <conditionalFormatting sqref="G101:K103">
    <cfRule type="expression" dxfId="16" priority="18">
      <formula>$F101="DOS"</formula>
    </cfRule>
  </conditionalFormatting>
  <conditionalFormatting sqref="G105:K107">
    <cfRule type="expression" dxfId="15" priority="17">
      <formula>$F105="DOS"</formula>
    </cfRule>
  </conditionalFormatting>
  <conditionalFormatting sqref="G109:K111">
    <cfRule type="expression" dxfId="14" priority="16">
      <formula>$F109="DOS"</formula>
    </cfRule>
  </conditionalFormatting>
  <conditionalFormatting sqref="G113:K115">
    <cfRule type="expression" dxfId="13" priority="15">
      <formula>$F113="DOS"</formula>
    </cfRule>
  </conditionalFormatting>
  <conditionalFormatting sqref="G117:K119">
    <cfRule type="expression" dxfId="12" priority="14">
      <formula>$F117="DOS"</formula>
    </cfRule>
  </conditionalFormatting>
  <conditionalFormatting sqref="G121:K123">
    <cfRule type="expression" dxfId="11" priority="13">
      <formula>$F121="DOS"</formula>
    </cfRule>
  </conditionalFormatting>
  <conditionalFormatting sqref="G125:K127">
    <cfRule type="expression" dxfId="10" priority="12">
      <formula>$F125="DOS"</formula>
    </cfRule>
  </conditionalFormatting>
  <conditionalFormatting sqref="G129:K131">
    <cfRule type="expression" dxfId="9" priority="11">
      <formula>$F129="DOS"</formula>
    </cfRule>
  </conditionalFormatting>
  <conditionalFormatting sqref="G133:K135">
    <cfRule type="expression" dxfId="8" priority="10">
      <formula>$F133="DOS"</formula>
    </cfRule>
  </conditionalFormatting>
  <conditionalFormatting sqref="G137:K139">
    <cfRule type="expression" dxfId="7" priority="9">
      <formula>$F137="DOS"</formula>
    </cfRule>
  </conditionalFormatting>
  <conditionalFormatting sqref="G141:K143">
    <cfRule type="expression" dxfId="6" priority="8">
      <formula>$F141="DOS"</formula>
    </cfRule>
  </conditionalFormatting>
  <conditionalFormatting sqref="G145:K147">
    <cfRule type="expression" dxfId="5" priority="7">
      <formula>$F145="DOS"</formula>
    </cfRule>
  </conditionalFormatting>
  <conditionalFormatting sqref="G149:K151">
    <cfRule type="expression" dxfId="4" priority="6">
      <formula>$F149="DOS"</formula>
    </cfRule>
  </conditionalFormatting>
  <conditionalFormatting sqref="G153:K155">
    <cfRule type="expression" dxfId="3" priority="5">
      <formula>$F153="DOS"</formula>
    </cfRule>
  </conditionalFormatting>
  <conditionalFormatting sqref="G165:K167">
    <cfRule type="expression" dxfId="2" priority="1">
      <formula>$F165="DOS"</formula>
    </cfRule>
  </conditionalFormatting>
  <conditionalFormatting sqref="G157:K159">
    <cfRule type="expression" dxfId="1" priority="3">
      <formula>$F157="DOS"</formula>
    </cfRule>
  </conditionalFormatting>
  <conditionalFormatting sqref="G161:K163">
    <cfRule type="expression" dxfId="0" priority="2">
      <formula>$F161="DOS"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&amp;LL'Atelier COPPO&amp;CRAPPORT MEUBLE&amp;RVR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5" name="Button 27">
              <controlPr defaultSize="0" print="0" autoFill="0" autoPict="0" macro="[0]!ImprimerVpat">
                <anchor moveWithCells="1" sizeWithCells="1">
                  <from>
                    <xdr:col>2</xdr:col>
                    <xdr:colOff>695325</xdr:colOff>
                    <xdr:row>8</xdr:row>
                    <xdr:rowOff>152400</xdr:rowOff>
                  </from>
                  <to>
                    <xdr:col>3</xdr:col>
                    <xdr:colOff>714375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U90"/>
  <sheetViews>
    <sheetView workbookViewId="0">
      <selection activeCell="I26" sqref="I26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customWidth="1"/>
    <col min="10" max="10" width="12.140625" customWidth="1"/>
    <col min="11" max="11" width="24.5703125" bestFit="1" customWidth="1"/>
    <col min="12" max="15" width="25.140625" bestFit="1" customWidth="1"/>
    <col min="16" max="19" width="12.140625" customWidth="1"/>
    <col min="20" max="20" width="74.140625" bestFit="1" customWidth="1"/>
    <col min="21" max="21" width="11.85546875" customWidth="1"/>
    <col min="22" max="22" width="16.5703125" bestFit="1" customWidth="1"/>
    <col min="23" max="29" width="11.140625" bestFit="1" customWidth="1"/>
    <col min="30" max="30" width="12.140625" bestFit="1" customWidth="1"/>
    <col min="31" max="31" width="24.5703125" bestFit="1" customWidth="1"/>
    <col min="32" max="35" width="25.140625" bestFit="1" customWidth="1"/>
    <col min="36" max="39" width="12.140625" bestFit="1" customWidth="1"/>
    <col min="40" max="40" width="74.14062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  <c r="U1" s="1" t="s">
        <v>417</v>
      </c>
    </row>
    <row r="2" spans="1:21" x14ac:dyDescent="0.25">
      <c r="A2" t="s">
        <v>62</v>
      </c>
      <c r="B2" t="s">
        <v>63</v>
      </c>
      <c r="C2" t="s">
        <v>45</v>
      </c>
      <c r="D2" t="s">
        <v>57</v>
      </c>
      <c r="E2" t="s">
        <v>64</v>
      </c>
      <c r="F2" t="s">
        <v>59</v>
      </c>
      <c r="G2" t="s">
        <v>49</v>
      </c>
      <c r="H2" t="s">
        <v>50</v>
      </c>
      <c r="I2" t="s">
        <v>51</v>
      </c>
      <c r="J2" t="s">
        <v>52</v>
      </c>
      <c r="K2" t="s">
        <v>65</v>
      </c>
      <c r="L2" t="s">
        <v>66</v>
      </c>
      <c r="M2" t="s">
        <v>66</v>
      </c>
      <c r="N2" t="s">
        <v>66</v>
      </c>
      <c r="O2" t="s">
        <v>66</v>
      </c>
      <c r="P2" t="s">
        <v>20</v>
      </c>
      <c r="Q2" t="s">
        <v>20</v>
      </c>
      <c r="R2" t="s">
        <v>20</v>
      </c>
      <c r="S2" t="s">
        <v>45</v>
      </c>
      <c r="T2" s="1" t="s">
        <v>67</v>
      </c>
      <c r="U2" s="1" t="s">
        <v>418</v>
      </c>
    </row>
    <row r="3" spans="1:21" x14ac:dyDescent="0.25">
      <c r="A3" t="s">
        <v>68</v>
      </c>
      <c r="B3" t="s">
        <v>63</v>
      </c>
      <c r="C3" t="s">
        <v>45</v>
      </c>
      <c r="D3" t="s">
        <v>57</v>
      </c>
      <c r="E3" t="s">
        <v>69</v>
      </c>
      <c r="F3" t="s">
        <v>59</v>
      </c>
      <c r="G3" t="s">
        <v>49</v>
      </c>
      <c r="H3" t="s">
        <v>50</v>
      </c>
      <c r="I3" t="s">
        <v>51</v>
      </c>
      <c r="J3" t="s">
        <v>52</v>
      </c>
      <c r="K3" t="s">
        <v>70</v>
      </c>
      <c r="L3" t="s">
        <v>20</v>
      </c>
      <c r="M3" t="s">
        <v>20</v>
      </c>
      <c r="N3" t="s">
        <v>20</v>
      </c>
      <c r="O3" t="s">
        <v>71</v>
      </c>
      <c r="P3" t="s">
        <v>20</v>
      </c>
      <c r="Q3" t="s">
        <v>20</v>
      </c>
      <c r="R3" t="s">
        <v>20</v>
      </c>
      <c r="S3" t="s">
        <v>45</v>
      </c>
      <c r="T3" s="1" t="s">
        <v>67</v>
      </c>
      <c r="U3" s="1" t="s">
        <v>418</v>
      </c>
    </row>
    <row r="4" spans="1:21" x14ac:dyDescent="0.25">
      <c r="A4" t="s">
        <v>72</v>
      </c>
      <c r="B4" t="s">
        <v>73</v>
      </c>
      <c r="C4" t="s">
        <v>74</v>
      </c>
      <c r="D4" t="s">
        <v>75</v>
      </c>
      <c r="E4" t="s">
        <v>76</v>
      </c>
      <c r="F4" t="s">
        <v>59</v>
      </c>
      <c r="G4" t="s">
        <v>50</v>
      </c>
      <c r="H4" t="s">
        <v>50</v>
      </c>
      <c r="I4" t="s">
        <v>51</v>
      </c>
      <c r="J4" t="s">
        <v>52</v>
      </c>
      <c r="K4" t="s">
        <v>70</v>
      </c>
      <c r="L4" t="s">
        <v>20</v>
      </c>
      <c r="M4" t="s">
        <v>20</v>
      </c>
      <c r="N4" t="s">
        <v>20</v>
      </c>
      <c r="O4" t="s">
        <v>66</v>
      </c>
      <c r="P4" t="s">
        <v>20</v>
      </c>
      <c r="Q4" t="s">
        <v>20</v>
      </c>
      <c r="R4" t="s">
        <v>20</v>
      </c>
      <c r="S4" t="s">
        <v>74</v>
      </c>
      <c r="T4" s="1" t="s">
        <v>77</v>
      </c>
      <c r="U4" s="1" t="s">
        <v>418</v>
      </c>
    </row>
    <row r="5" spans="1:21" x14ac:dyDescent="0.25">
      <c r="A5" t="s">
        <v>78</v>
      </c>
      <c r="B5" t="s">
        <v>73</v>
      </c>
      <c r="C5" t="s">
        <v>41</v>
      </c>
      <c r="D5" t="s">
        <v>75</v>
      </c>
      <c r="E5" t="s">
        <v>76</v>
      </c>
      <c r="F5" t="s">
        <v>59</v>
      </c>
      <c r="G5" t="s">
        <v>50</v>
      </c>
      <c r="H5" t="s">
        <v>50</v>
      </c>
      <c r="I5" t="s">
        <v>51</v>
      </c>
      <c r="J5" t="s">
        <v>52</v>
      </c>
      <c r="K5" t="s">
        <v>70</v>
      </c>
      <c r="L5" t="s">
        <v>20</v>
      </c>
      <c r="M5" t="s">
        <v>20</v>
      </c>
      <c r="N5" t="s">
        <v>20</v>
      </c>
      <c r="O5" t="s">
        <v>66</v>
      </c>
      <c r="P5" t="s">
        <v>20</v>
      </c>
      <c r="Q5" t="s">
        <v>20</v>
      </c>
      <c r="R5" t="s">
        <v>20</v>
      </c>
      <c r="S5" t="s">
        <v>41</v>
      </c>
      <c r="T5" s="1" t="s">
        <v>79</v>
      </c>
      <c r="U5" s="1" t="s">
        <v>418</v>
      </c>
    </row>
    <row r="6" spans="1:21" x14ac:dyDescent="0.25">
      <c r="A6" t="s">
        <v>80</v>
      </c>
      <c r="B6" t="s">
        <v>73</v>
      </c>
      <c r="C6" t="s">
        <v>81</v>
      </c>
      <c r="D6" t="s">
        <v>75</v>
      </c>
      <c r="E6" t="s">
        <v>76</v>
      </c>
      <c r="F6" t="s">
        <v>59</v>
      </c>
      <c r="G6" t="s">
        <v>50</v>
      </c>
      <c r="H6" t="s">
        <v>50</v>
      </c>
      <c r="I6" t="s">
        <v>51</v>
      </c>
      <c r="J6" t="s">
        <v>52</v>
      </c>
      <c r="K6" t="s">
        <v>70</v>
      </c>
      <c r="L6" t="s">
        <v>20</v>
      </c>
      <c r="M6" t="s">
        <v>20</v>
      </c>
      <c r="N6" t="s">
        <v>20</v>
      </c>
      <c r="O6" t="s">
        <v>66</v>
      </c>
      <c r="P6" t="s">
        <v>20</v>
      </c>
      <c r="Q6" t="s">
        <v>20</v>
      </c>
      <c r="R6" t="s">
        <v>20</v>
      </c>
      <c r="S6" t="s">
        <v>81</v>
      </c>
      <c r="T6" s="1" t="s">
        <v>82</v>
      </c>
      <c r="U6" s="1" t="s">
        <v>418</v>
      </c>
    </row>
    <row r="7" spans="1:21" x14ac:dyDescent="0.25">
      <c r="A7" t="s">
        <v>83</v>
      </c>
      <c r="B7" t="s">
        <v>73</v>
      </c>
      <c r="C7" t="s">
        <v>84</v>
      </c>
      <c r="D7" t="s">
        <v>75</v>
      </c>
      <c r="E7" t="s">
        <v>76</v>
      </c>
      <c r="F7" t="s">
        <v>59</v>
      </c>
      <c r="G7" t="s">
        <v>50</v>
      </c>
      <c r="H7" t="s">
        <v>50</v>
      </c>
      <c r="I7" t="s">
        <v>51</v>
      </c>
      <c r="J7" t="s">
        <v>52</v>
      </c>
      <c r="K7" t="s">
        <v>70</v>
      </c>
      <c r="L7" t="s">
        <v>20</v>
      </c>
      <c r="M7" t="s">
        <v>20</v>
      </c>
      <c r="N7" t="s">
        <v>20</v>
      </c>
      <c r="O7" t="s">
        <v>66</v>
      </c>
      <c r="P7" t="s">
        <v>20</v>
      </c>
      <c r="Q7" t="s">
        <v>20</v>
      </c>
      <c r="R7" t="s">
        <v>20</v>
      </c>
      <c r="S7" t="s">
        <v>84</v>
      </c>
      <c r="T7" s="1" t="s">
        <v>85</v>
      </c>
      <c r="U7" s="1" t="s">
        <v>418</v>
      </c>
    </row>
    <row r="8" spans="1:21" x14ac:dyDescent="0.25">
      <c r="A8" t="s">
        <v>86</v>
      </c>
      <c r="B8" t="s">
        <v>73</v>
      </c>
      <c r="C8" t="s">
        <v>87</v>
      </c>
      <c r="D8" t="s">
        <v>75</v>
      </c>
      <c r="E8" t="s">
        <v>88</v>
      </c>
      <c r="F8" t="s">
        <v>59</v>
      </c>
      <c r="G8" t="s">
        <v>49</v>
      </c>
      <c r="H8" t="s">
        <v>50</v>
      </c>
      <c r="I8" t="s">
        <v>51</v>
      </c>
      <c r="J8" t="s">
        <v>52</v>
      </c>
      <c r="K8" t="s">
        <v>65</v>
      </c>
      <c r="L8" t="s">
        <v>66</v>
      </c>
      <c r="M8" t="s">
        <v>20</v>
      </c>
      <c r="N8" t="s">
        <v>66</v>
      </c>
      <c r="O8" t="s">
        <v>66</v>
      </c>
      <c r="P8" t="s">
        <v>20</v>
      </c>
      <c r="Q8" t="s">
        <v>20</v>
      </c>
      <c r="R8" t="s">
        <v>20</v>
      </c>
      <c r="S8" t="s">
        <v>87</v>
      </c>
      <c r="T8" s="1" t="s">
        <v>89</v>
      </c>
      <c r="U8" s="1" t="s">
        <v>418</v>
      </c>
    </row>
    <row r="9" spans="1:21" x14ac:dyDescent="0.25">
      <c r="A9" t="s">
        <v>90</v>
      </c>
      <c r="B9" t="s">
        <v>73</v>
      </c>
      <c r="C9" t="s">
        <v>91</v>
      </c>
      <c r="D9" t="s">
        <v>75</v>
      </c>
      <c r="E9" t="s">
        <v>76</v>
      </c>
      <c r="F9" t="s">
        <v>59</v>
      </c>
      <c r="G9" t="s">
        <v>50</v>
      </c>
      <c r="H9" t="s">
        <v>50</v>
      </c>
      <c r="I9" t="s">
        <v>51</v>
      </c>
      <c r="J9" t="s">
        <v>52</v>
      </c>
      <c r="K9" t="s">
        <v>70</v>
      </c>
      <c r="L9" t="s">
        <v>20</v>
      </c>
      <c r="M9" t="s">
        <v>20</v>
      </c>
      <c r="N9" t="s">
        <v>20</v>
      </c>
      <c r="O9" t="s">
        <v>66</v>
      </c>
      <c r="P9" t="s">
        <v>20</v>
      </c>
      <c r="Q9" t="s">
        <v>20</v>
      </c>
      <c r="R9" t="s">
        <v>20</v>
      </c>
      <c r="S9" t="s">
        <v>91</v>
      </c>
      <c r="T9" s="1" t="s">
        <v>92</v>
      </c>
      <c r="U9" s="1" t="s">
        <v>418</v>
      </c>
    </row>
    <row r="10" spans="1:21" x14ac:dyDescent="0.25">
      <c r="A10" t="s">
        <v>93</v>
      </c>
      <c r="B10" t="s">
        <v>73</v>
      </c>
      <c r="C10" t="s">
        <v>94</v>
      </c>
      <c r="D10" t="s">
        <v>75</v>
      </c>
      <c r="E10" t="s">
        <v>95</v>
      </c>
      <c r="F10" t="s">
        <v>59</v>
      </c>
      <c r="G10" t="s">
        <v>49</v>
      </c>
      <c r="H10" t="s">
        <v>50</v>
      </c>
      <c r="I10" t="s">
        <v>51</v>
      </c>
      <c r="J10" t="s">
        <v>52</v>
      </c>
      <c r="K10" t="s">
        <v>65</v>
      </c>
      <c r="L10" t="s">
        <v>66</v>
      </c>
      <c r="M10" t="s">
        <v>20</v>
      </c>
      <c r="N10" t="s">
        <v>66</v>
      </c>
      <c r="O10" t="s">
        <v>66</v>
      </c>
      <c r="P10" t="s">
        <v>20</v>
      </c>
      <c r="Q10" t="s">
        <v>20</v>
      </c>
      <c r="R10" t="s">
        <v>20</v>
      </c>
      <c r="S10" t="s">
        <v>94</v>
      </c>
      <c r="T10" s="1" t="s">
        <v>96</v>
      </c>
      <c r="U10" s="1" t="s">
        <v>418</v>
      </c>
    </row>
    <row r="11" spans="1:21" x14ac:dyDescent="0.25">
      <c r="A11" t="s">
        <v>97</v>
      </c>
      <c r="B11" t="s">
        <v>98</v>
      </c>
      <c r="C11" t="s">
        <v>74</v>
      </c>
      <c r="D11" t="s">
        <v>75</v>
      </c>
      <c r="E11" t="s">
        <v>76</v>
      </c>
      <c r="F11" t="s">
        <v>59</v>
      </c>
      <c r="G11" t="s">
        <v>50</v>
      </c>
      <c r="H11" t="s">
        <v>50</v>
      </c>
      <c r="I11" t="s">
        <v>51</v>
      </c>
      <c r="J11" t="s">
        <v>52</v>
      </c>
      <c r="K11" t="s">
        <v>70</v>
      </c>
      <c r="L11" t="s">
        <v>20</v>
      </c>
      <c r="M11" t="s">
        <v>20</v>
      </c>
      <c r="N11" t="s">
        <v>20</v>
      </c>
      <c r="O11" t="s">
        <v>66</v>
      </c>
      <c r="P11" t="s">
        <v>20</v>
      </c>
      <c r="Q11" t="s">
        <v>20</v>
      </c>
      <c r="R11" t="s">
        <v>20</v>
      </c>
      <c r="S11" t="s">
        <v>74</v>
      </c>
      <c r="T11" s="1" t="s">
        <v>99</v>
      </c>
      <c r="U11" s="1" t="s">
        <v>418</v>
      </c>
    </row>
    <row r="12" spans="1:21" x14ac:dyDescent="0.25">
      <c r="A12" t="s">
        <v>100</v>
      </c>
      <c r="B12" t="s">
        <v>98</v>
      </c>
      <c r="C12" t="s">
        <v>41</v>
      </c>
      <c r="D12" t="s">
        <v>75</v>
      </c>
      <c r="E12" t="s">
        <v>88</v>
      </c>
      <c r="F12" t="s">
        <v>59</v>
      </c>
      <c r="G12" t="s">
        <v>49</v>
      </c>
      <c r="H12" t="s">
        <v>50</v>
      </c>
      <c r="I12" t="s">
        <v>51</v>
      </c>
      <c r="J12" t="s">
        <v>52</v>
      </c>
      <c r="K12" t="s">
        <v>65</v>
      </c>
      <c r="L12" t="s">
        <v>20</v>
      </c>
      <c r="M12" t="s">
        <v>20</v>
      </c>
      <c r="N12" t="s">
        <v>20</v>
      </c>
      <c r="O12" t="s">
        <v>66</v>
      </c>
      <c r="P12" t="s">
        <v>20</v>
      </c>
      <c r="Q12" t="s">
        <v>20</v>
      </c>
      <c r="R12" t="s">
        <v>20</v>
      </c>
      <c r="S12" t="s">
        <v>41</v>
      </c>
      <c r="T12" s="1" t="s">
        <v>101</v>
      </c>
      <c r="U12" s="1" t="s">
        <v>418</v>
      </c>
    </row>
    <row r="13" spans="1:21" x14ac:dyDescent="0.25">
      <c r="A13" t="s">
        <v>102</v>
      </c>
      <c r="B13" t="s">
        <v>98</v>
      </c>
      <c r="C13" t="s">
        <v>81</v>
      </c>
      <c r="D13" t="s">
        <v>75</v>
      </c>
      <c r="E13" t="s">
        <v>76</v>
      </c>
      <c r="F13" t="s">
        <v>59</v>
      </c>
      <c r="G13" t="s">
        <v>50</v>
      </c>
      <c r="H13" t="s">
        <v>50</v>
      </c>
      <c r="I13" t="s">
        <v>51</v>
      </c>
      <c r="J13" t="s">
        <v>52</v>
      </c>
      <c r="K13" t="s">
        <v>70</v>
      </c>
      <c r="L13" t="s">
        <v>20</v>
      </c>
      <c r="M13" t="s">
        <v>20</v>
      </c>
      <c r="N13" t="s">
        <v>20</v>
      </c>
      <c r="O13" t="s">
        <v>66</v>
      </c>
      <c r="P13" t="s">
        <v>20</v>
      </c>
      <c r="Q13" t="s">
        <v>20</v>
      </c>
      <c r="R13" t="s">
        <v>20</v>
      </c>
      <c r="S13" t="s">
        <v>81</v>
      </c>
      <c r="T13" s="1" t="s">
        <v>103</v>
      </c>
      <c r="U13" s="1" t="s">
        <v>418</v>
      </c>
    </row>
    <row r="14" spans="1:21" x14ac:dyDescent="0.25">
      <c r="A14" t="s">
        <v>102</v>
      </c>
      <c r="B14" t="s">
        <v>98</v>
      </c>
      <c r="C14" t="s">
        <v>87</v>
      </c>
      <c r="D14" t="s">
        <v>75</v>
      </c>
      <c r="E14" t="s">
        <v>76</v>
      </c>
      <c r="F14" t="s">
        <v>59</v>
      </c>
      <c r="G14" t="s">
        <v>50</v>
      </c>
      <c r="H14" t="s">
        <v>50</v>
      </c>
      <c r="I14" t="s">
        <v>51</v>
      </c>
      <c r="J14" t="s">
        <v>52</v>
      </c>
      <c r="K14" t="s">
        <v>70</v>
      </c>
      <c r="L14" t="s">
        <v>20</v>
      </c>
      <c r="M14" t="s">
        <v>20</v>
      </c>
      <c r="N14" t="s">
        <v>20</v>
      </c>
      <c r="O14" t="s">
        <v>66</v>
      </c>
      <c r="P14" t="s">
        <v>20</v>
      </c>
      <c r="Q14" t="s">
        <v>20</v>
      </c>
      <c r="R14" t="s">
        <v>20</v>
      </c>
      <c r="S14" t="s">
        <v>87</v>
      </c>
      <c r="T14" s="1" t="s">
        <v>104</v>
      </c>
      <c r="U14" s="1" t="s">
        <v>418</v>
      </c>
    </row>
    <row r="15" spans="1:21" x14ac:dyDescent="0.25">
      <c r="A15" t="s">
        <v>105</v>
      </c>
      <c r="B15" t="s">
        <v>98</v>
      </c>
      <c r="C15" t="s">
        <v>91</v>
      </c>
      <c r="D15" t="s">
        <v>75</v>
      </c>
      <c r="E15" t="s">
        <v>76</v>
      </c>
      <c r="F15" t="s">
        <v>59</v>
      </c>
      <c r="G15" t="s">
        <v>50</v>
      </c>
      <c r="H15" t="s">
        <v>50</v>
      </c>
      <c r="I15" t="s">
        <v>51</v>
      </c>
      <c r="J15" t="s">
        <v>52</v>
      </c>
      <c r="K15" t="s">
        <v>70</v>
      </c>
      <c r="L15" t="s">
        <v>20</v>
      </c>
      <c r="M15" t="s">
        <v>20</v>
      </c>
      <c r="N15" t="s">
        <v>20</v>
      </c>
      <c r="O15" t="s">
        <v>66</v>
      </c>
      <c r="P15" t="s">
        <v>20</v>
      </c>
      <c r="Q15" t="s">
        <v>20</v>
      </c>
      <c r="R15" t="s">
        <v>20</v>
      </c>
      <c r="S15" t="s">
        <v>91</v>
      </c>
      <c r="T15" s="1" t="s">
        <v>106</v>
      </c>
      <c r="U15" s="1" t="s">
        <v>418</v>
      </c>
    </row>
    <row r="16" spans="1:21" x14ac:dyDescent="0.25">
      <c r="A16" t="s">
        <v>107</v>
      </c>
      <c r="B16" t="s">
        <v>98</v>
      </c>
      <c r="C16" t="s">
        <v>84</v>
      </c>
      <c r="D16" t="s">
        <v>75</v>
      </c>
      <c r="E16" t="s">
        <v>76</v>
      </c>
      <c r="F16" t="s">
        <v>59</v>
      </c>
      <c r="G16" t="s">
        <v>50</v>
      </c>
      <c r="H16" t="s">
        <v>50</v>
      </c>
      <c r="I16" t="s">
        <v>51</v>
      </c>
      <c r="J16" t="s">
        <v>52</v>
      </c>
      <c r="K16" t="s">
        <v>70</v>
      </c>
      <c r="L16" t="s">
        <v>20</v>
      </c>
      <c r="M16" t="s">
        <v>20</v>
      </c>
      <c r="N16" t="s">
        <v>20</v>
      </c>
      <c r="O16" t="s">
        <v>66</v>
      </c>
      <c r="P16" t="s">
        <v>20</v>
      </c>
      <c r="Q16" t="s">
        <v>20</v>
      </c>
      <c r="R16" t="s">
        <v>20</v>
      </c>
      <c r="S16" t="s">
        <v>84</v>
      </c>
      <c r="T16" s="1" t="s">
        <v>108</v>
      </c>
      <c r="U16" s="1" t="s">
        <v>418</v>
      </c>
    </row>
    <row r="17" spans="1:21" x14ac:dyDescent="0.25">
      <c r="A17" t="s">
        <v>109</v>
      </c>
      <c r="B17" t="s">
        <v>98</v>
      </c>
      <c r="C17" t="s">
        <v>94</v>
      </c>
      <c r="D17" t="s">
        <v>75</v>
      </c>
      <c r="E17" t="s">
        <v>95</v>
      </c>
      <c r="F17" t="s">
        <v>59</v>
      </c>
      <c r="G17" t="s">
        <v>49</v>
      </c>
      <c r="H17" t="s">
        <v>50</v>
      </c>
      <c r="I17" t="s">
        <v>51</v>
      </c>
      <c r="J17" t="s">
        <v>52</v>
      </c>
      <c r="K17" t="s">
        <v>65</v>
      </c>
      <c r="L17" t="s">
        <v>66</v>
      </c>
      <c r="M17" t="s">
        <v>20</v>
      </c>
      <c r="N17" t="s">
        <v>66</v>
      </c>
      <c r="O17" t="s">
        <v>66</v>
      </c>
      <c r="P17" t="s">
        <v>20</v>
      </c>
      <c r="Q17" t="s">
        <v>20</v>
      </c>
      <c r="R17" t="s">
        <v>20</v>
      </c>
      <c r="S17" t="s">
        <v>94</v>
      </c>
      <c r="T17" s="1" t="s">
        <v>110</v>
      </c>
      <c r="U17" s="1" t="s">
        <v>418</v>
      </c>
    </row>
    <row r="18" spans="1:21" x14ac:dyDescent="0.25">
      <c r="A18" t="s">
        <v>111</v>
      </c>
      <c r="B18" t="s">
        <v>112</v>
      </c>
      <c r="C18" t="s">
        <v>45</v>
      </c>
      <c r="D18" t="s">
        <v>113</v>
      </c>
      <c r="E18" t="s">
        <v>114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 t="s">
        <v>115</v>
      </c>
      <c r="L18" t="s">
        <v>20</v>
      </c>
      <c r="M18" t="s">
        <v>20</v>
      </c>
      <c r="N18" t="s">
        <v>20</v>
      </c>
      <c r="O18" t="s">
        <v>20</v>
      </c>
      <c r="P18" t="s">
        <v>20</v>
      </c>
      <c r="Q18" t="s">
        <v>20</v>
      </c>
      <c r="R18" t="s">
        <v>20</v>
      </c>
      <c r="S18" t="s">
        <v>45</v>
      </c>
      <c r="T18" s="1" t="s">
        <v>116</v>
      </c>
      <c r="U18" s="1" t="s">
        <v>418</v>
      </c>
    </row>
    <row r="19" spans="1:21" x14ac:dyDescent="0.25">
      <c r="A19" t="s">
        <v>117</v>
      </c>
      <c r="B19" t="s">
        <v>118</v>
      </c>
      <c r="C19" t="s">
        <v>45</v>
      </c>
      <c r="D19" t="s">
        <v>119</v>
      </c>
      <c r="E19" t="s">
        <v>114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 t="s">
        <v>115</v>
      </c>
      <c r="L19" t="s">
        <v>20</v>
      </c>
      <c r="M19" t="s">
        <v>20</v>
      </c>
      <c r="N19" t="s">
        <v>20</v>
      </c>
      <c r="O19" t="s">
        <v>20</v>
      </c>
      <c r="P19" t="s">
        <v>20</v>
      </c>
      <c r="Q19" t="s">
        <v>20</v>
      </c>
      <c r="R19" t="s">
        <v>20</v>
      </c>
      <c r="S19" t="s">
        <v>45</v>
      </c>
      <c r="T19" s="1" t="s">
        <v>120</v>
      </c>
      <c r="U19" s="1" t="s">
        <v>418</v>
      </c>
    </row>
    <row r="20" spans="1:21" x14ac:dyDescent="0.25">
      <c r="A20" t="s">
        <v>121</v>
      </c>
      <c r="B20" t="s">
        <v>122</v>
      </c>
      <c r="C20" t="s">
        <v>45</v>
      </c>
      <c r="D20" t="s">
        <v>123</v>
      </c>
      <c r="E20" t="s">
        <v>114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 t="s">
        <v>115</v>
      </c>
      <c r="L20" t="s">
        <v>20</v>
      </c>
      <c r="M20" t="s">
        <v>20</v>
      </c>
      <c r="N20" t="s">
        <v>20</v>
      </c>
      <c r="O20" t="s">
        <v>20</v>
      </c>
      <c r="P20" t="s">
        <v>20</v>
      </c>
      <c r="Q20" t="s">
        <v>20</v>
      </c>
      <c r="R20" t="s">
        <v>20</v>
      </c>
      <c r="S20" t="s">
        <v>45</v>
      </c>
      <c r="T20" s="1" t="s">
        <v>124</v>
      </c>
      <c r="U20" s="1" t="s">
        <v>418</v>
      </c>
    </row>
    <row r="21" spans="1:21" x14ac:dyDescent="0.25">
      <c r="A21" t="s">
        <v>125</v>
      </c>
      <c r="B21" t="s">
        <v>126</v>
      </c>
      <c r="C21" t="s">
        <v>45</v>
      </c>
      <c r="D21" t="s">
        <v>127</v>
      </c>
      <c r="E21" t="s">
        <v>114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 t="s">
        <v>115</v>
      </c>
      <c r="L21" t="s">
        <v>20</v>
      </c>
      <c r="M21" t="s">
        <v>20</v>
      </c>
      <c r="N21" t="s">
        <v>20</v>
      </c>
      <c r="O21" t="s">
        <v>20</v>
      </c>
      <c r="P21" t="s">
        <v>20</v>
      </c>
      <c r="Q21" t="s">
        <v>20</v>
      </c>
      <c r="R21" t="s">
        <v>20</v>
      </c>
      <c r="S21" t="s">
        <v>45</v>
      </c>
      <c r="T21" s="1" t="s">
        <v>128</v>
      </c>
      <c r="U21" s="1" t="s">
        <v>418</v>
      </c>
    </row>
    <row r="22" spans="1:21" x14ac:dyDescent="0.25">
      <c r="A22" t="s">
        <v>129</v>
      </c>
      <c r="B22" t="s">
        <v>130</v>
      </c>
      <c r="C22" t="s">
        <v>94</v>
      </c>
      <c r="D22" t="s">
        <v>131</v>
      </c>
      <c r="E22" t="s">
        <v>95</v>
      </c>
      <c r="F22" t="s">
        <v>59</v>
      </c>
      <c r="G22" t="s">
        <v>49</v>
      </c>
      <c r="H22" t="s">
        <v>50</v>
      </c>
      <c r="I22" t="s">
        <v>51</v>
      </c>
      <c r="J22" t="s">
        <v>52</v>
      </c>
      <c r="K22" t="s">
        <v>65</v>
      </c>
      <c r="L22" t="s">
        <v>66</v>
      </c>
      <c r="M22" t="s">
        <v>20</v>
      </c>
      <c r="N22" t="s">
        <v>66</v>
      </c>
      <c r="O22" t="s">
        <v>66</v>
      </c>
      <c r="P22" t="s">
        <v>20</v>
      </c>
      <c r="Q22" t="s">
        <v>20</v>
      </c>
      <c r="R22" t="s">
        <v>20</v>
      </c>
      <c r="S22" t="s">
        <v>94</v>
      </c>
      <c r="T22" s="1" t="s">
        <v>132</v>
      </c>
      <c r="U22" s="1" t="s">
        <v>418</v>
      </c>
    </row>
    <row r="23" spans="1:21" x14ac:dyDescent="0.25">
      <c r="A23" t="s">
        <v>133</v>
      </c>
      <c r="B23" t="s">
        <v>130</v>
      </c>
      <c r="C23" t="s">
        <v>41</v>
      </c>
      <c r="D23" t="s">
        <v>134</v>
      </c>
      <c r="E23" t="s">
        <v>64</v>
      </c>
      <c r="F23" t="s">
        <v>59</v>
      </c>
      <c r="G23" t="s">
        <v>50</v>
      </c>
      <c r="H23" t="s">
        <v>50</v>
      </c>
      <c r="I23" t="s">
        <v>51</v>
      </c>
      <c r="J23" t="s">
        <v>52</v>
      </c>
      <c r="K23" t="s">
        <v>70</v>
      </c>
      <c r="L23" t="s">
        <v>20</v>
      </c>
      <c r="M23" t="s">
        <v>20</v>
      </c>
      <c r="N23" t="s">
        <v>20</v>
      </c>
      <c r="O23" t="s">
        <v>66</v>
      </c>
      <c r="P23" t="s">
        <v>20</v>
      </c>
      <c r="Q23" t="s">
        <v>20</v>
      </c>
      <c r="R23" t="s">
        <v>20</v>
      </c>
      <c r="S23" t="s">
        <v>41</v>
      </c>
      <c r="T23" s="1" t="s">
        <v>135</v>
      </c>
      <c r="U23" s="1" t="s">
        <v>418</v>
      </c>
    </row>
    <row r="24" spans="1:21" x14ac:dyDescent="0.25">
      <c r="A24" t="s">
        <v>136</v>
      </c>
      <c r="B24" t="s">
        <v>130</v>
      </c>
      <c r="C24" t="s">
        <v>87</v>
      </c>
      <c r="D24" t="s">
        <v>137</v>
      </c>
      <c r="E24" t="s">
        <v>64</v>
      </c>
      <c r="F24" t="s">
        <v>59</v>
      </c>
      <c r="G24" t="s">
        <v>50</v>
      </c>
      <c r="H24" t="s">
        <v>50</v>
      </c>
      <c r="I24" t="s">
        <v>51</v>
      </c>
      <c r="J24" t="s">
        <v>52</v>
      </c>
      <c r="K24" t="s">
        <v>70</v>
      </c>
      <c r="L24" t="s">
        <v>20</v>
      </c>
      <c r="M24" t="s">
        <v>20</v>
      </c>
      <c r="N24" t="s">
        <v>20</v>
      </c>
      <c r="O24" t="s">
        <v>66</v>
      </c>
      <c r="P24" t="s">
        <v>20</v>
      </c>
      <c r="Q24" t="s">
        <v>20</v>
      </c>
      <c r="R24" t="s">
        <v>20</v>
      </c>
      <c r="S24" t="s">
        <v>87</v>
      </c>
      <c r="T24" s="1" t="s">
        <v>138</v>
      </c>
      <c r="U24" s="1" t="s">
        <v>418</v>
      </c>
    </row>
    <row r="25" spans="1:21" x14ac:dyDescent="0.25">
      <c r="A25" t="s">
        <v>139</v>
      </c>
      <c r="B25" t="s">
        <v>130</v>
      </c>
      <c r="C25" t="s">
        <v>91</v>
      </c>
      <c r="D25" t="s">
        <v>140</v>
      </c>
      <c r="E25" t="s">
        <v>141</v>
      </c>
      <c r="F25" t="s">
        <v>59</v>
      </c>
      <c r="G25" t="s">
        <v>50</v>
      </c>
      <c r="H25" t="s">
        <v>50</v>
      </c>
      <c r="I25" t="s">
        <v>51</v>
      </c>
      <c r="J25" t="s">
        <v>52</v>
      </c>
      <c r="K25" t="s">
        <v>70</v>
      </c>
      <c r="L25" t="s">
        <v>20</v>
      </c>
      <c r="M25" t="s">
        <v>20</v>
      </c>
      <c r="N25" t="s">
        <v>20</v>
      </c>
      <c r="O25" t="s">
        <v>66</v>
      </c>
      <c r="P25" t="s">
        <v>20</v>
      </c>
      <c r="Q25" t="s">
        <v>20</v>
      </c>
      <c r="R25" t="s">
        <v>20</v>
      </c>
      <c r="S25" t="s">
        <v>91</v>
      </c>
      <c r="T25" s="1" t="s">
        <v>142</v>
      </c>
      <c r="U25" s="1" t="s">
        <v>418</v>
      </c>
    </row>
    <row r="26" spans="1:21" x14ac:dyDescent="0.25">
      <c r="A26" t="s">
        <v>143</v>
      </c>
      <c r="B26" t="s">
        <v>130</v>
      </c>
      <c r="C26" t="s">
        <v>81</v>
      </c>
      <c r="D26" t="s">
        <v>144</v>
      </c>
      <c r="E26" t="s">
        <v>64</v>
      </c>
      <c r="F26" t="s">
        <v>59</v>
      </c>
      <c r="G26" t="s">
        <v>50</v>
      </c>
      <c r="H26" t="s">
        <v>50</v>
      </c>
      <c r="I26" t="s">
        <v>51</v>
      </c>
      <c r="J26" t="s">
        <v>52</v>
      </c>
      <c r="K26" t="s">
        <v>70</v>
      </c>
      <c r="L26" t="s">
        <v>20</v>
      </c>
      <c r="M26" t="s">
        <v>20</v>
      </c>
      <c r="N26" t="s">
        <v>20</v>
      </c>
      <c r="O26" t="s">
        <v>66</v>
      </c>
      <c r="P26" t="s">
        <v>20</v>
      </c>
      <c r="Q26" t="s">
        <v>20</v>
      </c>
      <c r="R26" t="s">
        <v>20</v>
      </c>
      <c r="S26" t="s">
        <v>81</v>
      </c>
      <c r="T26" s="1" t="s">
        <v>145</v>
      </c>
      <c r="U26" s="1" t="s">
        <v>418</v>
      </c>
    </row>
    <row r="27" spans="1:21" x14ac:dyDescent="0.25">
      <c r="A27" t="s">
        <v>143</v>
      </c>
      <c r="B27" t="s">
        <v>130</v>
      </c>
      <c r="C27" t="s">
        <v>74</v>
      </c>
      <c r="D27" t="s">
        <v>144</v>
      </c>
      <c r="E27" t="s">
        <v>64</v>
      </c>
      <c r="F27" t="s">
        <v>59</v>
      </c>
      <c r="G27" t="s">
        <v>50</v>
      </c>
      <c r="H27" t="s">
        <v>50</v>
      </c>
      <c r="I27" t="s">
        <v>51</v>
      </c>
      <c r="J27" t="s">
        <v>52</v>
      </c>
      <c r="K27" t="s">
        <v>70</v>
      </c>
      <c r="L27" t="s">
        <v>20</v>
      </c>
      <c r="M27" t="s">
        <v>20</v>
      </c>
      <c r="N27" t="s">
        <v>20</v>
      </c>
      <c r="O27" t="s">
        <v>66</v>
      </c>
      <c r="P27" t="s">
        <v>20</v>
      </c>
      <c r="Q27" t="s">
        <v>20</v>
      </c>
      <c r="R27" t="s">
        <v>20</v>
      </c>
      <c r="S27" t="s">
        <v>74</v>
      </c>
      <c r="T27" s="1" t="s">
        <v>146</v>
      </c>
      <c r="U27" s="1" t="s">
        <v>418</v>
      </c>
    </row>
    <row r="28" spans="1:21" x14ac:dyDescent="0.25">
      <c r="A28" t="s">
        <v>147</v>
      </c>
      <c r="B28" t="s">
        <v>130</v>
      </c>
      <c r="C28" t="s">
        <v>84</v>
      </c>
      <c r="D28" t="s">
        <v>148</v>
      </c>
      <c r="E28" t="s">
        <v>64</v>
      </c>
      <c r="F28" t="s">
        <v>59</v>
      </c>
      <c r="G28" t="s">
        <v>50</v>
      </c>
      <c r="H28" t="s">
        <v>50</v>
      </c>
      <c r="I28" t="s">
        <v>51</v>
      </c>
      <c r="J28" t="s">
        <v>52</v>
      </c>
      <c r="K28" t="s">
        <v>70</v>
      </c>
      <c r="L28" t="s">
        <v>20</v>
      </c>
      <c r="M28" t="s">
        <v>20</v>
      </c>
      <c r="N28" t="s">
        <v>20</v>
      </c>
      <c r="O28" t="s">
        <v>66</v>
      </c>
      <c r="P28" t="s">
        <v>20</v>
      </c>
      <c r="Q28" t="s">
        <v>20</v>
      </c>
      <c r="R28" t="s">
        <v>20</v>
      </c>
      <c r="S28" t="s">
        <v>84</v>
      </c>
      <c r="T28" s="1" t="s">
        <v>149</v>
      </c>
      <c r="U28" s="1" t="s">
        <v>418</v>
      </c>
    </row>
    <row r="29" spans="1:21" x14ac:dyDescent="0.25">
      <c r="A29" t="s">
        <v>150</v>
      </c>
      <c r="B29" t="s">
        <v>151</v>
      </c>
      <c r="C29" t="s">
        <v>94</v>
      </c>
      <c r="D29" t="s">
        <v>131</v>
      </c>
      <c r="E29" t="s">
        <v>95</v>
      </c>
      <c r="F29" t="s">
        <v>59</v>
      </c>
      <c r="G29" t="s">
        <v>50</v>
      </c>
      <c r="H29" t="s">
        <v>50</v>
      </c>
      <c r="I29" t="s">
        <v>51</v>
      </c>
      <c r="J29" t="s">
        <v>52</v>
      </c>
      <c r="K29" t="s">
        <v>65</v>
      </c>
      <c r="L29" t="s">
        <v>66</v>
      </c>
      <c r="M29" t="s">
        <v>20</v>
      </c>
      <c r="N29" t="s">
        <v>66</v>
      </c>
      <c r="O29" t="s">
        <v>66</v>
      </c>
      <c r="P29" t="s">
        <v>20</v>
      </c>
      <c r="Q29" t="s">
        <v>20</v>
      </c>
      <c r="R29" t="s">
        <v>20</v>
      </c>
      <c r="S29" t="s">
        <v>94</v>
      </c>
      <c r="T29" s="1" t="s">
        <v>152</v>
      </c>
      <c r="U29" s="1" t="s">
        <v>418</v>
      </c>
    </row>
    <row r="30" spans="1:21" x14ac:dyDescent="0.25">
      <c r="A30" t="s">
        <v>153</v>
      </c>
      <c r="B30" t="s">
        <v>151</v>
      </c>
      <c r="C30" t="s">
        <v>84</v>
      </c>
      <c r="D30" t="s">
        <v>148</v>
      </c>
      <c r="E30" t="s">
        <v>64</v>
      </c>
      <c r="F30" t="s">
        <v>59</v>
      </c>
      <c r="G30" t="s">
        <v>50</v>
      </c>
      <c r="H30" t="s">
        <v>50</v>
      </c>
      <c r="I30" t="s">
        <v>51</v>
      </c>
      <c r="J30" t="s">
        <v>52</v>
      </c>
      <c r="K30" t="s">
        <v>70</v>
      </c>
      <c r="L30" t="s">
        <v>20</v>
      </c>
      <c r="M30" t="s">
        <v>20</v>
      </c>
      <c r="N30" t="s">
        <v>20</v>
      </c>
      <c r="O30" t="s">
        <v>66</v>
      </c>
      <c r="P30" t="s">
        <v>20</v>
      </c>
      <c r="Q30" t="s">
        <v>20</v>
      </c>
      <c r="R30" t="s">
        <v>20</v>
      </c>
      <c r="S30" t="s">
        <v>84</v>
      </c>
      <c r="T30" s="1" t="s">
        <v>154</v>
      </c>
      <c r="U30" s="1" t="s">
        <v>418</v>
      </c>
    </row>
    <row r="31" spans="1:21" x14ac:dyDescent="0.25">
      <c r="A31" t="s">
        <v>174</v>
      </c>
      <c r="B31" t="s">
        <v>175</v>
      </c>
      <c r="C31" t="s">
        <v>41</v>
      </c>
      <c r="D31" t="s">
        <v>176</v>
      </c>
      <c r="E31" t="s">
        <v>177</v>
      </c>
      <c r="F31" t="s">
        <v>178</v>
      </c>
      <c r="G31" t="s">
        <v>50</v>
      </c>
      <c r="H31" t="s">
        <v>50</v>
      </c>
      <c r="I31" t="s">
        <v>51</v>
      </c>
      <c r="J31" t="s">
        <v>52</v>
      </c>
      <c r="K31" t="s">
        <v>179</v>
      </c>
      <c r="L31" t="s">
        <v>20</v>
      </c>
      <c r="M31" t="s">
        <v>20</v>
      </c>
      <c r="N31" t="s">
        <v>20</v>
      </c>
      <c r="O31" t="s">
        <v>20</v>
      </c>
      <c r="P31" t="s">
        <v>20</v>
      </c>
      <c r="Q31" t="s">
        <v>20</v>
      </c>
      <c r="R31" t="s">
        <v>20</v>
      </c>
      <c r="S31" t="s">
        <v>41</v>
      </c>
      <c r="T31" s="1" t="s">
        <v>180</v>
      </c>
      <c r="U31" s="1" t="s">
        <v>418</v>
      </c>
    </row>
    <row r="32" spans="1:21" x14ac:dyDescent="0.25">
      <c r="A32" t="s">
        <v>181</v>
      </c>
      <c r="B32" t="s">
        <v>175</v>
      </c>
      <c r="C32" t="s">
        <v>81</v>
      </c>
      <c r="D32" t="s">
        <v>176</v>
      </c>
      <c r="E32" t="s">
        <v>182</v>
      </c>
      <c r="F32" t="s">
        <v>178</v>
      </c>
      <c r="G32" t="s">
        <v>50</v>
      </c>
      <c r="H32" t="s">
        <v>50</v>
      </c>
      <c r="I32" t="s">
        <v>51</v>
      </c>
      <c r="J32" t="s">
        <v>52</v>
      </c>
      <c r="K32" t="s">
        <v>179</v>
      </c>
      <c r="L32" t="s">
        <v>20</v>
      </c>
      <c r="M32" t="s">
        <v>20</v>
      </c>
      <c r="N32" t="s">
        <v>20</v>
      </c>
      <c r="O32" t="s">
        <v>20</v>
      </c>
      <c r="P32" t="s">
        <v>20</v>
      </c>
      <c r="Q32" t="s">
        <v>20</v>
      </c>
      <c r="R32" t="s">
        <v>20</v>
      </c>
      <c r="S32" t="s">
        <v>81</v>
      </c>
      <c r="T32" s="1" t="s">
        <v>183</v>
      </c>
      <c r="U32" s="1" t="s">
        <v>418</v>
      </c>
    </row>
    <row r="33" spans="1:21" x14ac:dyDescent="0.25">
      <c r="A33" t="s">
        <v>184</v>
      </c>
      <c r="B33" t="s">
        <v>175</v>
      </c>
      <c r="C33" t="s">
        <v>91</v>
      </c>
      <c r="D33" t="s">
        <v>185</v>
      </c>
      <c r="E33" t="s">
        <v>186</v>
      </c>
      <c r="F33" t="s">
        <v>178</v>
      </c>
      <c r="G33" t="s">
        <v>49</v>
      </c>
      <c r="H33" t="s">
        <v>50</v>
      </c>
      <c r="I33" t="s">
        <v>51</v>
      </c>
      <c r="J33" t="s">
        <v>52</v>
      </c>
      <c r="K33" t="s">
        <v>179</v>
      </c>
      <c r="L33" t="s">
        <v>20</v>
      </c>
      <c r="M33" t="s">
        <v>20</v>
      </c>
      <c r="N33" t="s">
        <v>20</v>
      </c>
      <c r="O33" t="s">
        <v>71</v>
      </c>
      <c r="P33" t="s">
        <v>20</v>
      </c>
      <c r="Q33" t="s">
        <v>20</v>
      </c>
      <c r="R33" t="s">
        <v>20</v>
      </c>
      <c r="S33" t="s">
        <v>91</v>
      </c>
      <c r="T33" s="1" t="s">
        <v>187</v>
      </c>
      <c r="U33" s="1" t="s">
        <v>418</v>
      </c>
    </row>
    <row r="34" spans="1:21" x14ac:dyDescent="0.25">
      <c r="A34" t="s">
        <v>188</v>
      </c>
      <c r="B34" t="s">
        <v>175</v>
      </c>
      <c r="C34" t="s">
        <v>87</v>
      </c>
      <c r="D34" t="s">
        <v>176</v>
      </c>
      <c r="E34" t="s">
        <v>189</v>
      </c>
      <c r="F34" t="s">
        <v>178</v>
      </c>
      <c r="G34" t="s">
        <v>50</v>
      </c>
      <c r="H34" t="s">
        <v>50</v>
      </c>
      <c r="I34" t="s">
        <v>51</v>
      </c>
      <c r="J34" t="s">
        <v>52</v>
      </c>
      <c r="K34" t="s">
        <v>179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  <c r="Q34" t="s">
        <v>20</v>
      </c>
      <c r="R34" t="s">
        <v>20</v>
      </c>
      <c r="S34" t="s">
        <v>87</v>
      </c>
      <c r="T34" s="1" t="s">
        <v>190</v>
      </c>
      <c r="U34" s="1" t="s">
        <v>418</v>
      </c>
    </row>
    <row r="35" spans="1:21" x14ac:dyDescent="0.25">
      <c r="A35" t="s">
        <v>191</v>
      </c>
      <c r="B35" t="s">
        <v>175</v>
      </c>
      <c r="C35" t="s">
        <v>84</v>
      </c>
      <c r="D35" t="s">
        <v>176</v>
      </c>
      <c r="E35" t="s">
        <v>192</v>
      </c>
      <c r="F35" t="s">
        <v>178</v>
      </c>
      <c r="G35" t="s">
        <v>50</v>
      </c>
      <c r="H35" t="s">
        <v>50</v>
      </c>
      <c r="I35" t="s">
        <v>51</v>
      </c>
      <c r="J35" t="s">
        <v>52</v>
      </c>
      <c r="K35" t="s">
        <v>179</v>
      </c>
      <c r="L35" t="s">
        <v>20</v>
      </c>
      <c r="M35" t="s">
        <v>20</v>
      </c>
      <c r="N35" t="s">
        <v>20</v>
      </c>
      <c r="O35" t="s">
        <v>20</v>
      </c>
      <c r="P35" t="s">
        <v>20</v>
      </c>
      <c r="Q35" t="s">
        <v>20</v>
      </c>
      <c r="R35" t="s">
        <v>20</v>
      </c>
      <c r="S35" t="s">
        <v>84</v>
      </c>
      <c r="T35" s="1" t="s">
        <v>193</v>
      </c>
      <c r="U35" s="1" t="s">
        <v>418</v>
      </c>
    </row>
    <row r="36" spans="1:21" x14ac:dyDescent="0.25">
      <c r="A36" t="s">
        <v>194</v>
      </c>
      <c r="B36" t="s">
        <v>175</v>
      </c>
      <c r="C36" t="s">
        <v>94</v>
      </c>
      <c r="D36" t="s">
        <v>176</v>
      </c>
      <c r="E36" t="s">
        <v>195</v>
      </c>
      <c r="F36" t="s">
        <v>178</v>
      </c>
      <c r="G36" t="s">
        <v>49</v>
      </c>
      <c r="H36" t="s">
        <v>50</v>
      </c>
      <c r="I36" t="s">
        <v>51</v>
      </c>
      <c r="J36" t="s">
        <v>52</v>
      </c>
      <c r="K36" t="s">
        <v>179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  <c r="Q36" t="s">
        <v>20</v>
      </c>
      <c r="R36" t="s">
        <v>20</v>
      </c>
      <c r="S36" t="s">
        <v>94</v>
      </c>
      <c r="T36" s="1" t="s">
        <v>196</v>
      </c>
      <c r="U36" s="1" t="s">
        <v>418</v>
      </c>
    </row>
    <row r="37" spans="1:21" x14ac:dyDescent="0.25">
      <c r="A37" t="s">
        <v>197</v>
      </c>
      <c r="B37" t="s">
        <v>175</v>
      </c>
      <c r="C37" t="s">
        <v>74</v>
      </c>
      <c r="D37" t="s">
        <v>198</v>
      </c>
      <c r="E37" t="s">
        <v>182</v>
      </c>
      <c r="F37" t="s">
        <v>178</v>
      </c>
      <c r="G37" t="s">
        <v>50</v>
      </c>
      <c r="H37" t="s">
        <v>50</v>
      </c>
      <c r="I37" t="s">
        <v>51</v>
      </c>
      <c r="J37" t="s">
        <v>52</v>
      </c>
      <c r="K37" t="s">
        <v>179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  <c r="Q37" t="s">
        <v>20</v>
      </c>
      <c r="R37" t="s">
        <v>20</v>
      </c>
      <c r="S37" t="s">
        <v>74</v>
      </c>
      <c r="T37" s="1" t="s">
        <v>199</v>
      </c>
      <c r="U37" s="1" t="s">
        <v>418</v>
      </c>
    </row>
    <row r="38" spans="1:21" x14ac:dyDescent="0.25">
      <c r="A38" t="s">
        <v>200</v>
      </c>
      <c r="B38" t="s">
        <v>201</v>
      </c>
      <c r="C38" t="s">
        <v>87</v>
      </c>
      <c r="D38" t="s">
        <v>202</v>
      </c>
      <c r="E38" t="s">
        <v>203</v>
      </c>
      <c r="F38" t="s">
        <v>59</v>
      </c>
      <c r="G38" t="s">
        <v>50</v>
      </c>
      <c r="H38" t="s">
        <v>50</v>
      </c>
      <c r="I38" t="s">
        <v>51</v>
      </c>
      <c r="J38" t="s">
        <v>52</v>
      </c>
      <c r="K38" t="s">
        <v>65</v>
      </c>
      <c r="L38" t="s">
        <v>66</v>
      </c>
      <c r="M38" t="s">
        <v>66</v>
      </c>
      <c r="N38" t="s">
        <v>66</v>
      </c>
      <c r="O38" t="s">
        <v>66</v>
      </c>
      <c r="P38" t="s">
        <v>20</v>
      </c>
      <c r="Q38" t="s">
        <v>20</v>
      </c>
      <c r="R38" t="s">
        <v>20</v>
      </c>
      <c r="S38" t="s">
        <v>87</v>
      </c>
      <c r="T38" s="1" t="s">
        <v>204</v>
      </c>
      <c r="U38" s="1" t="s">
        <v>418</v>
      </c>
    </row>
    <row r="39" spans="1:21" x14ac:dyDescent="0.25">
      <c r="A39" t="s">
        <v>205</v>
      </c>
      <c r="B39" t="s">
        <v>201</v>
      </c>
      <c r="C39" t="s">
        <v>87</v>
      </c>
      <c r="D39" t="s">
        <v>202</v>
      </c>
      <c r="E39" t="s">
        <v>206</v>
      </c>
      <c r="F39" t="s">
        <v>59</v>
      </c>
      <c r="G39" t="s">
        <v>50</v>
      </c>
      <c r="H39" t="s">
        <v>50</v>
      </c>
      <c r="I39" t="s">
        <v>51</v>
      </c>
      <c r="J39" t="s">
        <v>52</v>
      </c>
      <c r="K39" t="s">
        <v>65</v>
      </c>
      <c r="L39" t="s">
        <v>66</v>
      </c>
      <c r="M39" t="s">
        <v>66</v>
      </c>
      <c r="N39" t="s">
        <v>66</v>
      </c>
      <c r="O39" t="s">
        <v>66</v>
      </c>
      <c r="P39" t="s">
        <v>20</v>
      </c>
      <c r="Q39" t="s">
        <v>20</v>
      </c>
      <c r="R39" t="s">
        <v>20</v>
      </c>
      <c r="S39" t="s">
        <v>87</v>
      </c>
      <c r="T39" s="1" t="s">
        <v>204</v>
      </c>
      <c r="U39" s="1" t="s">
        <v>418</v>
      </c>
    </row>
    <row r="40" spans="1:21" x14ac:dyDescent="0.25">
      <c r="A40" t="s">
        <v>207</v>
      </c>
      <c r="B40" t="s">
        <v>201</v>
      </c>
      <c r="C40" t="s">
        <v>81</v>
      </c>
      <c r="D40" t="s">
        <v>208</v>
      </c>
      <c r="E40" t="s">
        <v>203</v>
      </c>
      <c r="F40" t="s">
        <v>59</v>
      </c>
      <c r="G40" t="s">
        <v>50</v>
      </c>
      <c r="H40" t="s">
        <v>50</v>
      </c>
      <c r="I40" t="s">
        <v>51</v>
      </c>
      <c r="J40" t="s">
        <v>52</v>
      </c>
      <c r="K40" t="s">
        <v>65</v>
      </c>
      <c r="L40" t="s">
        <v>66</v>
      </c>
      <c r="M40" t="s">
        <v>66</v>
      </c>
      <c r="N40" t="s">
        <v>66</v>
      </c>
      <c r="O40" t="s">
        <v>66</v>
      </c>
      <c r="P40" t="s">
        <v>20</v>
      </c>
      <c r="Q40" t="s">
        <v>20</v>
      </c>
      <c r="R40" t="s">
        <v>20</v>
      </c>
      <c r="S40" t="s">
        <v>81</v>
      </c>
      <c r="T40" s="1" t="s">
        <v>209</v>
      </c>
      <c r="U40" s="1" t="s">
        <v>418</v>
      </c>
    </row>
    <row r="41" spans="1:21" x14ac:dyDescent="0.25">
      <c r="A41" t="s">
        <v>210</v>
      </c>
      <c r="B41" t="s">
        <v>201</v>
      </c>
      <c r="C41" t="s">
        <v>91</v>
      </c>
      <c r="D41" t="s">
        <v>211</v>
      </c>
      <c r="E41" t="s">
        <v>206</v>
      </c>
      <c r="F41" t="s">
        <v>59</v>
      </c>
      <c r="G41" t="s">
        <v>50</v>
      </c>
      <c r="H41" t="s">
        <v>160</v>
      </c>
      <c r="I41" t="s">
        <v>51</v>
      </c>
      <c r="J41" t="s">
        <v>52</v>
      </c>
      <c r="K41" t="s">
        <v>65</v>
      </c>
      <c r="L41" t="s">
        <v>66</v>
      </c>
      <c r="M41" t="s">
        <v>66</v>
      </c>
      <c r="N41" t="s">
        <v>66</v>
      </c>
      <c r="O41" t="s">
        <v>66</v>
      </c>
      <c r="P41" t="s">
        <v>20</v>
      </c>
      <c r="Q41" t="s">
        <v>20</v>
      </c>
      <c r="R41" t="s">
        <v>20</v>
      </c>
      <c r="S41" t="s">
        <v>91</v>
      </c>
      <c r="T41" s="1" t="s">
        <v>212</v>
      </c>
      <c r="U41" s="1" t="s">
        <v>418</v>
      </c>
    </row>
    <row r="42" spans="1:21" x14ac:dyDescent="0.25">
      <c r="A42" t="s">
        <v>213</v>
      </c>
      <c r="B42" t="s">
        <v>201</v>
      </c>
      <c r="C42" t="s">
        <v>74</v>
      </c>
      <c r="D42" t="s">
        <v>214</v>
      </c>
      <c r="E42" t="s">
        <v>215</v>
      </c>
      <c r="F42" t="s">
        <v>59</v>
      </c>
      <c r="G42" t="s">
        <v>50</v>
      </c>
      <c r="H42" t="s">
        <v>50</v>
      </c>
      <c r="I42" t="s">
        <v>51</v>
      </c>
      <c r="J42" t="s">
        <v>52</v>
      </c>
      <c r="K42" t="s">
        <v>65</v>
      </c>
      <c r="L42" t="s">
        <v>66</v>
      </c>
      <c r="M42" t="s">
        <v>66</v>
      </c>
      <c r="N42" t="s">
        <v>66</v>
      </c>
      <c r="O42" t="s">
        <v>66</v>
      </c>
      <c r="P42" t="s">
        <v>20</v>
      </c>
      <c r="Q42" t="s">
        <v>20</v>
      </c>
      <c r="R42" t="s">
        <v>20</v>
      </c>
      <c r="S42" t="s">
        <v>74</v>
      </c>
      <c r="T42" s="1" t="s">
        <v>216</v>
      </c>
      <c r="U42" s="1" t="s">
        <v>418</v>
      </c>
    </row>
    <row r="43" spans="1:21" x14ac:dyDescent="0.25">
      <c r="A43" t="s">
        <v>217</v>
      </c>
      <c r="B43" t="s">
        <v>201</v>
      </c>
      <c r="C43" t="s">
        <v>74</v>
      </c>
      <c r="D43" t="s">
        <v>214</v>
      </c>
      <c r="E43" t="s">
        <v>218</v>
      </c>
      <c r="F43" t="s">
        <v>59</v>
      </c>
      <c r="G43" t="s">
        <v>50</v>
      </c>
      <c r="H43" t="s">
        <v>50</v>
      </c>
      <c r="I43" t="s">
        <v>51</v>
      </c>
      <c r="J43" t="s">
        <v>52</v>
      </c>
      <c r="K43" t="s">
        <v>65</v>
      </c>
      <c r="L43" t="s">
        <v>66</v>
      </c>
      <c r="M43" t="s">
        <v>66</v>
      </c>
      <c r="N43" t="s">
        <v>66</v>
      </c>
      <c r="O43" t="s">
        <v>66</v>
      </c>
      <c r="P43" t="s">
        <v>20</v>
      </c>
      <c r="Q43" t="s">
        <v>20</v>
      </c>
      <c r="R43" t="s">
        <v>20</v>
      </c>
      <c r="S43" t="s">
        <v>74</v>
      </c>
      <c r="T43" s="1" t="s">
        <v>216</v>
      </c>
      <c r="U43" s="1" t="s">
        <v>418</v>
      </c>
    </row>
    <row r="44" spans="1:21" x14ac:dyDescent="0.25">
      <c r="A44" t="s">
        <v>219</v>
      </c>
      <c r="B44" t="s">
        <v>201</v>
      </c>
      <c r="C44" t="s">
        <v>41</v>
      </c>
      <c r="D44" t="s">
        <v>220</v>
      </c>
      <c r="E44" t="s">
        <v>221</v>
      </c>
      <c r="F44" t="s">
        <v>59</v>
      </c>
      <c r="G44" t="s">
        <v>50</v>
      </c>
      <c r="H44" t="s">
        <v>50</v>
      </c>
      <c r="I44" t="s">
        <v>51</v>
      </c>
      <c r="J44" t="s">
        <v>52</v>
      </c>
      <c r="K44" t="s">
        <v>65</v>
      </c>
      <c r="L44" t="s">
        <v>66</v>
      </c>
      <c r="M44" t="s">
        <v>66</v>
      </c>
      <c r="N44" t="s">
        <v>66</v>
      </c>
      <c r="O44" t="s">
        <v>66</v>
      </c>
      <c r="P44" t="s">
        <v>20</v>
      </c>
      <c r="Q44" t="s">
        <v>20</v>
      </c>
      <c r="R44" t="s">
        <v>20</v>
      </c>
      <c r="S44" t="s">
        <v>41</v>
      </c>
      <c r="T44" s="1" t="s">
        <v>222</v>
      </c>
      <c r="U44" s="1" t="s">
        <v>418</v>
      </c>
    </row>
    <row r="45" spans="1:21" x14ac:dyDescent="0.25">
      <c r="A45" t="s">
        <v>223</v>
      </c>
      <c r="B45" t="s">
        <v>201</v>
      </c>
      <c r="C45" t="s">
        <v>87</v>
      </c>
      <c r="D45" t="s">
        <v>202</v>
      </c>
      <c r="E45" t="s">
        <v>203</v>
      </c>
      <c r="F45" t="s">
        <v>59</v>
      </c>
      <c r="G45" t="s">
        <v>50</v>
      </c>
      <c r="H45" t="s">
        <v>50</v>
      </c>
      <c r="I45" t="s">
        <v>51</v>
      </c>
      <c r="J45" t="s">
        <v>52</v>
      </c>
      <c r="K45" t="s">
        <v>65</v>
      </c>
      <c r="L45" t="s">
        <v>66</v>
      </c>
      <c r="M45" t="s">
        <v>66</v>
      </c>
      <c r="N45" t="s">
        <v>66</v>
      </c>
      <c r="O45" t="s">
        <v>66</v>
      </c>
      <c r="P45" t="s">
        <v>20</v>
      </c>
      <c r="Q45" t="s">
        <v>20</v>
      </c>
      <c r="R45" t="s">
        <v>20</v>
      </c>
      <c r="S45" t="s">
        <v>87</v>
      </c>
      <c r="T45" s="1" t="s">
        <v>204</v>
      </c>
      <c r="U45" s="1" t="s">
        <v>418</v>
      </c>
    </row>
    <row r="46" spans="1:21" x14ac:dyDescent="0.25">
      <c r="A46" t="s">
        <v>224</v>
      </c>
      <c r="B46" t="s">
        <v>201</v>
      </c>
      <c r="C46" t="s">
        <v>81</v>
      </c>
      <c r="D46" t="s">
        <v>208</v>
      </c>
      <c r="E46" t="s">
        <v>203</v>
      </c>
      <c r="F46" t="s">
        <v>59</v>
      </c>
      <c r="G46" t="s">
        <v>50</v>
      </c>
      <c r="H46" t="s">
        <v>50</v>
      </c>
      <c r="I46" t="s">
        <v>51</v>
      </c>
      <c r="J46" t="s">
        <v>52</v>
      </c>
      <c r="K46" t="s">
        <v>65</v>
      </c>
      <c r="L46" t="s">
        <v>66</v>
      </c>
      <c r="M46" t="s">
        <v>66</v>
      </c>
      <c r="N46" t="s">
        <v>66</v>
      </c>
      <c r="O46" t="s">
        <v>66</v>
      </c>
      <c r="P46" t="s">
        <v>20</v>
      </c>
      <c r="Q46" t="s">
        <v>20</v>
      </c>
      <c r="R46" t="s">
        <v>20</v>
      </c>
      <c r="S46" t="s">
        <v>81</v>
      </c>
      <c r="T46" s="1" t="s">
        <v>209</v>
      </c>
      <c r="U46" s="1" t="s">
        <v>418</v>
      </c>
    </row>
    <row r="47" spans="1:21" x14ac:dyDescent="0.25">
      <c r="A47" t="s">
        <v>225</v>
      </c>
      <c r="B47" t="s">
        <v>201</v>
      </c>
      <c r="C47" t="s">
        <v>81</v>
      </c>
      <c r="D47" t="s">
        <v>208</v>
      </c>
      <c r="E47" t="s">
        <v>206</v>
      </c>
      <c r="F47" t="s">
        <v>59</v>
      </c>
      <c r="G47" t="s">
        <v>50</v>
      </c>
      <c r="H47" t="s">
        <v>50</v>
      </c>
      <c r="I47" t="s">
        <v>51</v>
      </c>
      <c r="J47" t="s">
        <v>52</v>
      </c>
      <c r="K47" t="s">
        <v>65</v>
      </c>
      <c r="L47" t="s">
        <v>66</v>
      </c>
      <c r="M47" t="s">
        <v>66</v>
      </c>
      <c r="N47" t="s">
        <v>66</v>
      </c>
      <c r="O47" t="s">
        <v>66</v>
      </c>
      <c r="P47" t="s">
        <v>20</v>
      </c>
      <c r="Q47" t="s">
        <v>20</v>
      </c>
      <c r="R47" t="s">
        <v>20</v>
      </c>
      <c r="S47" t="s">
        <v>81</v>
      </c>
      <c r="T47" s="1" t="s">
        <v>209</v>
      </c>
      <c r="U47" s="1" t="s">
        <v>418</v>
      </c>
    </row>
    <row r="48" spans="1:21" x14ac:dyDescent="0.25">
      <c r="A48" t="s">
        <v>226</v>
      </c>
      <c r="B48" t="s">
        <v>201</v>
      </c>
      <c r="C48" t="s">
        <v>84</v>
      </c>
      <c r="D48" t="s">
        <v>227</v>
      </c>
      <c r="E48" t="s">
        <v>221</v>
      </c>
      <c r="F48" t="s">
        <v>59</v>
      </c>
      <c r="G48" t="s">
        <v>50</v>
      </c>
      <c r="H48" t="s">
        <v>50</v>
      </c>
      <c r="I48" t="s">
        <v>51</v>
      </c>
      <c r="J48" t="s">
        <v>52</v>
      </c>
      <c r="K48" t="s">
        <v>65</v>
      </c>
      <c r="L48" t="s">
        <v>66</v>
      </c>
      <c r="M48" t="s">
        <v>66</v>
      </c>
      <c r="N48" t="s">
        <v>66</v>
      </c>
      <c r="O48" t="s">
        <v>66</v>
      </c>
      <c r="P48" t="s">
        <v>20</v>
      </c>
      <c r="Q48" t="s">
        <v>20</v>
      </c>
      <c r="R48" t="s">
        <v>20</v>
      </c>
      <c r="S48" t="s">
        <v>84</v>
      </c>
      <c r="T48" s="1" t="s">
        <v>228</v>
      </c>
      <c r="U48" s="1" t="s">
        <v>418</v>
      </c>
    </row>
    <row r="49" spans="1:21" x14ac:dyDescent="0.25">
      <c r="A49" t="s">
        <v>229</v>
      </c>
      <c r="B49" t="s">
        <v>230</v>
      </c>
      <c r="C49" t="s">
        <v>45</v>
      </c>
      <c r="D49" t="s">
        <v>75</v>
      </c>
      <c r="E49" t="s">
        <v>231</v>
      </c>
      <c r="F49" t="s">
        <v>59</v>
      </c>
      <c r="G49" t="s">
        <v>49</v>
      </c>
      <c r="H49" t="s">
        <v>50</v>
      </c>
      <c r="I49" t="s">
        <v>51</v>
      </c>
      <c r="J49" t="s">
        <v>52</v>
      </c>
      <c r="K49" t="s">
        <v>65</v>
      </c>
      <c r="L49" t="s">
        <v>66</v>
      </c>
      <c r="M49" t="s">
        <v>66</v>
      </c>
      <c r="N49" t="s">
        <v>66</v>
      </c>
      <c r="O49" t="s">
        <v>66</v>
      </c>
      <c r="P49" t="s">
        <v>20</v>
      </c>
      <c r="Q49" t="s">
        <v>20</v>
      </c>
      <c r="R49" t="s">
        <v>20</v>
      </c>
      <c r="S49" t="s">
        <v>45</v>
      </c>
      <c r="T49" s="1" t="s">
        <v>232</v>
      </c>
      <c r="U49" s="1" t="s">
        <v>418</v>
      </c>
    </row>
    <row r="50" spans="1:21" x14ac:dyDescent="0.25">
      <c r="A50" t="s">
        <v>235</v>
      </c>
      <c r="B50" t="s">
        <v>236</v>
      </c>
      <c r="C50" t="s">
        <v>91</v>
      </c>
      <c r="D50" t="s">
        <v>75</v>
      </c>
      <c r="E50" t="s">
        <v>231</v>
      </c>
      <c r="F50" t="s">
        <v>59</v>
      </c>
      <c r="G50" t="s">
        <v>49</v>
      </c>
      <c r="H50" t="s">
        <v>50</v>
      </c>
      <c r="I50" t="s">
        <v>51</v>
      </c>
      <c r="J50" t="s">
        <v>52</v>
      </c>
      <c r="K50" t="s">
        <v>65</v>
      </c>
      <c r="L50" t="s">
        <v>66</v>
      </c>
      <c r="M50" t="s">
        <v>66</v>
      </c>
      <c r="N50" t="s">
        <v>66</v>
      </c>
      <c r="O50" t="s">
        <v>66</v>
      </c>
      <c r="P50" t="s">
        <v>20</v>
      </c>
      <c r="Q50" t="s">
        <v>20</v>
      </c>
      <c r="R50" t="s">
        <v>20</v>
      </c>
      <c r="S50" t="s">
        <v>91</v>
      </c>
      <c r="T50" s="1" t="s">
        <v>237</v>
      </c>
      <c r="U50" s="1" t="s">
        <v>418</v>
      </c>
    </row>
    <row r="51" spans="1:21" x14ac:dyDescent="0.25">
      <c r="A51" t="s">
        <v>248</v>
      </c>
      <c r="B51" t="s">
        <v>249</v>
      </c>
      <c r="C51" t="s">
        <v>45</v>
      </c>
      <c r="D51" t="s">
        <v>250</v>
      </c>
      <c r="E51" t="s">
        <v>251</v>
      </c>
      <c r="F51" t="s">
        <v>59</v>
      </c>
      <c r="G51" t="s">
        <v>49</v>
      </c>
      <c r="H51" t="s">
        <v>50</v>
      </c>
      <c r="I51" t="s">
        <v>51</v>
      </c>
      <c r="J51" t="s">
        <v>52</v>
      </c>
      <c r="K51" t="s">
        <v>252</v>
      </c>
      <c r="L51" t="s">
        <v>253</v>
      </c>
      <c r="M51" t="s">
        <v>253</v>
      </c>
      <c r="N51" t="s">
        <v>253</v>
      </c>
      <c r="O51" t="s">
        <v>253</v>
      </c>
      <c r="P51" t="s">
        <v>20</v>
      </c>
      <c r="Q51" t="s">
        <v>20</v>
      </c>
      <c r="R51" t="s">
        <v>20</v>
      </c>
      <c r="S51" t="s">
        <v>45</v>
      </c>
      <c r="T51" s="1" t="s">
        <v>254</v>
      </c>
      <c r="U51" s="1" t="s">
        <v>418</v>
      </c>
    </row>
    <row r="52" spans="1:21" x14ac:dyDescent="0.25">
      <c r="A52" t="s">
        <v>255</v>
      </c>
      <c r="B52" t="s">
        <v>249</v>
      </c>
      <c r="C52" t="s">
        <v>45</v>
      </c>
      <c r="D52" t="s">
        <v>256</v>
      </c>
      <c r="E52" t="s">
        <v>251</v>
      </c>
      <c r="F52" t="s">
        <v>59</v>
      </c>
      <c r="G52" t="s">
        <v>49</v>
      </c>
      <c r="H52" t="s">
        <v>50</v>
      </c>
      <c r="I52" t="s">
        <v>51</v>
      </c>
      <c r="J52" t="s">
        <v>52</v>
      </c>
      <c r="K52" t="s">
        <v>252</v>
      </c>
      <c r="L52" t="s">
        <v>253</v>
      </c>
      <c r="M52" t="s">
        <v>253</v>
      </c>
      <c r="N52" t="s">
        <v>253</v>
      </c>
      <c r="O52" t="s">
        <v>253</v>
      </c>
      <c r="P52" t="s">
        <v>20</v>
      </c>
      <c r="Q52" t="s">
        <v>20</v>
      </c>
      <c r="R52" t="s">
        <v>20</v>
      </c>
      <c r="S52" t="s">
        <v>45</v>
      </c>
      <c r="T52" s="1" t="s">
        <v>254</v>
      </c>
      <c r="U52" s="1" t="s">
        <v>418</v>
      </c>
    </row>
    <row r="53" spans="1:21" x14ac:dyDescent="0.25">
      <c r="A53" t="s">
        <v>257</v>
      </c>
      <c r="B53" t="s">
        <v>258</v>
      </c>
      <c r="C53" t="s">
        <v>45</v>
      </c>
      <c r="D53" t="s">
        <v>259</v>
      </c>
      <c r="E53" t="s">
        <v>208</v>
      </c>
      <c r="F53" t="s">
        <v>59</v>
      </c>
      <c r="G53" t="s">
        <v>49</v>
      </c>
      <c r="H53" t="s">
        <v>50</v>
      </c>
      <c r="I53" t="s">
        <v>51</v>
      </c>
      <c r="J53" t="s">
        <v>52</v>
      </c>
      <c r="K53" t="s">
        <v>70</v>
      </c>
      <c r="L53" t="s">
        <v>71</v>
      </c>
      <c r="M53" t="s">
        <v>20</v>
      </c>
      <c r="N53" t="s">
        <v>71</v>
      </c>
      <c r="O53" t="s">
        <v>66</v>
      </c>
      <c r="P53" t="s">
        <v>20</v>
      </c>
      <c r="Q53" t="s">
        <v>20</v>
      </c>
      <c r="R53" t="s">
        <v>20</v>
      </c>
      <c r="S53" t="s">
        <v>45</v>
      </c>
      <c r="T53" s="1" t="s">
        <v>260</v>
      </c>
      <c r="U53" s="1" t="s">
        <v>418</v>
      </c>
    </row>
    <row r="54" spans="1:21" x14ac:dyDescent="0.25">
      <c r="A54" t="s">
        <v>279</v>
      </c>
      <c r="B54" t="s">
        <v>280</v>
      </c>
      <c r="C54" t="s">
        <v>91</v>
      </c>
      <c r="D54" t="s">
        <v>281</v>
      </c>
      <c r="E54" t="s">
        <v>47</v>
      </c>
      <c r="F54" t="s">
        <v>59</v>
      </c>
      <c r="G54" t="s">
        <v>49</v>
      </c>
      <c r="H54" t="s">
        <v>50</v>
      </c>
      <c r="I54" t="s">
        <v>51</v>
      </c>
      <c r="J54" t="s">
        <v>52</v>
      </c>
      <c r="K54" t="s">
        <v>70</v>
      </c>
      <c r="L54" t="s">
        <v>20</v>
      </c>
      <c r="M54" t="s">
        <v>20</v>
      </c>
      <c r="N54" t="s">
        <v>20</v>
      </c>
      <c r="O54" t="s">
        <v>71</v>
      </c>
      <c r="P54" t="s">
        <v>20</v>
      </c>
      <c r="Q54" t="s">
        <v>20</v>
      </c>
      <c r="R54" t="s">
        <v>20</v>
      </c>
      <c r="S54" t="s">
        <v>91</v>
      </c>
      <c r="T54" s="1" t="s">
        <v>282</v>
      </c>
      <c r="U54" s="1" t="s">
        <v>418</v>
      </c>
    </row>
    <row r="55" spans="1:21" x14ac:dyDescent="0.25">
      <c r="A55" t="s">
        <v>283</v>
      </c>
      <c r="B55" t="s">
        <v>280</v>
      </c>
      <c r="C55" t="s">
        <v>91</v>
      </c>
      <c r="D55" t="s">
        <v>281</v>
      </c>
      <c r="E55" t="s">
        <v>47</v>
      </c>
      <c r="F55" t="s">
        <v>59</v>
      </c>
      <c r="G55" t="s">
        <v>49</v>
      </c>
      <c r="H55" t="s">
        <v>50</v>
      </c>
      <c r="I55" t="s">
        <v>51</v>
      </c>
      <c r="J55" t="s">
        <v>52</v>
      </c>
      <c r="K55" t="s">
        <v>70</v>
      </c>
      <c r="L55" t="s">
        <v>20</v>
      </c>
      <c r="M55" t="s">
        <v>20</v>
      </c>
      <c r="N55" t="s">
        <v>20</v>
      </c>
      <c r="O55" t="s">
        <v>71</v>
      </c>
      <c r="P55" t="s">
        <v>20</v>
      </c>
      <c r="Q55" t="s">
        <v>20</v>
      </c>
      <c r="R55" t="s">
        <v>20</v>
      </c>
      <c r="S55" t="s">
        <v>91</v>
      </c>
      <c r="T55" s="1" t="s">
        <v>282</v>
      </c>
      <c r="U55" s="1" t="s">
        <v>418</v>
      </c>
    </row>
    <row r="56" spans="1:21" x14ac:dyDescent="0.25">
      <c r="A56" t="s">
        <v>284</v>
      </c>
      <c r="B56" t="s">
        <v>285</v>
      </c>
      <c r="C56" t="s">
        <v>45</v>
      </c>
      <c r="D56" t="s">
        <v>286</v>
      </c>
      <c r="E56" t="s">
        <v>287</v>
      </c>
      <c r="F56" t="s">
        <v>288</v>
      </c>
      <c r="G56" t="s">
        <v>49</v>
      </c>
      <c r="H56" t="s">
        <v>50</v>
      </c>
      <c r="I56" t="s">
        <v>51</v>
      </c>
      <c r="J56" t="s">
        <v>52</v>
      </c>
      <c r="K56" t="s">
        <v>115</v>
      </c>
      <c r="L56" t="s">
        <v>20</v>
      </c>
      <c r="M56" t="s">
        <v>20</v>
      </c>
      <c r="N56" t="s">
        <v>20</v>
      </c>
      <c r="O56" t="s">
        <v>20</v>
      </c>
      <c r="P56" t="s">
        <v>20</v>
      </c>
      <c r="Q56" t="s">
        <v>20</v>
      </c>
      <c r="R56" t="s">
        <v>20</v>
      </c>
      <c r="S56" t="s">
        <v>45</v>
      </c>
      <c r="T56" s="1" t="s">
        <v>289</v>
      </c>
      <c r="U56" s="1" t="s">
        <v>418</v>
      </c>
    </row>
    <row r="57" spans="1:21" x14ac:dyDescent="0.25">
      <c r="A57" t="s">
        <v>290</v>
      </c>
      <c r="B57" t="s">
        <v>291</v>
      </c>
      <c r="C57" t="s">
        <v>45</v>
      </c>
      <c r="D57" t="s">
        <v>292</v>
      </c>
      <c r="E57" t="s">
        <v>287</v>
      </c>
      <c r="F57" t="s">
        <v>288</v>
      </c>
      <c r="G57" t="s">
        <v>49</v>
      </c>
      <c r="H57" t="s">
        <v>50</v>
      </c>
      <c r="I57" t="s">
        <v>51</v>
      </c>
      <c r="J57" t="s">
        <v>52</v>
      </c>
      <c r="K57" t="s">
        <v>115</v>
      </c>
      <c r="L57" t="s">
        <v>20</v>
      </c>
      <c r="M57" t="s">
        <v>20</v>
      </c>
      <c r="N57" t="s">
        <v>20</v>
      </c>
      <c r="O57" t="s">
        <v>20</v>
      </c>
      <c r="P57" t="s">
        <v>20</v>
      </c>
      <c r="Q57" t="s">
        <v>20</v>
      </c>
      <c r="R57" t="s">
        <v>20</v>
      </c>
      <c r="S57" t="s">
        <v>45</v>
      </c>
      <c r="T57" s="1" t="s">
        <v>293</v>
      </c>
      <c r="U57" s="1" t="s">
        <v>418</v>
      </c>
    </row>
    <row r="58" spans="1:21" x14ac:dyDescent="0.25">
      <c r="A58" t="s">
        <v>294</v>
      </c>
      <c r="B58" t="s">
        <v>295</v>
      </c>
      <c r="C58" t="s">
        <v>45</v>
      </c>
      <c r="D58" t="s">
        <v>296</v>
      </c>
      <c r="E58" t="s">
        <v>287</v>
      </c>
      <c r="F58" t="s">
        <v>288</v>
      </c>
      <c r="G58" t="s">
        <v>49</v>
      </c>
      <c r="H58" t="s">
        <v>50</v>
      </c>
      <c r="I58" t="s">
        <v>51</v>
      </c>
      <c r="J58" t="s">
        <v>52</v>
      </c>
      <c r="K58" t="s">
        <v>115</v>
      </c>
      <c r="L58" t="s">
        <v>20</v>
      </c>
      <c r="M58" t="s">
        <v>20</v>
      </c>
      <c r="N58" t="s">
        <v>20</v>
      </c>
      <c r="O58" t="s">
        <v>20</v>
      </c>
      <c r="P58" t="s">
        <v>20</v>
      </c>
      <c r="Q58" t="s">
        <v>20</v>
      </c>
      <c r="R58" t="s">
        <v>20</v>
      </c>
      <c r="S58" t="s">
        <v>45</v>
      </c>
      <c r="T58" s="1" t="s">
        <v>297</v>
      </c>
      <c r="U58" s="1" t="s">
        <v>418</v>
      </c>
    </row>
    <row r="59" spans="1:21" x14ac:dyDescent="0.25">
      <c r="A59" t="s">
        <v>298</v>
      </c>
      <c r="B59" t="s">
        <v>299</v>
      </c>
      <c r="C59" t="s">
        <v>45</v>
      </c>
      <c r="D59" t="s">
        <v>300</v>
      </c>
      <c r="E59" t="s">
        <v>301</v>
      </c>
      <c r="F59" t="s">
        <v>59</v>
      </c>
      <c r="G59" t="s">
        <v>49</v>
      </c>
      <c r="H59" t="s">
        <v>50</v>
      </c>
      <c r="I59" t="s">
        <v>51</v>
      </c>
      <c r="J59" t="s">
        <v>52</v>
      </c>
      <c r="K59" t="s">
        <v>65</v>
      </c>
      <c r="L59" t="s">
        <v>66</v>
      </c>
      <c r="M59" t="s">
        <v>20</v>
      </c>
      <c r="N59" t="s">
        <v>66</v>
      </c>
      <c r="O59" t="s">
        <v>66</v>
      </c>
      <c r="P59" t="s">
        <v>20</v>
      </c>
      <c r="Q59" t="s">
        <v>20</v>
      </c>
      <c r="R59" t="s">
        <v>20</v>
      </c>
      <c r="S59" t="s">
        <v>45</v>
      </c>
      <c r="T59" s="1" t="s">
        <v>302</v>
      </c>
      <c r="U59" s="1" t="s">
        <v>418</v>
      </c>
    </row>
    <row r="60" spans="1:21" x14ac:dyDescent="0.25">
      <c r="A60" t="s">
        <v>303</v>
      </c>
      <c r="B60" t="s">
        <v>304</v>
      </c>
      <c r="C60" t="s">
        <v>45</v>
      </c>
      <c r="D60" t="s">
        <v>141</v>
      </c>
      <c r="E60" t="s">
        <v>301</v>
      </c>
      <c r="F60" t="s">
        <v>59</v>
      </c>
      <c r="G60" t="s">
        <v>49</v>
      </c>
      <c r="H60" t="s">
        <v>50</v>
      </c>
      <c r="I60" t="s">
        <v>51</v>
      </c>
      <c r="J60" t="s">
        <v>52</v>
      </c>
      <c r="K60" t="s">
        <v>65</v>
      </c>
      <c r="L60" t="s">
        <v>66</v>
      </c>
      <c r="M60" t="s">
        <v>20</v>
      </c>
      <c r="N60" t="s">
        <v>66</v>
      </c>
      <c r="O60" t="s">
        <v>66</v>
      </c>
      <c r="P60" t="s">
        <v>20</v>
      </c>
      <c r="Q60" t="s">
        <v>20</v>
      </c>
      <c r="R60" t="s">
        <v>20</v>
      </c>
      <c r="S60" t="s">
        <v>45</v>
      </c>
      <c r="T60" s="1" t="s">
        <v>305</v>
      </c>
      <c r="U60" s="1" t="s">
        <v>418</v>
      </c>
    </row>
    <row r="61" spans="1:21" x14ac:dyDescent="0.25">
      <c r="A61" t="s">
        <v>306</v>
      </c>
      <c r="B61" t="s">
        <v>307</v>
      </c>
      <c r="C61" t="s">
        <v>45</v>
      </c>
      <c r="D61" t="s">
        <v>308</v>
      </c>
      <c r="E61" t="s">
        <v>301</v>
      </c>
      <c r="F61" t="s">
        <v>59</v>
      </c>
      <c r="G61" t="s">
        <v>49</v>
      </c>
      <c r="H61" t="s">
        <v>50</v>
      </c>
      <c r="I61" t="s">
        <v>51</v>
      </c>
      <c r="J61" t="s">
        <v>52</v>
      </c>
      <c r="K61" t="s">
        <v>65</v>
      </c>
      <c r="L61" t="s">
        <v>66</v>
      </c>
      <c r="M61" t="s">
        <v>20</v>
      </c>
      <c r="N61" t="s">
        <v>66</v>
      </c>
      <c r="O61" t="s">
        <v>66</v>
      </c>
      <c r="P61" t="s">
        <v>20</v>
      </c>
      <c r="Q61" t="s">
        <v>20</v>
      </c>
      <c r="R61" t="s">
        <v>20</v>
      </c>
      <c r="S61" t="s">
        <v>45</v>
      </c>
      <c r="T61" s="1" t="s">
        <v>309</v>
      </c>
      <c r="U61" s="1" t="s">
        <v>418</v>
      </c>
    </row>
    <row r="62" spans="1:21" x14ac:dyDescent="0.25">
      <c r="A62" t="s">
        <v>310</v>
      </c>
      <c r="B62" t="s">
        <v>311</v>
      </c>
      <c r="C62" t="s">
        <v>45</v>
      </c>
      <c r="D62" t="s">
        <v>312</v>
      </c>
      <c r="E62" t="s">
        <v>301</v>
      </c>
      <c r="F62" t="s">
        <v>59</v>
      </c>
      <c r="G62" t="s">
        <v>49</v>
      </c>
      <c r="H62" t="s">
        <v>50</v>
      </c>
      <c r="I62" t="s">
        <v>51</v>
      </c>
      <c r="J62" t="s">
        <v>52</v>
      </c>
      <c r="K62" t="s">
        <v>65</v>
      </c>
      <c r="L62" t="s">
        <v>66</v>
      </c>
      <c r="M62" t="s">
        <v>20</v>
      </c>
      <c r="N62" t="s">
        <v>66</v>
      </c>
      <c r="O62" t="s">
        <v>66</v>
      </c>
      <c r="P62" t="s">
        <v>20</v>
      </c>
      <c r="Q62" t="s">
        <v>20</v>
      </c>
      <c r="R62" t="s">
        <v>20</v>
      </c>
      <c r="S62" t="s">
        <v>45</v>
      </c>
      <c r="T62" s="1" t="s">
        <v>313</v>
      </c>
      <c r="U62" s="1" t="s">
        <v>418</v>
      </c>
    </row>
    <row r="63" spans="1:21" x14ac:dyDescent="0.25">
      <c r="A63" t="s">
        <v>314</v>
      </c>
      <c r="B63" t="s">
        <v>315</v>
      </c>
      <c r="C63" t="s">
        <v>45</v>
      </c>
      <c r="D63" t="s">
        <v>64</v>
      </c>
      <c r="E63" t="s">
        <v>301</v>
      </c>
      <c r="F63" t="s">
        <v>59</v>
      </c>
      <c r="G63" t="s">
        <v>49</v>
      </c>
      <c r="H63" t="s">
        <v>50</v>
      </c>
      <c r="I63" t="s">
        <v>51</v>
      </c>
      <c r="J63" t="s">
        <v>52</v>
      </c>
      <c r="K63" t="s">
        <v>65</v>
      </c>
      <c r="L63" t="s">
        <v>20</v>
      </c>
      <c r="M63" t="s">
        <v>20</v>
      </c>
      <c r="N63" t="s">
        <v>20</v>
      </c>
      <c r="O63" t="s">
        <v>66</v>
      </c>
      <c r="P63" t="s">
        <v>20</v>
      </c>
      <c r="Q63" t="s">
        <v>20</v>
      </c>
      <c r="R63" t="s">
        <v>20</v>
      </c>
      <c r="S63" t="s">
        <v>45</v>
      </c>
      <c r="T63" s="1" t="s">
        <v>316</v>
      </c>
      <c r="U63" s="1" t="s">
        <v>418</v>
      </c>
    </row>
    <row r="64" spans="1:21" x14ac:dyDescent="0.25">
      <c r="A64" t="s">
        <v>317</v>
      </c>
      <c r="B64" t="s">
        <v>315</v>
      </c>
      <c r="C64" t="s">
        <v>45</v>
      </c>
      <c r="D64" t="s">
        <v>64</v>
      </c>
      <c r="E64" t="s">
        <v>301</v>
      </c>
      <c r="F64" t="s">
        <v>59</v>
      </c>
      <c r="G64" t="s">
        <v>49</v>
      </c>
      <c r="H64" t="s">
        <v>50</v>
      </c>
      <c r="I64" t="s">
        <v>51</v>
      </c>
      <c r="J64" t="s">
        <v>52</v>
      </c>
      <c r="K64" t="s">
        <v>65</v>
      </c>
      <c r="L64" t="s">
        <v>20</v>
      </c>
      <c r="M64" t="s">
        <v>20</v>
      </c>
      <c r="N64" t="s">
        <v>20</v>
      </c>
      <c r="O64" t="s">
        <v>66</v>
      </c>
      <c r="P64" t="s">
        <v>20</v>
      </c>
      <c r="Q64" t="s">
        <v>20</v>
      </c>
      <c r="R64" t="s">
        <v>20</v>
      </c>
      <c r="S64" t="s">
        <v>45</v>
      </c>
      <c r="T64" s="1" t="s">
        <v>316</v>
      </c>
      <c r="U64" s="1" t="s">
        <v>418</v>
      </c>
    </row>
    <row r="65" spans="1:21" x14ac:dyDescent="0.25">
      <c r="A65" t="s">
        <v>318</v>
      </c>
      <c r="B65" t="s">
        <v>319</v>
      </c>
      <c r="C65" t="s">
        <v>45</v>
      </c>
      <c r="D65" t="s">
        <v>320</v>
      </c>
      <c r="E65" t="s">
        <v>301</v>
      </c>
      <c r="F65" t="s">
        <v>59</v>
      </c>
      <c r="G65" t="s">
        <v>49</v>
      </c>
      <c r="H65" t="s">
        <v>50</v>
      </c>
      <c r="I65" t="s">
        <v>51</v>
      </c>
      <c r="J65" t="s">
        <v>52</v>
      </c>
      <c r="K65" t="s">
        <v>65</v>
      </c>
      <c r="L65" t="s">
        <v>66</v>
      </c>
      <c r="M65" t="s">
        <v>20</v>
      </c>
      <c r="N65" t="s">
        <v>66</v>
      </c>
      <c r="O65" t="s">
        <v>66</v>
      </c>
      <c r="P65" t="s">
        <v>20</v>
      </c>
      <c r="Q65" t="s">
        <v>20</v>
      </c>
      <c r="R65" t="s">
        <v>20</v>
      </c>
      <c r="S65" t="s">
        <v>45</v>
      </c>
      <c r="T65" s="1" t="s">
        <v>321</v>
      </c>
      <c r="U65" s="1" t="s">
        <v>418</v>
      </c>
    </row>
    <row r="66" spans="1:21" x14ac:dyDescent="0.25">
      <c r="A66" t="s">
        <v>322</v>
      </c>
      <c r="B66" t="s">
        <v>323</v>
      </c>
      <c r="C66" t="s">
        <v>91</v>
      </c>
      <c r="D66" t="s">
        <v>324</v>
      </c>
      <c r="E66" t="s">
        <v>211</v>
      </c>
      <c r="F66" t="s">
        <v>59</v>
      </c>
      <c r="G66" t="s">
        <v>50</v>
      </c>
      <c r="H66" t="s">
        <v>50</v>
      </c>
      <c r="I66" t="s">
        <v>51</v>
      </c>
      <c r="J66" t="s">
        <v>52</v>
      </c>
      <c r="K66" t="s">
        <v>65</v>
      </c>
      <c r="L66" t="s">
        <v>66</v>
      </c>
      <c r="M66" t="s">
        <v>66</v>
      </c>
      <c r="N66" t="s">
        <v>66</v>
      </c>
      <c r="O66" t="s">
        <v>66</v>
      </c>
      <c r="P66" t="s">
        <v>20</v>
      </c>
      <c r="Q66" t="s">
        <v>20</v>
      </c>
      <c r="R66" t="s">
        <v>20</v>
      </c>
      <c r="S66" t="s">
        <v>91</v>
      </c>
      <c r="T66" s="1" t="s">
        <v>325</v>
      </c>
      <c r="U66" s="1" t="s">
        <v>418</v>
      </c>
    </row>
    <row r="67" spans="1:21" x14ac:dyDescent="0.25">
      <c r="A67" t="s">
        <v>326</v>
      </c>
      <c r="B67" t="s">
        <v>327</v>
      </c>
      <c r="C67" t="s">
        <v>91</v>
      </c>
      <c r="D67" t="s">
        <v>324</v>
      </c>
      <c r="E67" t="s">
        <v>211</v>
      </c>
      <c r="F67" t="s">
        <v>59</v>
      </c>
      <c r="G67" t="s">
        <v>50</v>
      </c>
      <c r="H67" t="s">
        <v>50</v>
      </c>
      <c r="I67" t="s">
        <v>51</v>
      </c>
      <c r="J67" t="s">
        <v>52</v>
      </c>
      <c r="K67" t="s">
        <v>65</v>
      </c>
      <c r="L67" t="s">
        <v>66</v>
      </c>
      <c r="M67" t="s">
        <v>66</v>
      </c>
      <c r="N67" t="s">
        <v>66</v>
      </c>
      <c r="O67" t="s">
        <v>66</v>
      </c>
      <c r="P67" t="s">
        <v>20</v>
      </c>
      <c r="Q67" t="s">
        <v>20</v>
      </c>
      <c r="R67" t="s">
        <v>20</v>
      </c>
      <c r="S67" t="s">
        <v>91</v>
      </c>
      <c r="T67" s="1" t="s">
        <v>328</v>
      </c>
      <c r="U67" s="1" t="s">
        <v>418</v>
      </c>
    </row>
    <row r="68" spans="1:21" x14ac:dyDescent="0.25">
      <c r="A68" t="s">
        <v>329</v>
      </c>
      <c r="B68" t="s">
        <v>330</v>
      </c>
      <c r="C68" t="s">
        <v>45</v>
      </c>
      <c r="D68" t="s">
        <v>75</v>
      </c>
      <c r="E68" t="s">
        <v>58</v>
      </c>
      <c r="F68" t="s">
        <v>59</v>
      </c>
      <c r="G68" t="s">
        <v>49</v>
      </c>
      <c r="H68" t="s">
        <v>50</v>
      </c>
      <c r="I68" t="s">
        <v>51</v>
      </c>
      <c r="J68" t="s">
        <v>52</v>
      </c>
      <c r="K68" t="s">
        <v>65</v>
      </c>
      <c r="L68" t="s">
        <v>66</v>
      </c>
      <c r="M68" t="s">
        <v>20</v>
      </c>
      <c r="N68" t="s">
        <v>66</v>
      </c>
      <c r="O68" t="s">
        <v>66</v>
      </c>
      <c r="P68" t="s">
        <v>20</v>
      </c>
      <c r="Q68" t="s">
        <v>20</v>
      </c>
      <c r="R68" t="s">
        <v>20</v>
      </c>
      <c r="S68" t="s">
        <v>45</v>
      </c>
      <c r="T68" s="1" t="s">
        <v>331</v>
      </c>
      <c r="U68" s="1" t="s">
        <v>418</v>
      </c>
    </row>
    <row r="69" spans="1:21" x14ac:dyDescent="0.25">
      <c r="A69" t="s">
        <v>336</v>
      </c>
      <c r="B69" t="s">
        <v>337</v>
      </c>
      <c r="C69" t="s">
        <v>74</v>
      </c>
      <c r="D69" t="s">
        <v>144</v>
      </c>
      <c r="E69" t="s">
        <v>64</v>
      </c>
      <c r="F69" t="s">
        <v>59</v>
      </c>
      <c r="G69" t="s">
        <v>50</v>
      </c>
      <c r="H69" t="s">
        <v>50</v>
      </c>
      <c r="I69" t="s">
        <v>51</v>
      </c>
      <c r="J69" t="s">
        <v>52</v>
      </c>
      <c r="K69" t="s">
        <v>70</v>
      </c>
      <c r="L69" t="s">
        <v>20</v>
      </c>
      <c r="M69" t="s">
        <v>20</v>
      </c>
      <c r="N69" t="s">
        <v>20</v>
      </c>
      <c r="O69" t="s">
        <v>66</v>
      </c>
      <c r="P69" t="s">
        <v>20</v>
      </c>
      <c r="Q69" t="s">
        <v>20</v>
      </c>
      <c r="R69" t="s">
        <v>20</v>
      </c>
      <c r="S69" t="s">
        <v>74</v>
      </c>
      <c r="T69" s="1" t="s">
        <v>338</v>
      </c>
      <c r="U69" s="1" t="s">
        <v>418</v>
      </c>
    </row>
    <row r="70" spans="1:21" x14ac:dyDescent="0.25">
      <c r="A70" t="s">
        <v>339</v>
      </c>
      <c r="B70" t="s">
        <v>340</v>
      </c>
      <c r="C70" t="s">
        <v>91</v>
      </c>
      <c r="D70" t="s">
        <v>281</v>
      </c>
      <c r="E70" t="s">
        <v>341</v>
      </c>
      <c r="F70" t="s">
        <v>59</v>
      </c>
      <c r="G70" t="s">
        <v>49</v>
      </c>
      <c r="H70" t="s">
        <v>50</v>
      </c>
      <c r="I70" t="s">
        <v>51</v>
      </c>
      <c r="J70" t="s">
        <v>52</v>
      </c>
      <c r="K70" t="s">
        <v>70</v>
      </c>
      <c r="L70" t="s">
        <v>20</v>
      </c>
      <c r="M70" t="s">
        <v>20</v>
      </c>
      <c r="N70" t="s">
        <v>20</v>
      </c>
      <c r="O70" t="s">
        <v>66</v>
      </c>
      <c r="P70" t="s">
        <v>20</v>
      </c>
      <c r="Q70" t="s">
        <v>20</v>
      </c>
      <c r="R70" t="s">
        <v>20</v>
      </c>
      <c r="S70" t="s">
        <v>91</v>
      </c>
      <c r="T70" s="1" t="s">
        <v>342</v>
      </c>
      <c r="U70" s="1" t="s">
        <v>418</v>
      </c>
    </row>
    <row r="71" spans="1:21" x14ac:dyDescent="0.25">
      <c r="A71" t="s">
        <v>343</v>
      </c>
      <c r="B71" t="s">
        <v>344</v>
      </c>
      <c r="C71" t="s">
        <v>45</v>
      </c>
      <c r="D71" t="s">
        <v>345</v>
      </c>
      <c r="E71" t="s">
        <v>346</v>
      </c>
      <c r="F71" t="s">
        <v>59</v>
      </c>
      <c r="G71" t="s">
        <v>49</v>
      </c>
      <c r="H71" t="s">
        <v>50</v>
      </c>
      <c r="I71" t="s">
        <v>51</v>
      </c>
      <c r="J71" t="s">
        <v>52</v>
      </c>
      <c r="K71" t="s">
        <v>252</v>
      </c>
      <c r="L71" t="s">
        <v>253</v>
      </c>
      <c r="M71" t="s">
        <v>253</v>
      </c>
      <c r="N71" t="s">
        <v>253</v>
      </c>
      <c r="O71" t="s">
        <v>253</v>
      </c>
      <c r="P71" t="s">
        <v>20</v>
      </c>
      <c r="Q71" t="s">
        <v>20</v>
      </c>
      <c r="R71" t="s">
        <v>20</v>
      </c>
      <c r="S71" t="s">
        <v>45</v>
      </c>
      <c r="T71" s="1" t="s">
        <v>347</v>
      </c>
      <c r="U71" s="1" t="s">
        <v>418</v>
      </c>
    </row>
    <row r="72" spans="1:21" x14ac:dyDescent="0.25">
      <c r="A72" t="s">
        <v>348</v>
      </c>
      <c r="B72" t="s">
        <v>349</v>
      </c>
      <c r="C72" t="s">
        <v>45</v>
      </c>
      <c r="D72" t="s">
        <v>350</v>
      </c>
      <c r="E72" t="s">
        <v>351</v>
      </c>
      <c r="F72" t="s">
        <v>263</v>
      </c>
      <c r="G72" t="s">
        <v>49</v>
      </c>
      <c r="H72" t="s">
        <v>50</v>
      </c>
      <c r="I72" t="s">
        <v>51</v>
      </c>
      <c r="J72" t="s">
        <v>52</v>
      </c>
      <c r="K72" t="s">
        <v>115</v>
      </c>
      <c r="L72" t="s">
        <v>20</v>
      </c>
      <c r="M72" t="s">
        <v>20</v>
      </c>
      <c r="N72" t="s">
        <v>20</v>
      </c>
      <c r="O72" t="s">
        <v>20</v>
      </c>
      <c r="P72" t="s">
        <v>20</v>
      </c>
      <c r="Q72" t="s">
        <v>20</v>
      </c>
      <c r="R72" t="s">
        <v>20</v>
      </c>
      <c r="S72" t="s">
        <v>45</v>
      </c>
      <c r="T72" s="1" t="s">
        <v>352</v>
      </c>
      <c r="U72" s="1" t="s">
        <v>418</v>
      </c>
    </row>
    <row r="73" spans="1:21" x14ac:dyDescent="0.25">
      <c r="A73" t="s">
        <v>353</v>
      </c>
      <c r="B73" t="s">
        <v>349</v>
      </c>
      <c r="C73" t="s">
        <v>45</v>
      </c>
      <c r="D73" t="s">
        <v>354</v>
      </c>
      <c r="E73" t="s">
        <v>351</v>
      </c>
      <c r="F73" t="s">
        <v>263</v>
      </c>
      <c r="G73" t="s">
        <v>49</v>
      </c>
      <c r="H73" t="s">
        <v>241</v>
      </c>
      <c r="I73" t="s">
        <v>51</v>
      </c>
      <c r="J73" t="s">
        <v>52</v>
      </c>
      <c r="K73" t="s">
        <v>115</v>
      </c>
      <c r="L73" t="s">
        <v>20</v>
      </c>
      <c r="M73" t="s">
        <v>20</v>
      </c>
      <c r="N73" t="s">
        <v>20</v>
      </c>
      <c r="O73" t="s">
        <v>20</v>
      </c>
      <c r="P73" t="s">
        <v>20</v>
      </c>
      <c r="Q73" t="s">
        <v>20</v>
      </c>
      <c r="R73" t="s">
        <v>20</v>
      </c>
      <c r="S73" t="s">
        <v>45</v>
      </c>
      <c r="T73" s="1" t="s">
        <v>352</v>
      </c>
      <c r="U73" s="1" t="s">
        <v>418</v>
      </c>
    </row>
    <row r="74" spans="1:21" x14ac:dyDescent="0.25">
      <c r="A74" t="s">
        <v>355</v>
      </c>
      <c r="B74" t="s">
        <v>349</v>
      </c>
      <c r="C74" t="s">
        <v>45</v>
      </c>
      <c r="D74" t="s">
        <v>356</v>
      </c>
      <c r="E74" t="s">
        <v>357</v>
      </c>
      <c r="F74" t="s">
        <v>263</v>
      </c>
      <c r="G74" t="s">
        <v>49</v>
      </c>
      <c r="H74" t="s">
        <v>358</v>
      </c>
      <c r="I74" t="s">
        <v>51</v>
      </c>
      <c r="J74" t="s">
        <v>52</v>
      </c>
      <c r="K74" t="s">
        <v>115</v>
      </c>
      <c r="L74" t="s">
        <v>20</v>
      </c>
      <c r="M74" t="s">
        <v>20</v>
      </c>
      <c r="N74" t="s">
        <v>20</v>
      </c>
      <c r="O74" t="s">
        <v>20</v>
      </c>
      <c r="P74" t="s">
        <v>20</v>
      </c>
      <c r="Q74" t="s">
        <v>20</v>
      </c>
      <c r="R74" t="s">
        <v>20</v>
      </c>
      <c r="S74" t="s">
        <v>45</v>
      </c>
      <c r="T74" s="1" t="s">
        <v>352</v>
      </c>
      <c r="U74" s="1" t="s">
        <v>418</v>
      </c>
    </row>
    <row r="75" spans="1:21" x14ac:dyDescent="0.25">
      <c r="A75" t="s">
        <v>359</v>
      </c>
      <c r="B75" t="s">
        <v>349</v>
      </c>
      <c r="C75" t="s">
        <v>45</v>
      </c>
      <c r="D75" t="s">
        <v>360</v>
      </c>
      <c r="E75" t="s">
        <v>351</v>
      </c>
      <c r="F75" t="s">
        <v>263</v>
      </c>
      <c r="G75" t="s">
        <v>49</v>
      </c>
      <c r="H75" t="s">
        <v>160</v>
      </c>
      <c r="I75" t="s">
        <v>51</v>
      </c>
      <c r="J75" t="s">
        <v>52</v>
      </c>
      <c r="K75" t="s">
        <v>115</v>
      </c>
      <c r="L75" t="s">
        <v>20</v>
      </c>
      <c r="M75" t="s">
        <v>20</v>
      </c>
      <c r="N75" t="s">
        <v>20</v>
      </c>
      <c r="O75" t="s">
        <v>20</v>
      </c>
      <c r="P75" t="s">
        <v>20</v>
      </c>
      <c r="Q75" t="s">
        <v>20</v>
      </c>
      <c r="R75" t="s">
        <v>20</v>
      </c>
      <c r="S75" t="s">
        <v>45</v>
      </c>
      <c r="T75" s="1" t="s">
        <v>352</v>
      </c>
      <c r="U75" s="1" t="s">
        <v>418</v>
      </c>
    </row>
    <row r="76" spans="1:21" x14ac:dyDescent="0.25">
      <c r="A76" t="s">
        <v>361</v>
      </c>
      <c r="B76" t="s">
        <v>362</v>
      </c>
      <c r="C76" t="s">
        <v>91</v>
      </c>
      <c r="D76" t="s">
        <v>185</v>
      </c>
      <c r="E76" t="s">
        <v>363</v>
      </c>
      <c r="F76" t="s">
        <v>59</v>
      </c>
      <c r="G76" t="s">
        <v>50</v>
      </c>
      <c r="H76" t="s">
        <v>50</v>
      </c>
      <c r="I76" t="s">
        <v>51</v>
      </c>
      <c r="J76" t="s">
        <v>52</v>
      </c>
      <c r="K76" t="s">
        <v>70</v>
      </c>
      <c r="L76" t="s">
        <v>20</v>
      </c>
      <c r="M76" t="s">
        <v>20</v>
      </c>
      <c r="N76" t="s">
        <v>20</v>
      </c>
      <c r="O76" t="s">
        <v>66</v>
      </c>
      <c r="P76" t="s">
        <v>20</v>
      </c>
      <c r="Q76" t="s">
        <v>20</v>
      </c>
      <c r="R76" t="s">
        <v>20</v>
      </c>
      <c r="S76" t="s">
        <v>91</v>
      </c>
      <c r="T76" s="1" t="s">
        <v>364</v>
      </c>
      <c r="U76" s="1" t="s">
        <v>418</v>
      </c>
    </row>
    <row r="77" spans="1:21" x14ac:dyDescent="0.25">
      <c r="A77" t="s">
        <v>365</v>
      </c>
      <c r="B77" t="s">
        <v>366</v>
      </c>
      <c r="C77" t="s">
        <v>91</v>
      </c>
      <c r="D77" t="s">
        <v>367</v>
      </c>
      <c r="E77" t="s">
        <v>368</v>
      </c>
      <c r="F77" t="s">
        <v>59</v>
      </c>
      <c r="G77" t="s">
        <v>49</v>
      </c>
      <c r="H77" t="s">
        <v>50</v>
      </c>
      <c r="I77" t="s">
        <v>51</v>
      </c>
      <c r="J77" t="s">
        <v>52</v>
      </c>
      <c r="K77" t="s">
        <v>70</v>
      </c>
      <c r="L77" t="s">
        <v>71</v>
      </c>
      <c r="M77" t="s">
        <v>71</v>
      </c>
      <c r="N77" t="s">
        <v>71</v>
      </c>
      <c r="O77" t="s">
        <v>71</v>
      </c>
      <c r="P77" t="s">
        <v>20</v>
      </c>
      <c r="Q77" t="s">
        <v>20</v>
      </c>
      <c r="R77" t="s">
        <v>20</v>
      </c>
      <c r="S77" t="s">
        <v>91</v>
      </c>
      <c r="T77" s="1" t="s">
        <v>369</v>
      </c>
      <c r="U77" s="1" t="s">
        <v>418</v>
      </c>
    </row>
    <row r="78" spans="1:21" x14ac:dyDescent="0.25">
      <c r="A78" t="s">
        <v>380</v>
      </c>
      <c r="B78" t="s">
        <v>376</v>
      </c>
      <c r="C78" t="s">
        <v>91</v>
      </c>
      <c r="D78" t="s">
        <v>368</v>
      </c>
      <c r="E78" t="s">
        <v>58</v>
      </c>
      <c r="F78" t="s">
        <v>59</v>
      </c>
      <c r="G78" t="s">
        <v>49</v>
      </c>
      <c r="H78" t="s">
        <v>50</v>
      </c>
      <c r="I78" t="s">
        <v>51</v>
      </c>
      <c r="J78" t="s">
        <v>52</v>
      </c>
      <c r="K78" t="s">
        <v>70</v>
      </c>
      <c r="L78" t="s">
        <v>71</v>
      </c>
      <c r="M78" t="s">
        <v>20</v>
      </c>
      <c r="N78" t="s">
        <v>71</v>
      </c>
      <c r="O78" t="s">
        <v>71</v>
      </c>
      <c r="P78" t="s">
        <v>20</v>
      </c>
      <c r="Q78" t="s">
        <v>20</v>
      </c>
      <c r="R78" t="s">
        <v>20</v>
      </c>
      <c r="S78" t="s">
        <v>91</v>
      </c>
      <c r="T78" s="1" t="s">
        <v>381</v>
      </c>
      <c r="U78" s="1" t="s">
        <v>418</v>
      </c>
    </row>
    <row r="79" spans="1:21" x14ac:dyDescent="0.25">
      <c r="A79" t="s">
        <v>384</v>
      </c>
      <c r="B79" t="s">
        <v>376</v>
      </c>
      <c r="C79" t="s">
        <v>91</v>
      </c>
      <c r="D79" t="s">
        <v>385</v>
      </c>
      <c r="E79" t="s">
        <v>386</v>
      </c>
      <c r="F79" t="s">
        <v>59</v>
      </c>
      <c r="G79" t="s">
        <v>49</v>
      </c>
      <c r="H79" t="s">
        <v>50</v>
      </c>
      <c r="I79" t="s">
        <v>51</v>
      </c>
      <c r="J79" t="s">
        <v>52</v>
      </c>
      <c r="K79" t="s">
        <v>70</v>
      </c>
      <c r="L79" t="s">
        <v>20</v>
      </c>
      <c r="M79" t="s">
        <v>71</v>
      </c>
      <c r="N79" t="s">
        <v>20</v>
      </c>
      <c r="O79" t="s">
        <v>71</v>
      </c>
      <c r="P79" t="s">
        <v>20</v>
      </c>
      <c r="Q79" t="s">
        <v>20</v>
      </c>
      <c r="R79" t="s">
        <v>20</v>
      </c>
      <c r="S79" t="s">
        <v>91</v>
      </c>
      <c r="T79" s="1" t="s">
        <v>381</v>
      </c>
      <c r="U79" s="1" t="s">
        <v>418</v>
      </c>
    </row>
    <row r="80" spans="1:21" x14ac:dyDescent="0.25">
      <c r="A80" t="s">
        <v>391</v>
      </c>
      <c r="B80" t="s">
        <v>376</v>
      </c>
      <c r="C80" t="s">
        <v>91</v>
      </c>
      <c r="D80" t="s">
        <v>392</v>
      </c>
      <c r="E80" t="s">
        <v>386</v>
      </c>
      <c r="F80" t="s">
        <v>59</v>
      </c>
      <c r="G80" t="s">
        <v>49</v>
      </c>
      <c r="H80" t="s">
        <v>50</v>
      </c>
      <c r="I80" t="s">
        <v>51</v>
      </c>
      <c r="J80" t="s">
        <v>52</v>
      </c>
      <c r="K80" t="s">
        <v>70</v>
      </c>
      <c r="L80" t="s">
        <v>20</v>
      </c>
      <c r="M80" t="s">
        <v>71</v>
      </c>
      <c r="N80" t="s">
        <v>20</v>
      </c>
      <c r="O80" t="s">
        <v>71</v>
      </c>
      <c r="P80" t="s">
        <v>20</v>
      </c>
      <c r="Q80" t="s">
        <v>20</v>
      </c>
      <c r="R80" t="s">
        <v>20</v>
      </c>
      <c r="S80" t="s">
        <v>91</v>
      </c>
      <c r="T80" s="1" t="s">
        <v>381</v>
      </c>
      <c r="U80" s="1" t="s">
        <v>418</v>
      </c>
    </row>
    <row r="81" spans="1:21" x14ac:dyDescent="0.25">
      <c r="A81" t="s">
        <v>393</v>
      </c>
      <c r="B81" t="s">
        <v>394</v>
      </c>
      <c r="C81" t="s">
        <v>81</v>
      </c>
      <c r="D81" t="s">
        <v>144</v>
      </c>
      <c r="E81" t="s">
        <v>386</v>
      </c>
      <c r="F81" t="s">
        <v>59</v>
      </c>
      <c r="G81" t="s">
        <v>50</v>
      </c>
      <c r="H81" t="s">
        <v>50</v>
      </c>
      <c r="I81" t="s">
        <v>51</v>
      </c>
      <c r="J81" t="s">
        <v>52</v>
      </c>
      <c r="K81" t="s">
        <v>70</v>
      </c>
      <c r="L81" t="s">
        <v>20</v>
      </c>
      <c r="M81" t="s">
        <v>20</v>
      </c>
      <c r="N81" t="s">
        <v>20</v>
      </c>
      <c r="O81" t="s">
        <v>66</v>
      </c>
      <c r="P81" t="s">
        <v>20</v>
      </c>
      <c r="Q81" t="s">
        <v>20</v>
      </c>
      <c r="R81" t="s">
        <v>20</v>
      </c>
      <c r="S81" t="s">
        <v>81</v>
      </c>
      <c r="T81" s="1" t="s">
        <v>395</v>
      </c>
      <c r="U81" s="1" t="s">
        <v>418</v>
      </c>
    </row>
    <row r="82" spans="1:21" x14ac:dyDescent="0.25">
      <c r="A82" t="s">
        <v>396</v>
      </c>
      <c r="B82" t="s">
        <v>394</v>
      </c>
      <c r="C82" t="s">
        <v>87</v>
      </c>
      <c r="D82" t="s">
        <v>137</v>
      </c>
      <c r="E82" t="s">
        <v>386</v>
      </c>
      <c r="F82" t="s">
        <v>59</v>
      </c>
      <c r="G82" t="s">
        <v>50</v>
      </c>
      <c r="H82" t="s">
        <v>50</v>
      </c>
      <c r="I82" t="s">
        <v>51</v>
      </c>
      <c r="J82" t="s">
        <v>52</v>
      </c>
      <c r="K82" t="s">
        <v>70</v>
      </c>
      <c r="L82" t="s">
        <v>20</v>
      </c>
      <c r="M82" t="s">
        <v>20</v>
      </c>
      <c r="N82" t="s">
        <v>20</v>
      </c>
      <c r="O82" t="s">
        <v>66</v>
      </c>
      <c r="P82" t="s">
        <v>20</v>
      </c>
      <c r="Q82" t="s">
        <v>20</v>
      </c>
      <c r="R82" t="s">
        <v>20</v>
      </c>
      <c r="S82" t="s">
        <v>87</v>
      </c>
      <c r="T82" s="1" t="s">
        <v>397</v>
      </c>
      <c r="U82" s="1" t="s">
        <v>418</v>
      </c>
    </row>
    <row r="83" spans="1:21" x14ac:dyDescent="0.25">
      <c r="A83" t="s">
        <v>398</v>
      </c>
      <c r="B83" t="s">
        <v>399</v>
      </c>
      <c r="C83" t="s">
        <v>74</v>
      </c>
      <c r="D83" t="s">
        <v>144</v>
      </c>
      <c r="E83" t="s">
        <v>386</v>
      </c>
      <c r="F83" t="s">
        <v>59</v>
      </c>
      <c r="G83" t="s">
        <v>50</v>
      </c>
      <c r="H83" t="s">
        <v>50</v>
      </c>
      <c r="I83" t="s">
        <v>51</v>
      </c>
      <c r="J83" t="s">
        <v>52</v>
      </c>
      <c r="K83" t="s">
        <v>70</v>
      </c>
      <c r="L83" t="s">
        <v>20</v>
      </c>
      <c r="M83" t="s">
        <v>71</v>
      </c>
      <c r="N83" t="s">
        <v>20</v>
      </c>
      <c r="O83" t="s">
        <v>71</v>
      </c>
      <c r="P83" t="s">
        <v>20</v>
      </c>
      <c r="Q83" t="s">
        <v>20</v>
      </c>
      <c r="R83" t="s">
        <v>20</v>
      </c>
      <c r="S83" t="s">
        <v>74</v>
      </c>
      <c r="T83" s="1" t="s">
        <v>400</v>
      </c>
      <c r="U83" s="1" t="s">
        <v>418</v>
      </c>
    </row>
    <row r="84" spans="1:21" x14ac:dyDescent="0.25">
      <c r="A84" t="s">
        <v>401</v>
      </c>
      <c r="B84" t="s">
        <v>394</v>
      </c>
      <c r="C84" t="s">
        <v>91</v>
      </c>
      <c r="D84" t="s">
        <v>385</v>
      </c>
      <c r="E84" t="s">
        <v>402</v>
      </c>
      <c r="F84" t="s">
        <v>59</v>
      </c>
      <c r="G84" t="s">
        <v>50</v>
      </c>
      <c r="H84" t="s">
        <v>50</v>
      </c>
      <c r="I84" t="s">
        <v>51</v>
      </c>
      <c r="J84" t="s">
        <v>52</v>
      </c>
      <c r="K84" t="s">
        <v>70</v>
      </c>
      <c r="L84" t="s">
        <v>20</v>
      </c>
      <c r="M84" t="s">
        <v>71</v>
      </c>
      <c r="N84" t="s">
        <v>20</v>
      </c>
      <c r="O84" t="s">
        <v>66</v>
      </c>
      <c r="P84" t="s">
        <v>20</v>
      </c>
      <c r="Q84" t="s">
        <v>20</v>
      </c>
      <c r="R84" t="s">
        <v>20</v>
      </c>
      <c r="S84" t="s">
        <v>91</v>
      </c>
      <c r="T84" s="1" t="s">
        <v>403</v>
      </c>
      <c r="U84" s="1" t="s">
        <v>418</v>
      </c>
    </row>
    <row r="85" spans="1:21" x14ac:dyDescent="0.25">
      <c r="A85" t="s">
        <v>404</v>
      </c>
      <c r="B85" t="s">
        <v>399</v>
      </c>
      <c r="C85" t="s">
        <v>91</v>
      </c>
      <c r="D85" t="s">
        <v>259</v>
      </c>
      <c r="E85" t="s">
        <v>386</v>
      </c>
      <c r="F85" t="s">
        <v>59</v>
      </c>
      <c r="G85" t="s">
        <v>50</v>
      </c>
      <c r="H85" t="s">
        <v>50</v>
      </c>
      <c r="I85" t="s">
        <v>51</v>
      </c>
      <c r="J85" t="s">
        <v>52</v>
      </c>
      <c r="K85" t="s">
        <v>70</v>
      </c>
      <c r="L85" t="s">
        <v>20</v>
      </c>
      <c r="M85" t="s">
        <v>71</v>
      </c>
      <c r="N85" t="s">
        <v>20</v>
      </c>
      <c r="O85" t="s">
        <v>71</v>
      </c>
      <c r="P85" t="s">
        <v>20</v>
      </c>
      <c r="Q85" t="s">
        <v>20</v>
      </c>
      <c r="R85" t="s">
        <v>20</v>
      </c>
      <c r="S85" t="s">
        <v>91</v>
      </c>
      <c r="T85" s="1" t="s">
        <v>405</v>
      </c>
      <c r="U85" s="1" t="s">
        <v>418</v>
      </c>
    </row>
    <row r="86" spans="1:21" x14ac:dyDescent="0.25">
      <c r="A86" t="s">
        <v>406</v>
      </c>
      <c r="B86" t="s">
        <v>399</v>
      </c>
      <c r="C86" t="s">
        <v>87</v>
      </c>
      <c r="D86" t="s">
        <v>137</v>
      </c>
      <c r="E86" t="s">
        <v>407</v>
      </c>
      <c r="F86" t="s">
        <v>59</v>
      </c>
      <c r="G86" t="s">
        <v>50</v>
      </c>
      <c r="H86" t="s">
        <v>50</v>
      </c>
      <c r="I86" t="s">
        <v>51</v>
      </c>
      <c r="J86" t="s">
        <v>52</v>
      </c>
      <c r="K86" t="s">
        <v>70</v>
      </c>
      <c r="L86" t="s">
        <v>20</v>
      </c>
      <c r="M86" t="s">
        <v>20</v>
      </c>
      <c r="N86" t="s">
        <v>20</v>
      </c>
      <c r="O86" t="s">
        <v>20</v>
      </c>
      <c r="P86" t="s">
        <v>20</v>
      </c>
      <c r="Q86" t="s">
        <v>20</v>
      </c>
      <c r="R86" t="s">
        <v>20</v>
      </c>
      <c r="S86" t="s">
        <v>87</v>
      </c>
      <c r="T86" s="1" t="s">
        <v>408</v>
      </c>
      <c r="U86" s="1" t="s">
        <v>418</v>
      </c>
    </row>
    <row r="87" spans="1:21" x14ac:dyDescent="0.25">
      <c r="A87" t="s">
        <v>409</v>
      </c>
      <c r="B87" t="s">
        <v>399</v>
      </c>
      <c r="C87" t="s">
        <v>41</v>
      </c>
      <c r="D87" t="s">
        <v>134</v>
      </c>
      <c r="E87" t="s">
        <v>407</v>
      </c>
      <c r="F87" t="s">
        <v>59</v>
      </c>
      <c r="G87" t="s">
        <v>50</v>
      </c>
      <c r="H87" t="s">
        <v>50</v>
      </c>
      <c r="I87" t="s">
        <v>51</v>
      </c>
      <c r="J87" t="s">
        <v>52</v>
      </c>
      <c r="K87" t="s">
        <v>70</v>
      </c>
      <c r="L87" t="s">
        <v>20</v>
      </c>
      <c r="M87" t="s">
        <v>20</v>
      </c>
      <c r="N87" t="s">
        <v>20</v>
      </c>
      <c r="O87" t="s">
        <v>20</v>
      </c>
      <c r="P87" t="s">
        <v>20</v>
      </c>
      <c r="Q87" t="s">
        <v>20</v>
      </c>
      <c r="R87" t="s">
        <v>20</v>
      </c>
      <c r="S87" t="s">
        <v>41</v>
      </c>
      <c r="T87" s="1" t="s">
        <v>410</v>
      </c>
      <c r="U87" s="1" t="s">
        <v>418</v>
      </c>
    </row>
    <row r="88" spans="1:21" x14ac:dyDescent="0.25">
      <c r="A88" t="s">
        <v>411</v>
      </c>
      <c r="B88" t="s">
        <v>394</v>
      </c>
      <c r="C88" t="s">
        <v>91</v>
      </c>
      <c r="D88" t="s">
        <v>412</v>
      </c>
      <c r="E88" t="s">
        <v>402</v>
      </c>
      <c r="F88" t="s">
        <v>59</v>
      </c>
      <c r="G88" t="s">
        <v>50</v>
      </c>
      <c r="H88" t="s">
        <v>50</v>
      </c>
      <c r="I88" t="s">
        <v>51</v>
      </c>
      <c r="J88" t="s">
        <v>52</v>
      </c>
      <c r="K88" t="s">
        <v>70</v>
      </c>
      <c r="L88" t="s">
        <v>20</v>
      </c>
      <c r="M88" t="s">
        <v>71</v>
      </c>
      <c r="N88" t="s">
        <v>20</v>
      </c>
      <c r="O88" t="s">
        <v>66</v>
      </c>
      <c r="P88" t="s">
        <v>20</v>
      </c>
      <c r="Q88" t="s">
        <v>20</v>
      </c>
      <c r="R88" t="s">
        <v>20</v>
      </c>
      <c r="S88" t="s">
        <v>91</v>
      </c>
      <c r="T88" s="1" t="s">
        <v>403</v>
      </c>
      <c r="U88" s="1" t="s">
        <v>418</v>
      </c>
    </row>
    <row r="89" spans="1:21" x14ac:dyDescent="0.25">
      <c r="A89" t="s">
        <v>413</v>
      </c>
      <c r="B89" t="s">
        <v>394</v>
      </c>
      <c r="C89" t="s">
        <v>41</v>
      </c>
      <c r="D89" t="s">
        <v>134</v>
      </c>
      <c r="E89" t="s">
        <v>386</v>
      </c>
      <c r="F89" t="s">
        <v>59</v>
      </c>
      <c r="G89" t="s">
        <v>50</v>
      </c>
      <c r="H89" t="s">
        <v>50</v>
      </c>
      <c r="I89" t="s">
        <v>51</v>
      </c>
      <c r="J89" t="s">
        <v>52</v>
      </c>
      <c r="K89" t="s">
        <v>70</v>
      </c>
      <c r="L89" t="s">
        <v>20</v>
      </c>
      <c r="M89" t="s">
        <v>20</v>
      </c>
      <c r="N89" t="s">
        <v>20</v>
      </c>
      <c r="O89" t="s">
        <v>66</v>
      </c>
      <c r="P89" t="s">
        <v>20</v>
      </c>
      <c r="Q89" t="s">
        <v>20</v>
      </c>
      <c r="R89" t="s">
        <v>20</v>
      </c>
      <c r="S89" t="s">
        <v>41</v>
      </c>
      <c r="T89" s="1" t="s">
        <v>414</v>
      </c>
      <c r="U89" s="1" t="s">
        <v>418</v>
      </c>
    </row>
    <row r="90" spans="1:21" x14ac:dyDescent="0.25">
      <c r="A90" t="s">
        <v>415</v>
      </c>
      <c r="B90" t="s">
        <v>399</v>
      </c>
      <c r="C90" t="s">
        <v>81</v>
      </c>
      <c r="D90" t="s">
        <v>144</v>
      </c>
      <c r="E90" t="s">
        <v>407</v>
      </c>
      <c r="F90" t="s">
        <v>59</v>
      </c>
      <c r="G90" t="s">
        <v>50</v>
      </c>
      <c r="H90" t="s">
        <v>50</v>
      </c>
      <c r="I90" t="s">
        <v>51</v>
      </c>
      <c r="J90" t="s">
        <v>52</v>
      </c>
      <c r="K90" t="s">
        <v>70</v>
      </c>
      <c r="L90" t="s">
        <v>20</v>
      </c>
      <c r="M90" t="s">
        <v>20</v>
      </c>
      <c r="N90" t="s">
        <v>20</v>
      </c>
      <c r="O90" t="s">
        <v>20</v>
      </c>
      <c r="P90" t="s">
        <v>20</v>
      </c>
      <c r="Q90" t="s">
        <v>20</v>
      </c>
      <c r="R90" t="s">
        <v>20</v>
      </c>
      <c r="S90" t="s">
        <v>81</v>
      </c>
      <c r="T90" s="1" t="s">
        <v>416</v>
      </c>
      <c r="U90" s="1" t="s">
        <v>418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44701C-AB41-41DE-917F-14B369ACBA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Base</vt:lpstr>
      <vt:lpstr>Donnee</vt:lpstr>
      <vt:lpstr>Fond</vt:lpstr>
      <vt:lpstr>Dos</vt:lpstr>
      <vt:lpstr>Feuille Tiroirs</vt:lpstr>
      <vt:lpstr>Meuble</vt:lpstr>
      <vt:lpstr>Rapport</vt:lpstr>
      <vt:lpstr>CUTRITE</vt:lpstr>
      <vt:lpstr>Client</vt:lpstr>
      <vt:lpstr>CLIENTS</vt:lpstr>
      <vt:lpstr>Colonne_F</vt:lpstr>
      <vt:lpstr>image</vt:lpstr>
      <vt:lpstr>Base!Impression_des_titres</vt:lpstr>
      <vt:lpstr>Rapport!Impression_des_titres</vt:lpstr>
      <vt:lpstr>SOURCE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 ARCHET</cp:lastModifiedBy>
  <cp:lastPrinted>2024-01-29T12:18:23Z</cp:lastPrinted>
  <dcterms:created xsi:type="dcterms:W3CDTF">2023-09-17T16:26:41Z</dcterms:created>
  <dcterms:modified xsi:type="dcterms:W3CDTF">2024-02-04T23:01:15Z</dcterms:modified>
</cp:coreProperties>
</file>