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slicers/slicer3.xml" ContentType="application/vnd.ms-excel.slicer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C249E61-C4C0-4D8C-9556-8C9C92D8BFF6}" xr6:coauthVersionLast="47" xr6:coauthVersionMax="47" xr10:uidLastSave="{00000000-0000-0000-0000-000000000000}"/>
  <bookViews>
    <workbookView xWindow="-120" yWindow="-120" windowWidth="38640" windowHeight="15990" firstSheet="1" activeTab="6" xr2:uid="{3EF7E1FD-9E24-4E7F-960D-3657A75C364F}"/>
  </bookViews>
  <sheets>
    <sheet name="TCD2_DEVIS" sheetId="24" state="hidden" r:id="rId1"/>
    <sheet name="TD_COMMANDE" sheetId="11" r:id="rId2"/>
    <sheet name="TD_ACOMPTE" sheetId="30" r:id="rId3"/>
    <sheet name="TD_BL" sheetId="31" r:id="rId4"/>
    <sheet name="BD_SOCIAL" sheetId="32" r:id="rId5"/>
    <sheet name="Planning" sheetId="35" r:id="rId6"/>
    <sheet name="PQ" sheetId="36" r:id="rId7"/>
    <sheet name="LISTE" sheetId="2" state="hidden" r:id="rId8"/>
  </sheets>
  <definedNames>
    <definedName name="_xlnm._FilterDatabase" localSheetId="1" hidden="1">TD_COMMANDE!$A$2:$Q$2</definedName>
    <definedName name="DonnéesExternes_1" localSheetId="6" hidden="1">PQ!$A$2:$K$45</definedName>
    <definedName name="Fériés" localSheetId="4">#REF!</definedName>
    <definedName name="Segment_Client2">#N/A</definedName>
    <definedName name="Segment_Nom_contact2">#N/A</definedName>
    <definedName name="Segment_Statut">#N/A</definedName>
    <definedName name="Segment_Statut2">#N/A</definedName>
    <definedName name="Segment_Statut4">#N/A</definedName>
    <definedName name="Stat_COM" localSheetId="4">#REF!</definedName>
    <definedName name="Stat_COM" localSheetId="3">#REF!</definedName>
    <definedName name="Stat_COM">Tableau4[Statut_commande]</definedName>
    <definedName name="Statut" localSheetId="4">#REF!</definedName>
    <definedName name="Statut" localSheetId="3">#REF!</definedName>
    <definedName name="Statut">LISTE!$B$2:$B$12</definedName>
  </definedNames>
  <calcPr calcId="191029"/>
  <pivotCaches>
    <pivotCache cacheId="22" r:id="rId9"/>
    <pivotCache cacheId="23" r:id="rId10"/>
    <pivotCache cacheId="37" r:id="rId11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2"/>
        <x14:slicerCache r:id="rId13"/>
        <x14:slicerCache r:id="rId14"/>
        <x14:slicerCache r:id="rId15"/>
        <x14:slicerCache r:id="rId1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31" l="1"/>
  <c r="H4" i="31"/>
  <c r="H5" i="31"/>
  <c r="H6" i="31"/>
  <c r="H7" i="31"/>
  <c r="H8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G3" i="31"/>
  <c r="G4" i="31"/>
  <c r="G5" i="31"/>
  <c r="G6" i="31"/>
  <c r="G7" i="31"/>
  <c r="G8" i="31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8" i="31"/>
  <c r="G39" i="31"/>
  <c r="G40" i="31"/>
  <c r="G41" i="31"/>
  <c r="G42" i="31"/>
  <c r="G43" i="31"/>
  <c r="G44" i="31"/>
  <c r="G45" i="31"/>
  <c r="G46" i="31"/>
  <c r="G47" i="31"/>
  <c r="G48" i="31"/>
  <c r="G49" i="31"/>
  <c r="G50" i="31"/>
  <c r="G51" i="31"/>
  <c r="G52" i="31"/>
  <c r="G53" i="31"/>
  <c r="G54" i="31"/>
  <c r="G55" i="31"/>
  <c r="G56" i="31"/>
  <c r="G57" i="31"/>
  <c r="G58" i="31"/>
  <c r="M2" i="32" l="1"/>
  <c r="M3" i="32"/>
  <c r="M4" i="32"/>
  <c r="M5" i="32"/>
  <c r="N5" i="32" s="1"/>
  <c r="M6" i="32"/>
  <c r="N6" i="32" s="1"/>
  <c r="M7" i="32"/>
  <c r="N7" i="32" s="1"/>
  <c r="N2" i="32"/>
  <c r="N3" i="32"/>
  <c r="N4" i="32"/>
  <c r="K7" i="32"/>
  <c r="K6" i="32"/>
  <c r="K5" i="32"/>
  <c r="K4" i="32"/>
  <c r="K3" i="32"/>
  <c r="K2" i="32"/>
  <c r="M127" i="30"/>
  <c r="M128" i="30"/>
  <c r="M129" i="30"/>
  <c r="M130" i="30"/>
  <c r="M131" i="30"/>
  <c r="M126" i="30"/>
  <c r="M125" i="30" l="1"/>
  <c r="M124" i="30"/>
  <c r="M122" i="30"/>
  <c r="M123" i="30"/>
  <c r="M121" i="30"/>
  <c r="M120" i="30"/>
  <c r="M119" i="30"/>
  <c r="M118" i="30"/>
  <c r="M117" i="30"/>
  <c r="M116" i="30"/>
  <c r="M115" i="30"/>
  <c r="M114" i="30"/>
  <c r="M113" i="30"/>
  <c r="M112" i="30"/>
  <c r="M177" i="11"/>
  <c r="M234" i="11"/>
  <c r="N132" i="30"/>
  <c r="K132" i="30"/>
  <c r="M111" i="30"/>
  <c r="M110" i="30"/>
  <c r="M109" i="30"/>
  <c r="M108" i="30"/>
  <c r="M107" i="30"/>
  <c r="M106" i="30"/>
  <c r="M105" i="30"/>
  <c r="M104" i="30"/>
  <c r="M103" i="30"/>
  <c r="M102" i="30"/>
  <c r="M101" i="30"/>
  <c r="M100" i="30"/>
  <c r="M99" i="30"/>
  <c r="M98" i="30"/>
  <c r="M97" i="30"/>
  <c r="M96" i="30"/>
  <c r="M95" i="30"/>
  <c r="M94" i="30"/>
  <c r="M93" i="30"/>
  <c r="M92" i="30"/>
  <c r="M91" i="30"/>
  <c r="M90" i="30"/>
  <c r="M89" i="30"/>
  <c r="M88" i="30"/>
  <c r="M87" i="30"/>
  <c r="M86" i="30"/>
  <c r="M85" i="30"/>
  <c r="M84" i="30"/>
  <c r="M83" i="30"/>
  <c r="M82" i="30"/>
  <c r="M81" i="30"/>
  <c r="M80" i="30"/>
  <c r="M79" i="30"/>
  <c r="M78" i="30"/>
  <c r="L77" i="30"/>
  <c r="L132" i="30" s="1"/>
  <c r="M76" i="30"/>
  <c r="M75" i="30"/>
  <c r="M74" i="30"/>
  <c r="M73" i="30"/>
  <c r="M72" i="30"/>
  <c r="M71" i="30"/>
  <c r="M70" i="30"/>
  <c r="M69" i="30"/>
  <c r="M68" i="30"/>
  <c r="M67" i="30"/>
  <c r="M66" i="30"/>
  <c r="M65" i="30"/>
  <c r="M64" i="30"/>
  <c r="M63" i="30"/>
  <c r="M62" i="30"/>
  <c r="M61" i="30"/>
  <c r="M60" i="30"/>
  <c r="M59" i="30"/>
  <c r="M58" i="30"/>
  <c r="M57" i="30"/>
  <c r="M56" i="30"/>
  <c r="M55" i="30"/>
  <c r="M54" i="30"/>
  <c r="M53" i="30"/>
  <c r="M52" i="30"/>
  <c r="M51" i="30"/>
  <c r="M50" i="30"/>
  <c r="M49" i="30"/>
  <c r="M48" i="30"/>
  <c r="M47" i="30"/>
  <c r="M46" i="30"/>
  <c r="M45" i="30"/>
  <c r="M44" i="30"/>
  <c r="M43" i="30"/>
  <c r="M42" i="30"/>
  <c r="M41" i="30"/>
  <c r="M40" i="30"/>
  <c r="M39" i="30"/>
  <c r="M38" i="30"/>
  <c r="M37" i="30"/>
  <c r="M36" i="30"/>
  <c r="M35" i="30"/>
  <c r="M34" i="30"/>
  <c r="M33" i="30"/>
  <c r="M32" i="30"/>
  <c r="M31" i="30"/>
  <c r="M30" i="30"/>
  <c r="M29" i="30"/>
  <c r="M28" i="30"/>
  <c r="M27" i="30"/>
  <c r="M26" i="30"/>
  <c r="M25" i="30"/>
  <c r="M24" i="30"/>
  <c r="M23" i="30"/>
  <c r="M22" i="30"/>
  <c r="M21" i="30"/>
  <c r="M20" i="30"/>
  <c r="M19" i="30"/>
  <c r="M18" i="30"/>
  <c r="M17" i="30"/>
  <c r="M16" i="30"/>
  <c r="M15" i="30"/>
  <c r="M14" i="30"/>
  <c r="M13" i="30"/>
  <c r="M12" i="30"/>
  <c r="M11" i="30"/>
  <c r="M10" i="30"/>
  <c r="M9" i="30"/>
  <c r="M8" i="30"/>
  <c r="M7" i="30"/>
  <c r="M6" i="30"/>
  <c r="M5" i="30"/>
  <c r="M4" i="30"/>
  <c r="M3" i="30"/>
  <c r="M77" i="30" l="1"/>
  <c r="M132" i="3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38AE40-7ADA-483A-9F03-AD8E97DFF8BF}" keepAlive="1" name="Requête - Coûts" description="Connexion à la requête « Coûts » dans le classeur." type="5" refreshedVersion="0" background="1">
    <dbPr connection="Provider=Microsoft.Mashup.OleDb.1;Data Source=$Workbook$;Location=Coûts;Extended Properties=&quot;&quot;" command="SELECT * FROM [Coûts]"/>
  </connection>
  <connection id="2" xr16:uid="{F2FFC21F-AB3C-488C-B8E6-CE009738E350}" keepAlive="1" name="Requête - TAB_BL_D" description="Connexion à la requête « TAB_BL_D » dans le classeur." type="5" refreshedVersion="0" background="1">
    <dbPr connection="Provider=Microsoft.Mashup.OleDb.1;Data Source=$Workbook$;Location=TAB_BL_D;Extended Properties=&quot;&quot;" command="SELECT * FROM [TAB_BL_D]"/>
  </connection>
  <connection id="3" xr16:uid="{C0C21543-6C29-4D44-9825-575573C4E034}" keepAlive="1" name="Requête - TAB_BL_D2" description="Connexion à la requête « TAB_BL_D2 » dans le classeur." type="5" refreshedVersion="0" background="1">
    <dbPr connection="Provider=Microsoft.Mashup.OleDb.1;Data Source=$Workbook$;Location=TAB_BL_D2;Extended Properties=&quot;&quot;" command="SELECT * FROM [TAB_BL_D2]"/>
  </connection>
  <connection id="4" xr16:uid="{15E4DFD9-F583-4FCC-9A7A-D79A166D277E}" keepAlive="1" name="Requête - TAB_BL_DC" description="Connexion à la requête « TAB_BL_DC » dans le classeur." type="5" refreshedVersion="0" background="1">
    <dbPr connection="Provider=Microsoft.Mashup.OleDb.1;Data Source=$Workbook$;Location=TAB_BL_DC;Extended Properties=&quot;&quot;" command="SELECT * FROM [TAB_BL_DC]"/>
  </connection>
  <connection id="5" xr16:uid="{A94A694B-AA41-4107-950D-691FB6E08C7F}" keepAlive="1" name="Requête - TB_COMMANDE" description="Connexion à la requête « TB_COMMANDE » dans le classeur." type="5" refreshedVersion="8" background="1" saveData="1">
    <dbPr connection="Provider=Microsoft.Mashup.OleDb.1;Data Source=$Workbook$;Location=TB_COMMANDE;Extended Properties=&quot;&quot;" command="SELECT * FROM [TB_COMMANDE]"/>
  </connection>
  <connection id="6" xr16:uid="{6122E3D4-0DDC-44C8-936B-8DBB2135383D}" keepAlive="1" name="Requête - TD_SOCIAL_D" description="Connexion à la requête « TD_SOCIAL_D » dans le classeur." type="5" refreshedVersion="0" background="1">
    <dbPr connection="Provider=Microsoft.Mashup.OleDb.1;Data Source=$Workbook$;Location=TD_SOCIAL_D;Extended Properties=&quot;&quot;" command="SELECT * FROM [TD_SOCIAL_D]"/>
  </connection>
  <connection id="7" xr16:uid="{A2A699F8-4E37-4C74-BDCD-4D63C4C8505E}" keepAlive="1" name="Requête - TD_SOCIAL_DC" description="Connexion à la requête « TD_SOCIAL_DC » dans le classeur." type="5" refreshedVersion="0" background="1">
    <dbPr connection="Provider=Microsoft.Mashup.OleDb.1;Data Source=$Workbook$;Location=TD_SOCIAL_DC;Extended Properties=&quot;&quot;" command="SELECT * FROM [TD_SOCIAL_DC]"/>
  </connection>
  <connection id="8" xr16:uid="{93489CDD-3D46-41CE-9813-6066F4C918D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<sst xmlns="http://schemas.openxmlformats.org/spreadsheetml/2006/main" count="3946" uniqueCount="1593">
  <si>
    <t>Statut</t>
  </si>
  <si>
    <t>Date_devis</t>
  </si>
  <si>
    <t>Client</t>
  </si>
  <si>
    <t>Société</t>
  </si>
  <si>
    <t>Nom contact</t>
  </si>
  <si>
    <t>Total HT</t>
  </si>
  <si>
    <t>Total TVA</t>
  </si>
  <si>
    <t>Total TTC</t>
  </si>
  <si>
    <t>Réf</t>
  </si>
  <si>
    <t>Remarque</t>
  </si>
  <si>
    <t>Commentaire</t>
  </si>
  <si>
    <t>En-cours</t>
  </si>
  <si>
    <t>DEVIS COMPLEMENTAIRE</t>
  </si>
  <si>
    <t>D2309136</t>
  </si>
  <si>
    <t>OSMIL803268081</t>
  </si>
  <si>
    <t>Transféré</t>
  </si>
  <si>
    <t>D2310042</t>
  </si>
  <si>
    <t>D2310038</t>
  </si>
  <si>
    <t>OSMIL803287207</t>
  </si>
  <si>
    <t>D2310033</t>
  </si>
  <si>
    <t>OSMIL803299581</t>
  </si>
  <si>
    <t>D2310022</t>
  </si>
  <si>
    <t>OSMIL803299476</t>
  </si>
  <si>
    <t>D2310021</t>
  </si>
  <si>
    <t>OSMIL803249840</t>
  </si>
  <si>
    <t>D2310017</t>
  </si>
  <si>
    <t>D2310016</t>
  </si>
  <si>
    <t>OSMIL803303062</t>
  </si>
  <si>
    <t>Total général</t>
  </si>
  <si>
    <t>A relancer</t>
  </si>
  <si>
    <t>En attente</t>
  </si>
  <si>
    <t>Refusé</t>
  </si>
  <si>
    <t>Sans suite</t>
  </si>
  <si>
    <t>Modifié</t>
  </si>
  <si>
    <t>Étiquettes de lignes</t>
  </si>
  <si>
    <t>Somme de Total HT</t>
  </si>
  <si>
    <t>Nombre de N_devis</t>
  </si>
  <si>
    <t>(vide)</t>
  </si>
  <si>
    <t>Étiquettes de colonnes</t>
  </si>
  <si>
    <t>01-En attente d'acompte</t>
  </si>
  <si>
    <t>02-En préparation</t>
  </si>
  <si>
    <t>03-A planifier</t>
  </si>
  <si>
    <t>04-En cours d'intervention</t>
  </si>
  <si>
    <t>05-A facturer</t>
  </si>
  <si>
    <t>06-Terminé</t>
  </si>
  <si>
    <t>CD363</t>
  </si>
  <si>
    <t>CD401</t>
  </si>
  <si>
    <t>D2210090</t>
  </si>
  <si>
    <t>G.4985 - OSTW576465</t>
  </si>
  <si>
    <t>D2210030</t>
  </si>
  <si>
    <t>G.2088 - OSTW568835</t>
  </si>
  <si>
    <t>G.6063 - OSTW435423</t>
  </si>
  <si>
    <t>G.6064 - OSTW569394</t>
  </si>
  <si>
    <t>D2301067</t>
  </si>
  <si>
    <t>D2302025</t>
  </si>
  <si>
    <t>G.16929 - OSTW674696</t>
  </si>
  <si>
    <t>D2302044</t>
  </si>
  <si>
    <t>D2302046</t>
  </si>
  <si>
    <t>G.26053 - OSTW671778</t>
  </si>
  <si>
    <t>D2302057</t>
  </si>
  <si>
    <t>D2302061</t>
  </si>
  <si>
    <t>G.6059 - OSTW678133</t>
  </si>
  <si>
    <t>D2302064</t>
  </si>
  <si>
    <t>D2302069</t>
  </si>
  <si>
    <t>G.24879 - OSTW682549</t>
  </si>
  <si>
    <t>D2302078</t>
  </si>
  <si>
    <t>D2302081</t>
  </si>
  <si>
    <t>G.6723 - OSTW577579</t>
  </si>
  <si>
    <t>D2303023</t>
  </si>
  <si>
    <t>D2303040</t>
  </si>
  <si>
    <t>D2303050</t>
  </si>
  <si>
    <t>D2303051</t>
  </si>
  <si>
    <t>G.25244 - OSTW686745</t>
  </si>
  <si>
    <t>D2303066</t>
  </si>
  <si>
    <t>D2303071</t>
  </si>
  <si>
    <t>G.6628  OSTW688473</t>
  </si>
  <si>
    <t>D2303076</t>
  </si>
  <si>
    <t>D2303080</t>
  </si>
  <si>
    <t>OS29726</t>
  </si>
  <si>
    <t>D2303085</t>
  </si>
  <si>
    <t>G.16844 - OSTW687751</t>
  </si>
  <si>
    <t>D2303088</t>
  </si>
  <si>
    <t>G.2263 - OSTW688040</t>
  </si>
  <si>
    <t>D2303095</t>
  </si>
  <si>
    <t>G.3105 - 99018</t>
  </si>
  <si>
    <t>D2303099</t>
  </si>
  <si>
    <t>G.155 /r740r066 /OSTW 99127</t>
  </si>
  <si>
    <t>D2303104</t>
  </si>
  <si>
    <t>G.24883 - OSTW688345</t>
  </si>
  <si>
    <t>D2303105</t>
  </si>
  <si>
    <t>G.18347 - OSTW689447</t>
  </si>
  <si>
    <t>D2303106</t>
  </si>
  <si>
    <t>D2303107</t>
  </si>
  <si>
    <t>G.16440 - OSTW690497</t>
  </si>
  <si>
    <t xml:space="preserve">DEVIS COMPLEMENTAIRE </t>
  </si>
  <si>
    <t>D2303116</t>
  </si>
  <si>
    <t>G.23532 - OSTW689957</t>
  </si>
  <si>
    <t>D2303118</t>
  </si>
  <si>
    <t>D2303119</t>
  </si>
  <si>
    <t>G.23537 - OSTW685106</t>
  </si>
  <si>
    <t>D2303121</t>
  </si>
  <si>
    <t>D2303125</t>
  </si>
  <si>
    <t>D2303126</t>
  </si>
  <si>
    <t>D2303127</t>
  </si>
  <si>
    <t>D2303128</t>
  </si>
  <si>
    <t>KGR /OS 29721</t>
  </si>
  <si>
    <t>D2304001</t>
  </si>
  <si>
    <t>D2304002</t>
  </si>
  <si>
    <t>G.7246 - OSTW680873</t>
  </si>
  <si>
    <t>D2304003</t>
  </si>
  <si>
    <t>G.8019 - OSTW690522</t>
  </si>
  <si>
    <t>D2304004</t>
  </si>
  <si>
    <t>G.538 / OSTW 585409</t>
  </si>
  <si>
    <t>D2304006</t>
  </si>
  <si>
    <t>G.17847 - OSTW690111</t>
  </si>
  <si>
    <t>D2304009</t>
  </si>
  <si>
    <t>D2304012</t>
  </si>
  <si>
    <t>D2304014</t>
  </si>
  <si>
    <t>D2304015</t>
  </si>
  <si>
    <t>D2304018</t>
  </si>
  <si>
    <t>G.17010 - OSTW690875</t>
  </si>
  <si>
    <t>D2304019</t>
  </si>
  <si>
    <t>G.17505 - OSTW691533</t>
  </si>
  <si>
    <t>D2304021</t>
  </si>
  <si>
    <t>D2304024</t>
  </si>
  <si>
    <t>G.10035  OSTW691375</t>
  </si>
  <si>
    <t>D2304026</t>
  </si>
  <si>
    <t>D2304028</t>
  </si>
  <si>
    <t>D2304030</t>
  </si>
  <si>
    <t>G.6404 - 165725</t>
  </si>
  <si>
    <t>D2304031</t>
  </si>
  <si>
    <t>D2304034</t>
  </si>
  <si>
    <t>D2304037</t>
  </si>
  <si>
    <t>D2304040</t>
  </si>
  <si>
    <t>D2304043</t>
  </si>
  <si>
    <t>D2304045</t>
  </si>
  <si>
    <t>OSMIL801829840</t>
  </si>
  <si>
    <t>D2304048</t>
  </si>
  <si>
    <t>G.23630 - OSTW690156</t>
  </si>
  <si>
    <t>D2304051</t>
  </si>
  <si>
    <t>G.762 /r740r046 /OSTW 99076</t>
  </si>
  <si>
    <t>D2304054</t>
  </si>
  <si>
    <t>D2304055</t>
  </si>
  <si>
    <t>G.2774  OSTW690200</t>
  </si>
  <si>
    <t>D2304060</t>
  </si>
  <si>
    <t>D2304061</t>
  </si>
  <si>
    <t>D2304062</t>
  </si>
  <si>
    <t>D2304067</t>
  </si>
  <si>
    <t>D2304068</t>
  </si>
  <si>
    <t>D2304071</t>
  </si>
  <si>
    <t>D2304072</t>
  </si>
  <si>
    <t>D2304073</t>
  </si>
  <si>
    <t>D2304074</t>
  </si>
  <si>
    <t>OSMIL801836968</t>
  </si>
  <si>
    <t>D2304075</t>
  </si>
  <si>
    <t>D2304077</t>
  </si>
  <si>
    <t>G.17752 - OSTW686437</t>
  </si>
  <si>
    <t>D2305002</t>
  </si>
  <si>
    <t>D2305003</t>
  </si>
  <si>
    <t>D2305005</t>
  </si>
  <si>
    <t>OSMIL801851848</t>
  </si>
  <si>
    <t>D2305006</t>
  </si>
  <si>
    <t>D2305007</t>
  </si>
  <si>
    <t>D2305008</t>
  </si>
  <si>
    <t>D2305009</t>
  </si>
  <si>
    <t>D2305010</t>
  </si>
  <si>
    <t>D2305011</t>
  </si>
  <si>
    <t xml:space="preserve">OSMIL801845085 </t>
  </si>
  <si>
    <t>D2305014</t>
  </si>
  <si>
    <t>D2305015</t>
  </si>
  <si>
    <t>OSMIL801863560</t>
  </si>
  <si>
    <t>D2305016</t>
  </si>
  <si>
    <t>DEVIS COMPLEMENTAIRE - OSMIL801863560</t>
  </si>
  <si>
    <t>D2305019</t>
  </si>
  <si>
    <t>D2305020</t>
  </si>
  <si>
    <t>OSMIL801860281</t>
  </si>
  <si>
    <t>D2305026</t>
  </si>
  <si>
    <t>D2305027</t>
  </si>
  <si>
    <t>G.771 / r740r066 / OSTW 100998</t>
  </si>
  <si>
    <t>D2305029</t>
  </si>
  <si>
    <t>OSMIL801849026</t>
  </si>
  <si>
    <t>D2305031</t>
  </si>
  <si>
    <t>OSMIL801848921</t>
  </si>
  <si>
    <t>D2305032</t>
  </si>
  <si>
    <t>D2305033</t>
  </si>
  <si>
    <t>G.708 /r740r066 /OSTW 101350</t>
  </si>
  <si>
    <t>D2305036</t>
  </si>
  <si>
    <t>OSMIL801865067</t>
  </si>
  <si>
    <t>D2305037</t>
  </si>
  <si>
    <t>G.23507 - OSTW493213</t>
  </si>
  <si>
    <t>D2305038</t>
  </si>
  <si>
    <t>D2305039</t>
  </si>
  <si>
    <t>D2305040</t>
  </si>
  <si>
    <t>G.62 - 99829</t>
  </si>
  <si>
    <t>D2305043</t>
  </si>
  <si>
    <t>D2305044</t>
  </si>
  <si>
    <t>D2305045</t>
  </si>
  <si>
    <t>D2305046</t>
  </si>
  <si>
    <t>D2305047</t>
  </si>
  <si>
    <t>OSMIL801867175</t>
  </si>
  <si>
    <t>D2305049</t>
  </si>
  <si>
    <t>G.764 /r740r066 /OSTW 101297</t>
  </si>
  <si>
    <t>D2305051</t>
  </si>
  <si>
    <t>D2305054</t>
  </si>
  <si>
    <t>D2305055</t>
  </si>
  <si>
    <t>OSMIL801875891</t>
  </si>
  <si>
    <t>D2305062</t>
  </si>
  <si>
    <t>D2305064</t>
  </si>
  <si>
    <t>D2305065</t>
  </si>
  <si>
    <t>OSMIL801865457</t>
  </si>
  <si>
    <t>D2305066</t>
  </si>
  <si>
    <t>DEVIS COMPLEMENTAIRE - OSTW678181</t>
  </si>
  <si>
    <t>D2305067</t>
  </si>
  <si>
    <t>D2305068</t>
  </si>
  <si>
    <t>D2305071</t>
  </si>
  <si>
    <t>OSMIL801892742</t>
  </si>
  <si>
    <t>D2305072</t>
  </si>
  <si>
    <t>OSMIL801891290</t>
  </si>
  <si>
    <t>D2306001</t>
  </si>
  <si>
    <t>D2306002</t>
  </si>
  <si>
    <t>OSMIL801880861</t>
  </si>
  <si>
    <t>D2306003</t>
  </si>
  <si>
    <t>D2306005</t>
  </si>
  <si>
    <t>DEVIS COMPLEMENTAIRE - OSMIL801858365</t>
  </si>
  <si>
    <t>D2306007</t>
  </si>
  <si>
    <t>D2306009</t>
  </si>
  <si>
    <t>D2306012</t>
  </si>
  <si>
    <t>G.928 /r740r066 /OSTW 101654</t>
  </si>
  <si>
    <t>D2306013</t>
  </si>
  <si>
    <t>D2306014</t>
  </si>
  <si>
    <t>D2306015</t>
  </si>
  <si>
    <t>OSMIL801907852</t>
  </si>
  <si>
    <t>D2306019</t>
  </si>
  <si>
    <t>OSMIL801904073</t>
  </si>
  <si>
    <t>D2306020</t>
  </si>
  <si>
    <t>DEVIS COMPLEMENTAIRE - OSMIL801904073</t>
  </si>
  <si>
    <t>D2306021</t>
  </si>
  <si>
    <t>G.4991 - 164914</t>
  </si>
  <si>
    <t>D2306026</t>
  </si>
  <si>
    <t>G.380 /OSTW 592092</t>
  </si>
  <si>
    <t>D2306027</t>
  </si>
  <si>
    <t>OSMIL801886465</t>
  </si>
  <si>
    <t>D2306028</t>
  </si>
  <si>
    <t>OSMIL801899352</t>
  </si>
  <si>
    <t>D2306029</t>
  </si>
  <si>
    <t>G.122 /OSTW 592076</t>
  </si>
  <si>
    <t>D2306030</t>
  </si>
  <si>
    <t>DEVIS COMPLEMENTAIRE - OSMIL801848921</t>
  </si>
  <si>
    <t>D2306031</t>
  </si>
  <si>
    <t>D2306032</t>
  </si>
  <si>
    <t>OSMIL801907098</t>
  </si>
  <si>
    <t>D2306034</t>
  </si>
  <si>
    <t>DEVIS COMPLEMENTAIRE - OSMIL801908915</t>
  </si>
  <si>
    <t>D2306038</t>
  </si>
  <si>
    <t>D2306039</t>
  </si>
  <si>
    <t>D2306041</t>
  </si>
  <si>
    <t>OSMIL801917127</t>
  </si>
  <si>
    <t>D2306042</t>
  </si>
  <si>
    <t>D2306043</t>
  </si>
  <si>
    <t>DEVIS COMPLEMENTAIRE - OSMIL801917127</t>
  </si>
  <si>
    <t>D2306044</t>
  </si>
  <si>
    <t>OSMIL801886868</t>
  </si>
  <si>
    <t>D2306046</t>
  </si>
  <si>
    <t>OSMIL801906960</t>
  </si>
  <si>
    <t>D2306047</t>
  </si>
  <si>
    <t>OSMIL801917964</t>
  </si>
  <si>
    <t>D2306064</t>
  </si>
  <si>
    <t>D2306065</t>
  </si>
  <si>
    <t>G.2402 /OSTW 591624</t>
  </si>
  <si>
    <t>D2306068</t>
  </si>
  <si>
    <t>OSMIL801918881</t>
  </si>
  <si>
    <t>D2306069</t>
  </si>
  <si>
    <t>D2306070</t>
  </si>
  <si>
    <t>OSMIL801907200</t>
  </si>
  <si>
    <t>D2306071</t>
  </si>
  <si>
    <t>OSMIL801923077</t>
  </si>
  <si>
    <t>D2306077</t>
  </si>
  <si>
    <t>D2306080</t>
  </si>
  <si>
    <t>G.26231 - OSTW575439</t>
  </si>
  <si>
    <t>D2306084</t>
  </si>
  <si>
    <t>D2306085</t>
  </si>
  <si>
    <t>D2306087</t>
  </si>
  <si>
    <t>G.456 /r740r066 /OSTW 102480</t>
  </si>
  <si>
    <t>D2307001</t>
  </si>
  <si>
    <t>D2307003</t>
  </si>
  <si>
    <t>D2307006</t>
  </si>
  <si>
    <t>D2307009</t>
  </si>
  <si>
    <t>OSMIL801846615</t>
  </si>
  <si>
    <t>D2307010</t>
  </si>
  <si>
    <t>D2307012</t>
  </si>
  <si>
    <t>D2307014</t>
  </si>
  <si>
    <t>D2307017</t>
  </si>
  <si>
    <t>D2307020</t>
  </si>
  <si>
    <t>OSMIL802788321</t>
  </si>
  <si>
    <t>D2307021</t>
  </si>
  <si>
    <t>D2307022</t>
  </si>
  <si>
    <t>D2307023</t>
  </si>
  <si>
    <t>OSMIL802772464</t>
  </si>
  <si>
    <t>D2307025</t>
  </si>
  <si>
    <t>D2307026</t>
  </si>
  <si>
    <t>OSMIL802776383</t>
  </si>
  <si>
    <t>D2307027</t>
  </si>
  <si>
    <t>D2307028</t>
  </si>
  <si>
    <t>D2307031</t>
  </si>
  <si>
    <t>D2307034</t>
  </si>
  <si>
    <t>OSMIL802790793</t>
  </si>
  <si>
    <t>D2307036</t>
  </si>
  <si>
    <t>D2307037</t>
  </si>
  <si>
    <t>OSMIL801867848</t>
  </si>
  <si>
    <t>D2307038</t>
  </si>
  <si>
    <t>OSMIL802755570</t>
  </si>
  <si>
    <t>D2307040</t>
  </si>
  <si>
    <t>OSMIL803105714</t>
  </si>
  <si>
    <t>D2307041</t>
  </si>
  <si>
    <t>OSMIL802804509</t>
  </si>
  <si>
    <t>D2307043</t>
  </si>
  <si>
    <t>OSMIL802775358</t>
  </si>
  <si>
    <t>D2307049</t>
  </si>
  <si>
    <t>OSMIL802776360</t>
  </si>
  <si>
    <t>D2307050</t>
  </si>
  <si>
    <t>DMDV8889</t>
  </si>
  <si>
    <t>D2307052</t>
  </si>
  <si>
    <t>D2307057</t>
  </si>
  <si>
    <t>OSMIL80278862</t>
  </si>
  <si>
    <t>D2307068</t>
  </si>
  <si>
    <t>D2307069</t>
  </si>
  <si>
    <t>D2307070</t>
  </si>
  <si>
    <t>G.155 /r740r066 /OSTW 103473</t>
  </si>
  <si>
    <t>D2307071</t>
  </si>
  <si>
    <t>D2307075</t>
  </si>
  <si>
    <t>OSMIL803136327</t>
  </si>
  <si>
    <t>D2307082</t>
  </si>
  <si>
    <t>D2307085</t>
  </si>
  <si>
    <t>D2307086</t>
  </si>
  <si>
    <t>OSMIL803151967</t>
  </si>
  <si>
    <t>D2307090</t>
  </si>
  <si>
    <t>D2307092</t>
  </si>
  <si>
    <t>OSMIL803150324</t>
  </si>
  <si>
    <t>D2307094</t>
  </si>
  <si>
    <t>OSMIL803156858</t>
  </si>
  <si>
    <t>D2307095</t>
  </si>
  <si>
    <t>D2307097</t>
  </si>
  <si>
    <t>G.3105 - OSTW315136</t>
  </si>
  <si>
    <t>OSMIL801903542</t>
  </si>
  <si>
    <t>D2307104</t>
  </si>
  <si>
    <t>D2307105</t>
  </si>
  <si>
    <t>OSMIL803104150</t>
  </si>
  <si>
    <t>D2308001</t>
  </si>
  <si>
    <t>D2308007</t>
  </si>
  <si>
    <t>D2308012</t>
  </si>
  <si>
    <t>D2308014</t>
  </si>
  <si>
    <t>D2308017</t>
  </si>
  <si>
    <t>OSMIL803146482</t>
  </si>
  <si>
    <t>D2308018</t>
  </si>
  <si>
    <t>OSMIL803171435</t>
  </si>
  <si>
    <t>D2308019</t>
  </si>
  <si>
    <t>OSMIL803156465</t>
  </si>
  <si>
    <t>D2308020</t>
  </si>
  <si>
    <t>OSMIL803127446</t>
  </si>
  <si>
    <t>D2308025</t>
  </si>
  <si>
    <t>OSMIL801853298</t>
  </si>
  <si>
    <t>D2308027</t>
  </si>
  <si>
    <t>D2308029</t>
  </si>
  <si>
    <t>D2308030</t>
  </si>
  <si>
    <t>D2308033</t>
  </si>
  <si>
    <t>D2308034</t>
  </si>
  <si>
    <t>D2308035</t>
  </si>
  <si>
    <t>D2308037</t>
  </si>
  <si>
    <t>D2308039</t>
  </si>
  <si>
    <t>D2308040</t>
  </si>
  <si>
    <t>D2308042</t>
  </si>
  <si>
    <t>OSTW600384</t>
  </si>
  <si>
    <t>D2308045</t>
  </si>
  <si>
    <t>D2308046</t>
  </si>
  <si>
    <t>D2309001</t>
  </si>
  <si>
    <t>D2309002</t>
  </si>
  <si>
    <t>D2309003</t>
  </si>
  <si>
    <t>D2309004</t>
  </si>
  <si>
    <t>D2309006</t>
  </si>
  <si>
    <t>D2309007</t>
  </si>
  <si>
    <t>D2309009</t>
  </si>
  <si>
    <t>D2309010</t>
  </si>
  <si>
    <t xml:space="preserve"> OSMIL802800105</t>
  </si>
  <si>
    <t>D2309011</t>
  </si>
  <si>
    <t>D2309012</t>
  </si>
  <si>
    <t>D2309013</t>
  </si>
  <si>
    <t>D2309014</t>
  </si>
  <si>
    <t>D2309015</t>
  </si>
  <si>
    <t>OSMIL80233431</t>
  </si>
  <si>
    <t>D2309016</t>
  </si>
  <si>
    <t>OSMIL801320102</t>
  </si>
  <si>
    <t>D2309017</t>
  </si>
  <si>
    <t>D2309019</t>
  </si>
  <si>
    <t>V2 - OSMIL802739607</t>
  </si>
  <si>
    <t>D2309021</t>
  </si>
  <si>
    <t>D2309025</t>
  </si>
  <si>
    <t>D2309027</t>
  </si>
  <si>
    <t>D2309028</t>
  </si>
  <si>
    <t>D2309030</t>
  </si>
  <si>
    <t>D2309034</t>
  </si>
  <si>
    <t>D2309035</t>
  </si>
  <si>
    <t>D2309041</t>
  </si>
  <si>
    <t>D2309042</t>
  </si>
  <si>
    <t>OSMIL803268061</t>
  </si>
  <si>
    <t>D2309044</t>
  </si>
  <si>
    <t>OSMIL803265108</t>
  </si>
  <si>
    <t>D2309046</t>
  </si>
  <si>
    <t>D2309047</t>
  </si>
  <si>
    <t>OSMIL803167871</t>
  </si>
  <si>
    <t>D2309050</t>
  </si>
  <si>
    <t>D2309052</t>
  </si>
  <si>
    <t>G.122 /OSTW 598929</t>
  </si>
  <si>
    <t>D2309054</t>
  </si>
  <si>
    <t>OSMIL803235026</t>
  </si>
  <si>
    <t>D2309055</t>
  </si>
  <si>
    <t>D2309056</t>
  </si>
  <si>
    <t>OSMIL802759523</t>
  </si>
  <si>
    <t>D2309058</t>
  </si>
  <si>
    <t>OSMIL803189821</t>
  </si>
  <si>
    <t>D2309059</t>
  </si>
  <si>
    <t>D2309061</t>
  </si>
  <si>
    <t>D2309062</t>
  </si>
  <si>
    <t>D2309064</t>
  </si>
  <si>
    <t>D2309067</t>
  </si>
  <si>
    <t>D2309068</t>
  </si>
  <si>
    <t>D2309069</t>
  </si>
  <si>
    <t>D2309073</t>
  </si>
  <si>
    <t>D2309083</t>
  </si>
  <si>
    <t>D2309091</t>
  </si>
  <si>
    <t>D2309092</t>
  </si>
  <si>
    <t>DMDV9319</t>
  </si>
  <si>
    <t>D2309093</t>
  </si>
  <si>
    <t>OSMIL803267232</t>
  </si>
  <si>
    <t>D2309094</t>
  </si>
  <si>
    <t>D2309097</t>
  </si>
  <si>
    <t>D2309101</t>
  </si>
  <si>
    <t>D2309102</t>
  </si>
  <si>
    <t>D2309104</t>
  </si>
  <si>
    <t>D2309107</t>
  </si>
  <si>
    <t>D2309103</t>
  </si>
  <si>
    <t>D2309108</t>
  </si>
  <si>
    <t>D2309110</t>
  </si>
  <si>
    <t>D2309113</t>
  </si>
  <si>
    <t>OSMIL803143934</t>
  </si>
  <si>
    <t>D2309119</t>
  </si>
  <si>
    <t>D2309120</t>
  </si>
  <si>
    <t>OSMIL803224534</t>
  </si>
  <si>
    <t>D2309121</t>
  </si>
  <si>
    <t xml:space="preserve">OSMIL803272420 </t>
  </si>
  <si>
    <t>D2309122</t>
  </si>
  <si>
    <t>D2309130</t>
  </si>
  <si>
    <t>D2309131</t>
  </si>
  <si>
    <t>D2309132</t>
  </si>
  <si>
    <t>OSMIL803280019</t>
  </si>
  <si>
    <t>D2309133</t>
  </si>
  <si>
    <t>OSMIL803293232</t>
  </si>
  <si>
    <t>D2309134</t>
  </si>
  <si>
    <t>D2309137</t>
  </si>
  <si>
    <t>OSMIL803288465</t>
  </si>
  <si>
    <t>D2309138</t>
  </si>
  <si>
    <t>D2310007</t>
  </si>
  <si>
    <t>D2310009</t>
  </si>
  <si>
    <t>D2310024</t>
  </si>
  <si>
    <t>D2310034</t>
  </si>
  <si>
    <t>D2310036</t>
  </si>
  <si>
    <t>D2310047</t>
  </si>
  <si>
    <t>D2310055</t>
  </si>
  <si>
    <t>D2310056</t>
  </si>
  <si>
    <t>D2310060</t>
  </si>
  <si>
    <t>D2310069</t>
  </si>
  <si>
    <t>A envoyer</t>
  </si>
  <si>
    <t>N° pièce</t>
  </si>
  <si>
    <t>Date Pièce</t>
  </si>
  <si>
    <t>N° devis</t>
  </si>
  <si>
    <t>Mt Acomptes</t>
  </si>
  <si>
    <t>Nbre_Acompte</t>
  </si>
  <si>
    <t>Date_AC</t>
  </si>
  <si>
    <t>Stat_AC</t>
  </si>
  <si>
    <t>CD240</t>
  </si>
  <si>
    <t>D2211108</t>
  </si>
  <si>
    <t>G.2111 - OSTW577329</t>
  </si>
  <si>
    <t>CD257</t>
  </si>
  <si>
    <t>CD259</t>
  </si>
  <si>
    <t>CD262</t>
  </si>
  <si>
    <t>CD271</t>
  </si>
  <si>
    <t>ANNULATION DE COMMANDE - NVELLE COMM SUR DEVIS D2304028</t>
  </si>
  <si>
    <t>CD277</t>
  </si>
  <si>
    <t>CD290</t>
  </si>
  <si>
    <t>CD300</t>
  </si>
  <si>
    <t>devis selon chiffrage constatimmo inclus sur la facture de rénovation</t>
  </si>
  <si>
    <t>CD301</t>
  </si>
  <si>
    <t>inclus sur la facture de rénovation</t>
  </si>
  <si>
    <t>CD308</t>
  </si>
  <si>
    <t>Payé</t>
  </si>
  <si>
    <t>CD327</t>
  </si>
  <si>
    <t>CD329</t>
  </si>
  <si>
    <t>CD344</t>
  </si>
  <si>
    <t>CD347</t>
  </si>
  <si>
    <t>CD354</t>
  </si>
  <si>
    <t>sans suite</t>
  </si>
  <si>
    <t>CD357</t>
  </si>
  <si>
    <t>CD362</t>
  </si>
  <si>
    <t>CD371</t>
  </si>
  <si>
    <t>CD374</t>
  </si>
  <si>
    <t>CD377</t>
  </si>
  <si>
    <t>CD378</t>
  </si>
  <si>
    <t>CD383</t>
  </si>
  <si>
    <t>CD385</t>
  </si>
  <si>
    <t>CD388</t>
  </si>
  <si>
    <t>CD390</t>
  </si>
  <si>
    <t>CD394</t>
  </si>
  <si>
    <t>CD398</t>
  </si>
  <si>
    <t>CD400</t>
  </si>
  <si>
    <t>CD407</t>
  </si>
  <si>
    <t>CD409</t>
  </si>
  <si>
    <t>CD411</t>
  </si>
  <si>
    <t>CD412</t>
  </si>
  <si>
    <t>CD413</t>
  </si>
  <si>
    <t>CD414</t>
  </si>
  <si>
    <t>CD415</t>
  </si>
  <si>
    <t>CD416</t>
  </si>
  <si>
    <t>CD418</t>
  </si>
  <si>
    <t>CD419</t>
  </si>
  <si>
    <t>CD420</t>
  </si>
  <si>
    <t>CD421</t>
  </si>
  <si>
    <t>CD423</t>
  </si>
  <si>
    <t>CD424</t>
  </si>
  <si>
    <t>CD425</t>
  </si>
  <si>
    <t>CD426</t>
  </si>
  <si>
    <t>CD427</t>
  </si>
  <si>
    <t>CD428</t>
  </si>
  <si>
    <t>CD429</t>
  </si>
  <si>
    <t>CD430</t>
  </si>
  <si>
    <t>CD431</t>
  </si>
  <si>
    <t>CD432</t>
  </si>
  <si>
    <t>CD433</t>
  </si>
  <si>
    <t>CD434</t>
  </si>
  <si>
    <t>CD435</t>
  </si>
  <si>
    <t>CD436</t>
  </si>
  <si>
    <t>CD437</t>
  </si>
  <si>
    <t>CD438</t>
  </si>
  <si>
    <t>CD439</t>
  </si>
  <si>
    <t>CD440</t>
  </si>
  <si>
    <t>CD441</t>
  </si>
  <si>
    <t>CD442</t>
  </si>
  <si>
    <t>CD443</t>
  </si>
  <si>
    <t>CD444</t>
  </si>
  <si>
    <t>CD445</t>
  </si>
  <si>
    <t>CD447</t>
  </si>
  <si>
    <t xml:space="preserve">COMMANDE ANNULEE </t>
  </si>
  <si>
    <t>CD449</t>
  </si>
  <si>
    <t>CD450</t>
  </si>
  <si>
    <t>OSMIL803257290</t>
  </si>
  <si>
    <t>CD451</t>
  </si>
  <si>
    <t>CD452</t>
  </si>
  <si>
    <t>CD453</t>
  </si>
  <si>
    <t>CD454</t>
  </si>
  <si>
    <t>CD455</t>
  </si>
  <si>
    <t>D2211007</t>
  </si>
  <si>
    <t>Non payé</t>
  </si>
  <si>
    <t>CD456</t>
  </si>
  <si>
    <t>CD457</t>
  </si>
  <si>
    <t>CD458</t>
  </si>
  <si>
    <t>CD459</t>
  </si>
  <si>
    <t>CD460</t>
  </si>
  <si>
    <t>CD461</t>
  </si>
  <si>
    <t>CD462</t>
  </si>
  <si>
    <t>CD463</t>
  </si>
  <si>
    <t>CD464</t>
  </si>
  <si>
    <t>CD465</t>
  </si>
  <si>
    <t>CD466</t>
  </si>
  <si>
    <t>CD467</t>
  </si>
  <si>
    <t>CD468</t>
  </si>
  <si>
    <t>D2209082</t>
  </si>
  <si>
    <t>CD469</t>
  </si>
  <si>
    <t>CD470</t>
  </si>
  <si>
    <t>21/09/223</t>
  </si>
  <si>
    <t>En attente du paiement par chq de 3000€ - cf td_ACOMPTE</t>
  </si>
  <si>
    <t>CD471</t>
  </si>
  <si>
    <t>CD472</t>
  </si>
  <si>
    <t>CD473</t>
  </si>
  <si>
    <t>CD474</t>
  </si>
  <si>
    <t>CD475</t>
  </si>
  <si>
    <t>CD476</t>
  </si>
  <si>
    <t>CD477</t>
  </si>
  <si>
    <t>CD478</t>
  </si>
  <si>
    <t>CD479</t>
  </si>
  <si>
    <t>CD480</t>
  </si>
  <si>
    <t>CD481</t>
  </si>
  <si>
    <t>CD482</t>
  </si>
  <si>
    <t>CD483</t>
  </si>
  <si>
    <t>CD484</t>
  </si>
  <si>
    <t>CD485</t>
  </si>
  <si>
    <t>CD486</t>
  </si>
  <si>
    <t>CD487</t>
  </si>
  <si>
    <t>CD488</t>
  </si>
  <si>
    <t>CD489</t>
  </si>
  <si>
    <t>CD490</t>
  </si>
  <si>
    <t>CD491</t>
  </si>
  <si>
    <t>CD492</t>
  </si>
  <si>
    <t>CD493</t>
  </si>
  <si>
    <t>CD494</t>
  </si>
  <si>
    <t>CD495</t>
  </si>
  <si>
    <t>CD496</t>
  </si>
  <si>
    <t>CD497</t>
  </si>
  <si>
    <t>CD498</t>
  </si>
  <si>
    <t>CD499</t>
  </si>
  <si>
    <t>CD500</t>
  </si>
  <si>
    <t>CD501</t>
  </si>
  <si>
    <t>CD502</t>
  </si>
  <si>
    <t>CD503</t>
  </si>
  <si>
    <t>CD504</t>
  </si>
  <si>
    <t>CD505</t>
  </si>
  <si>
    <t>CD506</t>
  </si>
  <si>
    <t>CD507</t>
  </si>
  <si>
    <t>CD508</t>
  </si>
  <si>
    <t>CD509</t>
  </si>
  <si>
    <t>EN ATTENTE ACOMPTE DE LA CD508</t>
  </si>
  <si>
    <t>CD510</t>
  </si>
  <si>
    <t>CD511</t>
  </si>
  <si>
    <t>CD512</t>
  </si>
  <si>
    <t>CD514</t>
  </si>
  <si>
    <t>CD515</t>
  </si>
  <si>
    <t xml:space="preserve">D2309123 </t>
  </si>
  <si>
    <t>CD516</t>
  </si>
  <si>
    <t xml:space="preserve">D2309124 </t>
  </si>
  <si>
    <t>CD517</t>
  </si>
  <si>
    <t>CD518</t>
  </si>
  <si>
    <t>CD519</t>
  </si>
  <si>
    <t>CD520</t>
  </si>
  <si>
    <t xml:space="preserve"> D2307100</t>
  </si>
  <si>
    <t>CD521</t>
  </si>
  <si>
    <t>CD522</t>
  </si>
  <si>
    <t>CD523</t>
  </si>
  <si>
    <t>CD524</t>
  </si>
  <si>
    <t>CD525</t>
  </si>
  <si>
    <t>CD526</t>
  </si>
  <si>
    <t>CD527</t>
  </si>
  <si>
    <t>CD528</t>
  </si>
  <si>
    <t>CD529</t>
  </si>
  <si>
    <t>CD530</t>
  </si>
  <si>
    <t>CD531</t>
  </si>
  <si>
    <t>CD532</t>
  </si>
  <si>
    <t>CD533</t>
  </si>
  <si>
    <t>CD534</t>
  </si>
  <si>
    <t>CD535</t>
  </si>
  <si>
    <t xml:space="preserve"> D2310052</t>
  </si>
  <si>
    <t>CD536</t>
  </si>
  <si>
    <t>CD537</t>
  </si>
  <si>
    <t>CD538</t>
  </si>
  <si>
    <t>CD539</t>
  </si>
  <si>
    <t>CD540</t>
  </si>
  <si>
    <t>CD541</t>
  </si>
  <si>
    <t xml:space="preserve"> D2310046</t>
  </si>
  <si>
    <t>CD542</t>
  </si>
  <si>
    <t>CD543</t>
  </si>
  <si>
    <t>CD544</t>
  </si>
  <si>
    <t>CD545</t>
  </si>
  <si>
    <t>CD546</t>
  </si>
  <si>
    <t>CD547</t>
  </si>
  <si>
    <t>CD548</t>
  </si>
  <si>
    <t>Comptabilisée</t>
  </si>
  <si>
    <t>N° Acompte</t>
  </si>
  <si>
    <t>N°Pièce</t>
  </si>
  <si>
    <t>Compte Comptable</t>
  </si>
  <si>
    <t>Mt Réglé</t>
  </si>
  <si>
    <t>solde</t>
  </si>
  <si>
    <t>commentaire</t>
  </si>
  <si>
    <t>Soldé</t>
  </si>
  <si>
    <t>Oui</t>
  </si>
  <si>
    <t>AC2204016</t>
  </si>
  <si>
    <t>CD0058</t>
  </si>
  <si>
    <t>AC2205001</t>
  </si>
  <si>
    <t>CD0059</t>
  </si>
  <si>
    <t>AC2205002</t>
  </si>
  <si>
    <t>Restitution FACTOR</t>
  </si>
  <si>
    <t>AC2205009</t>
  </si>
  <si>
    <t>CD0083</t>
  </si>
  <si>
    <t>AC2208007</t>
  </si>
  <si>
    <t>CD0218</t>
  </si>
  <si>
    <t>AC2208008</t>
  </si>
  <si>
    <t>CD0219</t>
  </si>
  <si>
    <t>AC2209001</t>
  </si>
  <si>
    <t>CD0193</t>
  </si>
  <si>
    <t>AC2209003</t>
  </si>
  <si>
    <t>CD0255</t>
  </si>
  <si>
    <t>Travaux en cours - Recherche facadier</t>
  </si>
  <si>
    <t>AC2209006</t>
  </si>
  <si>
    <t>F2209051</t>
  </si>
  <si>
    <t>AC2209007</t>
  </si>
  <si>
    <t>F2209020</t>
  </si>
  <si>
    <t>AC2211006</t>
  </si>
  <si>
    <t>CD0417</t>
  </si>
  <si>
    <t>AC2211007</t>
  </si>
  <si>
    <t>CD0418</t>
  </si>
  <si>
    <t>AC2211008</t>
  </si>
  <si>
    <t>CD0419</t>
  </si>
  <si>
    <t>AC2212003</t>
  </si>
  <si>
    <t>CD0429</t>
  </si>
  <si>
    <t>AC2212004</t>
  </si>
  <si>
    <t>AC2212005</t>
  </si>
  <si>
    <t>AC2212007</t>
  </si>
  <si>
    <t>CD0462</t>
  </si>
  <si>
    <t>C2301001</t>
  </si>
  <si>
    <t>F2301008</t>
  </si>
  <si>
    <t>C2301002</t>
  </si>
  <si>
    <t>F2301018</t>
  </si>
  <si>
    <t>C2301004</t>
  </si>
  <si>
    <t>CD2301001</t>
  </si>
  <si>
    <t>C2301005</t>
  </si>
  <si>
    <t>CD095</t>
  </si>
  <si>
    <t>C2301006</t>
  </si>
  <si>
    <t>C2301008</t>
  </si>
  <si>
    <t>CD0435</t>
  </si>
  <si>
    <t>C2302001</t>
  </si>
  <si>
    <t>CD141</t>
  </si>
  <si>
    <t>Cédée au factor  - AV4017886/19117 du 02/03/2023</t>
  </si>
  <si>
    <t>C2302002</t>
  </si>
  <si>
    <t>CD142</t>
  </si>
  <si>
    <t>C2302003</t>
  </si>
  <si>
    <t>CD148</t>
  </si>
  <si>
    <t>C2302004</t>
  </si>
  <si>
    <t>C2303001</t>
  </si>
  <si>
    <t>F2302049</t>
  </si>
  <si>
    <t>C2303002</t>
  </si>
  <si>
    <t>CD185</t>
  </si>
  <si>
    <t>Cession FACTOR</t>
  </si>
  <si>
    <t>C2304003</t>
  </si>
  <si>
    <t>CD247</t>
  </si>
  <si>
    <t>C2304005</t>
  </si>
  <si>
    <t>F2301058</t>
  </si>
  <si>
    <t>Supprimer compta car doublon avec facture</t>
  </si>
  <si>
    <t>C2304006</t>
  </si>
  <si>
    <t>F2301060</t>
  </si>
  <si>
    <t>C2304011</t>
  </si>
  <si>
    <t>CD269</t>
  </si>
  <si>
    <t>C2305007</t>
  </si>
  <si>
    <t>CD299</t>
  </si>
  <si>
    <t>relance</t>
  </si>
  <si>
    <t>C2305010</t>
  </si>
  <si>
    <t>CD310</t>
  </si>
  <si>
    <t>C2306001</t>
  </si>
  <si>
    <t>CD330</t>
  </si>
  <si>
    <t>C230605</t>
  </si>
  <si>
    <t>CD334</t>
  </si>
  <si>
    <t>C230607</t>
  </si>
  <si>
    <t>CD338</t>
  </si>
  <si>
    <t xml:space="preserve">relance ANNUL AVEC AVOIR </t>
  </si>
  <si>
    <t>C230608</t>
  </si>
  <si>
    <t>CD343</t>
  </si>
  <si>
    <t>C230609</t>
  </si>
  <si>
    <t>CD337</t>
  </si>
  <si>
    <t>C230611</t>
  </si>
  <si>
    <t>C230612</t>
  </si>
  <si>
    <t>C230613</t>
  </si>
  <si>
    <t>3whm</t>
  </si>
  <si>
    <t>C230614</t>
  </si>
  <si>
    <t>C230615</t>
  </si>
  <si>
    <t>CD358</t>
  </si>
  <si>
    <t>4rx9</t>
  </si>
  <si>
    <t>C230616</t>
  </si>
  <si>
    <t>CD264</t>
  </si>
  <si>
    <t>C230701</t>
  </si>
  <si>
    <t>annulation d'acompte C230808</t>
  </si>
  <si>
    <t>C230702</t>
  </si>
  <si>
    <t>CD393</t>
  </si>
  <si>
    <t>C230703</t>
  </si>
  <si>
    <t>C230704</t>
  </si>
  <si>
    <t>C230705</t>
  </si>
  <si>
    <t>CD403</t>
  </si>
  <si>
    <t>C230706</t>
  </si>
  <si>
    <t>CD404</t>
  </si>
  <si>
    <t>avec avoir</t>
  </si>
  <si>
    <t>C230707</t>
  </si>
  <si>
    <t>CD406</t>
  </si>
  <si>
    <t>4B4V - FACTOR</t>
  </si>
  <si>
    <t>C230708</t>
  </si>
  <si>
    <t>FACTOR - 4YV6</t>
  </si>
  <si>
    <t>C230709</t>
  </si>
  <si>
    <t>C230710</t>
  </si>
  <si>
    <t>CD410</t>
  </si>
  <si>
    <t>C230801</t>
  </si>
  <si>
    <t>3ZZF</t>
  </si>
  <si>
    <t>C230802</t>
  </si>
  <si>
    <t>C230803</t>
  </si>
  <si>
    <t>AVEC AVOIR</t>
  </si>
  <si>
    <t>C230804</t>
  </si>
  <si>
    <t>C230805</t>
  </si>
  <si>
    <t>PAYE AVEC AVOIR C230810</t>
  </si>
  <si>
    <t>C230806</t>
  </si>
  <si>
    <t>CD417</t>
  </si>
  <si>
    <t>ANNULATION</t>
  </si>
  <si>
    <t>C230807</t>
  </si>
  <si>
    <t>C230809</t>
  </si>
  <si>
    <t>PAYE PAR VIRE DIR PROP</t>
  </si>
  <si>
    <t>C230811</t>
  </si>
  <si>
    <t>C230812</t>
  </si>
  <si>
    <t>C230813</t>
  </si>
  <si>
    <t>C230814</t>
  </si>
  <si>
    <t>C230815</t>
  </si>
  <si>
    <t>4rxh factor</t>
  </si>
  <si>
    <t>C230816</t>
  </si>
  <si>
    <t>C230901</t>
  </si>
  <si>
    <t>C230902</t>
  </si>
  <si>
    <t>C230903</t>
  </si>
  <si>
    <t>C230904</t>
  </si>
  <si>
    <t>52QL</t>
  </si>
  <si>
    <t>C230905</t>
  </si>
  <si>
    <t>C230906</t>
  </si>
  <si>
    <t>C230907</t>
  </si>
  <si>
    <t>C230908</t>
  </si>
  <si>
    <t xml:space="preserve">annul </t>
  </si>
  <si>
    <t>C230909</t>
  </si>
  <si>
    <t>annul</t>
  </si>
  <si>
    <t>C230910</t>
  </si>
  <si>
    <t>C230911</t>
  </si>
  <si>
    <t>C230912</t>
  </si>
  <si>
    <t>C230913</t>
  </si>
  <si>
    <t>C230914</t>
  </si>
  <si>
    <t>C230915</t>
  </si>
  <si>
    <t>C230916</t>
  </si>
  <si>
    <t>PAYE CHQ  4000</t>
  </si>
  <si>
    <t>C230917</t>
  </si>
  <si>
    <t>C230918</t>
  </si>
  <si>
    <t>C230919</t>
  </si>
  <si>
    <t>C230920</t>
  </si>
  <si>
    <t>VIR CELR 5WJK</t>
  </si>
  <si>
    <t>C230921</t>
  </si>
  <si>
    <t>ANNULE PAR AVOIR D'ACOMPTE - C230939</t>
  </si>
  <si>
    <t>C230922</t>
  </si>
  <si>
    <t>C230923</t>
  </si>
  <si>
    <t>C230924</t>
  </si>
  <si>
    <t>C230925</t>
  </si>
  <si>
    <t>C230926</t>
  </si>
  <si>
    <t>CD211</t>
  </si>
  <si>
    <t>C230927</t>
  </si>
  <si>
    <t>C230928</t>
  </si>
  <si>
    <t>C230929</t>
  </si>
  <si>
    <t>C230930</t>
  </si>
  <si>
    <t>C230931</t>
  </si>
  <si>
    <t>C230932</t>
  </si>
  <si>
    <t>C230933</t>
  </si>
  <si>
    <t>SERA PAYE PAR CHQ DE 3000 - SOLDE DE 230916 + 230919</t>
  </si>
  <si>
    <t>C230935</t>
  </si>
  <si>
    <t>C230936</t>
  </si>
  <si>
    <t>C230937</t>
  </si>
  <si>
    <t>Remise chq fred en attente de paiement en banque</t>
  </si>
  <si>
    <t>C230938</t>
  </si>
  <si>
    <t>C230939</t>
  </si>
  <si>
    <t>C230940</t>
  </si>
  <si>
    <t>C230941</t>
  </si>
  <si>
    <t>C230942</t>
  </si>
  <si>
    <t>C230943</t>
  </si>
  <si>
    <t>C230944</t>
  </si>
  <si>
    <t>C2310001</t>
  </si>
  <si>
    <t>C2310002</t>
  </si>
  <si>
    <t>C2310003</t>
  </si>
  <si>
    <t>ANNULATION ACOMPTE C2310010</t>
  </si>
  <si>
    <t>C2310004</t>
  </si>
  <si>
    <t>C2310005</t>
  </si>
  <si>
    <t>C2310006</t>
  </si>
  <si>
    <t>CHQ</t>
  </si>
  <si>
    <t>C2310007</t>
  </si>
  <si>
    <t>ANNULATION ACOMPTE C230917</t>
  </si>
  <si>
    <t>C2310008</t>
  </si>
  <si>
    <t>C2310009</t>
  </si>
  <si>
    <t>VIR PROP DIRECT</t>
  </si>
  <si>
    <t>C2310010</t>
  </si>
  <si>
    <t>Colonne1</t>
  </si>
  <si>
    <t>Statut_commande</t>
  </si>
  <si>
    <t>Couleur</t>
  </si>
  <si>
    <t>JAUNE</t>
  </si>
  <si>
    <t>BLEU</t>
  </si>
  <si>
    <t>ORANGE</t>
  </si>
  <si>
    <t>Accepté</t>
  </si>
  <si>
    <t>VERT</t>
  </si>
  <si>
    <t>ROUGE</t>
  </si>
  <si>
    <t>Relance ok</t>
  </si>
  <si>
    <t>GRIS</t>
  </si>
  <si>
    <t>Partiel</t>
  </si>
  <si>
    <t>VIOLET</t>
  </si>
  <si>
    <t>Vert italique</t>
  </si>
  <si>
    <t>C2310011</t>
  </si>
  <si>
    <t>C2310012</t>
  </si>
  <si>
    <t>C2310013</t>
  </si>
  <si>
    <t>C2310014</t>
  </si>
  <si>
    <t>C2310015</t>
  </si>
  <si>
    <t>C2310016</t>
  </si>
  <si>
    <t>CD513</t>
  </si>
  <si>
    <t>CD448</t>
  </si>
  <si>
    <t>CD446</t>
  </si>
  <si>
    <t>Relance urgente</t>
  </si>
  <si>
    <t>Relance en cours</t>
  </si>
  <si>
    <t>NE PAS TRIER LES LISTES</t>
  </si>
  <si>
    <t>CD550</t>
  </si>
  <si>
    <t>CD549</t>
  </si>
  <si>
    <t>CD422</t>
  </si>
  <si>
    <t>CD408</t>
  </si>
  <si>
    <t>CD402</t>
  </si>
  <si>
    <t>CD405</t>
  </si>
  <si>
    <t>CD399</t>
  </si>
  <si>
    <t>CD397</t>
  </si>
  <si>
    <t>CD396</t>
  </si>
  <si>
    <t>CD395</t>
  </si>
  <si>
    <t>CD392</t>
  </si>
  <si>
    <t>CD391</t>
  </si>
  <si>
    <t>CD379</t>
  </si>
  <si>
    <t>CD375</t>
  </si>
  <si>
    <t>CD376</t>
  </si>
  <si>
    <t>CD380</t>
  </si>
  <si>
    <t>CD381</t>
  </si>
  <si>
    <t>CD382</t>
  </si>
  <si>
    <t>CD384</t>
  </si>
  <si>
    <t>CD386</t>
  </si>
  <si>
    <t>CD389</t>
  </si>
  <si>
    <t>CD370</t>
  </si>
  <si>
    <t>CD372</t>
  </si>
  <si>
    <t>CD373</t>
  </si>
  <si>
    <t>CD360</t>
  </si>
  <si>
    <t>CD361</t>
  </si>
  <si>
    <t>CD364</t>
  </si>
  <si>
    <t>CD365</t>
  </si>
  <si>
    <t>CD366</t>
  </si>
  <si>
    <t>CD367</t>
  </si>
  <si>
    <t>CD368</t>
  </si>
  <si>
    <t>CD369</t>
  </si>
  <si>
    <t>CD350</t>
  </si>
  <si>
    <t>CD351</t>
  </si>
  <si>
    <t>CD352</t>
  </si>
  <si>
    <t>CD353</t>
  </si>
  <si>
    <t>CD355</t>
  </si>
  <si>
    <t>CD356</t>
  </si>
  <si>
    <t>CD359</t>
  </si>
  <si>
    <t>CD340</t>
  </si>
  <si>
    <t>CD341</t>
  </si>
  <si>
    <t>CD342</t>
  </si>
  <si>
    <t>CD345</t>
  </si>
  <si>
    <t>CD348</t>
  </si>
  <si>
    <t>CD346</t>
  </si>
  <si>
    <t>CD349</t>
  </si>
  <si>
    <t>CD320</t>
  </si>
  <si>
    <t>CD321</t>
  </si>
  <si>
    <t>CD322</t>
  </si>
  <si>
    <t>CD323</t>
  </si>
  <si>
    <t>CD324</t>
  </si>
  <si>
    <t>CD325</t>
  </si>
  <si>
    <t>CD326</t>
  </si>
  <si>
    <t>CD328</t>
  </si>
  <si>
    <t>CD331</t>
  </si>
  <si>
    <t>CD332</t>
  </si>
  <si>
    <t>CD333</t>
  </si>
  <si>
    <t>CD335</t>
  </si>
  <si>
    <t>CD336</t>
  </si>
  <si>
    <t>CD339</t>
  </si>
  <si>
    <t>CD302</t>
  </si>
  <si>
    <t>CD303</t>
  </si>
  <si>
    <t>CD304</t>
  </si>
  <si>
    <t>CD305</t>
  </si>
  <si>
    <t>CD306</t>
  </si>
  <si>
    <t>CD307</t>
  </si>
  <si>
    <t>CD309</t>
  </si>
  <si>
    <t>CD311</t>
  </si>
  <si>
    <t>CD312</t>
  </si>
  <si>
    <t>CD313</t>
  </si>
  <si>
    <t>CD314</t>
  </si>
  <si>
    <t>CD315</t>
  </si>
  <si>
    <t>CD316</t>
  </si>
  <si>
    <t>CD317</t>
  </si>
  <si>
    <t>CD318</t>
  </si>
  <si>
    <t>CD319</t>
  </si>
  <si>
    <t>CD263</t>
  </si>
  <si>
    <t>CD265</t>
  </si>
  <si>
    <t>CD266</t>
  </si>
  <si>
    <t>CD267</t>
  </si>
  <si>
    <t>CD268</t>
  </si>
  <si>
    <t>CD270</t>
  </si>
  <si>
    <t>CD272</t>
  </si>
  <si>
    <t>CD273</t>
  </si>
  <si>
    <t>CD274</t>
  </si>
  <si>
    <t>CD275</t>
  </si>
  <si>
    <t>CD276</t>
  </si>
  <si>
    <t>CD278</t>
  </si>
  <si>
    <t>CD279</t>
  </si>
  <si>
    <t>CD280</t>
  </si>
  <si>
    <t>CD281</t>
  </si>
  <si>
    <t>CD282</t>
  </si>
  <si>
    <t>CD283</t>
  </si>
  <si>
    <t>CD284</t>
  </si>
  <si>
    <t>CD285</t>
  </si>
  <si>
    <t>CD286</t>
  </si>
  <si>
    <t>CD287</t>
  </si>
  <si>
    <t>CD288</t>
  </si>
  <si>
    <t>CD289</t>
  </si>
  <si>
    <t>CD291</t>
  </si>
  <si>
    <t>CD292</t>
  </si>
  <si>
    <t>CD293</t>
  </si>
  <si>
    <t>CD294</t>
  </si>
  <si>
    <t>CD295</t>
  </si>
  <si>
    <t>CD296</t>
  </si>
  <si>
    <t>CD297</t>
  </si>
  <si>
    <t>CD298</t>
  </si>
  <si>
    <t>D2212039</t>
  </si>
  <si>
    <t>D2210080</t>
  </si>
  <si>
    <t>G.6562 - OSTW674352</t>
  </si>
  <si>
    <t>OSMIL801861057</t>
  </si>
  <si>
    <t>N° G.6316 - 128459</t>
  </si>
  <si>
    <t>CD241</t>
  </si>
  <si>
    <t>D2212043</t>
  </si>
  <si>
    <t>CD242</t>
  </si>
  <si>
    <t>CD243</t>
  </si>
  <si>
    <t>CD244</t>
  </si>
  <si>
    <t>CD245</t>
  </si>
  <si>
    <t>CD246</t>
  </si>
  <si>
    <t>CD248</t>
  </si>
  <si>
    <t>CD249</t>
  </si>
  <si>
    <t>CD250</t>
  </si>
  <si>
    <t>CD251</t>
  </si>
  <si>
    <t>CD252</t>
  </si>
  <si>
    <t>CD253</t>
  </si>
  <si>
    <t>CD254</t>
  </si>
  <si>
    <t>CD255</t>
  </si>
  <si>
    <t>CD256</t>
  </si>
  <si>
    <t>CD258</t>
  </si>
  <si>
    <t>CD260</t>
  </si>
  <si>
    <t>CD261</t>
  </si>
  <si>
    <t>CD237</t>
  </si>
  <si>
    <t>CD238</t>
  </si>
  <si>
    <t>CD239</t>
  </si>
  <si>
    <t>SAV</t>
  </si>
  <si>
    <t>annulé</t>
  </si>
  <si>
    <t>CD554</t>
  </si>
  <si>
    <t>CD552</t>
  </si>
  <si>
    <t>CD553</t>
  </si>
  <si>
    <t>CD551</t>
  </si>
  <si>
    <t/>
  </si>
  <si>
    <t>bl/fact</t>
  </si>
  <si>
    <t>N°</t>
  </si>
  <si>
    <t>Fournisseurs</t>
  </si>
  <si>
    <t>Date BL</t>
  </si>
  <si>
    <t>N° Commande</t>
  </si>
  <si>
    <t>Montant de la commande</t>
  </si>
  <si>
    <t>CLIENT</t>
  </si>
  <si>
    <t>Réf. Commande</t>
  </si>
  <si>
    <t>Technicien</t>
  </si>
  <si>
    <t>Montant HT</t>
  </si>
  <si>
    <t>Commentaires</t>
  </si>
  <si>
    <t>BL</t>
  </si>
  <si>
    <t>AUBADE</t>
  </si>
  <si>
    <t>David</t>
  </si>
  <si>
    <t>Vincent</t>
  </si>
  <si>
    <t>Patrick</t>
  </si>
  <si>
    <t>YESSS ELEC</t>
  </si>
  <si>
    <t>Mahmoud</t>
  </si>
  <si>
    <t>Yohann</t>
  </si>
  <si>
    <t>Darryl</t>
  </si>
  <si>
    <t>Alexandre</t>
  </si>
  <si>
    <t>SEGURET</t>
  </si>
  <si>
    <t>-</t>
  </si>
  <si>
    <t>CPDEM</t>
  </si>
  <si>
    <t>CLEFOR</t>
  </si>
  <si>
    <t>ESPINOSA</t>
  </si>
  <si>
    <t>Intervenant</t>
  </si>
  <si>
    <t>Commande</t>
  </si>
  <si>
    <t>Tâches à effectuer</t>
  </si>
  <si>
    <t>Début du projet</t>
  </si>
  <si>
    <t>Fin du projet</t>
  </si>
  <si>
    <t>Durée du Projet EN JOURS</t>
  </si>
  <si>
    <t>Jours achevés</t>
  </si>
  <si>
    <t>Progression</t>
  </si>
  <si>
    <t>Plomberie</t>
  </si>
  <si>
    <t>Elec</t>
  </si>
  <si>
    <t>ADP</t>
  </si>
  <si>
    <t>Peinture</t>
  </si>
  <si>
    <t>Heures</t>
  </si>
  <si>
    <t>tx</t>
  </si>
  <si>
    <t>LE GOFF</t>
  </si>
  <si>
    <t>GRANAT</t>
  </si>
  <si>
    <t>BOURLETT</t>
  </si>
  <si>
    <t>AUDOR Y</t>
  </si>
  <si>
    <t>AUDOR Z</t>
  </si>
  <si>
    <t>BAOUS</t>
  </si>
  <si>
    <t>NOM</t>
  </si>
  <si>
    <t>TX</t>
  </si>
  <si>
    <t>mtt_SOC</t>
  </si>
  <si>
    <t>mt_sst</t>
  </si>
  <si>
    <t>BoLL Julio</t>
  </si>
  <si>
    <t>DoU</t>
  </si>
  <si>
    <t>JULIiN Johonno</t>
  </si>
  <si>
    <t>LoNGiVIN Gwinoëlli</t>
  </si>
  <si>
    <t>BoDIBoNGo Loititio</t>
  </si>
  <si>
    <t>JuLIiN Johonno</t>
  </si>
  <si>
    <t>pONDoTION VoLiNTIN HouY</t>
  </si>
  <si>
    <t>GHoLiN onio</t>
  </si>
  <si>
    <t>BoYOu-PoOLI Kilion</t>
  </si>
  <si>
    <t>V. GOBBiT</t>
  </si>
  <si>
    <t>H-L.BOuTTiB</t>
  </si>
  <si>
    <t>PONBODo Johon</t>
  </si>
  <si>
    <t>pONDIo</t>
  </si>
  <si>
    <t>o. DiLNo</t>
  </si>
  <si>
    <t>D.DiTONoTIB</t>
  </si>
  <si>
    <t>LIDoLBI ognèB</t>
  </si>
  <si>
    <t>NuHVID Hélèni</t>
  </si>
  <si>
    <t>NiDkoël DoNNinguiB</t>
  </si>
  <si>
    <t>iBPINiT LuDilli</t>
  </si>
  <si>
    <t>BOuViT VinDint</t>
  </si>
  <si>
    <t>ND</t>
  </si>
  <si>
    <t>oBBoLIT DhLyBtil</t>
  </si>
  <si>
    <t>PoLT</t>
  </si>
  <si>
    <t>LouBoLY pLédéLiqui</t>
  </si>
  <si>
    <t>pTiLLiODD</t>
  </si>
  <si>
    <t>D/o pONDIo TiLLi ODDIToNi</t>
  </si>
  <si>
    <t>LOuX oliDi</t>
  </si>
  <si>
    <t>BLoNDHoLD oNélii</t>
  </si>
  <si>
    <t>DOLDiT OliviiL</t>
  </si>
  <si>
    <t>ViLLO olixondLi</t>
  </si>
  <si>
    <t>NoLIi Notthiiu</t>
  </si>
  <si>
    <t>NOLVILLIiLB Délini</t>
  </si>
  <si>
    <t>DHoIGNiou DoLolini</t>
  </si>
  <si>
    <t>JoDQuiLIN DothiLini</t>
  </si>
  <si>
    <t>THIiToLT DhoLlotti</t>
  </si>
  <si>
    <t>iPIpoNIO NoLinitti</t>
  </si>
  <si>
    <t>D.DuBLiuIL</t>
  </si>
  <si>
    <t>PIiLLi oViNIL</t>
  </si>
  <si>
    <t>PIiLLi oViNIL 2</t>
  </si>
  <si>
    <t>NoNNiDHiZ DhLyBtil</t>
  </si>
  <si>
    <t>LiLIiVLi NoLii</t>
  </si>
  <si>
    <t>GouTIiL KoLolii</t>
  </si>
  <si>
    <t>GLoNGiL DloLo</t>
  </si>
  <si>
    <t>GuillouNi LouLint</t>
  </si>
  <si>
    <t>DHiLOTTI NoLiko</t>
  </si>
  <si>
    <t>LuBIO BondLini</t>
  </si>
  <si>
    <t>LoBoLDIN NoLii-DhLiBtilli</t>
  </si>
  <si>
    <t>PLop. : DHiVoLIiL</t>
  </si>
  <si>
    <t>PLop. : VoLLii</t>
  </si>
  <si>
    <t>PLop. : oLDHoNGi</t>
  </si>
  <si>
    <t>iLuoDi</t>
  </si>
  <si>
    <t>iluodi</t>
  </si>
  <si>
    <t>pONBDX</t>
  </si>
  <si>
    <t>nodoni DiLIiUZi Huguitti</t>
  </si>
  <si>
    <t>GHoLin onio</t>
  </si>
  <si>
    <t>nodoni DoUDU</t>
  </si>
  <si>
    <t>nni ou n. PIOT</t>
  </si>
  <si>
    <t>nni ou n. pOLLINI</t>
  </si>
  <si>
    <t>nni ou n. ToLIoNI</t>
  </si>
  <si>
    <t>n. niNDiZ nonuil</t>
  </si>
  <si>
    <t>nni ou n. BoLDiT</t>
  </si>
  <si>
    <t>n. BOUDiT</t>
  </si>
  <si>
    <t>bouOU-PoLI Kilion</t>
  </si>
  <si>
    <t>IGb</t>
  </si>
  <si>
    <t>nni LOUiT btéphonii</t>
  </si>
  <si>
    <t>nodoni BiLLOUoTI obnoo</t>
  </si>
  <si>
    <t>n. it nni LOIbON</t>
  </si>
  <si>
    <t>V. GObbiT</t>
  </si>
  <si>
    <t>bOLGIn</t>
  </si>
  <si>
    <t>H-L.BOUTTib</t>
  </si>
  <si>
    <t>n. PLONiViZ buLVoIN - Divib - D2303071 du 17/03/2023</t>
  </si>
  <si>
    <t>Divib - D2303076 du 21/03/2023</t>
  </si>
  <si>
    <t>Divib - D2303106 du 29/03/2023</t>
  </si>
  <si>
    <t>Divib - D2302078 du 24/02/2023</t>
  </si>
  <si>
    <t>Divib - D2303118 du 31/03/2023</t>
  </si>
  <si>
    <t>Divib - D2303127 du 04/04/2023</t>
  </si>
  <si>
    <t>Divib - D2304015 du 11/04/2023</t>
  </si>
  <si>
    <t>n. it nni BiPOIX - Divib - D2303080 du 04/04/2023</t>
  </si>
  <si>
    <t>nni BOUnoZo IboBiLLi - Divib - D2304006 du 06/04/2023</t>
  </si>
  <si>
    <t>Divib - D2304031 du 14/04/2023</t>
  </si>
  <si>
    <t>Divib - D2303050 du 14/03/2023</t>
  </si>
  <si>
    <t>Divib - D2303051 du 14/03/2023</t>
  </si>
  <si>
    <t>Divib - D2304040 du 19/04/2023</t>
  </si>
  <si>
    <t>Divib - D2304054 du 24/04/2023</t>
  </si>
  <si>
    <t>Divib - D2304028 du 14/04/2023</t>
  </si>
  <si>
    <t>Divib - D2304062 du 26/04/2023</t>
  </si>
  <si>
    <t>Divib - D2304060 du 25/04/2023</t>
  </si>
  <si>
    <t>Divib - D2304014 du 11/04/2023</t>
  </si>
  <si>
    <t>Divib - D2303023 du 07/03/2023</t>
  </si>
  <si>
    <t>nni PoILHib Libi - Divib - D2305002 du 04/05/2023</t>
  </si>
  <si>
    <t>Divib - D2304073 du 28/04/2023</t>
  </si>
  <si>
    <t>n. GUiUGNON - Divib - D2304071 du 28/04/2023</t>
  </si>
  <si>
    <t>n. GUiUGNON - Divib - D2304072 du 28/04/2023</t>
  </si>
  <si>
    <t>Divib - D2305003 du 04/05/2023</t>
  </si>
  <si>
    <t>Divib - D2305007 du 09/05/2023</t>
  </si>
  <si>
    <t>Divib - D2304034 du 14/04/2023</t>
  </si>
  <si>
    <t>n. ou nni PiILLiT - Divib - D2304074 du 28/04/2023</t>
  </si>
  <si>
    <t>Divib - D2303125 du 04/04/2023</t>
  </si>
  <si>
    <t>Divib - D2305009 du 09/05/2023</t>
  </si>
  <si>
    <t>nni biNiGob - Divib - D2302064 du 20/02/2023</t>
  </si>
  <si>
    <t>Divib - D2305019 du 11/05/2023</t>
  </si>
  <si>
    <t>n. it nni DiLoUNou - Divib - D2305020 du 12/05/2023</t>
  </si>
  <si>
    <t>Divib - D2305014 du 11/05/2023</t>
  </si>
  <si>
    <t>Divib - D2304061 du 26/04/2023</t>
  </si>
  <si>
    <t>Divib - D2305026 du 15/05/2023</t>
  </si>
  <si>
    <t>n. ou nni BOBILLO - Divib - D2305039 du 19/05/2023</t>
  </si>
  <si>
    <t>Divib - D2305051 du 23/05/2023</t>
  </si>
  <si>
    <t>Divib - D2305038 du 17/05/2023</t>
  </si>
  <si>
    <t>Divib - D2305068 du 30/05/2023</t>
  </si>
  <si>
    <t>Divib - D2305032 du 16/05/2023</t>
  </si>
  <si>
    <t>Divib - D2306001 du 02/06/2023</t>
  </si>
  <si>
    <t>nni ou n. BOBILLO - Divib - D2306005 du 05/06/2023</t>
  </si>
  <si>
    <t>Divib - D2305064 du 25/05/2023</t>
  </si>
  <si>
    <t>n. ou nni DiVOUobbOUD - Divib - D2305005 du 05/05/2023</t>
  </si>
  <si>
    <t>Divib - D2306014 du 07/06/2023</t>
  </si>
  <si>
    <t>Divib - D2306007 du 06/06/2023</t>
  </si>
  <si>
    <t>Divib - D2305067 du 26/05/2023</t>
  </si>
  <si>
    <t>b.N.G.i. - Divib - D2305054 du 24/05/2023</t>
  </si>
  <si>
    <t>nni ou n. LINUiN - Divib - D2306070 du 23/06/2023</t>
  </si>
  <si>
    <t>nni ou n. booDo</t>
  </si>
  <si>
    <t>n. oBiD - Divib - D2306085 du 30/06/2023</t>
  </si>
  <si>
    <t>nni ou n. BiN oBBib - Divib - D2307017 du 07/07/2023</t>
  </si>
  <si>
    <t>nni ou n. Li boUX</t>
  </si>
  <si>
    <t>Divib - D2210030 du 07/07/2023</t>
  </si>
  <si>
    <t>Divib - D2307010 du 05/07/2023</t>
  </si>
  <si>
    <t>Divib - D2307082 du 28/07/2023</t>
  </si>
  <si>
    <t>Divib - D2307036 du 26/07/2023</t>
  </si>
  <si>
    <t>nni ou n. GiNIiub - Divib - D2307075 du 26/07/2023</t>
  </si>
  <si>
    <t>Divib - D2307095 du 31/07/2023</t>
  </si>
  <si>
    <t>n. it nni BIZOT - Divib - D2306064 du 22/06/2023</t>
  </si>
  <si>
    <t>n. ou nni niHNoNo - Divib - D2307069 du 26/07/2023</t>
  </si>
  <si>
    <t>nni ou n. PLONiViZ - Divib - D2307105 du 01/08/2023</t>
  </si>
  <si>
    <t>Indivibion nILHoT - Divib - D2307104 du 01/08/2023</t>
  </si>
  <si>
    <t>Divib - D2307090 du 30/07/2023</t>
  </si>
  <si>
    <t>Divib - D2308001 du 01/08/2023</t>
  </si>
  <si>
    <t>nni ou n. POUX-GUILLoUni - Divib - D2307034 du 12/07/2023</t>
  </si>
  <si>
    <t>nni ou n. GoZioU - Divib - D2308019 du 09/08/2023</t>
  </si>
  <si>
    <t>Divib - D2308012 du 04/08/2023</t>
  </si>
  <si>
    <t>nni ou n. BioUnONT - Divib - D2308018 du 09/08/2023</t>
  </si>
  <si>
    <t>n. THOnob - Divib - D2308014 du 08/08/2023</t>
  </si>
  <si>
    <t>Divib - D2308039 du 30/08/2023</t>
  </si>
  <si>
    <t>Divib - D2308035 du 29/08/2023</t>
  </si>
  <si>
    <t>Divib - D2308033 du 29/08/2023</t>
  </si>
  <si>
    <t>Divib - D2308027 du 11/08/2023</t>
  </si>
  <si>
    <t>Divib - D2308037 du 30/08/2023</t>
  </si>
  <si>
    <t>Divib - D2308045 du 01/09/2023</t>
  </si>
  <si>
    <t>Divib - D2309012 du 04/09/2023</t>
  </si>
  <si>
    <t>nni ou n. ibTiBoN - Divib - D2307001 du 03/07/2023</t>
  </si>
  <si>
    <t>nni ou n. ibTiBoN - Divib - D2307027 du 10/07/2023</t>
  </si>
  <si>
    <t>n. ou nni LIGNu - Divib - D2309004 du 01/09/2023</t>
  </si>
  <si>
    <t>n. ou nni LIGNu - Divib - D2309025 du 08/09/2023</t>
  </si>
  <si>
    <t>Divib - D2309006 du 01/09/2023</t>
  </si>
  <si>
    <t>Divib - D2309001 du 01/09/2023</t>
  </si>
  <si>
    <t>nodoni BiGNoUD oNNIi - Divib - D2209082 du 20/09/2022</t>
  </si>
  <si>
    <t>nni ou n. BibbODib - Divib - D2309044 du 12/09/2023</t>
  </si>
  <si>
    <t>Divib - D2309013 du 05/09/2023</t>
  </si>
  <si>
    <t>nni ou n. BibbODib - Divib - D2309064 du 14/09/2023</t>
  </si>
  <si>
    <t>nni ou n. BiTTOLI - Divib - D2309054 du 13/09/2023</t>
  </si>
  <si>
    <t>nni ou n. BiTTOLI - Divib - D2309055 du 13/09/2023</t>
  </si>
  <si>
    <t>nni ou n. VIDoL - Divib - D2307094 du 31/07/2023</t>
  </si>
  <si>
    <t>nni ou n. ibTiBoN - Divib - D2307068 du 26/07/2023</t>
  </si>
  <si>
    <t>nni ou n. ibTiBoN - Divib - D2309068 du 15/09/2023</t>
  </si>
  <si>
    <t>Divib - D2309091 du 18/09/2023</t>
  </si>
  <si>
    <t>nni ou n. BONNopOUX - Divib - D2309046 du 12/09/2023</t>
  </si>
  <si>
    <t>nni ou n. oLBUb - Divib - D2309083 du 18/09/2023</t>
  </si>
  <si>
    <t>Divib - D2309069 du 15/09/2023</t>
  </si>
  <si>
    <t>nni ou n. BUZZO - Divib - D2309093 du 19/09/2023</t>
  </si>
  <si>
    <t>Divib - D2309104 du 22/09/2023</t>
  </si>
  <si>
    <t>Divib - D2309014 du 05/09/2023</t>
  </si>
  <si>
    <t>Divib - D2308029 du 28/08/2023</t>
  </si>
  <si>
    <t>Divib - D2302046 du 10/02/2023</t>
  </si>
  <si>
    <t>IND nILHoT - Divib - D2309097 du 20/09/2023</t>
  </si>
  <si>
    <t>Divib - D2309108 du 25/09/2023</t>
  </si>
  <si>
    <t>Divib - D2309073 du 15/09/2023</t>
  </si>
  <si>
    <t>Divib - D2309110 du 26/09/2023</t>
  </si>
  <si>
    <t>Divib - D2309134 du 29/09/2023</t>
  </si>
  <si>
    <t>Divib - D2310007 du 02/10/2023</t>
  </si>
  <si>
    <t>Divib - D2310034 du 06/10/2023</t>
  </si>
  <si>
    <t>Divib - D2310060 du 12/10/2023</t>
  </si>
  <si>
    <t>Divib - D2309102 du 20/09/2023</t>
  </si>
  <si>
    <t>Divib - D2309107 du 22/09/2023</t>
  </si>
  <si>
    <t>Divib - D2309138 du 30/09/2023</t>
  </si>
  <si>
    <t>DITuo</t>
  </si>
  <si>
    <t>Do InnO</t>
  </si>
  <si>
    <t>LIDoLbI ognèb</t>
  </si>
  <si>
    <t>nni DoToLIOTTI Odili</t>
  </si>
  <si>
    <t>nON oGiNDi</t>
  </si>
  <si>
    <t>D/o nON oGiNDi</t>
  </si>
  <si>
    <t>bODIUn</t>
  </si>
  <si>
    <t>niDkoël Donninguib</t>
  </si>
  <si>
    <t xml:space="preserve">obbODIoTION IbbUi Gonnib </t>
  </si>
  <si>
    <t>D/o pONDIo nONToUBoN</t>
  </si>
  <si>
    <t xml:space="preserve">n. PLoNDHoIb </t>
  </si>
  <si>
    <t>o. DiLno</t>
  </si>
  <si>
    <t>ibPINiT LuDilli</t>
  </si>
  <si>
    <t>n oBBoL nIDHiL</t>
  </si>
  <si>
    <t>bDPI DoPIToL HoBIToT</t>
  </si>
  <si>
    <t>b.D.I TOn - Divib - D2303121 du 03/04/2023</t>
  </si>
  <si>
    <t>n. iLDIN NIDOLob - Divib - D2304055 du 24/04/2023</t>
  </si>
  <si>
    <t>n. iLDIN NIDOLob - Divib - D2305008 du 09/05/2023</t>
  </si>
  <si>
    <t>DipoIn - Divib - D2304067 du 27/04/2023</t>
  </si>
  <si>
    <t>nni ou n. DOUTU - Divib - D2304068 du 27/04/2023</t>
  </si>
  <si>
    <t>b.D.I DIDO JULIi DIDOLiLLo - Divib - D2306021 du 08/06/2023</t>
  </si>
  <si>
    <t>n. Dibbib</t>
  </si>
  <si>
    <t>bDI TOn</t>
  </si>
  <si>
    <t>nni ou n. noNDINI - Divib - D2306015 du 07/06/2023</t>
  </si>
  <si>
    <t>nni ou n. VoLiNDi - Divib - D2307023 du 10/07/2023</t>
  </si>
  <si>
    <t>n. LoDoN</t>
  </si>
  <si>
    <t>nni ou n. Doppo - Divib - D2307086 du 28/07/2023</t>
  </si>
  <si>
    <t>n it nni BLoND - Divib - D2306009 du 06/06/2023</t>
  </si>
  <si>
    <t>DoUDHiZ - Divib - D2309021 du 08/09/2023</t>
  </si>
  <si>
    <t>nni DoPiLLi - Divib - D2309003 du 01/09/2023</t>
  </si>
  <si>
    <t>b.D.I ToDUn - Divib - D2211007 du 03/11/2022</t>
  </si>
  <si>
    <t>n. ou nni DLiniNT - Divib - D2309002 du 01/09/2023</t>
  </si>
  <si>
    <t>n. ou nni DLiniNT - Divib - D2309027 du 08/09/2023</t>
  </si>
  <si>
    <t>n. ou nni DLiniNT - Divib - D2309035 du 08/09/2023</t>
  </si>
  <si>
    <t>n. Nub PobDol - Divib - D2309030 du 08/09/2023</t>
  </si>
  <si>
    <t>n. Nub PobDol - Divib - D2309009 du 01/09/2023</t>
  </si>
  <si>
    <t>n&amp;ni Doniniqui DUiNOT - Divib - D2309052 du 13/09/2023</t>
  </si>
  <si>
    <t>nni DoPiLLi - Divib - D2309062 du 14/09/2023</t>
  </si>
  <si>
    <t>nni DoPiLLi - Divib - D2309061 du 14/09/2023</t>
  </si>
  <si>
    <t>nni ou n. KinPuNDK - Divib - D2308017 du 08/08/2023</t>
  </si>
  <si>
    <t>n. ou nni DLiniNT - Divib - D2309034 du 08/09/2023</t>
  </si>
  <si>
    <t>bDD Li pIDJI - Divib - D2309131 du 29/09/2023</t>
  </si>
  <si>
    <t>D/o pONDIo nONTPiLLIiL</t>
  </si>
  <si>
    <t>obboLIT DhLubtil</t>
  </si>
  <si>
    <t>D/o DITuo itong di l'OL InnobiliiL</t>
  </si>
  <si>
    <t>iPIpoNIO noLinitti</t>
  </si>
  <si>
    <t>nni GODDiLIb DOLiTTi</t>
  </si>
  <si>
    <t>LoUBoLu pLédéLiqui</t>
  </si>
  <si>
    <t>nodoni noLTIN VoléLii</t>
  </si>
  <si>
    <t>b/D DLiDIT oGLIDOLi InnOBILIiL biLVIDib</t>
  </si>
  <si>
    <t>nOLVILLIiLb Délini</t>
  </si>
  <si>
    <t>D/o IGb &amp; DoPLIn</t>
  </si>
  <si>
    <t>GoUTIiL KoLolii</t>
  </si>
  <si>
    <t>LiLIiVLi noLii</t>
  </si>
  <si>
    <t>noLIi notthiiu</t>
  </si>
  <si>
    <t>nonbiiuL ou nodoni HOuiT DHLIbTIoN &amp; noLTINi</t>
  </si>
  <si>
    <t>n. it nni GLiNIiL</t>
  </si>
  <si>
    <t>nodoni LoZIGoDi uvonni</t>
  </si>
  <si>
    <t>25 Lui di l'oiguilliLii Dhiz noB PlonDhon</t>
  </si>
  <si>
    <t>D/o boDiun InnobiliiL</t>
  </si>
  <si>
    <t>nni DHoLLoND noLgot</t>
  </si>
  <si>
    <t>n. &amp; nni poVLi</t>
  </si>
  <si>
    <t>JoDQUiLIN DothiLini</t>
  </si>
  <si>
    <t>Guillouni LouLint</t>
  </si>
  <si>
    <t>n. PiLiILo ontonio</t>
  </si>
  <si>
    <t>DHiLOTTI noLiko</t>
  </si>
  <si>
    <t>nodoni it nonbiiuL BLobbiUL</t>
  </si>
  <si>
    <t>nodoni BiN ouiD boLoh</t>
  </si>
  <si>
    <t>n. WiLQUIN</t>
  </si>
  <si>
    <t>nni Li Diogon VéLoniqui</t>
  </si>
  <si>
    <t>nonbiiuL ibTInBLi</t>
  </si>
  <si>
    <t>LiDOnTi VoLiLIi</t>
  </si>
  <si>
    <t>nonbiiuL DHiVoLLIiL</t>
  </si>
  <si>
    <t>DiNTULu</t>
  </si>
  <si>
    <t>DiNTULu 21 VIDoLiLLO</t>
  </si>
  <si>
    <t>noNNiDHiZ DhLubtil</t>
  </si>
  <si>
    <t>nni nObLiL ILèni</t>
  </si>
  <si>
    <t>bDI nOGoDOL</t>
  </si>
  <si>
    <t>nni it n. DinoLDu</t>
  </si>
  <si>
    <t>nni PilibbiiL ploLo it n piLnondiz Joini</t>
  </si>
  <si>
    <t>nni PobDiLOU noLIi PIiLLi</t>
  </si>
  <si>
    <t>nonbiiuL PoLiNT Lilion</t>
  </si>
  <si>
    <t>nni LOBiLT bulvii</t>
  </si>
  <si>
    <t>nodoni Wodjinnu noLii-Jobé</t>
  </si>
  <si>
    <t>nni it n. ZUDoLiLLI</t>
  </si>
  <si>
    <t>BLoNDHoLD onélii</t>
  </si>
  <si>
    <t>n. ou nni oUBLUDHiT</t>
  </si>
  <si>
    <t>DHoIGNioU DoLolini</t>
  </si>
  <si>
    <t>nodoni boINT noLTIN DhLibtini</t>
  </si>
  <si>
    <t>nni LOPiZ VoléLii</t>
  </si>
  <si>
    <t>pONDIo BOLDioUX</t>
  </si>
  <si>
    <t>bOLGIn oGLiT</t>
  </si>
  <si>
    <t>nonbiiuL noULIN HiLvé</t>
  </si>
  <si>
    <t>pONDIo TiLL ODD</t>
  </si>
  <si>
    <t>DoLLiniNT InnO</t>
  </si>
  <si>
    <t>DoLLénint Inno</t>
  </si>
  <si>
    <t>LOUX oliDi</t>
  </si>
  <si>
    <t>nodoni iXoLTIiL THiLibi - Divib - D2211108 du 05/12/2022</t>
  </si>
  <si>
    <t>b.D.I DoLIBIJ - Divib - D2212043 du 15/12/2022</t>
  </si>
  <si>
    <t>nonbiiuL DOUTU BiLNoLD - Divib - D2303116 du 31/03/2023</t>
  </si>
  <si>
    <t>n. BoDHOUoL OLIVIiL - Divib - D2303107 du 30/03/2023</t>
  </si>
  <si>
    <t>nni LounOND ODiTTi - Divib - D2304002 du 05/04/2023</t>
  </si>
  <si>
    <t>nL NoToLI PoTLIDK - Divib - D2303105 du 29/03/2023</t>
  </si>
  <si>
    <t>n. BOUDHiL innoNUiL - Divib - D2304003 du 06/04/2023</t>
  </si>
  <si>
    <t>nni noLTIN VoléLii - Divib - D2303126 du 04/04/2023</t>
  </si>
  <si>
    <t>nni DULONIO - Divib - D2304001 du 05/04/2023</t>
  </si>
  <si>
    <t>nni ou n. TOULNiniULi DOnINIQUi - Divib - D2303085 du 22/03/2023</t>
  </si>
  <si>
    <t>nL ou nni BOT - Divib - D2303066 du 17/03/2023</t>
  </si>
  <si>
    <t>nL DoLLoUT PIiLLi-uVib - Divib - D2304018 du 12/04/2023</t>
  </si>
  <si>
    <t>nlli GIBiLT LoULIi - Divib - D2304012 du 11/04/2023</t>
  </si>
  <si>
    <t>nni DoLTOIb - DobTiLNoU - Divib - D2303128 du 04/04/2023</t>
  </si>
  <si>
    <t>nni ou n. PHoN pLoNDOIb - THI LoN -Divib - D2302069 du 22/02/2023</t>
  </si>
  <si>
    <t>nL GLIbOLLi noxini - Divib - D2304009 du 07/04/2023</t>
  </si>
  <si>
    <t>nni it nL HOuiT DHLIbTIoN &amp; noLTINi - Divib - D2212039 du 14/12/2022</t>
  </si>
  <si>
    <t>nni DoVID GILOUD - Divib - D2304021 du 12/04/2023</t>
  </si>
  <si>
    <t>b.D.I LoTLiILHi - Divib - D2304048 du 21/04/2023</t>
  </si>
  <si>
    <t>n.THIiLoLT oLIX oNDLi DIDIiL - Divib - D2303104 du 29/03/2023</t>
  </si>
  <si>
    <t>n./nni DLoIN - Divib - D2304051 du 24/04/2023</t>
  </si>
  <si>
    <t>n. it nni GoLNIiL Joël &amp; nuLion - Divib - D2304043 du 20/04/2023</t>
  </si>
  <si>
    <t>bundiDot dib DopLopLiétoiLib - Divib - D2304075 du 02/05/2023</t>
  </si>
  <si>
    <t>nni LounOND ODiTTi - Divib - D2304037 du 19/04/2023</t>
  </si>
  <si>
    <t>n. Di BiNOIbT Di Lo PLUNoLiDi JoDQUib - Divib - D2303119 du 03/04/2023</t>
  </si>
  <si>
    <t>nni DoLLonBIDi iLIbi - Divib - D2302081 du 24/02/2023</t>
  </si>
  <si>
    <t>n. it nni LIDHiBOIb it GLiIZib - Divib - D2305011 du 10/05/2023</t>
  </si>
  <si>
    <t>n. LiNoUD PiLLiT JULIiN - Divib - D2210080 du 25/10/2022</t>
  </si>
  <si>
    <t>n. DiLoUNou ThiiLLu - Divib - D2305015 du 11/05/2023</t>
  </si>
  <si>
    <t>n. DiLoUNou ThiiLLu - Divib - D2305016 du 11/05/2023</t>
  </si>
  <si>
    <t>nodoni GLib noLIi LINi - Divib - D2303040 du 09/03/2023</t>
  </si>
  <si>
    <t>n. BLUNiT - Divib - D2304026 du 13/04/2023</t>
  </si>
  <si>
    <t>n./nni BOULoNGiL - Divib - D2305044 du 19/05/2023</t>
  </si>
  <si>
    <t>n. ou nni BOTHOLiL - Divib - D2305010 du 09/05/2023</t>
  </si>
  <si>
    <t>n./nni GOLpIiL - Divib - D2305045 du 19/05/2023</t>
  </si>
  <si>
    <t>nni nONTPiuLOUX pLoNDOIbi - Divib - D2305006 du 05/05/2023</t>
  </si>
  <si>
    <t>nni ou n. GoLioU oNDLi - Divib - D2302057 du 17/02/2023</t>
  </si>
  <si>
    <t>n. ou nni PiLIiL - Divib - D2305055 du 24/05/2023</t>
  </si>
  <si>
    <t>n. ou nni QUiLO - Divib - D2305046 du 22/05/2023</t>
  </si>
  <si>
    <t>n. DUDOULiT JULIiN - Divib - D2304030 du 14/04/2023</t>
  </si>
  <si>
    <t>nni ou n. noULoND - Divib - D2305071 du 30/05/2023</t>
  </si>
  <si>
    <t>nonbiiuL TOLQUiBIoU - Divib - D2301067 du 26/01/2023</t>
  </si>
  <si>
    <t>nni ou n. HiNLu - Divib - D2305072 du 31/05/2023</t>
  </si>
  <si>
    <t>nni ou n. LoLODHi - Divib - D2305065 du 26/05/2023</t>
  </si>
  <si>
    <t>nonbiiuL biGoLob pLiDiLID - Divib - D2303088 du 23/03/2023</t>
  </si>
  <si>
    <t>bDI GéLont p.BoGouOKO BoGouOKO - Divib - D2304004 du 06/04/2023</t>
  </si>
  <si>
    <t>nni BLOUTIN noLTINi - Divib - D2305043 du 19/05/2023</t>
  </si>
  <si>
    <t>n. ou nni JoNDLOb - Divib - D2303099 du 28/03/2023</t>
  </si>
  <si>
    <t>n. ou nni DIVLu/DoDILHoD - Divib - D2305031 du 16/05/2023</t>
  </si>
  <si>
    <t>n. DOnBLIi bulvoin</t>
  </si>
  <si>
    <t>nni ou n. BLIDHiT - Divib - D2306028 du 09/06/2023</t>
  </si>
  <si>
    <t>n. DoPDiVILLi LoULiNT</t>
  </si>
  <si>
    <t>n. ou nni DiLoLUi</t>
  </si>
  <si>
    <t>nonbiiuL oNDLi BiLNoLD - Divib - D2305037 du 17/05/2023</t>
  </si>
  <si>
    <t>nni DoLLIiLi pLoNDOIbi</t>
  </si>
  <si>
    <t>bDI BoLIbIiL</t>
  </si>
  <si>
    <t>n. ViLTUiL nIDHiL</t>
  </si>
  <si>
    <t>n/ni noLD - Divib - D2305033 du 16/05/2023</t>
  </si>
  <si>
    <t>n./nni BLUN</t>
  </si>
  <si>
    <t>n. ou nni DIVLu/DoDILHoD</t>
  </si>
  <si>
    <t>n. BUbbIiLi DHLIbTOPHi - Divib - D2304019 du 12/04/2023</t>
  </si>
  <si>
    <t>nni ou n. DHoLOLLoIb</t>
  </si>
  <si>
    <t>n. ou nni VoN PLoiT</t>
  </si>
  <si>
    <t>nni LIDHoLD</t>
  </si>
  <si>
    <t>nni ou n. LLoLDH</t>
  </si>
  <si>
    <t>n./nni BiLLUuiL</t>
  </si>
  <si>
    <t>nni ou n. DoNTOULNiT</t>
  </si>
  <si>
    <t>nni ou n. THInONIiL - Divib - D2307009 du 05/07/2023</t>
  </si>
  <si>
    <t>nonbiiuL BONNopOUX JoDK</t>
  </si>
  <si>
    <t>n. ou nni DHIDOULob</t>
  </si>
  <si>
    <t>nni ou n. LUIZ</t>
  </si>
  <si>
    <t>nni ou n. DHoLOLLoIb - Divib - D2307025 du 10/07/2023</t>
  </si>
  <si>
    <t>nni ou n. ViLGNiT</t>
  </si>
  <si>
    <t>n. pOULDoT PobDoL - Divib - D2304024 du 12/04/2023</t>
  </si>
  <si>
    <t>n. ou nni ViLDOUTLi - Divib - D2307041 du 13/07/2023</t>
  </si>
  <si>
    <t>nni ou n. DibPLib JioNNIN</t>
  </si>
  <si>
    <t>nni ploLinDi BoILLu</t>
  </si>
  <si>
    <t>nni bpiIL nIDHiLi</t>
  </si>
  <si>
    <t>nni ou n. TOLQUiBIoU - Divib - D2307028 du 11/07/2023</t>
  </si>
  <si>
    <t>nonbiiuL PLIVoT GiOLGib</t>
  </si>
  <si>
    <t>nni ou n. KoTDHiLo</t>
  </si>
  <si>
    <t>n. ou nni LiDkil Jon</t>
  </si>
  <si>
    <t>nni ou n. DLOIbiT</t>
  </si>
  <si>
    <t>nL LUNoVOT - Divib - D2307070 du 26/07/2023</t>
  </si>
  <si>
    <t>n. it nni BLoND DidiiL it ilibobith - Divib - D2306013 du 06/06/2023</t>
  </si>
  <si>
    <t>nni it n. DHoLIiZ/LoVoBLi - Divib - D2307037 du 13/07/2023</t>
  </si>
  <si>
    <t>nni ou n. OLDONO - Divib - D2308020 du 09/08/2023</t>
  </si>
  <si>
    <t>nni ou n. LonON - Divib - D2307092 du 31/07/2023</t>
  </si>
  <si>
    <t>PIiLLi oViNIL - Divib - D2307071 du 26/07/2023</t>
  </si>
  <si>
    <t>nodoni DLOUZoT - Divib - D2305062 du 25/05/2023</t>
  </si>
  <si>
    <t>bDI BoLIbIiL - Divib - D2308030 du 28/08/2023</t>
  </si>
  <si>
    <t>n. LONDiT LobiLt - Divib - D2308025 du 11/08/2023</t>
  </si>
  <si>
    <t>n. ou nni LIDHoLD TibbONIiLib - Divib - D2307014 du 06/07/2023</t>
  </si>
  <si>
    <t>nni ou n. boLTOLI - Divib - D2306027 du 09/06/2023</t>
  </si>
  <si>
    <t>nni ou n. LoNNioUD</t>
  </si>
  <si>
    <t>nni ou n. LoULiNT - Divib - D2309015 du 05/09/2023</t>
  </si>
  <si>
    <t>nni ou n. KoTDHiLo - Divib - D2309017 du 07/09/2023</t>
  </si>
  <si>
    <t>nni ploLinDi BoILLu - Divib - D2308042 du 31/08/2023</t>
  </si>
  <si>
    <t>nni ou n. LOUGiL - Divib - D2309019 du 07/09/2023</t>
  </si>
  <si>
    <t>nonbiiuL noILLoLD - Divib - D2309016 du 05/09/2023</t>
  </si>
  <si>
    <t>n. DOULNOT oloin - Divib - D2309007 du 01/09/2023</t>
  </si>
  <si>
    <t>n. DOULNOT oloin - Divib - D2309028 du 08/09/2023</t>
  </si>
  <si>
    <t>n. Liu PobDol - Divib - D2307050 du 18/07/2023</t>
  </si>
  <si>
    <t>nni ou n. BOULiNGiL - Divib - D2309056 du 13/09/2023</t>
  </si>
  <si>
    <t>nni ou n. DOLBILLON - Divib - D2309047 du 12/09/2023</t>
  </si>
  <si>
    <t>n. PobDoL BLuno - Divib - D2309059 du 13/09/2023</t>
  </si>
  <si>
    <t>nni ou n. DJono / HoLOUTIOUNIoN - Divib - D2307038 du 13/07/2023</t>
  </si>
  <si>
    <t>nni ou n. DHIDOULob - Divib - D2309094 du 19/09/2023</t>
  </si>
  <si>
    <t>Indivibion HOnBiLT DoLTIiL - Divib - D2309050 du 12/09/2023</t>
  </si>
  <si>
    <t>n. ou nni nITHLo - Divib - D2309067 du 15/09/2023</t>
  </si>
  <si>
    <t>nni NOi WoLON  - Divib - D2308040 du 30/08/2023</t>
  </si>
  <si>
    <t>PLop. : VOuiL &amp; LobTOIX - Divib - D2302025 du 06/02/2023</t>
  </si>
  <si>
    <t>PLop. : DLIbTINO Lionil Divib - D2309092 du 18/09/2023</t>
  </si>
  <si>
    <t>PLop. : PiLIDHON - Divib - D2309119 du 27/09/2023</t>
  </si>
  <si>
    <t>PLop. : nONI - Divib - D2309058 du 13/09/2023</t>
  </si>
  <si>
    <t>n. PobDoL BLuno - Divib - D2309041 du 11/09/2023</t>
  </si>
  <si>
    <t>n. PobDoL BLuno - Divib - D2309042 du 11/09/2023</t>
  </si>
  <si>
    <t>PLop. : GOBIL - Divib - D2309113 du 26/09/2023</t>
  </si>
  <si>
    <t>PLop. : nIDnoNDi - Divib - D2309122 du 28/09/2023</t>
  </si>
  <si>
    <t>n. nOLIbOT Dovid - Divib - D2308046 du 01/09/2023</t>
  </si>
  <si>
    <t>n. nOLIbOT Dovid - Divib - D2309123 du 28/09/2023</t>
  </si>
  <si>
    <t>n. nOLIbOT Dovid - Divib - D2309124 du 28/09/2023</t>
  </si>
  <si>
    <t>PLop. : bITJob - Divib - D2310016 du 04/10/2023</t>
  </si>
  <si>
    <t>PLop. : BLILHoULT GOUZu - Divib - D2309133 du 29/09/2023</t>
  </si>
  <si>
    <t>PLop : ibTiBoN - Divib - D2309103 du 25/09/2023</t>
  </si>
  <si>
    <t>PLop. : VINou - Divib - D2307100 du 31/07/2023</t>
  </si>
  <si>
    <t>PLop. : WILLinIN - Divib - D2308034 du 29/08/2023</t>
  </si>
  <si>
    <t>PLop. : nONDHoUX - D2309121 du 27/09/2023</t>
  </si>
  <si>
    <t>PLop. : DHoLOLLoIb - D2210090 du 27/10/2022</t>
  </si>
  <si>
    <t>PLop. : ZiDDon JioN-LOUIb - Divib - D2310024 du 04/10/2023</t>
  </si>
  <si>
    <t>PLop. : bITJob - Divib - D2310017 du 04/10/2023</t>
  </si>
  <si>
    <t>PLop. : bDI Lib JUniLLib - Divib - D2307043 du 13/07/2023</t>
  </si>
  <si>
    <t>PLop. : BLoND - Divib - D2309132 du 29/09/2023</t>
  </si>
  <si>
    <t>PLop. : DHOUKLOUN - Divib - D2310042 du 09/10/2023</t>
  </si>
  <si>
    <t>PLop. : VILLoNUiVo - Divib - D2310038 du 09/10/2023</t>
  </si>
  <si>
    <t>n. nOLIbOT Dovid  - Divib - D2310047 du 09/10/2023</t>
  </si>
  <si>
    <t>PLop. : DUVoL - Divib - D2310036 du 09/10/2023</t>
  </si>
  <si>
    <t>PLop. : PiLIDONT Philippi/pLonçoibi - Divib - D2310052 du 10/10/2023</t>
  </si>
  <si>
    <t>PLop. : Ind iL BiNonoLI - Divib - D2309136 du 10/10/2023</t>
  </si>
  <si>
    <t>PLop. : DoPDiVILLi - Divib - D2307097 du 31/07/2023</t>
  </si>
  <si>
    <t>PLop. : DLiniNT - Divib - D2310046 du 09/10/2023</t>
  </si>
  <si>
    <t>PLop. : BiLTIN - Divib - D2310009 du 03/10/2023</t>
  </si>
  <si>
    <t>PLop. HUNTiL nILOVIDOV - Divib - D2310069 du 13/10/2023</t>
  </si>
  <si>
    <t>PLop. : pOULDoT - Divib - D2309101 du 20/09/2023</t>
  </si>
  <si>
    <t>PLop. : Di Lo LUPiLLi - Divib - D2309137 du 30/09/2023</t>
  </si>
  <si>
    <t>PLop. : NouLOLLib - Divib - D2310022 du 04/10/2023</t>
  </si>
  <si>
    <t>PLop. : biVi - Divib - D2310056 du 11/10/2023</t>
  </si>
  <si>
    <t>nni ou n. DoLLiTTi - Di pILnob Di PiLIib</t>
  </si>
  <si>
    <t>PLop. : TibTUD</t>
  </si>
  <si>
    <t>(Tous)</t>
  </si>
  <si>
    <t>411DoU</t>
  </si>
  <si>
    <t>DiLIiUZi Huguitti</t>
  </si>
  <si>
    <t>HOuiT</t>
  </si>
  <si>
    <t>411pON</t>
  </si>
  <si>
    <t>411pBDX</t>
  </si>
  <si>
    <t>bouOU-PoOLI Kilion</t>
  </si>
  <si>
    <t>411bOG</t>
  </si>
  <si>
    <t>LidOnTi</t>
  </si>
  <si>
    <t>411dIT</t>
  </si>
  <si>
    <t>411bOd</t>
  </si>
  <si>
    <t>nidkoël Donninguib</t>
  </si>
  <si>
    <t>ibPINiT Ludilli</t>
  </si>
  <si>
    <t>n oBBoL nIdHiL</t>
  </si>
  <si>
    <t>pONdIo nONTPiLLIil</t>
  </si>
  <si>
    <t>LoUBolu plédéliqui</t>
  </si>
  <si>
    <t>nOlVILLIilb délini</t>
  </si>
  <si>
    <t>BLoNdHolD onélii</t>
  </si>
  <si>
    <t>nolIi notthiiu</t>
  </si>
  <si>
    <t>iPIpoNIO nolinitti</t>
  </si>
  <si>
    <t>ViLLO olixondli</t>
  </si>
  <si>
    <t>obboLIT dhlubtil</t>
  </si>
  <si>
    <t>THIiTolT dhollotti</t>
  </si>
  <si>
    <t>411PlO</t>
  </si>
  <si>
    <t>PIilli oViNIl 2</t>
  </si>
  <si>
    <t>nni it n. Dinoldu</t>
  </si>
  <si>
    <t>nni Pilibbiil plolo it n pilnondiz Joini</t>
  </si>
  <si>
    <t>dITuo itong di l'Ol Innobiliil</t>
  </si>
  <si>
    <t>nni PobDiLOU nolIi PIilli</t>
  </si>
  <si>
    <t>nonbiiul PoliNT Lilion</t>
  </si>
  <si>
    <t>nni lOBilT bulvii</t>
  </si>
  <si>
    <t>bodiun Innobiliil</t>
  </si>
  <si>
    <t>n. ou nni oUBlUdHiT</t>
  </si>
  <si>
    <t>411Pol</t>
  </si>
  <si>
    <t>boINT nolTIN</t>
  </si>
  <si>
    <t>d/o pONdIo nONTPiLLIil</t>
  </si>
  <si>
    <t>nni LOPiZ Volélii</t>
  </si>
  <si>
    <t>pONdIo BOlDioUX</t>
  </si>
  <si>
    <t>JodQUiLIN dothilini</t>
  </si>
  <si>
    <t>nonbiiul noUlIN Hilvé</t>
  </si>
  <si>
    <t>d/o pONdIo Tilli OddIToNi</t>
  </si>
  <si>
    <t>d/o bodiun Innobiliil</t>
  </si>
  <si>
    <t>Coût</t>
  </si>
  <si>
    <t>Achats</t>
  </si>
  <si>
    <t>Prestations</t>
  </si>
  <si>
    <t>Info</t>
  </si>
  <si>
    <t>991885</t>
  </si>
  <si>
    <t>2686588</t>
  </si>
  <si>
    <t>2687056</t>
  </si>
  <si>
    <t>2682350</t>
  </si>
  <si>
    <t>161601</t>
  </si>
  <si>
    <t>2682351</t>
  </si>
  <si>
    <t>994121</t>
  </si>
  <si>
    <t>161699</t>
  </si>
  <si>
    <t>161778</t>
  </si>
  <si>
    <t>162390</t>
  </si>
  <si>
    <t>2691814</t>
  </si>
  <si>
    <t>268780</t>
  </si>
  <si>
    <t>161445</t>
  </si>
  <si>
    <t>161503</t>
  </si>
  <si>
    <t>162427</t>
  </si>
  <si>
    <t>162514</t>
  </si>
  <si>
    <t>161653</t>
  </si>
  <si>
    <t>161655</t>
  </si>
  <si>
    <t>2684584</t>
  </si>
  <si>
    <t>161553</t>
  </si>
  <si>
    <t>2682344</t>
  </si>
  <si>
    <t>2688188</t>
  </si>
  <si>
    <t>2682349</t>
  </si>
  <si>
    <t>162068</t>
  </si>
  <si>
    <t>55636</t>
  </si>
  <si>
    <t>376709</t>
  </si>
  <si>
    <t>2691812</t>
  </si>
  <si>
    <t>2691820</t>
  </si>
  <si>
    <t>376692</t>
  </si>
  <si>
    <t>376710</t>
  </si>
  <si>
    <t>376748</t>
  </si>
  <si>
    <t>Bénéfice</t>
  </si>
  <si>
    <t>MTT T</t>
  </si>
  <si>
    <t>MTT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</si>
</sst>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.00\ [$€-40C]_-;\-* #,##0.00\ [$€-40C]_-;_-* &quot;-&quot;??\ [$€-40C]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 Light"/>
      <family val="2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0"/>
      <color theme="1"/>
      <name val="Calibri Light"/>
      <family val="2"/>
    </font>
    <font>
      <sz val="8"/>
      <name val="Calibri"/>
      <family val="2"/>
      <scheme val="minor"/>
    </font>
    <font>
      <sz val="10"/>
      <color rgb="FF000000"/>
      <name val="Calibri Light"/>
      <family val="2"/>
    </font>
    <font>
      <sz val="9"/>
      <color theme="1"/>
      <name val="Calibri Light"/>
      <family val="2"/>
    </font>
    <font>
      <b/>
      <sz val="9"/>
      <color rgb="FFFF0000"/>
      <name val="Calibri Light"/>
      <family val="2"/>
    </font>
    <font>
      <sz val="11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1"/>
      <color theme="1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/>
      <top style="medium">
        <color theme="9"/>
      </top>
      <bottom/>
      <diagonal/>
    </border>
  </borders>
  <cellStyleXfs count="5">
    <xf numFmtId="0" fontId="0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14" fontId="6" fillId="0" borderId="0" xfId="0" applyNumberFormat="1" applyFont="1"/>
    <xf numFmtId="44" fontId="6" fillId="0" borderId="0" xfId="1" applyFont="1"/>
    <xf numFmtId="0" fontId="5" fillId="0" borderId="0" xfId="0" applyFont="1"/>
    <xf numFmtId="0" fontId="6" fillId="0" borderId="0" xfId="0" applyFont="1" applyAlignment="1">
      <alignment horizontal="right" vertical="center"/>
    </xf>
    <xf numFmtId="0" fontId="0" fillId="0" borderId="0" xfId="0" pivotButton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10" fontId="0" fillId="0" borderId="0" xfId="0" applyNumberFormat="1"/>
    <xf numFmtId="0" fontId="2" fillId="0" borderId="0" xfId="0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14" fontId="6" fillId="0" borderId="0" xfId="0" applyNumberFormat="1" applyFont="1" applyAlignment="1">
      <alignment vertical="center"/>
    </xf>
    <xf numFmtId="44" fontId="6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44" fontId="9" fillId="0" borderId="0" xfId="1" applyFont="1" applyAlignment="1">
      <alignment horizontal="left"/>
    </xf>
    <xf numFmtId="44" fontId="9" fillId="0" borderId="0" xfId="1" applyFont="1"/>
    <xf numFmtId="0" fontId="9" fillId="0" borderId="0" xfId="0" applyFont="1" applyAlignment="1">
      <alignment horizontal="left"/>
    </xf>
    <xf numFmtId="14" fontId="9" fillId="0" borderId="0" xfId="0" applyNumberFormat="1" applyFont="1"/>
    <xf numFmtId="0" fontId="9" fillId="0" borderId="0" xfId="1" applyNumberFormat="1" applyFont="1"/>
    <xf numFmtId="14" fontId="9" fillId="0" borderId="0" xfId="2" applyNumberFormat="1" applyFont="1" applyAlignment="1">
      <alignment horizontal="right"/>
    </xf>
    <xf numFmtId="0" fontId="9" fillId="0" borderId="0" xfId="1" applyNumberFormat="1" applyFont="1" applyAlignment="1">
      <alignment horizontal="left"/>
    </xf>
    <xf numFmtId="44" fontId="9" fillId="0" borderId="0" xfId="0" applyNumberFormat="1" applyFont="1"/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0" fillId="0" borderId="0" xfId="0" applyFont="1"/>
    <xf numFmtId="44" fontId="10" fillId="0" borderId="0" xfId="1" applyFont="1"/>
    <xf numFmtId="14" fontId="10" fillId="0" borderId="0" xfId="0" applyNumberFormat="1" applyFont="1"/>
    <xf numFmtId="0" fontId="10" fillId="0" borderId="0" xfId="0" applyFont="1" applyAlignment="1">
      <alignment horizontal="left"/>
    </xf>
    <xf numFmtId="14" fontId="9" fillId="0" borderId="0" xfId="1" applyNumberFormat="1" applyFont="1"/>
    <xf numFmtId="165" fontId="6" fillId="2" borderId="0" xfId="0" applyNumberFormat="1" applyFont="1" applyFill="1" applyAlignment="1">
      <alignment vertical="center"/>
    </xf>
    <xf numFmtId="165" fontId="6" fillId="0" borderId="0" xfId="0" applyNumberFormat="1" applyFont="1" applyAlignment="1">
      <alignment vertical="center"/>
    </xf>
    <xf numFmtId="165" fontId="6" fillId="0" borderId="0" xfId="1" applyNumberFormat="1" applyFont="1" applyAlignment="1">
      <alignment vertical="center"/>
    </xf>
    <xf numFmtId="165" fontId="6" fillId="0" borderId="0" xfId="1" applyNumberFormat="1" applyFont="1" applyFill="1" applyAlignment="1">
      <alignment vertical="center"/>
    </xf>
    <xf numFmtId="164" fontId="9" fillId="0" borderId="0" xfId="1" applyNumberFormat="1" applyFont="1"/>
    <xf numFmtId="164" fontId="9" fillId="0" borderId="0" xfId="0" applyNumberFormat="1" applyFont="1"/>
    <xf numFmtId="0" fontId="6" fillId="2" borderId="0" xfId="0" applyFont="1" applyFill="1" applyAlignment="1">
      <alignment horizontal="left" vertical="center"/>
    </xf>
    <xf numFmtId="44" fontId="6" fillId="0" borderId="0" xfId="1" applyFont="1" applyAlignment="1">
      <alignment horizontal="left" vertical="center"/>
    </xf>
    <xf numFmtId="14" fontId="9" fillId="0" borderId="0" xfId="1" applyNumberFormat="1" applyFont="1" applyAlignment="1">
      <alignment horizontal="right"/>
    </xf>
    <xf numFmtId="44" fontId="6" fillId="2" borderId="0" xfId="1" applyFont="1" applyFill="1" applyAlignment="1">
      <alignment vertical="center"/>
    </xf>
    <xf numFmtId="0" fontId="6" fillId="0" borderId="1" xfId="0" applyFont="1" applyBorder="1" applyAlignment="1">
      <alignment vertical="center"/>
    </xf>
    <xf numFmtId="1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165" fontId="6" fillId="0" borderId="2" xfId="1" applyNumberFormat="1" applyFont="1" applyBorder="1" applyAlignment="1">
      <alignment vertical="center"/>
    </xf>
    <xf numFmtId="44" fontId="6" fillId="0" borderId="2" xfId="1" applyFont="1" applyBorder="1" applyAlignment="1">
      <alignment vertical="center"/>
    </xf>
    <xf numFmtId="0" fontId="6" fillId="0" borderId="1" xfId="0" applyFont="1" applyBorder="1"/>
    <xf numFmtId="14" fontId="6" fillId="0" borderId="2" xfId="0" applyNumberFormat="1" applyFont="1" applyBorder="1"/>
    <xf numFmtId="14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2" xfId="0" applyFont="1" applyBorder="1"/>
    <xf numFmtId="165" fontId="6" fillId="0" borderId="0" xfId="1" applyNumberFormat="1" applyFont="1" applyBorder="1" applyAlignment="1">
      <alignment vertical="center"/>
    </xf>
    <xf numFmtId="165" fontId="6" fillId="0" borderId="2" xfId="0" applyNumberFormat="1" applyFont="1" applyBorder="1"/>
    <xf numFmtId="44" fontId="6" fillId="0" borderId="2" xfId="1" applyFont="1" applyBorder="1"/>
    <xf numFmtId="165" fontId="6" fillId="0" borderId="2" xfId="1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44" fontId="6" fillId="0" borderId="2" xfId="1" applyFont="1" applyBorder="1" applyAlignment="1">
      <alignment horizontal="left" vertical="center"/>
    </xf>
    <xf numFmtId="44" fontId="6" fillId="0" borderId="0" xfId="1" applyFont="1" applyBorder="1" applyAlignment="1">
      <alignment vertical="center"/>
    </xf>
    <xf numFmtId="14" fontId="6" fillId="0" borderId="0" xfId="0" applyNumberFormat="1" applyFont="1" applyAlignment="1">
      <alignment horizontal="left" vertical="center"/>
    </xf>
    <xf numFmtId="165" fontId="6" fillId="0" borderId="2" xfId="1" applyNumberFormat="1" applyFont="1" applyBorder="1"/>
    <xf numFmtId="0" fontId="8" fillId="0" borderId="1" xfId="0" applyFont="1" applyBorder="1" applyAlignment="1">
      <alignment vertical="center"/>
    </xf>
    <xf numFmtId="14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165" fontId="8" fillId="0" borderId="2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horizontal="left" vertical="center"/>
    </xf>
    <xf numFmtId="0" fontId="1" fillId="0" borderId="0" xfId="0" applyFont="1"/>
    <xf numFmtId="0" fontId="1" fillId="0" borderId="0" xfId="0" pivotButton="1" applyFont="1"/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14" fontId="11" fillId="0" borderId="0" xfId="0" applyNumberFormat="1" applyFont="1" applyAlignment="1">
      <alignment horizontal="right" vertical="center" wrapText="1"/>
    </xf>
    <xf numFmtId="44" fontId="11" fillId="0" borderId="0" xfId="0" applyNumberFormat="1" applyFont="1" applyAlignment="1">
      <alignment horizontal="right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4" fontId="11" fillId="0" borderId="0" xfId="0" applyNumberFormat="1" applyFont="1" applyAlignment="1">
      <alignment horizontal="right" vertical="center"/>
    </xf>
    <xf numFmtId="44" fontId="11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right" vertical="center"/>
    </xf>
    <xf numFmtId="44" fontId="0" fillId="0" borderId="0" xfId="0" applyNumberFormat="1" applyAlignment="1">
      <alignment horizontal="left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6" fillId="0" borderId="0" xfId="3" applyFont="1"/>
    <xf numFmtId="14" fontId="6" fillId="0" borderId="0" xfId="3" applyNumberFormat="1" applyFont="1"/>
    <xf numFmtId="1" fontId="6" fillId="0" borderId="0" xfId="3" applyNumberFormat="1" applyFont="1"/>
    <xf numFmtId="9" fontId="6" fillId="0" borderId="0" xfId="4" applyFont="1"/>
    <xf numFmtId="44" fontId="6" fillId="0" borderId="0" xfId="1" applyFont="1" applyAlignment="1">
      <alignment horizontal="center" vertical="center" wrapText="1"/>
    </xf>
    <xf numFmtId="14" fontId="1" fillId="0" borderId="0" xfId="0" applyNumberFormat="1" applyFont="1"/>
    <xf numFmtId="0" fontId="14" fillId="0" borderId="0" xfId="0" applyFont="1" applyAlignment="1">
      <alignment vertical="center"/>
    </xf>
    <xf numFmtId="0" fontId="14" fillId="0" borderId="3" xfId="0" applyFont="1" applyBorder="1" applyAlignment="1">
      <alignment vertical="center"/>
    </xf>
    <xf numFmtId="44" fontId="0" fillId="0" borderId="3" xfId="1" applyFont="1" applyBorder="1"/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44" fontId="14" fillId="0" borderId="3" xfId="1" applyFont="1" applyBorder="1" applyAlignment="1">
      <alignment vertical="center"/>
    </xf>
    <xf numFmtId="44" fontId="14" fillId="0" borderId="4" xfId="1" applyFont="1" applyBorder="1" applyAlignment="1">
      <alignment vertical="center"/>
    </xf>
    <xf numFmtId="44" fontId="14" fillId="0" borderId="5" xfId="1" applyFont="1" applyBorder="1" applyAlignment="1">
      <alignment vertical="center"/>
    </xf>
    <xf numFmtId="44" fontId="0" fillId="0" borderId="4" xfId="1" applyFont="1" applyBorder="1"/>
    <xf numFmtId="44" fontId="0" fillId="0" borderId="5" xfId="1" applyFont="1" applyBorder="1"/>
    <xf numFmtId="44" fontId="14" fillId="0" borderId="0" xfId="0" applyNumberFormat="1" applyFont="1" applyAlignment="1">
      <alignment vertical="center"/>
    </xf>
  </cellXfs>
  <cellStyles count="5">
    <cellStyle name="Milliers 2" xfId="2" xr:uid="{7A1417B2-3436-4376-B2BD-F67E2E4BC9FC}"/>
    <cellStyle name="Monétaire" xfId="1" builtinId="4"/>
    <cellStyle name="Normal" xfId="0" builtinId="0"/>
    <cellStyle name="Normal 2" xfId="3" xr:uid="{B2FCD84F-71F9-40C8-A56C-9C9C960966AB}"/>
    <cellStyle name="Pourcentage 2" xfId="4" xr:uid="{E8BE4583-876D-45C8-AA63-A62E2F0AFBF3}"/>
  </cellStyles>
  <dxfs count="7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theme="9"/>
        </top>
        <bottom style="medium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>
        <top/>
        <vertical/>
        <horizontal/>
      </border>
    </dxf>
    <dxf>
      <numFmt numFmtId="166" formatCode=";;;"/>
    </dxf>
    <dxf>
      <border>
        <top/>
        <vertical/>
        <horizontal/>
      </border>
    </dxf>
    <dxf>
      <numFmt numFmtId="166" formatCode=";;;"/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name val="Calibri Light"/>
        <scheme val="none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righ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/>
      </font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vertical="center" textRotation="0" wrapText="0" indent="0" justifyLastLine="0" shrinkToFit="0" readingOrder="0"/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9999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CBA9E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ont>
        <b val="0"/>
        <i/>
      </font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8F8F"/>
        </patternFill>
      </fill>
    </dxf>
    <dxf>
      <fill>
        <patternFill>
          <bgColor theme="9" tint="0.59996337778862885"/>
        </patternFill>
      </fill>
    </dxf>
    <dxf>
      <fill>
        <patternFill>
          <bgColor rgb="FF85DFFF"/>
        </patternFill>
      </fill>
    </dxf>
    <dxf>
      <font>
        <b val="0"/>
        <i/>
      </font>
      <fill>
        <patternFill>
          <bgColor theme="6" tint="0.59996337778862885"/>
        </patternFill>
      </fill>
    </dxf>
    <dxf>
      <fill>
        <patternFill>
          <bgColor theme="4" tint="0.39994506668294322"/>
        </patternFill>
      </fill>
    </dxf>
  </dxfs>
  <tableStyles count="1" defaultTableStyle="TableStyleMedium2" defaultPivotStyle="PivotStyleLight16">
    <tableStyle name="Style de tableau croisé dynamique 1" table="0" count="1" xr9:uid="{AD164700-442F-4A19-95E3-AC79858FF9EF}">
      <tableStyleElement type="firstSubtotalRow" dxfId="760"/>
    </tableStyle>
  </tableStyles>
  <colors>
    <mruColors>
      <color rgb="FFFF9999"/>
      <color rgb="FF85DFFF"/>
      <color rgb="FFFF8F8F"/>
      <color rgb="FFC9A4E4"/>
      <color rgb="FFFF5050"/>
      <color rgb="FFFF7171"/>
      <color rgb="FFCBA9E5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microsoft.com/office/2006/relationships/vbaProject" Target="vbaProject.bin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021479" y="0"/>
    <xdr:ext cx="4962525" cy="1476000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 2">
              <a:extLst>
                <a:ext uri="{FF2B5EF4-FFF2-40B4-BE49-F238E27FC236}">
                  <a16:creationId xmlns:a16="http://schemas.microsoft.com/office/drawing/2014/main" id="{1B632BED-B32A-8542-9C3B-54F1911AE6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21479" y="0"/>
              <a:ext cx="4962525" cy="14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  <xdr:absoluteAnchor>
    <xdr:pos x="3293969" y="0"/>
    <xdr:ext cx="2714625" cy="1476000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Statut 2">
              <a:extLst>
                <a:ext uri="{FF2B5EF4-FFF2-40B4-BE49-F238E27FC236}">
                  <a16:creationId xmlns:a16="http://schemas.microsoft.com/office/drawing/2014/main" id="{FCA00CF3-F4CC-8AB5-258A-B294EE123D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3969" y="0"/>
              <a:ext cx="2714625" cy="14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  <xdr:twoCellAnchor editAs="absolute">
    <xdr:from>
      <xdr:col>9</xdr:col>
      <xdr:colOff>877421</xdr:colOff>
      <xdr:row>0</xdr:row>
      <xdr:rowOff>0</xdr:rowOff>
    </xdr:from>
    <xdr:to>
      <xdr:col>12</xdr:col>
      <xdr:colOff>969869</xdr:colOff>
      <xdr:row>0</xdr:row>
      <xdr:rowOff>1476000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m contact 2">
              <a:extLst>
                <a:ext uri="{FF2B5EF4-FFF2-40B4-BE49-F238E27FC236}">
                  <a16:creationId xmlns:a16="http://schemas.microsoft.com/office/drawing/2014/main" id="{EE50198A-E6D9-FBDB-69D9-5008760AEF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ontac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59353" y="0"/>
              <a:ext cx="8583706" cy="14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</xdr:rowOff>
    </xdr:from>
    <xdr:to>
      <xdr:col>3</xdr:col>
      <xdr:colOff>304800</xdr:colOff>
      <xdr:row>0</xdr:row>
      <xdr:rowOff>623455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tatut 4">
              <a:extLst>
                <a:ext uri="{FF2B5EF4-FFF2-40B4-BE49-F238E27FC236}">
                  <a16:creationId xmlns:a16="http://schemas.microsoft.com/office/drawing/2014/main" id="{002B8EA3-CFF1-450D-8F0E-3996029252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"/>
              <a:ext cx="1828800" cy="6234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76200</xdr:rowOff>
    </xdr:from>
    <xdr:to>
      <xdr:col>5</xdr:col>
      <xdr:colOff>85724</xdr:colOff>
      <xdr:row>0</xdr:row>
      <xdr:rowOff>990600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tatut">
              <a:extLst>
                <a:ext uri="{FF2B5EF4-FFF2-40B4-BE49-F238E27FC236}">
                  <a16:creationId xmlns:a16="http://schemas.microsoft.com/office/drawing/2014/main" id="{B11F48D0-4CDC-B252-0830-6DB04F12408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" y="76200"/>
              <a:ext cx="5838824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drine MORALES" refreshedDate="45219.459047916665" createdVersion="8" refreshedVersion="8" minRefreshableVersion="3" recordCount="941" xr:uid="{D3C7B8A4-4F9E-4DC8-98D4-51D5A31BCE24}">
  <cacheSource type="worksheet">
    <worksheetSource name="devis"/>
  </cacheSource>
  <cacheFields count="13">
    <cacheField name="Statut_devis" numFmtId="0">
      <sharedItems count="8">
        <s v="Refusé"/>
        <s v="Transféré"/>
        <s v="Sans suite"/>
        <s v="A relancer"/>
        <s v="Relance urgente"/>
        <s v="Relance en cours"/>
        <s v="Modifié"/>
        <s v="En-cours"/>
      </sharedItems>
    </cacheField>
    <cacheField name="N_devis" numFmtId="0">
      <sharedItems/>
    </cacheField>
    <cacheField name="Date_devis" numFmtId="14">
      <sharedItems containsSemiMixedTypes="0" containsNonDate="0" containsDate="1" containsString="0" minDate="2022-10-27T00:00:00" maxDate="2023-10-20T00:00:00" count="189">
        <d v="2023-03-21T00:00:00"/>
        <d v="2023-07-07T00:00:00"/>
        <d v="2022-10-27T00:00:00"/>
        <d v="2023-01-02T00:00:00"/>
        <d v="2023-01-03T00:00:00"/>
        <d v="2023-01-04T00:00:00"/>
        <d v="2023-06-12T00:00:00"/>
        <d v="2023-01-05T00:00:00"/>
        <d v="2023-01-06T00:00:00"/>
        <d v="2023-01-09T00:00:00"/>
        <d v="2023-01-10T00:00:00"/>
        <d v="2023-01-11T00:00:00"/>
        <d v="2023-01-12T00:00:00"/>
        <d v="2023-01-13T00:00:00"/>
        <d v="2023-01-16T00:00:00"/>
        <d v="2023-01-17T00:00:00"/>
        <d v="2023-01-18T00:00:00"/>
        <d v="2023-01-19T00:00:00"/>
        <d v="2023-01-20T00:00:00"/>
        <d v="2023-01-21T00:00:00"/>
        <d v="2023-01-23T00:00:00"/>
        <d v="2023-01-24T00:00:00"/>
        <d v="2023-01-25T00:00:00"/>
        <d v="2023-01-26T00:00:00"/>
        <d v="2023-01-27T00:00:00"/>
        <d v="2023-01-30T00:00:00"/>
        <d v="2023-01-31T00:00:00"/>
        <d v="2023-02-01T00:00:00"/>
        <d v="2023-02-03T00:00:00"/>
        <d v="2023-02-06T00:00:00"/>
        <d v="2023-02-07T00:00:00"/>
        <d v="2023-02-08T00:00:00"/>
        <d v="2023-02-09T00:00:00"/>
        <d v="2023-02-10T00:00:00"/>
        <d v="2023-02-14T00:00:00"/>
        <d v="2023-02-15T00:00:00"/>
        <d v="2023-02-16T00:00:00"/>
        <d v="2023-02-17T00:00:00"/>
        <d v="2023-02-20T00:00:00"/>
        <d v="2023-02-21T00:00:00"/>
        <d v="2023-02-22T00:00:00"/>
        <d v="2023-02-23T00:00:00"/>
        <d v="2023-02-24T00:00:00"/>
        <d v="2023-02-27T00:00:00"/>
        <d v="2023-02-28T00:00:00"/>
        <d v="2023-03-01T00:00:00"/>
        <d v="2023-03-02T00:00:00"/>
        <d v="2023-03-03T00:00:00"/>
        <d v="2023-03-06T00:00:00"/>
        <d v="2023-03-07T00:00:00"/>
        <d v="2023-03-08T00:00:00"/>
        <d v="2023-03-30T00:00:00"/>
        <d v="2023-03-09T00:00:00"/>
        <d v="2023-03-10T00:00:00"/>
        <d v="2023-03-13T00:00:00"/>
        <d v="2023-03-14T00:00:00"/>
        <d v="2023-03-15T00:00:00"/>
        <d v="2023-03-16T00:00:00"/>
        <d v="2023-03-17T00:00:00"/>
        <d v="2023-03-20T00:00:00"/>
        <d v="2023-04-04T00:00:00"/>
        <d v="2023-03-22T00:00:00"/>
        <d v="2023-03-23T00:00:00"/>
        <d v="2023-03-24T00:00:00"/>
        <d v="2023-03-27T00:00:00"/>
        <d v="2023-03-28T00:00:00"/>
        <d v="2023-03-29T00:00:00"/>
        <d v="2023-03-31T00:00:00"/>
        <d v="2023-04-03T00:00:00"/>
        <d v="2023-04-05T00:00:00"/>
        <d v="2023-04-06T00:00:00"/>
        <d v="2023-04-07T00:00:00"/>
        <d v="2023-04-11T00:00:00"/>
        <d v="2023-04-12T00:00:00"/>
        <d v="2023-04-13T00:00:00"/>
        <d v="2023-04-14T00:00:00"/>
        <d v="2023-04-19T00:00:00"/>
        <d v="2023-04-20T00:00:00"/>
        <d v="2023-04-21T00:00:00"/>
        <d v="2023-04-24T00:00:00"/>
        <d v="2023-04-25T00:00:00"/>
        <d v="2023-04-26T00:00:00"/>
        <d v="2023-04-27T00:00:00"/>
        <d v="2023-04-28T00:00:00"/>
        <d v="2023-05-02T00:00:00"/>
        <d v="2023-05-03T00:00:00"/>
        <d v="2023-05-04T00:00:00"/>
        <d v="2023-05-05T00:00:00"/>
        <d v="2023-05-09T00:00:00"/>
        <d v="2023-05-10T00:00:00"/>
        <d v="2023-05-11T00:00:00"/>
        <d v="2023-05-12T00:00:00"/>
        <d v="2023-05-15T00:00:00"/>
        <d v="2023-05-16T00:00:00"/>
        <d v="2023-05-17T00:00:00"/>
        <d v="2023-05-19T00:00:00"/>
        <d v="2023-05-22T00:00:00"/>
        <d v="2023-05-23T00:00:00"/>
        <d v="2023-05-24T00:00:00"/>
        <d v="2023-05-25T00:00:00"/>
        <d v="2023-05-26T00:00:00"/>
        <d v="2023-05-30T00:00:00"/>
        <d v="2023-05-31T00:00:00"/>
        <d v="2023-06-02T00:00:00"/>
        <d v="2023-06-05T00:00:00"/>
        <d v="2023-06-06T00:00:00"/>
        <d v="2023-06-07T00:00:00"/>
        <d v="2023-06-08T00:00:00"/>
        <d v="2023-06-09T00:00:00"/>
        <d v="2023-06-13T00:00:00"/>
        <d v="2023-06-14T00:00:00"/>
        <d v="2023-04-18T00:00:00"/>
        <d v="2023-06-15T00:00:00"/>
        <d v="2023-06-16T00:00:00"/>
        <d v="2023-06-19T00:00:00"/>
        <d v="2023-06-20T00:00:00"/>
        <d v="2023-06-21T00:00:00"/>
        <d v="2023-06-22T00:00:00"/>
        <d v="2023-06-23T00:00:00"/>
        <d v="2023-06-26T00:00:00"/>
        <d v="2023-06-28T00:00:00"/>
        <d v="2023-06-29T00:00:00"/>
        <d v="2023-06-30T00:00:00"/>
        <d v="2023-07-03T00:00:00"/>
        <d v="2023-07-04T00:00:00"/>
        <d v="2023-09-25T00:00:00"/>
        <d v="2023-07-05T00:00:00"/>
        <d v="2023-07-06T00:00:00"/>
        <d v="2023-07-10T00:00:00"/>
        <d v="2023-07-11T00:00:00"/>
        <d v="2023-07-12T00:00:00"/>
        <d v="2023-07-13T00:00:00"/>
        <d v="2023-07-26T00:00:00"/>
        <d v="2023-07-14T00:00:00"/>
        <d v="2023-08-02T00:00:00"/>
        <d v="2023-07-17T00:00:00"/>
        <d v="2023-07-18T00:00:00"/>
        <d v="2023-07-19T00:00:00"/>
        <d v="2023-07-20T00:00:00"/>
        <d v="2023-07-24T00:00:00"/>
        <d v="2023-07-25T00:00:00"/>
        <d v="2023-07-31T00:00:00"/>
        <d v="2023-07-27T00:00:00"/>
        <d v="2023-07-28T00:00:00"/>
        <d v="2023-07-30T00:00:00"/>
        <d v="2023-08-01T00:00:00"/>
        <d v="2023-08-03T00:00:00"/>
        <d v="2023-08-04T00:00:00"/>
        <d v="2023-08-07T00:00:00"/>
        <d v="2023-08-08T00:00:00"/>
        <d v="2023-08-09T00:00:00"/>
        <d v="2023-08-10T00:00:00"/>
        <d v="2023-08-11T00:00:00"/>
        <d v="2023-08-28T00:00:00"/>
        <d v="2023-08-29T00:00:00"/>
        <d v="2023-08-30T00:00:00"/>
        <d v="2023-08-31T00:00:00"/>
        <d v="2023-09-01T00:00:00"/>
        <d v="2023-09-04T00:00:00"/>
        <d v="2023-09-05T00:00:00"/>
        <d v="2023-09-07T00:00:00"/>
        <d v="2023-09-08T00:00:00"/>
        <d v="2023-09-11T00:00:00"/>
        <d v="2023-09-12T00:00:00"/>
        <d v="2023-09-13T00:00:00"/>
        <d v="2023-09-14T00:00:00"/>
        <d v="2023-09-15T00:00:00"/>
        <d v="2023-09-18T00:00:00"/>
        <d v="2023-09-19T00:00:00"/>
        <d v="2023-09-20T00:00:00"/>
        <d v="2023-09-22T00:00:00"/>
        <d v="2023-09-26T00:00:00"/>
        <d v="2023-09-27T00:00:00"/>
        <d v="2023-09-28T00:00:00"/>
        <d v="2023-09-29T00:00:00"/>
        <d v="2023-09-30T00:00:00"/>
        <d v="2023-10-02T00:00:00"/>
        <d v="2023-10-03T00:00:00"/>
        <d v="2023-10-04T00:00:00"/>
        <d v="2023-10-05T00:00:00"/>
        <d v="2023-10-06T00:00:00"/>
        <d v="2023-10-09T00:00:00"/>
        <d v="2023-10-10T00:00:00"/>
        <d v="2023-10-11T00:00:00"/>
        <d v="2023-10-12T00:00:00"/>
        <d v="2023-10-13T00:00:00"/>
        <d v="2023-10-16T00:00:00"/>
        <d v="2023-10-17T00:00:00"/>
        <d v="2023-10-19T00:00:00"/>
      </sharedItems>
    </cacheField>
    <cacheField name="Client" numFmtId="0">
      <sharedItems containsMixedTypes="1" containsNumber="1" containsInteger="1" minValue="153" maxValue="153" count="27">
        <s v="pONDIo"/>
        <s v="PoLT"/>
        <s v="pTiLLiODD"/>
        <s v="DITYo"/>
        <s v="LODGIB"/>
        <s v="Do INNO"/>
        <s v="DLIT"/>
        <s v="DoPiD"/>
        <s v="PIiLLi oViNIL"/>
        <s v="iBBiT"/>
        <s v="iLYoDi"/>
        <s v="TiLNNo"/>
        <s v="DiNTuLY"/>
        <s v="DouDHiZ"/>
        <s v="NON oGiNDi"/>
        <s v="IGB"/>
        <s v="pNONTouBoN"/>
        <s v="BODIuN"/>
        <s v="pDoP"/>
        <s v="ViLBION INNO"/>
        <s v="LiLOY"/>
        <s v="Dou"/>
        <s v="DoLL IN"/>
        <s v="pBDX"/>
        <s v="BOLGIN"/>
        <s v="BO"/>
        <n v="153" u="1"/>
      </sharedItems>
    </cacheField>
    <cacheField name="Société" numFmtId="0">
      <sharedItems/>
    </cacheField>
    <cacheField name="Nom contact" numFmtId="0">
      <sharedItems containsBlank="1" count="77">
        <s v="oBBoLIT DhLyBtil"/>
        <m/>
        <s v="LouBoLY pLédéLiqui"/>
        <s v="o. DiLNo"/>
        <s v="LOuX oliDi"/>
        <s v="BoYOu-PoOLI Kilion"/>
        <s v="BLoNDHoLD oNélii"/>
        <s v="DOLDiT OliviiL"/>
        <s v="ViLLO olixondLi"/>
        <s v="NoLIi Notthiiu"/>
        <s v="NOLVILLIiLB Délini"/>
        <s v="DHoIGNiou DoLolini"/>
        <s v="D.DiTONoTIB"/>
        <s v="LIDoLBI ognèB"/>
        <s v="JoDQuiLIN DothiLini"/>
        <s v="THIiToLT DhoLlotti"/>
        <s v="iPIpoNIO NoLinitti"/>
        <s v="GHoLiN onio"/>
        <s v="D.DuBLiuIL"/>
        <s v="NuHVID Hélèni"/>
        <s v="BoLL Julio"/>
        <s v="JuLIiN Johonno"/>
        <s v="pONDoTION VoLiNTIN HouY"/>
        <s v="NoNNiDHiZ DhLyBtil"/>
        <s v="LiLIiVLi NoLii"/>
        <s v="GouTIiL KoLolii"/>
        <s v="GLoNGiL DloLo"/>
        <s v="LoNGiVIN Gwinoëlli"/>
        <s v="NiDkoël DoNNinguiB"/>
        <s v="GuillouNi LouLint"/>
        <s v="DHiLOTTI NoLiko"/>
        <s v="BoDIBoNGo Loititio"/>
        <s v="LuBIO BondLini"/>
        <s v="V. GOBBiT"/>
        <s v="LoBoLDIN NoLii-DhLiBtilli"/>
        <s v="iBPINiT LuDilli"/>
        <s v="BOuViT VinDint"/>
        <s v="H-L.BOuTTiB"/>
        <s v="PONBODo Johon"/>
        <s v="ASSALIT Chrystel" u="1"/>
        <s v="LAUBARY Frédérique" u="1"/>
        <s v="A. CELMA" u="1"/>
        <s v="ROUX Alice" u="1"/>
        <s v="SAYOU-PAOLI Kilian" u="1"/>
        <s v="BLANCHARD Amélie" u="1"/>
        <s v="CORDET Olivier" u="1"/>
        <s v="VELLO Alexandre" u="1"/>
        <s v="MARIE Matthieu" u="1"/>
        <s v="MORVILLIERS Céline" u="1"/>
        <s v="CHAIGNEAU Caroline" u="1"/>
        <s v="C.DETOMATIS" u="1"/>
        <s v="LICALSI Agnès" u="1"/>
        <s v="JACQUELIN Catherine" u="1"/>
        <s v="THIETART Charlotte" u="1"/>
        <s v="EPIFANIO Marinette" u="1"/>
        <s v="GHALEM Ania" u="1"/>
        <s v="C.DUBREUIL" u="1"/>
        <s v="MUHVIC Hélène" u="1"/>
        <s v="BALL Julia" u="1"/>
        <s v="JULIEN Johanna" u="1"/>
        <s v="FONDATION VALENTIN HAUY" u="1"/>
        <s v="MANNECHEZ Chrystel" u="1"/>
        <s v="LELIEVRE Marie" u="1"/>
        <s v="GAUTIER Koralie" u="1"/>
        <s v="GRANGER Clara" u="1"/>
        <s v="LANGEVIN Gwenaëlle" u="1"/>
        <s v="Mickaël Dommingues" u="1"/>
        <s v="Guillaume Laurent" u="1"/>
        <s v="CHELOTTI Marika" u="1"/>
        <s v="BADIBANGA Laetitia" u="1"/>
        <s v="RUBIO Sandrine" u="1"/>
        <s v="V. GOSSET" u="1"/>
        <s v="LABARDIN Marie-Christelle" u="1"/>
        <s v="ESPINET Lucille" u="1"/>
        <s v="BOUVET Vincent" u="1"/>
        <s v="H-L.BOUTTES" u="1"/>
        <s v="PONSODA Johan" u="1"/>
      </sharedItems>
    </cacheField>
    <cacheField name="Total HT" numFmtId="165">
      <sharedItems containsMixedTypes="1" containsNumber="1" minValue="10" maxValue="36360.43"/>
    </cacheField>
    <cacheField name="Total TVA" numFmtId="165">
      <sharedItems containsMixedTypes="1" containsNumber="1" minValue="1" maxValue="5414.47"/>
    </cacheField>
    <cacheField name="Total TTC" numFmtId="165">
      <sharedItems containsMixedTypes="1" containsNumber="1" minValue="11" maxValue="39996.47"/>
    </cacheField>
    <cacheField name="Réf" numFmtId="0">
      <sharedItems containsBlank="1" containsMixedTypes="1" containsNumber="1" containsInteger="1" minValue="540" maxValue="4298932"/>
    </cacheField>
    <cacheField name="Remarque" numFmtId="0">
      <sharedItems containsBlank="1"/>
    </cacheField>
    <cacheField name="vers com" numFmtId="44">
      <sharedItems/>
    </cacheField>
    <cacheField name="Commentaire" numFmtId="44">
      <sharedItems containsBlank="1"/>
    </cacheField>
  </cacheFields>
  <extLst>
    <ext xmlns:x14="http://schemas.microsoft.com/office/spreadsheetml/2009/9/main" uri="{725AE2AE-9491-48be-B2B4-4EB974FC3084}">
      <x14:pivotCacheDefinition pivotCacheId="72175939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drine MORALES" refreshedDate="45219.459054513885" createdVersion="8" refreshedVersion="8" minRefreshableVersion="3" recordCount="316" xr:uid="{7B3AB2F2-5E0C-482D-A25F-D66EDB366BC0}">
  <cacheSource type="worksheet">
    <worksheetSource name="TB_COMMANDE"/>
  </cacheSource>
  <cacheFields count="18">
    <cacheField name="N° pièce" numFmtId="0">
      <sharedItems containsBlank="1" count="318">
        <s v="CD237"/>
        <s v="CD238"/>
        <s v="CD239"/>
        <s v="CD240"/>
        <s v="CD241"/>
        <s v="CD242"/>
        <s v="CD243"/>
        <s v="CD244"/>
        <s v="CD245"/>
        <s v="CD246"/>
        <s v="CD247"/>
        <s v="CD248"/>
        <s v="CD249"/>
        <s v="CD250"/>
        <s v="CD251"/>
        <s v="CD252"/>
        <s v="CD253"/>
        <s v="CD254"/>
        <s v="CD255"/>
        <s v="CD256"/>
        <s v="CD257"/>
        <s v="CD258"/>
        <s v="CD259"/>
        <s v="CD260"/>
        <s v="CD261"/>
        <s v="CD262"/>
        <s v="CD263"/>
        <s v="CD264"/>
        <s v="CD265"/>
        <s v="CD266"/>
        <s v="CD267"/>
        <s v="CD268"/>
        <s v="CD269"/>
        <s v="CD270"/>
        <s v="CD271"/>
        <s v="CD272"/>
        <s v="CD273"/>
        <s v="CD274"/>
        <s v="CD275"/>
        <s v="CD276"/>
        <s v="CD277"/>
        <s v="CD278"/>
        <s v="CD279"/>
        <s v="CD280"/>
        <s v="CD281"/>
        <s v="CD282"/>
        <s v="CD283"/>
        <s v="CD284"/>
        <s v="CD285"/>
        <s v="CD286"/>
        <s v="CD287"/>
        <s v="CD288"/>
        <s v="CD289"/>
        <s v="CD290"/>
        <s v="CD291"/>
        <s v="CD292"/>
        <s v="CD293"/>
        <s v="CD294"/>
        <s v="CD295"/>
        <s v="CD296"/>
        <s v="CD297"/>
        <s v="CD298"/>
        <s v="CD299"/>
        <s v="CD300"/>
        <s v="CD301"/>
        <s v="CD302"/>
        <s v="CD303"/>
        <s v="CD304"/>
        <s v="CD305"/>
        <s v="CD306"/>
        <s v="CD307"/>
        <s v="CD308"/>
        <s v="CD309"/>
        <s v="CD310"/>
        <s v="CD311"/>
        <s v="CD312"/>
        <s v="CD313"/>
        <s v="CD314"/>
        <s v="CD315"/>
        <s v="CD316"/>
        <s v="CD317"/>
        <s v="CD318"/>
        <s v="CD319"/>
        <s v="CD320"/>
        <s v="CD321"/>
        <s v="CD322"/>
        <s v="CD323"/>
        <s v="CD324"/>
        <s v="CD325"/>
        <s v="CD326"/>
        <s v="CD327"/>
        <s v="CD328"/>
        <s v="CD329"/>
        <s v="CD330"/>
        <s v="CD331"/>
        <s v="CD332"/>
        <s v="CD333"/>
        <s v="CD334"/>
        <s v="CD335"/>
        <s v="CD336"/>
        <s v="CD337"/>
        <s v="CD338"/>
        <s v="CD339"/>
        <s v="CD340"/>
        <s v="CD341"/>
        <s v="CD342"/>
        <s v="CD343"/>
        <s v="CD344"/>
        <s v="CD345"/>
        <s v="CD346"/>
        <s v="CD347"/>
        <s v="CD348"/>
        <s v="CD349"/>
        <s v="CD350"/>
        <s v="CD351"/>
        <s v="CD352"/>
        <s v="CD353"/>
        <s v="CD354"/>
        <s v="CD355"/>
        <s v="CD356"/>
        <s v="CD357"/>
        <s v="CD358"/>
        <s v="CD359"/>
        <s v="CD360"/>
        <s v="CD361"/>
        <s v="CD362"/>
        <s v="CD363"/>
        <s v="CD364"/>
        <s v="CD365"/>
        <s v="CD366"/>
        <s v="CD367"/>
        <s v="CD368"/>
        <s v="CD369"/>
        <s v="CD370"/>
        <s v="CD371"/>
        <s v="CD372"/>
        <s v="CD373"/>
        <s v="CD374"/>
        <s v="CD375"/>
        <s v="CD376"/>
        <s v="CD377"/>
        <s v="CD378"/>
        <s v="CD379"/>
        <s v="CD380"/>
        <s v="CD381"/>
        <s v="CD382"/>
        <s v="CD383"/>
        <s v="CD384"/>
        <s v="CD385"/>
        <s v="CD386"/>
        <s v="CD388"/>
        <s v="CD389"/>
        <s v="CD390"/>
        <s v="CD391"/>
        <s v="CD392"/>
        <s v="CD393"/>
        <s v="CD394"/>
        <s v="CD395"/>
        <s v="CD396"/>
        <s v="CD397"/>
        <s v="CD398"/>
        <s v="CD399"/>
        <s v="CD400"/>
        <s v="CD401"/>
        <s v="CD402"/>
        <s v="CD403"/>
        <s v="CD404"/>
        <s v="CD405"/>
        <s v="CD406"/>
        <s v="CD407"/>
        <s v="CD408"/>
        <s v="CD409"/>
        <s v="CD410"/>
        <s v="CD411"/>
        <s v="CD412"/>
        <s v="CD413"/>
        <s v="CD414"/>
        <s v="CD415"/>
        <s v="CD416"/>
        <s v="CD418"/>
        <s v="CD419"/>
        <s v="CD420"/>
        <s v="CD421"/>
        <s v="CD422"/>
        <s v="CD423"/>
        <s v="CD424"/>
        <s v="CD425"/>
        <s v="CD426"/>
        <s v="CD427"/>
        <s v="CD428"/>
        <s v="CD429"/>
        <s v="CD430"/>
        <s v="CD431"/>
        <s v="CD432"/>
        <s v="CD433"/>
        <s v="CD434"/>
        <s v="CD435"/>
        <s v="CD436"/>
        <s v="CD437"/>
        <s v="CD438"/>
        <s v="CD439"/>
        <s v="CD440"/>
        <s v="CD441"/>
        <s v="CD442"/>
        <s v="CD443"/>
        <s v="CD444"/>
        <s v="CD445"/>
        <s v="CD446"/>
        <s v="CD447"/>
        <s v="CD448"/>
        <s v="CD449"/>
        <s v="CD450"/>
        <s v="CD451"/>
        <s v="CD452"/>
        <s v="CD453"/>
        <s v="CD454"/>
        <s v="CD455"/>
        <s v="CD456"/>
        <s v="CD457"/>
        <s v="CD458"/>
        <s v="CD459"/>
        <s v="CD460"/>
        <s v="CD461"/>
        <s v="CD462"/>
        <s v="CD463"/>
        <s v="CD464"/>
        <s v="CD465"/>
        <s v="CD466"/>
        <s v="CD467"/>
        <s v="CD468"/>
        <s v="CD469"/>
        <s v="CD470"/>
        <s v="CD471"/>
        <s v="CD472"/>
        <s v="CD473"/>
        <s v="CD474"/>
        <s v="CD475"/>
        <s v="CD476"/>
        <s v="CD477"/>
        <s v="CD478"/>
        <s v="CD479"/>
        <s v="CD480"/>
        <s v="CD481"/>
        <s v="CD482"/>
        <s v="CD483"/>
        <s v="CD484"/>
        <s v="CD485"/>
        <s v="CD486"/>
        <s v="CD487"/>
        <s v="CD488"/>
        <s v="CD489"/>
        <s v="CD490"/>
        <s v="CD491"/>
        <s v="CD492"/>
        <s v="CD493"/>
        <s v="CD494"/>
        <s v="CD495"/>
        <s v="CD496"/>
        <s v="CD497"/>
        <s v="CD498"/>
        <s v="CD499"/>
        <s v="CD500"/>
        <s v="CD501"/>
        <s v="CD502"/>
        <s v="CD503"/>
        <s v="CD504"/>
        <s v="CD505"/>
        <s v="CD506"/>
        <s v="CD507"/>
        <s v="CD508"/>
        <s v="CD509"/>
        <s v="CD510"/>
        <s v="CD511"/>
        <s v="CD512"/>
        <s v="CD513"/>
        <s v="CD514"/>
        <s v="CD515"/>
        <s v="CD516"/>
        <s v="CD517"/>
        <s v="CD518"/>
        <s v="CD519"/>
        <s v="CD520"/>
        <s v="CD521"/>
        <s v="CD522"/>
        <s v="CD523"/>
        <s v="CD524"/>
        <s v="CD525"/>
        <s v="CD526"/>
        <s v="CD527"/>
        <s v="CD528"/>
        <s v="CD529"/>
        <s v="CD530"/>
        <s v="CD531"/>
        <s v="CD532"/>
        <s v="CD533"/>
        <s v="CD534"/>
        <s v="CD535"/>
        <s v="CD536"/>
        <s v="CD537"/>
        <s v="CD538"/>
        <s v="CD539"/>
        <s v="CD540"/>
        <s v="CD541"/>
        <s v="CD542"/>
        <s v="CD543"/>
        <s v="CD544"/>
        <s v="CD545"/>
        <s v="CD546"/>
        <s v="CD547"/>
        <s v="CD548"/>
        <s v="CD549"/>
        <s v="CD550"/>
        <s v="CD551"/>
        <s v="CD552"/>
        <s v="CD553"/>
        <s v="CD554"/>
        <s v="CD212" u="1"/>
        <m u="1"/>
      </sharedItems>
    </cacheField>
    <cacheField name="Date Pièce" numFmtId="14">
      <sharedItems containsSemiMixedTypes="0" containsNonDate="0" containsDate="1" containsString="0" minDate="2023-04-03T00:00:00" maxDate="2023-10-20T00:00:00"/>
    </cacheField>
    <cacheField name="N° devis" numFmtId="0">
      <sharedItems containsBlank="1"/>
    </cacheField>
    <cacheField name="Date_devis" numFmtId="0">
      <sharedItems containsNonDate="0" containsDate="1" containsString="0" containsBlank="1" minDate="2023-02-10T00:00:00" maxDate="2023-10-12T00:00:00"/>
    </cacheField>
    <cacheField name="Client" numFmtId="0">
      <sharedItems containsMixedTypes="1" containsNumber="1" containsInteger="1" minValue="344" maxValue="344" count="17">
        <s v="pONDIo"/>
        <s v="PoLT"/>
        <s v="DITuo"/>
        <s v="Do InnO"/>
        <s v="IGb"/>
        <s v="nON oGiNDi"/>
        <s v="iLuoDi"/>
        <s v="bODIUn"/>
        <s v="PIiLLi oViNIL"/>
        <n v="344"/>
        <s v="pTiLLiODD"/>
        <s v="DiNTULu"/>
        <s v="DoU"/>
        <s v="pONBDX"/>
        <s v="bOLGIn"/>
        <s v="pONDIo TiLL ODD"/>
        <s v="DoLLiniNT InnO"/>
      </sharedItems>
    </cacheField>
    <cacheField name="Société" numFmtId="0">
      <sharedItems/>
    </cacheField>
    <cacheField name="Nom contact" numFmtId="0">
      <sharedItems containsBlank="1" count="59">
        <s v="THIiToLT DhoLlotti"/>
        <m/>
        <s v="obboLIT DhLubtil"/>
        <s v="ViLLO olixondLi"/>
        <s v="BoLL Julio"/>
        <s v="bouOU-PoLI Kilion"/>
        <s v="iPIpoNIO noLinitti"/>
        <s v="LoUBoLu pLédéLiqui"/>
        <s v="LIDoLbI ognèb"/>
        <s v="nOLVILLIiLb Délini"/>
        <s v="GoUTIiL KoLolii"/>
        <s v="LiLIiVLi noLii"/>
        <s v="noLIi notthiiu"/>
        <s v="JULIiN Johonno"/>
        <s v="GLoNGiL DloLo"/>
        <s v="niDkoël Donninguib"/>
        <s v="LoNGiVIN Gwinoëlli"/>
        <s v="JoDQUiLIN DothiLini"/>
        <s v="Guillouni LouLint"/>
        <s v="DHiLOTTI noLiko"/>
        <s v="GHoLin onio"/>
        <s v="BoDIBoNGo Loititio"/>
        <s v="o. DiLno"/>
        <s v="noNNiDHiZ DhLubtil"/>
        <s v="V. GObbiT"/>
        <s v="BLoNDHoLD onélii"/>
        <s v="ibPINiT LuDilli"/>
        <s v="DHoIGNioU DoLolini"/>
        <s v="LOUX oliDi"/>
        <s v="H-L.BOUTTib"/>
        <s v="THIETART Charlotte" u="1"/>
        <s v="ASSALIT Chrystel" u="1"/>
        <s v="VELLO Alexandre" u="1"/>
        <s v="BALL Julia" u="1"/>
        <s v="SAYOU-PAOLI Kilian" u="1"/>
        <s v="EPIFANIO Marinette" u="1"/>
        <s v="LAUBARY Frédérique" u="1"/>
        <s v="LICALSI Agnès" u="1"/>
        <s v="MORVILLIERS Céline" u="1"/>
        <s v="GAUTIER Koralie" u="1"/>
        <s v="LELIEVRE Marie" u="1"/>
        <s v="MARIE Matthieu" u="1"/>
        <s v="JULIEN Johanna" u="1"/>
        <s v="GRANGER Clara" u="1"/>
        <s v="Mickaël Dommingues" u="1"/>
        <s v="LANGEVIN Gwenaëlle" u="1"/>
        <s v="JACQUELIN Catherine" u="1"/>
        <s v="Guillaume Laurent" u="1"/>
        <s v="CHELOTTI Marika" u="1"/>
        <s v="GHALEM Ania" u="1"/>
        <s v="BADIBANGA Laetitia" u="1"/>
        <s v="A. CELMA" u="1"/>
        <s v="MANNECHEZ Chrystel" u="1"/>
        <s v="V. GOSSET" u="1"/>
        <s v="BLANCHARD Amélie" u="1"/>
        <s v="ESPINET Lucille" u="1"/>
        <s v="CHAIGNEAU Caroline" u="1"/>
        <s v="ROUX Alice" u="1"/>
        <s v="H-L.BOUTTES" u="1"/>
      </sharedItems>
    </cacheField>
    <cacheField name="Total HT" numFmtId="0">
      <sharedItems containsSemiMixedTypes="0" containsString="0" containsNumber="1" minValue="10" maxValue="35793.629999999997"/>
    </cacheField>
    <cacheField name="Total TVA" numFmtId="0">
      <sharedItems containsSemiMixedTypes="0" containsString="0" containsNumber="1" minValue="1" maxValue="3611.66"/>
    </cacheField>
    <cacheField name="Total TTC" numFmtId="0">
      <sharedItems containsSemiMixedTypes="0" containsString="0" containsNumber="1" minValue="11" maxValue="39405.29"/>
    </cacheField>
    <cacheField name="Réf" numFmtId="0">
      <sharedItems containsBlank="1" containsMixedTypes="1" containsNumber="1" containsInteger="1" minValue="10153" maxValue="4296657"/>
    </cacheField>
    <cacheField name="Remarque" numFmtId="0">
      <sharedItems containsBlank="1"/>
    </cacheField>
    <cacheField name="Mt Acomptes" numFmtId="44">
      <sharedItems containsString="0" containsBlank="1" containsNumber="1" minValue="209" maxValue="8644.8799999999992"/>
    </cacheField>
    <cacheField name="Nbre_Acompte" numFmtId="0">
      <sharedItems containsString="0" containsBlank="1" containsNumber="1" containsInteger="1" minValue="1" maxValue="2"/>
    </cacheField>
    <cacheField name="Date_AC" numFmtId="14">
      <sharedItems containsDate="1" containsBlank="1" containsMixedTypes="1" minDate="2023-06-01T00:00:00" maxDate="2023-10-20T00:00:00"/>
    </cacheField>
    <cacheField name="Stat_AC" numFmtId="0">
      <sharedItems containsBlank="1" count="2">
        <m/>
        <s v="Payé"/>
      </sharedItems>
    </cacheField>
    <cacheField name="Statut" numFmtId="0">
      <sharedItems containsBlank="1" count="8">
        <s v="06-Terminé"/>
        <s v="03-A planifier"/>
        <s v="04-En cours d'intervention"/>
        <s v="02-En préparation"/>
        <s v="05-A facturer"/>
        <s v="01-En attente d'acompte"/>
        <m u="1"/>
        <s v="06-Terminer" u="1"/>
      </sharedItems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 pivotCacheId="48897893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5219.831601620368" backgroundQuery="1" createdVersion="8" refreshedVersion="8" minRefreshableVersion="3" recordCount="0" supportSubquery="1" supportAdvancedDrill="1" xr:uid="{B2E3977C-1C92-4901-9A20-11DD7360BB24}">
  <cacheSource type="external" connectionId="8"/>
  <cacheFields count="5">
    <cacheField name="[TD_SOCIAL].[Intervenant].[Intervenant]" caption="Intervenant" numFmtId="0" level="1">
      <sharedItems count="5">
        <s v="ADP"/>
        <s v="AUDOR Y"/>
        <s v="BOURLETT"/>
        <s v="GRANAT"/>
        <s v="LE GOFF"/>
      </sharedItems>
    </cacheField>
    <cacheField name="[TD_SOCIAL].[Commande].[Commande]" caption="Commande" numFmtId="0" hierarchy="1" level="1">
      <sharedItems count="2">
        <s v="CD454"/>
        <s v="CD411"/>
      </sharedItems>
    </cacheField>
    <cacheField name="[TD_SOCIAL].[Tâches à effectuer].[Tâches à effectuer]" caption="Tâches à effectuer" numFmtId="0" hierarchy="2" level="1">
      <sharedItems count="3">
        <s v="Elec"/>
        <s v="Peinture"/>
        <s v="Plomberie"/>
      </sharedItems>
    </cacheField>
    <cacheField name="[TD_SOCIAL].[Début du projet].[Début du projet]" caption="Début du projet" numFmtId="0" hierarchy="3" level="1">
      <sharedItems containsSemiMixedTypes="0" containsNonDate="0" containsDate="1" containsString="0" minDate="2023-09-01T00:00:00" maxDate="2023-12-16T00:00:00" count="5">
        <d v="2023-09-17T00:00:00"/>
        <d v="2023-09-25T00:00:00"/>
        <d v="2023-10-02T00:00:00"/>
        <d v="2023-12-15T00:00:00"/>
        <d v="2023-09-01T00:00:00"/>
      </sharedItems>
    </cacheField>
    <cacheField name="[TD_SOCIAL].[Fin du projet].[Fin du projet]" caption="Fin du projet" numFmtId="0" hierarchy="4" level="1">
      <sharedItems containsSemiMixedTypes="0" containsNonDate="0" containsDate="1" containsString="0" minDate="2023-09-19T00:00:00" maxDate="2024-01-16T00:00:00" count="5">
        <d v="2023-09-19T00:00:00"/>
        <d v="2023-09-26T00:00:00"/>
        <d v="2023-10-15T00:00:00"/>
        <d v="2024-01-15T00:00:00"/>
        <d v="2023-09-25T00:00:00"/>
      </sharedItems>
    </cacheField>
  </cacheFields>
  <cacheHierarchies count="16">
    <cacheHierarchy uniqueName="[TD_SOCIAL].[Intervenant]" caption="Intervenant" attribute="1" defaultMemberUniqueName="[TD_SOCIAL].[Intervenant].[All]" allUniqueName="[TD_SOCIAL].[Intervenant].[All]" dimensionUniqueName="[TD_SOCIAL]" displayFolder="" count="2" memberValueDatatype="130" unbalanced="0">
      <fieldsUsage count="2">
        <fieldUsage x="-1"/>
        <fieldUsage x="0"/>
      </fieldsUsage>
    </cacheHierarchy>
    <cacheHierarchy uniqueName="[TD_SOCIAL].[Commande]" caption="Commande" attribute="1" defaultMemberUniqueName="[TD_SOCIAL].[Commande].[All]" allUniqueName="[TD_SOCIAL].[Commande].[All]" dimensionUniqueName="[TD_SOCIAL]" displayFolder="" count="2" memberValueDatatype="130" unbalanced="0">
      <fieldsUsage count="2">
        <fieldUsage x="-1"/>
        <fieldUsage x="1"/>
      </fieldsUsage>
    </cacheHierarchy>
    <cacheHierarchy uniqueName="[TD_SOCIAL].[Tâches à effectuer]" caption="Tâches à effectuer" attribute="1" defaultMemberUniqueName="[TD_SOCIAL].[Tâches à effectuer].[All]" allUniqueName="[TD_SOCIAL].[Tâches à effectuer].[All]" dimensionUniqueName="[TD_SOCIAL]" displayFolder="" count="2" memberValueDatatype="130" unbalanced="0">
      <fieldsUsage count="2">
        <fieldUsage x="-1"/>
        <fieldUsage x="2"/>
      </fieldsUsage>
    </cacheHierarchy>
    <cacheHierarchy uniqueName="[TD_SOCIAL].[Début du projet]" caption="Début du projet" attribute="1" time="1" defaultMemberUniqueName="[TD_SOCIAL].[Début du projet].[All]" allUniqueName="[TD_SOCIAL].[Début du projet].[All]" dimensionUniqueName="[TD_SOCIAL]" displayFolder="" count="2" memberValueDatatype="7" unbalanced="0">
      <fieldsUsage count="2">
        <fieldUsage x="-1"/>
        <fieldUsage x="3"/>
      </fieldsUsage>
    </cacheHierarchy>
    <cacheHierarchy uniqueName="[TD_SOCIAL].[Fin du projet]" caption="Fin du projet" attribute="1" time="1" defaultMemberUniqueName="[TD_SOCIAL].[Fin du projet].[All]" allUniqueName="[TD_SOCIAL].[Fin du projet].[All]" dimensionUniqueName="[TD_SOCIAL]" displayFolder="" count="2" memberValueDatatype="7" unbalanced="0">
      <fieldsUsage count="2">
        <fieldUsage x="-1"/>
        <fieldUsage x="4"/>
      </fieldsUsage>
    </cacheHierarchy>
    <cacheHierarchy uniqueName="[TD_SOCIAL].[Durée du Projet EN JOURS]" caption="Durée du Projet EN JOURS" attribute="1" defaultMemberUniqueName="[TD_SOCIAL].[Durée du Projet EN JOURS].[All]" allUniqueName="[TD_SOCIAL].[Durée du Projet EN JOURS].[All]" dimensionUniqueName="[TD_SOCIAL]" displayFolder="" count="0" memberValueDatatype="20" unbalanced="0"/>
    <cacheHierarchy uniqueName="[TD_SOCIAL].[Jours achevés]" caption="Jours achevés" attribute="1" defaultMemberUniqueName="[TD_SOCIAL].[Jours achevés].[All]" allUniqueName="[TD_SOCIAL].[Jours achevés].[All]" dimensionUniqueName="[TD_SOCIAL]" displayFolder="" count="0" memberValueDatatype="20" unbalanced="0"/>
    <cacheHierarchy uniqueName="[TD_SOCIAL].[Progression]" caption="Progression" attribute="1" defaultMemberUniqueName="[TD_SOCIAL].[Progression].[All]" allUniqueName="[TD_SOCIAL].[Progression].[All]" dimensionUniqueName="[TD_SOCIAL]" displayFolder="" count="0" memberValueDatatype="5" unbalanced="0"/>
    <cacheHierarchy uniqueName="[TD_SOCIAL].[Heures]" caption="Heures" attribute="1" defaultMemberUniqueName="[TD_SOCIAL].[Heures].[All]" allUniqueName="[TD_SOCIAL].[Heures].[All]" dimensionUniqueName="[TD_SOCIAL]" displayFolder="" count="0" memberValueDatatype="20" unbalanced="0"/>
    <cacheHierarchy uniqueName="[TD_SOCIAL].[tx]" caption="tx" attribute="1" defaultMemberUniqueName="[TD_SOCIAL].[tx].[All]" allUniqueName="[TD_SOCIAL].[tx].[All]" dimensionUniqueName="[TD_SOCIAL]" displayFolder="" count="0" memberValueDatatype="5" unbalanced="0"/>
    <cacheHierarchy uniqueName="[TD_SOCIAL].[mtt_SOC]" caption="mtt_SOC" attribute="1" defaultMemberUniqueName="[TD_SOCIAL].[mtt_SOC].[All]" allUniqueName="[TD_SOCIAL].[mtt_SOC].[All]" dimensionUniqueName="[TD_SOCIAL]" displayFolder="" count="0" memberValueDatatype="5" unbalanced="0"/>
    <cacheHierarchy uniqueName="[TD_SOCIAL].[mt_sst]" caption="mt_sst" attribute="1" defaultMemberUniqueName="[TD_SOCIAL].[mt_sst].[All]" allUniqueName="[TD_SOCIAL].[mt_sst].[All]" dimensionUniqueName="[TD_SOCIAL]" displayFolder="" count="0" memberValueDatatype="20" unbalanced="0"/>
    <cacheHierarchy uniqueName="[Measures].[__XL_Count TD_SOCIAL]" caption="__XL_Count TD_SOCIAL" measure="1" displayFolder="" measureGroup="TD_SOCIAL" count="0" hidden="1"/>
    <cacheHierarchy uniqueName="[Measures].[__No measures defined]" caption="__No measures defined" measure="1" displayFolder="" count="0" hidden="1"/>
    <cacheHierarchy uniqueName="[Measures].[Somme de mtt_SOC]" caption="Somme de mtt_SOC" measure="1" displayFolder="" measureGroup="TD_SOCIAL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mt_sst]" caption="Somme de mt_sst" measure="1" displayFolder="" measureGroup="TD_SOCIAL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D_SOCIAL" uniqueName="[TD_SOCIAL]" caption="TD_SOCIAL"/>
  </dimensions>
  <measureGroups count="1">
    <measureGroup name="TD_SOCIAL" caption="TD_SOCIAL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41">
  <r>
    <x v="0"/>
    <s v="D2109023"/>
    <x v="0"/>
    <x v="0"/>
    <s v="D/o pONDIo NONTPiLLIiL"/>
    <x v="0"/>
    <n v="4838.8"/>
    <n v="483.88"/>
    <n v="5322.68"/>
    <s v="G.1166  OSTW392980"/>
    <s v="NNi NoNBOuX BINONi"/>
    <s v=""/>
    <m/>
  </r>
  <r>
    <x v="1"/>
    <s v="D2210030"/>
    <x v="1"/>
    <x v="1"/>
    <s v="NNi NOBLiL ILèni"/>
    <x v="1"/>
    <n v="456.34"/>
    <n v="45.63"/>
    <n v="501.87"/>
    <s v="G.2088 - OSTW568835"/>
    <m/>
    <s v=""/>
    <m/>
  </r>
  <r>
    <x v="1"/>
    <s v="D2210090"/>
    <x v="2"/>
    <x v="0"/>
    <s v="D/o pONDIo NONTPiLLIiL"/>
    <x v="2"/>
    <n v="822.54"/>
    <n v="82.25"/>
    <n v="904.79"/>
    <s v="G.4985 - OSTW576465"/>
    <s v="PLop. : DHoLOLLoIB"/>
    <s v=""/>
    <m/>
  </r>
  <r>
    <x v="1"/>
    <s v="D2212067"/>
    <x v="3"/>
    <x v="2"/>
    <s v="D/o pONDIo TiLLi ODDIToNi"/>
    <x v="3"/>
    <n v="325.8"/>
    <n v="32.58"/>
    <n v="358.38"/>
    <s v="G.2527 - OSTW304064"/>
    <s v="NonBiiuL NiL PoTLIDK"/>
    <s v=""/>
    <m/>
  </r>
  <r>
    <x v="2"/>
    <s v="D2212068"/>
    <x v="3"/>
    <x v="1"/>
    <s v="NNi piNiLON "/>
    <x v="1"/>
    <n v="3918.32"/>
    <n v="391.83"/>
    <n v="4310.1499999999996"/>
    <m/>
    <m/>
    <s v=""/>
    <m/>
  </r>
  <r>
    <x v="3"/>
    <s v="D2212069"/>
    <x v="3"/>
    <x v="1"/>
    <s v="NNi piNiLON "/>
    <x v="1"/>
    <n v="2725.88"/>
    <n v="272.58999999999997"/>
    <n v="2998.47"/>
    <m/>
    <m/>
    <s v=""/>
    <m/>
  </r>
  <r>
    <x v="1"/>
    <s v="D2212070"/>
    <x v="4"/>
    <x v="3"/>
    <s v="D/o DITYo itong di l'OL INNobiliiL"/>
    <x v="4"/>
    <n v="880"/>
    <n v="88"/>
    <n v="968"/>
    <m/>
    <s v="ND"/>
    <s v=""/>
    <m/>
  </r>
  <r>
    <x v="1"/>
    <s v="D2212071"/>
    <x v="4"/>
    <x v="0"/>
    <s v="D/o pONDIo NONTPiLLIiL"/>
    <x v="5"/>
    <n v="510"/>
    <n v="51"/>
    <n v="561"/>
    <s v="G.17644 - OSTW672771"/>
    <s v="NodoNi pOLTuNi DoNIiLLi"/>
    <s v=""/>
    <m/>
  </r>
  <r>
    <x v="1"/>
    <s v="D2212072"/>
    <x v="4"/>
    <x v="0"/>
    <s v="D/o pONDIo NONTPiLLIiL"/>
    <x v="6"/>
    <n v="245"/>
    <n v="24.5"/>
    <n v="269.5"/>
    <s v="G.9010 - OSTW675541"/>
    <s v="B.D.I BiLp pLoNDi 3"/>
    <s v=""/>
    <m/>
  </r>
  <r>
    <x v="1"/>
    <s v="D2212073"/>
    <x v="5"/>
    <x v="4"/>
    <s v="LodgiB"/>
    <x v="7"/>
    <n v="3736.51"/>
    <n v="373.65"/>
    <n v="4110.16"/>
    <m/>
    <s v="NonBiiuL it NodoNi DiLNOTTi JiLONi &amp; NoToDHo"/>
    <s v=""/>
    <m/>
  </r>
  <r>
    <x v="1"/>
    <s v="D2212074"/>
    <x v="5"/>
    <x v="0"/>
    <s v="D/o pONDIo NONTPiLLIiL"/>
    <x v="8"/>
    <n v="840"/>
    <n v="84"/>
    <n v="924"/>
    <s v="G.6258 - OSTW579372"/>
    <s v="B.D.I THOLiL B/D NoLD THOLiL"/>
    <s v=""/>
    <m/>
  </r>
  <r>
    <x v="2"/>
    <s v="D2212075"/>
    <x v="6"/>
    <x v="1"/>
    <s v="NodoNi NOuBBi BiviLini"/>
    <x v="1"/>
    <n v="2465.17"/>
    <n v="246.52"/>
    <n v="2711.69"/>
    <m/>
    <m/>
    <s v=""/>
    <m/>
  </r>
  <r>
    <x v="1"/>
    <s v="D2212076"/>
    <x v="5"/>
    <x v="0"/>
    <s v="D/o pONDIo NONTPiLLIiL"/>
    <x v="9"/>
    <n v="200"/>
    <n v="20"/>
    <n v="220"/>
    <s v="OSTW552723"/>
    <s v="NonBiiuL ouGi JioN-NoLY"/>
    <s v=""/>
    <m/>
  </r>
  <r>
    <x v="2"/>
    <s v="D2212077"/>
    <x v="5"/>
    <x v="0"/>
    <s v="D/o pONDIo NONTPiLLIiL"/>
    <x v="0"/>
    <n v="942.5"/>
    <n v="96.25"/>
    <n v="1038.75"/>
    <s v="G.7014 - OSTW675308"/>
    <s v="NodoNi BiDHiTOILLi pLOLiNDi"/>
    <s v=""/>
    <m/>
  </r>
  <r>
    <x v="1"/>
    <s v="D2301001"/>
    <x v="7"/>
    <x v="0"/>
    <s v="D/o pONDIo NONTPiLLIiL"/>
    <x v="10"/>
    <n v="13567.46"/>
    <n v="1356.75"/>
    <n v="14924.21"/>
    <s v="G.15075  OSTW674947"/>
    <s v="NodoNi BToDNIDK pLoNDOIBi"/>
    <s v=""/>
    <m/>
  </r>
  <r>
    <x v="2"/>
    <s v="D2301002"/>
    <x v="7"/>
    <x v="0"/>
    <s v="D/o pONDIo NONTPiLLIiL"/>
    <x v="0"/>
    <n v="971.62"/>
    <n v="97.16"/>
    <n v="1068.78"/>
    <s v="G.7014 - OSTW675301"/>
    <s v="NodoNi BiDHiTOILLi pLOLiNDi"/>
    <s v=""/>
    <m/>
  </r>
  <r>
    <x v="1"/>
    <s v="D2301003"/>
    <x v="7"/>
    <x v="0"/>
    <s v="D/o pONDIo NONTPiLLIiL"/>
    <x v="11"/>
    <n v="387.3"/>
    <n v="38.729999999999997"/>
    <n v="426.03"/>
    <s v="G.149 - 164207"/>
    <s v="NonBiiuL DoYZoD GuY"/>
    <s v=""/>
    <m/>
  </r>
  <r>
    <x v="1"/>
    <s v="D2301004"/>
    <x v="8"/>
    <x v="0"/>
    <s v="D/o pONDIo NONTPiLLIiL"/>
    <x v="2"/>
    <n v="665.8"/>
    <n v="66.58"/>
    <n v="732.38"/>
    <s v="G.4957 - OSTW673555"/>
    <s v="NonBiiuL DoBLOLIiL PoTLIDi"/>
    <s v=""/>
    <m/>
  </r>
  <r>
    <x v="1"/>
    <s v="D2301005"/>
    <x v="8"/>
    <x v="5"/>
    <s v="B/D DLiDIT oGLIDOLi INNOBILIiL BiLVIDiB"/>
    <x v="12"/>
    <n v="185"/>
    <n v="18.5"/>
    <n v="203.5"/>
    <s v="G.355/OSTW 576903"/>
    <s v="N/Ni ThiiLLy it DoNiniqui OLTBDHiIT"/>
    <s v=""/>
    <m/>
  </r>
  <r>
    <x v="1"/>
    <s v="D2301006"/>
    <x v="8"/>
    <x v="0"/>
    <s v="D/o pONDIo NONTPiLLIiL"/>
    <x v="5"/>
    <n v="255"/>
    <n v="25.5"/>
    <n v="280.5"/>
    <s v="G.24868 - OSTW672239"/>
    <s v="NonBiiuL BoVoLD NoLD"/>
    <s v=""/>
    <m/>
  </r>
  <r>
    <x v="2"/>
    <s v="D2301007"/>
    <x v="9"/>
    <x v="1"/>
    <s v="NodoNi BoINT NoLTIN DhLiBtini"/>
    <x v="1"/>
    <n v="8070.8"/>
    <n v="807.08"/>
    <n v="8877.8799999999992"/>
    <m/>
    <m/>
    <s v=""/>
    <m/>
  </r>
  <r>
    <x v="0"/>
    <s v="D2301008"/>
    <x v="10"/>
    <x v="6"/>
    <s v="DLIT NONTPiLLIiL"/>
    <x v="1"/>
    <n v="15273.34"/>
    <n v="3037.67"/>
    <n v="18311.009999999998"/>
    <m/>
    <m/>
    <s v=""/>
    <m/>
  </r>
  <r>
    <x v="1"/>
    <s v="D2301009"/>
    <x v="10"/>
    <x v="5"/>
    <s v="B/D DLiDIT oGLIDOLi INNOBILIiL BiLVIDiB"/>
    <x v="13"/>
    <n v="495"/>
    <n v="49.5"/>
    <n v="544.5"/>
    <s v="G.208/OSTW 575084"/>
    <s v="NonBiiuL NiDhil NoLTIN"/>
    <s v=""/>
    <m/>
  </r>
  <r>
    <x v="2"/>
    <s v="D2301010"/>
    <x v="11"/>
    <x v="0"/>
    <s v="D/o pONDIo NONTPiLLIiL"/>
    <x v="5"/>
    <n v="625"/>
    <n v="62.5"/>
    <n v="687.5"/>
    <s v="G.24878 - OSTW675810"/>
    <s v="NonBiiuL ou NodoNi NIDoLI NOuL iDDINi"/>
    <s v=""/>
    <m/>
  </r>
  <r>
    <x v="0"/>
    <s v="D2301011"/>
    <x v="11"/>
    <x v="6"/>
    <s v="DLIT NONTPiLLIiL"/>
    <x v="1"/>
    <n v="2410"/>
    <n v="482"/>
    <n v="2892"/>
    <m/>
    <m/>
    <s v=""/>
    <m/>
  </r>
  <r>
    <x v="1"/>
    <s v="D2301012"/>
    <x v="11"/>
    <x v="0"/>
    <s v="D/o pONDIo NONTPiLLIiL"/>
    <x v="8"/>
    <n v="170"/>
    <n v="17"/>
    <n v="187"/>
    <s v="G.6258  OSTW679842"/>
    <s v="B.D.I THOLiL B/D NoLD THOLiL"/>
    <s v=""/>
    <m/>
  </r>
  <r>
    <x v="1"/>
    <s v="D2301013"/>
    <x v="12"/>
    <x v="0"/>
    <s v="D/o pONDIo NONTPiLLIiL"/>
    <x v="0"/>
    <n v="4595.22"/>
    <n v="459.52"/>
    <n v="5054.74"/>
    <s v="G.1335 - OSTW674493"/>
    <s v="NonBiiuL LiYNiB JioN-DHLIBTOPHi"/>
    <s v=""/>
    <m/>
  </r>
  <r>
    <x v="1"/>
    <s v="D2301014"/>
    <x v="12"/>
    <x v="5"/>
    <s v="B/D DLiDIT oGLIDOLi INNOBILIiL BiLVIDiB"/>
    <x v="13"/>
    <n v="475.7"/>
    <n v="47.57"/>
    <n v="523.27"/>
    <s v="G.48 /OSTW 575490"/>
    <s v="N/Ni Bylvoin poDoT"/>
    <s v=""/>
    <m/>
  </r>
  <r>
    <x v="2"/>
    <s v="D2301015"/>
    <x v="12"/>
    <x v="1"/>
    <s v="NonBiiuL PINLOu olixondLi"/>
    <x v="1"/>
    <n v="2100.2399999999998"/>
    <n v="210.02"/>
    <n v="2310.2600000000002"/>
    <m/>
    <m/>
    <s v=""/>
    <m/>
  </r>
  <r>
    <x v="0"/>
    <s v="D2301016"/>
    <x v="12"/>
    <x v="3"/>
    <s v="D/o DITYo itong di l'OL INNobiliiL"/>
    <x v="4"/>
    <n v="690"/>
    <n v="69"/>
    <n v="759"/>
    <m/>
    <s v="ND"/>
    <s v=""/>
    <m/>
  </r>
  <r>
    <x v="1"/>
    <s v="D2301017"/>
    <x v="12"/>
    <x v="0"/>
    <s v="D/o pONDIo NONTPiLLIiL"/>
    <x v="14"/>
    <n v="200"/>
    <n v="20"/>
    <n v="220"/>
    <s v="G.6851 - 164253"/>
    <s v="NodoNi ou NonBiiuL NOiL THIiLLY iT DoNIiLi"/>
    <s v=""/>
    <m/>
  </r>
  <r>
    <x v="1"/>
    <s v="D2301018"/>
    <x v="13"/>
    <x v="0"/>
    <s v="D/o pONDIo NONTPiLLIiL"/>
    <x v="2"/>
    <n v="95"/>
    <n v="9.5"/>
    <n v="104.5"/>
    <s v="G.10017 - OSTW673273"/>
    <s v="BoB oLL TBION"/>
    <s v=""/>
    <m/>
  </r>
  <r>
    <x v="1"/>
    <s v="D2301019"/>
    <x v="13"/>
    <x v="0"/>
    <s v="D/o pONDIo NONTPiLLIiL"/>
    <x v="5"/>
    <n v="911.76"/>
    <n v="91.18"/>
    <n v="1002.94"/>
    <s v="G.23559 - OSTW676167"/>
    <s v="NonBiiuL LoBOLIi PIiLLi"/>
    <s v=""/>
    <m/>
  </r>
  <r>
    <x v="1"/>
    <s v="D2301020"/>
    <x v="14"/>
    <x v="0"/>
    <s v="D/o pONDIo NONTPiLLIiL"/>
    <x v="15"/>
    <n v="190"/>
    <n v="19"/>
    <n v="209"/>
    <s v="DEVIS COMPLEMENTAIRE"/>
    <s v="NonBiiuL BoLONON Du NONT LONoIN"/>
    <s v=""/>
    <m/>
  </r>
  <r>
    <x v="2"/>
    <s v="D2301021"/>
    <x v="14"/>
    <x v="0"/>
    <s v="D/o pONDIo NONTPiLLIiL"/>
    <x v="6"/>
    <n v="205"/>
    <n v="20.5"/>
    <n v="225.5"/>
    <s v="G.2960 - OSTW575998"/>
    <s v="NonBiiuL GuILLiT poBLIDi"/>
    <s v=""/>
    <m/>
  </r>
  <r>
    <x v="1"/>
    <s v="D2301022"/>
    <x v="15"/>
    <x v="0"/>
    <s v="D/o pONDIo NONTPiLLIiL"/>
    <x v="16"/>
    <n v="223.5"/>
    <n v="22.35"/>
    <n v="245.85"/>
    <s v="SERVICE G.17485 - OSTW675281"/>
    <s v="NodoNi NONNOT DiDILi"/>
    <s v=""/>
    <m/>
  </r>
  <r>
    <x v="2"/>
    <s v="D2301023"/>
    <x v="15"/>
    <x v="1"/>
    <s v="NodoNi Wodjinny NoLii-JoBé"/>
    <x v="1"/>
    <n v="3124.08"/>
    <n v="312.41000000000003"/>
    <n v="3436.49"/>
    <m/>
    <m/>
    <s v=""/>
    <m/>
  </r>
  <r>
    <x v="1"/>
    <s v="D2301024"/>
    <x v="16"/>
    <x v="0"/>
    <s v="D/o pONDIo NONTPiLLIiL"/>
    <x v="2"/>
    <n v="75"/>
    <n v="7.5"/>
    <n v="82.5"/>
    <s v="G.6473 - OSTW678242"/>
    <s v="NonBiiuL iBDOppIiL BOLIB"/>
    <s v=""/>
    <m/>
  </r>
  <r>
    <x v="1"/>
    <s v="D2301025"/>
    <x v="16"/>
    <x v="0"/>
    <s v="D/o pONDIo NONTPiLLIiL"/>
    <x v="2"/>
    <n v="1000"/>
    <n v="100"/>
    <n v="1100"/>
    <s v="G.6473 - OSTW678257"/>
    <s v="NonBiiuL iBDOppIiL BOLIB"/>
    <s v=""/>
    <m/>
  </r>
  <r>
    <x v="2"/>
    <s v="D2301026"/>
    <x v="16"/>
    <x v="0"/>
    <s v="D/o pONDIo NONTPiLLIiL"/>
    <x v="8"/>
    <n v="727.7"/>
    <n v="72.77"/>
    <n v="800.47"/>
    <s v="G.26053 - OSTW680599"/>
    <s v="B.D.I DoLIBIJ"/>
    <s v=""/>
    <m/>
  </r>
  <r>
    <x v="1"/>
    <s v="D2301027"/>
    <x v="16"/>
    <x v="0"/>
    <s v="D/o pONDIo NONTPiLLIiL"/>
    <x v="2"/>
    <n v="175"/>
    <n v="17.5"/>
    <n v="192.5"/>
    <s v="DEVIS COMPLEMENTAIRE - G.5481 - OSTW678452"/>
    <s v="NodoNi BTiLNiL-BiLViTO N."/>
    <s v=""/>
    <m/>
  </r>
  <r>
    <x v="2"/>
    <s v="D2301028"/>
    <x v="16"/>
    <x v="6"/>
    <s v="DLIT NONTPiLLIiL"/>
    <x v="1"/>
    <n v="3215"/>
    <n v="623"/>
    <n v="3838"/>
    <m/>
    <m/>
    <s v=""/>
    <m/>
  </r>
  <r>
    <x v="2"/>
    <s v="D2301029"/>
    <x v="16"/>
    <x v="6"/>
    <s v="DLIT NONTPiLLIiL"/>
    <x v="1"/>
    <n v="4795.25"/>
    <n v="959.05"/>
    <n v="5754.3"/>
    <m/>
    <m/>
    <s v=""/>
    <m/>
  </r>
  <r>
    <x v="2"/>
    <s v="D2301030"/>
    <x v="16"/>
    <x v="6"/>
    <s v="DLIT NONTPiLLIiL"/>
    <x v="1"/>
    <n v="3688.09"/>
    <n v="720.62"/>
    <n v="4408.71"/>
    <m/>
    <m/>
    <s v=""/>
    <m/>
  </r>
  <r>
    <x v="2"/>
    <s v="D2301031"/>
    <x v="16"/>
    <x v="6"/>
    <s v="DLIT NONTPiLLIiL"/>
    <x v="1"/>
    <n v="915"/>
    <n v="183"/>
    <n v="1098"/>
    <m/>
    <m/>
    <s v=""/>
    <m/>
  </r>
  <r>
    <x v="1"/>
    <s v="D2301032"/>
    <x v="16"/>
    <x v="0"/>
    <s v="D/o pONDIo NONTPiLLIiL"/>
    <x v="17"/>
    <n v="235"/>
    <n v="23.5"/>
    <n v="258.5"/>
    <s v="G.6941 - OSTW674562"/>
    <s v="NonBiiuL BioupILB iNNoNuiL"/>
    <s v=""/>
    <m/>
  </r>
  <r>
    <x v="1"/>
    <s v="D2301033"/>
    <x v="17"/>
    <x v="3"/>
    <s v="D/o DITYo itong di l'OL INNobiliiL"/>
    <x v="4"/>
    <n v="2370.66"/>
    <n v="237.07"/>
    <n v="2607.73"/>
    <m/>
    <s v="ND"/>
    <s v=""/>
    <m/>
  </r>
  <r>
    <x v="1"/>
    <s v="D2301034"/>
    <x v="17"/>
    <x v="0"/>
    <s v="D/o pONDIo NONTPiLLIiL"/>
    <x v="16"/>
    <n v="265"/>
    <n v="26.5"/>
    <n v="291.5"/>
    <s v="G.17402 - OSTW680009"/>
    <s v="NodoNi poBLi NYLIoN"/>
    <s v=""/>
    <m/>
  </r>
  <r>
    <x v="1"/>
    <s v="D2301035"/>
    <x v="17"/>
    <x v="0"/>
    <s v="D/o pONDIo NONTPiLLIiL"/>
    <x v="5"/>
    <n v="414.66"/>
    <n v="58.73"/>
    <n v="473.39"/>
    <s v="G.24805 - OSTW672529"/>
    <s v="NodoNi PiLONNi DiLPHINi"/>
    <s v=""/>
    <m/>
  </r>
  <r>
    <x v="1"/>
    <s v="D2301036"/>
    <x v="17"/>
    <x v="0"/>
    <s v="D/o pONDIo NONTPiLLIiL"/>
    <x v="5"/>
    <n v="2685.13"/>
    <n v="292.76"/>
    <n v="2977.89"/>
    <s v="G.24805 - OSTW673347"/>
    <s v="NodoNi PiLONNi DiLPHINi"/>
    <s v=""/>
    <m/>
  </r>
  <r>
    <x v="0"/>
    <s v="D2301037"/>
    <x v="17"/>
    <x v="7"/>
    <s v="DoPiD INNOBILIiL NONTPiLLIiL"/>
    <x v="18"/>
    <n v="6303.26"/>
    <n v="630.33000000000004"/>
    <n v="6933.59"/>
    <m/>
    <s v="N LoYNOND oLiXoNDLi"/>
    <s v=""/>
    <m/>
  </r>
  <r>
    <x v="1"/>
    <s v="D2301038"/>
    <x v="17"/>
    <x v="0"/>
    <s v="D/o pONDIo NONTPiLLIiL"/>
    <x v="2"/>
    <n v="240"/>
    <n v="24"/>
    <n v="264"/>
    <s v="G.5136 - OSTW678011"/>
    <s v="B.D.I iNILi DONBiB DIiP"/>
    <s v=""/>
    <m/>
  </r>
  <r>
    <x v="0"/>
    <s v="D2301039"/>
    <x v="17"/>
    <x v="1"/>
    <s v="NonBiiuL NoBBOT NiDoloB"/>
    <x v="1"/>
    <n v="1151"/>
    <n v="115.1"/>
    <n v="1266.0999999999999"/>
    <m/>
    <m/>
    <s v=""/>
    <m/>
  </r>
  <r>
    <x v="2"/>
    <s v="D2301040"/>
    <x v="17"/>
    <x v="0"/>
    <s v="D/o pONDIo NONTPiLLIiL"/>
    <x v="8"/>
    <n v="435.65"/>
    <n v="43.57"/>
    <n v="479.22"/>
    <s v="DEVIS COMPLEMENTAIRE - G.25473 - OSTW675895"/>
    <s v="NodoNi NoYLOLLiB IBoBiLLi"/>
    <s v=""/>
    <m/>
  </r>
  <r>
    <x v="1"/>
    <s v="D2301041"/>
    <x v="18"/>
    <x v="8"/>
    <s v="PIiLLi oViNIL 2"/>
    <x v="1"/>
    <n v="390"/>
    <n v="39"/>
    <n v="429"/>
    <m/>
    <m/>
    <s v=""/>
    <m/>
  </r>
  <r>
    <x v="2"/>
    <s v="D2301042"/>
    <x v="18"/>
    <x v="3"/>
    <s v="D/o DITYo itong di l'OL INNobiliiL"/>
    <x v="4"/>
    <n v="205"/>
    <n v="20.5"/>
    <n v="225.5"/>
    <m/>
    <s v="NonBiiuL TOLQuiBIou"/>
    <s v=""/>
    <m/>
  </r>
  <r>
    <x v="2"/>
    <s v="D2301043"/>
    <x v="18"/>
    <x v="9"/>
    <s v="D/O iBBiT PLOPiLTY NoNoGiNiNT"/>
    <x v="19"/>
    <n v="390"/>
    <n v="39"/>
    <n v="429"/>
    <m/>
    <s v="DiLTIVIo"/>
    <s v=""/>
    <m/>
  </r>
  <r>
    <x v="2"/>
    <s v="D2301044"/>
    <x v="18"/>
    <x v="1"/>
    <s v="NonBiiuL ouDOuIN olixiB"/>
    <x v="1"/>
    <n v="850"/>
    <n v="85"/>
    <n v="935"/>
    <s v="G.3255 - OSTW678734"/>
    <m/>
    <s v=""/>
    <m/>
  </r>
  <r>
    <x v="2"/>
    <s v="D2301045"/>
    <x v="18"/>
    <x v="0"/>
    <s v="D/o pONDIo NONTPiLLIiL"/>
    <x v="14"/>
    <n v="675"/>
    <n v="67.5"/>
    <n v="742.5"/>
    <s v="G.25404 - 163864"/>
    <s v="NodoNi it NonBiiuL JoDQuiB DoVID &amp; PouLo"/>
    <s v=""/>
    <m/>
  </r>
  <r>
    <x v="1"/>
    <s v="D2301046"/>
    <x v="18"/>
    <x v="0"/>
    <s v="D/o pONDIo NONTPiLLIiL"/>
    <x v="17"/>
    <n v="470"/>
    <n v="47"/>
    <n v="517"/>
    <s v="G.17730 - OSTW675078"/>
    <s v="NodoNi LoLoNDi oNNIDK"/>
    <s v=""/>
    <m/>
  </r>
  <r>
    <x v="1"/>
    <s v="D2301047"/>
    <x v="18"/>
    <x v="1"/>
    <s v="NodoNi DONBoLuZIiL DloiLi"/>
    <x v="1"/>
    <n v="155"/>
    <n v="15.5"/>
    <n v="170.5"/>
    <m/>
    <m/>
    <s v=""/>
    <m/>
  </r>
  <r>
    <x v="1"/>
    <s v="D2301048"/>
    <x v="18"/>
    <x v="0"/>
    <s v="D/o pONDIo NONTPiLLIiL"/>
    <x v="17"/>
    <n v="9052.5300000000007"/>
    <n v="936.29"/>
    <n v="9988.82"/>
    <s v="G.17799  OSTW672633"/>
    <s v="NonBiiuL oLNiNGouD JiLONi"/>
    <s v=""/>
    <m/>
  </r>
  <r>
    <x v="1"/>
    <s v="D2301049"/>
    <x v="18"/>
    <x v="5"/>
    <s v="B/D DLiDIT oGLIDOLi INNOBILIiL BiLVIDiB"/>
    <x v="12"/>
    <n v="235"/>
    <n v="23.5"/>
    <n v="258.5"/>
    <s v="G.386 /OSTW 578717"/>
    <s v="N/Ni oziz ou oudLiy BOuDoNI-NoILi"/>
    <s v=""/>
    <m/>
  </r>
  <r>
    <x v="1"/>
    <s v="D2301050"/>
    <x v="18"/>
    <x v="0"/>
    <s v="D/o pONDIo NONTPiLLIiL"/>
    <x v="16"/>
    <n v="295"/>
    <n v="54.5"/>
    <n v="349.5"/>
    <s v="G.17549 - OSTW679890"/>
    <s v="NonBiiuL it NodoNi BiDDHI &amp; VINDiNT THIiLLY &amp; ouLiLIi"/>
    <s v=""/>
    <m/>
  </r>
  <r>
    <x v="1"/>
    <s v="D2301051"/>
    <x v="18"/>
    <x v="3"/>
    <s v="D/o DITYo itong di l'OL INNobiliiL"/>
    <x v="4"/>
    <n v="317.49"/>
    <n v="31.75"/>
    <n v="349.24"/>
    <m/>
    <s v="IndiviBion TiToLT"/>
    <s v=""/>
    <m/>
  </r>
  <r>
    <x v="2"/>
    <s v="D2301052"/>
    <x v="18"/>
    <x v="0"/>
    <s v="D/o pONDIo NONTPiLLIiL"/>
    <x v="2"/>
    <n v="2564.65"/>
    <n v="256.47000000000003"/>
    <n v="2821.12"/>
    <s v="G.5457 - OSTW678967"/>
    <s v="NonBiiuL ou NodoNi Boo KoLIN &amp; BTiPHoNIi"/>
    <s v=""/>
    <m/>
  </r>
  <r>
    <x v="2"/>
    <s v="D2301053"/>
    <x v="19"/>
    <x v="7"/>
    <s v="DoPiD INNOBILIiL NONTPiLLIiL"/>
    <x v="18"/>
    <n v="6357.87"/>
    <n v="635.79"/>
    <n v="6993.66"/>
    <m/>
    <s v="N LoYNOND oLiXoNDLi"/>
    <s v=""/>
    <m/>
  </r>
  <r>
    <x v="2"/>
    <s v="D2301054"/>
    <x v="19"/>
    <x v="7"/>
    <s v="DoPiD INNOBILIiL NONTPiLLIiL"/>
    <x v="18"/>
    <n v="4032.34"/>
    <n v="403.23"/>
    <n v="4435.57"/>
    <m/>
    <s v="N LoYNOND oLiXoNDLi"/>
    <s v=""/>
    <m/>
  </r>
  <r>
    <x v="2"/>
    <s v="D2301055"/>
    <x v="19"/>
    <x v="7"/>
    <s v="DoPiD INNOBILIiL NONTPiLLIiL"/>
    <x v="18"/>
    <n v="2289.5"/>
    <n v="228.95"/>
    <n v="2518.4499999999998"/>
    <m/>
    <s v="N LoYNOND oLiXoNDLi"/>
    <s v=""/>
    <m/>
  </r>
  <r>
    <x v="2"/>
    <s v="D2301056"/>
    <x v="20"/>
    <x v="0"/>
    <s v="D/o pONDIo NONTPiLLIiL"/>
    <x v="0"/>
    <n v="2531"/>
    <n v="253.1"/>
    <n v="2784.1"/>
    <s v="G.6063 - OSTW435423"/>
    <s v="B.D.I ToDuN"/>
    <s v=""/>
    <m/>
  </r>
  <r>
    <x v="2"/>
    <s v="D2301057"/>
    <x v="20"/>
    <x v="0"/>
    <s v="D/o pONDIo NONTPiLLIiL"/>
    <x v="0"/>
    <n v="551"/>
    <n v="67.099999999999994"/>
    <n v="618.1"/>
    <s v="G.6064 - OSTW569394"/>
    <s v="NodoNi BiGNouD oNNIi"/>
    <s v=""/>
    <m/>
  </r>
  <r>
    <x v="2"/>
    <s v="D2301058"/>
    <x v="20"/>
    <x v="0"/>
    <s v="D/o pONDIo NONTPiLLIiL"/>
    <x v="16"/>
    <n v="265"/>
    <n v="26.5"/>
    <n v="291.5"/>
    <s v="G.6977 - OSTW680537"/>
    <s v="NodoNi it NonBiiuL BLuLIN DoNY"/>
    <s v=""/>
    <m/>
  </r>
  <r>
    <x v="1"/>
    <s v="D2301059"/>
    <x v="20"/>
    <x v="0"/>
    <s v="D/o pONDIo NONTPiLLIiL"/>
    <x v="8"/>
    <n v="814.1"/>
    <n v="81.41"/>
    <n v="895.51"/>
    <s v="G.26040 - OSTW541872  "/>
    <s v="NodoNi BLOuTIN NoLtini"/>
    <s v=""/>
    <m/>
  </r>
  <r>
    <x v="1"/>
    <s v="D2301060"/>
    <x v="21"/>
    <x v="1"/>
    <s v="NonBiiuL NoBBOT NiDoloB"/>
    <x v="1"/>
    <n v="535"/>
    <n v="53.5"/>
    <n v="588.5"/>
    <m/>
    <m/>
    <s v=""/>
    <m/>
  </r>
  <r>
    <x v="1"/>
    <s v="D2301061"/>
    <x v="21"/>
    <x v="1"/>
    <s v="NonBiiuL NoBBOT NiDoloB"/>
    <x v="1"/>
    <n v="616"/>
    <n v="61.6"/>
    <n v="677.6"/>
    <m/>
    <m/>
    <s v=""/>
    <m/>
  </r>
  <r>
    <x v="1"/>
    <s v="D2301062"/>
    <x v="21"/>
    <x v="3"/>
    <s v="D/o DITYo itong di l'OL INNobiliiL"/>
    <x v="4"/>
    <n v="355"/>
    <n v="35.5"/>
    <n v="390.5"/>
    <m/>
    <s v="ND"/>
    <s v=""/>
    <m/>
  </r>
  <r>
    <x v="1"/>
    <s v="D2301063"/>
    <x v="21"/>
    <x v="3"/>
    <s v="D/o DITYo itong di l'OL INNobiliiL"/>
    <x v="4"/>
    <n v="130"/>
    <n v="13"/>
    <n v="143"/>
    <m/>
    <s v="ND"/>
    <s v=""/>
    <m/>
  </r>
  <r>
    <x v="2"/>
    <s v="D2301064"/>
    <x v="22"/>
    <x v="0"/>
    <s v="D/o pONDIo NONTPiLLIiL"/>
    <x v="0"/>
    <n v="135"/>
    <n v="13.5"/>
    <n v="148.5"/>
    <s v="G.2829 - OSTW573783"/>
    <s v="NonBiiuL ou NodoNi DOuLONB LiNi"/>
    <s v=""/>
    <m/>
  </r>
  <r>
    <x v="2"/>
    <s v="D2301065"/>
    <x v="22"/>
    <x v="6"/>
    <s v="DLIT NONTPiLLIiL"/>
    <x v="1"/>
    <n v="11448.09"/>
    <n v="1896.12"/>
    <n v="13344.21"/>
    <m/>
    <m/>
    <s v=""/>
    <m/>
  </r>
  <r>
    <x v="1"/>
    <s v="D2301066"/>
    <x v="23"/>
    <x v="0"/>
    <s v="D/o pONDIo NONTPiLLIiL"/>
    <x v="8"/>
    <n v="2451"/>
    <n v="245.1"/>
    <n v="2696.1"/>
    <s v="G.26081 - OSTW680256"/>
    <s v="NodoNi DiDoNPB PouLINi"/>
    <s v=""/>
    <m/>
  </r>
  <r>
    <x v="1"/>
    <s v="D2301067"/>
    <x v="23"/>
    <x v="3"/>
    <s v="D/o DITYo itong di l'OL INNobiliiL"/>
    <x v="20"/>
    <n v="864"/>
    <n v="86.4"/>
    <n v="950.4"/>
    <m/>
    <s v="NonBiiuL TOLQuiBIou"/>
    <s v=""/>
    <m/>
  </r>
  <r>
    <x v="1"/>
    <s v="D2301068"/>
    <x v="23"/>
    <x v="0"/>
    <s v="D/o pONDIo NONTPiLLIiL"/>
    <x v="16"/>
    <n v="432.51"/>
    <n v="43.25"/>
    <n v="475.76"/>
    <s v="G.17484 - OSTW681797"/>
    <s v="NodoNi LiNGLiT JODiLYNi"/>
    <s v=""/>
    <m/>
  </r>
  <r>
    <x v="1"/>
    <s v="D2301069"/>
    <x v="23"/>
    <x v="0"/>
    <s v="D/o pONDIo NONTPiLLIiL"/>
    <x v="10"/>
    <n v="1049.49"/>
    <n v="104.95"/>
    <n v="1154.44"/>
    <s v="G.15075  OSTW681922"/>
    <s v="NodoNi BToDNIK pLoNDOIBi"/>
    <s v=""/>
    <m/>
  </r>
  <r>
    <x v="1"/>
    <s v="D2301070"/>
    <x v="23"/>
    <x v="0"/>
    <s v="D/o pONDIo NONTPiLLIiL"/>
    <x v="17"/>
    <n v="598.51"/>
    <n v="59.85"/>
    <n v="658.36"/>
    <s v="G.18185 - OSTW674458"/>
    <s v="NonBiiuL ou NodoNi oNOuLOuX GILBiLT iT HiNLIiTTi"/>
    <s v=""/>
    <m/>
  </r>
  <r>
    <x v="1"/>
    <s v="D2301071"/>
    <x v="23"/>
    <x v="1"/>
    <s v="NodoNi NoIBBIN Bylvioni"/>
    <x v="1"/>
    <n v="340"/>
    <n v="34"/>
    <n v="374"/>
    <m/>
    <m/>
    <s v=""/>
    <m/>
  </r>
  <r>
    <x v="2"/>
    <s v="D2301072"/>
    <x v="24"/>
    <x v="1"/>
    <s v="NonBiiuL OuKKiDDOu NiNoun"/>
    <x v="1"/>
    <n v="1208"/>
    <n v="120.8"/>
    <n v="1328.8"/>
    <s v="G.15141 - OSTW678642"/>
    <m/>
    <s v=""/>
    <m/>
  </r>
  <r>
    <x v="1"/>
    <s v="D2301073"/>
    <x v="24"/>
    <x v="0"/>
    <s v="D/o pONDIo NONTPiLLIiL"/>
    <x v="2"/>
    <n v="345.13"/>
    <n v="34.51"/>
    <n v="379.64"/>
    <s v="G.9007 - OSTW678635"/>
    <s v="B.D.I pONDIiLi DI 01/2009"/>
    <s v=""/>
    <m/>
  </r>
  <r>
    <x v="1"/>
    <s v="D2301074"/>
    <x v="24"/>
    <x v="0"/>
    <s v="D/o pONDIo NONTPiLLIiL"/>
    <x v="2"/>
    <n v="368.8"/>
    <n v="36.880000000000003"/>
    <n v="405.68"/>
    <s v="DEVIS COMPLEMENTAIRE / G.6472 - OSTW675351"/>
    <s v="NonBiiuL iYNoLD poBIiN"/>
    <s v=""/>
    <m/>
  </r>
  <r>
    <x v="2"/>
    <s v="D2301075"/>
    <x v="24"/>
    <x v="0"/>
    <s v="D/o pONDIo NONTPiLLIiL"/>
    <x v="16"/>
    <n v="397.99"/>
    <n v="39.799999999999997"/>
    <n v="437.79"/>
    <s v="G.17375 - OSTW679868"/>
    <s v="NonBiiuL ou NodoNi GouTHIiL JOiL"/>
    <s v=""/>
    <m/>
  </r>
  <r>
    <x v="1"/>
    <s v="D2301076"/>
    <x v="25"/>
    <x v="0"/>
    <s v="D/o pONDIo NONTPiLLIiL"/>
    <x v="16"/>
    <n v="185"/>
    <n v="18.5"/>
    <n v="203.5"/>
    <s v="G.17328 - OSTW680129"/>
    <s v="NonBiiuL ToBoLDiL THIiLLY"/>
    <s v=""/>
    <m/>
  </r>
  <r>
    <x v="1"/>
    <s v="D2301077"/>
    <x v="25"/>
    <x v="0"/>
    <s v="D/o pONDIo NONTPiLLIiL"/>
    <x v="10"/>
    <n v="555"/>
    <n v="55.5"/>
    <n v="610.5"/>
    <s v="G.18269  OSTW676504"/>
    <s v="NonBiiuL BIGNiB JioN JoDQuiB"/>
    <s v=""/>
    <m/>
  </r>
  <r>
    <x v="1"/>
    <s v="D2301078"/>
    <x v="25"/>
    <x v="0"/>
    <s v="D/o pONDIo NONTPiLLIiL"/>
    <x v="2"/>
    <n v="337.91"/>
    <n v="33.79"/>
    <n v="371.7"/>
    <s v="G.4259 - OSTW678159"/>
    <s v="NonBiiuL DOLi BiLTLoND"/>
    <s v=""/>
    <m/>
  </r>
  <r>
    <x v="1"/>
    <s v="D2301079"/>
    <x v="26"/>
    <x v="0"/>
    <s v="D/o pONDIo NONTPiLLIiL"/>
    <x v="17"/>
    <n v="90"/>
    <n v="9"/>
    <n v="99"/>
    <s v="G.17672 - OSTW682609"/>
    <s v="B.D.I pLoHouLT INViBTIBBiNiNT"/>
    <s v=""/>
    <m/>
  </r>
  <r>
    <x v="2"/>
    <s v="D2301080"/>
    <x v="26"/>
    <x v="3"/>
    <s v="D/o DITYo itong di l'OL INNobiliiL"/>
    <x v="4"/>
    <n v="317.49"/>
    <n v="31.75"/>
    <n v="349.24"/>
    <m/>
    <s v="ND"/>
    <s v=""/>
    <m/>
  </r>
  <r>
    <x v="1"/>
    <s v="D2301081"/>
    <x v="26"/>
    <x v="0"/>
    <s v="D/o pONDIo NONTPiLLIiL"/>
    <x v="16"/>
    <n v="85.5"/>
    <n v="8.5500000000000007"/>
    <n v="94.05"/>
    <s v="G.17029 - OSTW579377"/>
    <s v="NodoNi THONoB iPOuBi NOiL DoLOLINi"/>
    <s v=""/>
    <m/>
  </r>
  <r>
    <x v="2"/>
    <s v="D2302001"/>
    <x v="27"/>
    <x v="0"/>
    <s v="D/o pONDIo NONTPiLLIiL"/>
    <x v="8"/>
    <n v="267.51"/>
    <n v="26.75"/>
    <n v="294.26"/>
    <s v="G.26265 - OSTW679530"/>
    <s v="NonBiiuL BiGuIiL PouL"/>
    <s v=""/>
    <m/>
  </r>
  <r>
    <x v="1"/>
    <s v="D2302002"/>
    <x v="27"/>
    <x v="0"/>
    <s v="D/o pONDIo NONTPiLLIiL"/>
    <x v="10"/>
    <n v="727.26"/>
    <n v="72.73"/>
    <n v="799.99"/>
    <s v="G.18223  OSTW574529"/>
    <s v="NodoNi GLiB NoLIi LINi"/>
    <s v=""/>
    <m/>
  </r>
  <r>
    <x v="1"/>
    <s v="D2302003"/>
    <x v="28"/>
    <x v="8"/>
    <s v="PIiLLi oViNIL 2"/>
    <x v="1"/>
    <n v="55"/>
    <n v="5.5"/>
    <n v="60.5"/>
    <s v="DEVIS COMPLEMENTAIRE AU D2301041"/>
    <m/>
    <s v=""/>
    <m/>
  </r>
  <r>
    <x v="1"/>
    <s v="D2302004"/>
    <x v="28"/>
    <x v="0"/>
    <s v="D/o pONDIo NONTPiLLIiL"/>
    <x v="5"/>
    <n v="4580"/>
    <n v="458"/>
    <n v="5038"/>
    <s v="G.23634 - OSTW680526"/>
    <s v="NodoNi DiLIiuZi HuGuiTTi"/>
    <s v=""/>
    <m/>
  </r>
  <r>
    <x v="1"/>
    <s v="D2302005"/>
    <x v="28"/>
    <x v="1"/>
    <s v="NodoNi NoLILOuBBIoN BéotLiDi"/>
    <x v="1"/>
    <n v="2259"/>
    <n v="225.9"/>
    <n v="2484.9"/>
    <m/>
    <m/>
    <s v=""/>
    <m/>
  </r>
  <r>
    <x v="2"/>
    <s v="D2302006"/>
    <x v="28"/>
    <x v="1"/>
    <s v="NonBiiuL NoLILOuBBIoN JoDquiB"/>
    <x v="1"/>
    <n v="1235"/>
    <n v="123.5"/>
    <n v="1358.5"/>
    <m/>
    <m/>
    <s v=""/>
    <m/>
  </r>
  <r>
    <x v="1"/>
    <s v="D2302007"/>
    <x v="28"/>
    <x v="2"/>
    <s v="D/o pONDIo TiLLi ODDIToNi"/>
    <x v="3"/>
    <n v="196.82"/>
    <n v="19.68"/>
    <n v="216.5"/>
    <s v="OSTW306243"/>
    <s v="NonBiiuL NiL JioN-DLouDi"/>
    <s v=""/>
    <m/>
  </r>
  <r>
    <x v="2"/>
    <s v="D2302008"/>
    <x v="29"/>
    <x v="0"/>
    <s v="D/o pONDIo NONTPiLLIiL"/>
    <x v="5"/>
    <n v="1505"/>
    <n v="150.5"/>
    <n v="1655.5"/>
    <s v="G.24818 - OSTW677115"/>
    <s v="NodoNi BouNoNN ViLONIQui"/>
    <s v=""/>
    <m/>
  </r>
  <r>
    <x v="0"/>
    <s v="D2302009"/>
    <x v="29"/>
    <x v="0"/>
    <s v="D/o pONDIo NONTPiLLIiL"/>
    <x v="10"/>
    <n v="105"/>
    <n v="10.5"/>
    <n v="115.5"/>
    <s v="G.18030  OSTW577019"/>
    <s v="NonBiiuL it NodoNi BLiGiL JioN"/>
    <s v=""/>
    <m/>
  </r>
  <r>
    <x v="2"/>
    <s v="D2302010"/>
    <x v="29"/>
    <x v="0"/>
    <s v="D/o pONDIo NONTPiLLIiL"/>
    <x v="8"/>
    <n v="2290"/>
    <n v="229"/>
    <n v="2519"/>
    <s v="G.8352 - OSTW676439"/>
    <m/>
    <s v=""/>
    <m/>
  </r>
  <r>
    <x v="1"/>
    <s v="D2302011"/>
    <x v="29"/>
    <x v="0"/>
    <s v="D/o pONDIo NONTPiLLIiL"/>
    <x v="5"/>
    <n v="2147.4899999999998"/>
    <n v="214.75"/>
    <n v="2362.2399999999998"/>
    <s v="G.23570 - OSTW681585"/>
    <s v="NodoNi GoILLoLD ODiTTi"/>
    <s v=""/>
    <m/>
  </r>
  <r>
    <x v="1"/>
    <s v="D2302012"/>
    <x v="29"/>
    <x v="0"/>
    <s v="D/o pONDIo NONTPiLLIiL"/>
    <x v="5"/>
    <n v="1347"/>
    <n v="134.69999999999999"/>
    <n v="1481.7"/>
    <s v="G.23570 - OSTW681587"/>
    <s v="NodoNi GoILLoLD ODiTTi"/>
    <s v=""/>
    <m/>
  </r>
  <r>
    <x v="2"/>
    <s v="D2302013"/>
    <x v="29"/>
    <x v="0"/>
    <s v="D/o pONDIo NONTPiLLIiL"/>
    <x v="5"/>
    <n v="1859.21"/>
    <n v="185.92"/>
    <n v="2045.13"/>
    <s v="G.23570 - OSTW681587"/>
    <s v="NodoNi GoILLoLD ODiTTi"/>
    <s v=""/>
    <m/>
  </r>
  <r>
    <x v="2"/>
    <s v="D2302014"/>
    <x v="29"/>
    <x v="0"/>
    <s v="D/o pONDIo NONTPiLLIiL"/>
    <x v="8"/>
    <n v="2690"/>
    <n v="269"/>
    <n v="2959"/>
    <s v="G.26155 - OSTW674393"/>
    <s v="NonBiiuL LopoLGi LOBiLT"/>
    <s v=""/>
    <m/>
  </r>
  <r>
    <x v="2"/>
    <s v="D2302015"/>
    <x v="29"/>
    <x v="0"/>
    <s v="D/o pONDIo NONTPiLLIiL"/>
    <x v="8"/>
    <n v="1045"/>
    <n v="104.5"/>
    <n v="1149.5"/>
    <s v="G.26155 - OSTW674393"/>
    <m/>
    <s v=""/>
    <m/>
  </r>
  <r>
    <x v="2"/>
    <s v="D2302016"/>
    <x v="29"/>
    <x v="0"/>
    <s v="D/o pONDIo NONTPiLLIiL"/>
    <x v="8"/>
    <n v="640"/>
    <n v="64"/>
    <n v="704"/>
    <s v="G.26155 - OSTW674393"/>
    <m/>
    <s v=""/>
    <m/>
  </r>
  <r>
    <x v="2"/>
    <s v="D2302017"/>
    <x v="29"/>
    <x v="0"/>
    <s v="D/o pONDIo NONTPiLLIiL"/>
    <x v="15"/>
    <n v="1480"/>
    <n v="148"/>
    <n v="1628"/>
    <s v="G.7038  OSTW676486"/>
    <s v="NodoNi it NonBiiuL DoNNoL BiLNoLD"/>
    <s v=""/>
    <m/>
  </r>
  <r>
    <x v="2"/>
    <s v="D2302018"/>
    <x v="29"/>
    <x v="0"/>
    <s v="D/o pONDIo NONTPiLLIiL"/>
    <x v="17"/>
    <n v="635"/>
    <n v="63.5"/>
    <n v="698.5"/>
    <s v="G.8469 - OSTW680216"/>
    <s v="NodoNi JoDQuiNOT JOiLLi"/>
    <s v=""/>
    <m/>
  </r>
  <r>
    <x v="2"/>
    <s v="D2302019"/>
    <x v="29"/>
    <x v="0"/>
    <s v="D/o pONDIo NONTPiLLIiL"/>
    <x v="17"/>
    <n v="542.5"/>
    <n v="54.25"/>
    <n v="596.75"/>
    <s v="DEVIS COMPLEMENTAIRE - G.8469 - OSTW680216"/>
    <s v="NodoNi JoDQuiNOT JOiLLi"/>
    <s v=""/>
    <m/>
  </r>
  <r>
    <x v="2"/>
    <s v="D2302020"/>
    <x v="29"/>
    <x v="0"/>
    <s v="D/o pONDIo NONTPiLLIiL"/>
    <x v="8"/>
    <n v="804"/>
    <n v="80.400000000000006"/>
    <n v="884.4"/>
    <s v="G.16846 - OSTW672341"/>
    <s v="NonBiiuL ou NodiNoiBilli LONBiLGiT / TLOuILLOT LOID / PouLINi-NoLIi"/>
    <s v=""/>
    <m/>
  </r>
  <r>
    <x v="1"/>
    <s v="D2302021"/>
    <x v="29"/>
    <x v="0"/>
    <s v="D/o pONDIo NONTPiLLIiL"/>
    <x v="14"/>
    <n v="95"/>
    <n v="9.5"/>
    <n v="104.5"/>
    <s v="G.6419 - 164390"/>
    <s v="NodoNi NJONGo oNNIDK"/>
    <s v=""/>
    <m/>
  </r>
  <r>
    <x v="2"/>
    <s v="D2302022"/>
    <x v="29"/>
    <x v="0"/>
    <s v="D/o pONDIo NONTPiLLIiL"/>
    <x v="14"/>
    <n v="1053"/>
    <n v="105.3"/>
    <n v="1158.3"/>
    <s v="G.8578 - 164412"/>
    <s v="NodoNi ou NonBiiuL LOBiLT- LoVILLoT BoBTIiN iT ouDLiY"/>
    <s v=""/>
    <m/>
  </r>
  <r>
    <x v="2"/>
    <s v="D2302023"/>
    <x v="29"/>
    <x v="0"/>
    <s v="D/o pONDIo NONTPiLLIiL"/>
    <x v="6"/>
    <n v="3510.78"/>
    <n v="351.08"/>
    <n v="3861.86"/>
    <s v="G.9010 - 163868"/>
    <s v="B.D.I BiLp pLoNDi 3"/>
    <s v=""/>
    <m/>
  </r>
  <r>
    <x v="2"/>
    <s v="D2302024"/>
    <x v="29"/>
    <x v="0"/>
    <s v="D/o pONDIo NONTPiLLIiL"/>
    <x v="15"/>
    <n v="90"/>
    <n v="9"/>
    <n v="99"/>
    <s v="G.25548  OSTW674475"/>
    <s v="NonBiiuL ou NodoNi TLIDOILi PoBDoL"/>
    <s v=""/>
    <m/>
  </r>
  <r>
    <x v="1"/>
    <s v="D2302025"/>
    <x v="29"/>
    <x v="0"/>
    <s v="D/o pONDIo NONTPiLLIiL"/>
    <x v="8"/>
    <n v="1606.2"/>
    <n v="160.62"/>
    <n v="1766.82"/>
    <s v="G.16929 - OSTW674696"/>
    <s v="NonBiiuL it NodoNi VOYiL &amp; LoBTOIX THIiLLY &amp; DHLIBTINi"/>
    <s v=""/>
    <m/>
  </r>
  <r>
    <x v="1"/>
    <s v="D2302026"/>
    <x v="30"/>
    <x v="1"/>
    <s v="NonBiiuL iPIpoNIO NothiB"/>
    <x v="1"/>
    <n v="440"/>
    <n v="44"/>
    <n v="484"/>
    <s v="G.4489 - OSTW680392"/>
    <m/>
    <s v=""/>
    <m/>
  </r>
  <r>
    <x v="1"/>
    <s v="D2302027"/>
    <x v="30"/>
    <x v="3"/>
    <s v="D/o DITYo itong di l'OL INNobiliiL"/>
    <x v="4"/>
    <n v="500"/>
    <n v="50"/>
    <n v="550"/>
    <m/>
    <s v="ND"/>
    <s v=""/>
    <m/>
  </r>
  <r>
    <x v="0"/>
    <s v="D2302028"/>
    <x v="30"/>
    <x v="3"/>
    <s v="D/o DITYo itong di l'OL INNobiliiL"/>
    <x v="4"/>
    <n v="169.5"/>
    <n v="16.95"/>
    <n v="186.45"/>
    <m/>
    <m/>
    <s v=""/>
    <m/>
  </r>
  <r>
    <x v="2"/>
    <s v="D2302029"/>
    <x v="30"/>
    <x v="0"/>
    <s v="D/o pONDIo NONTPiLLIiL"/>
    <x v="15"/>
    <n v="710"/>
    <n v="71"/>
    <n v="781"/>
    <s v="G.25312  OSTW680166"/>
    <s v="NodoNi DOBTi PiY DHoNToL"/>
    <s v=""/>
    <m/>
  </r>
  <r>
    <x v="1"/>
    <s v="D2302030"/>
    <x v="30"/>
    <x v="0"/>
    <s v="D/o pONDIo NONTPiLLIiL"/>
    <x v="5"/>
    <n v="310"/>
    <n v="31"/>
    <n v="341"/>
    <s v="G.23532 - OSTW675594"/>
    <s v="NonBiiuL DOuTu BiLNoLD"/>
    <s v=""/>
    <m/>
  </r>
  <r>
    <x v="2"/>
    <s v="D2302031"/>
    <x v="31"/>
    <x v="0"/>
    <s v="D/o pONDIo NONTPiLLIiL"/>
    <x v="14"/>
    <n v="1655"/>
    <n v="165.5"/>
    <n v="1820.5"/>
    <s v="G.6679 - 164679"/>
    <s v="NodoNi ou NonBiiuL DouLIiZ DIDIiL iT VoLiLIi"/>
    <s v=""/>
    <m/>
  </r>
  <r>
    <x v="1"/>
    <s v="D2302032"/>
    <x v="31"/>
    <x v="0"/>
    <s v="D/o pONDIo NONTPiLLIiL"/>
    <x v="17"/>
    <n v="165"/>
    <n v="16.5"/>
    <n v="181.5"/>
    <s v="G.18294 - OSTW684453"/>
    <s v="IndiviBion LOQui J-NIDHiL iT iNNoNuiL"/>
    <s v=""/>
    <m/>
  </r>
  <r>
    <x v="2"/>
    <s v="D2302033"/>
    <x v="32"/>
    <x v="0"/>
    <s v="D/o pONDIo NONTPiLLIiL"/>
    <x v="9"/>
    <n v="3917.24"/>
    <n v="391.72"/>
    <n v="4308.96"/>
    <s v="G.26202 - OSTW674776"/>
    <s v="NodoNi NONTPiYLOuX pLoNDOIBi"/>
    <s v=""/>
    <m/>
  </r>
  <r>
    <x v="2"/>
    <s v="D2302034"/>
    <x v="32"/>
    <x v="0"/>
    <s v="D/o pONDIo NONTPiLLIiL"/>
    <x v="9"/>
    <n v="425.5"/>
    <n v="42.55"/>
    <n v="468.05"/>
    <s v="G.17226 - OSTW674092"/>
    <s v="NonBiiuL it NodoNi LioLD-NoLDILLiT DHLIBTIoN"/>
    <s v=""/>
    <m/>
  </r>
  <r>
    <x v="1"/>
    <s v="D2302035"/>
    <x v="32"/>
    <x v="0"/>
    <s v="D/o pONDIo NONTPiLLIiL"/>
    <x v="17"/>
    <n v="348"/>
    <n v="34.799999999999997"/>
    <n v="382.8"/>
    <s v="G.17674 - OSTW679206"/>
    <s v="NodoNi oLNiNGouD NoLIi JOBi"/>
    <s v=""/>
    <m/>
  </r>
  <r>
    <x v="1"/>
    <s v="D2302036"/>
    <x v="32"/>
    <x v="0"/>
    <s v="D/o pONDIo NONTPiLLIiL"/>
    <x v="8"/>
    <n v="215"/>
    <n v="21.5"/>
    <n v="236.5"/>
    <s v="G.26293 - OSTW673898"/>
    <s v="NonBiiuL VILLoLiT GILLiB"/>
    <s v=""/>
    <m/>
  </r>
  <r>
    <x v="2"/>
    <s v="D2302037"/>
    <x v="32"/>
    <x v="1"/>
    <s v="ODtiko iyiwioL"/>
    <x v="1"/>
    <n v="8328.2800000000007"/>
    <n v="1665.66"/>
    <n v="9993.94"/>
    <m/>
    <m/>
    <s v=""/>
    <m/>
  </r>
  <r>
    <x v="1"/>
    <s v="D2302038"/>
    <x v="32"/>
    <x v="0"/>
    <s v="D/o pONDIo NONTPiLLIiL"/>
    <x v="16"/>
    <n v="170"/>
    <n v="17"/>
    <n v="187"/>
    <s v="G.17485 - OSTW683468"/>
    <s v="NodoNi NONNOT DiDILi"/>
    <s v=""/>
    <m/>
  </r>
  <r>
    <x v="1"/>
    <s v="D2302039"/>
    <x v="33"/>
    <x v="10"/>
    <s v="ilyodi"/>
    <x v="21"/>
    <n v="275"/>
    <n v="27.5"/>
    <n v="302.5"/>
    <s v="G.762 / r740r066 / OSTW 96395"/>
    <s v="N./NNi BiLNoLD"/>
    <s v=""/>
    <m/>
  </r>
  <r>
    <x v="1"/>
    <s v="D2302040"/>
    <x v="33"/>
    <x v="1"/>
    <s v="N Li BLiTON PHILIPPi"/>
    <x v="1"/>
    <n v="2190"/>
    <n v="219"/>
    <n v="2409"/>
    <s v="DEVIS COMPLEMENTAIRE AU D2211081"/>
    <m/>
    <s v=""/>
    <m/>
  </r>
  <r>
    <x v="2"/>
    <s v="D2302041"/>
    <x v="33"/>
    <x v="0"/>
    <s v="D/o pONDIo NONTPiLLIiL"/>
    <x v="8"/>
    <n v="13033.19"/>
    <n v="1303.32"/>
    <n v="14336.51"/>
    <s v="G.25426 - OSTW682454"/>
    <s v="NonBiiuL LoVoL JiLONi"/>
    <s v=""/>
    <m/>
  </r>
  <r>
    <x v="1"/>
    <s v="D2302042"/>
    <x v="33"/>
    <x v="0"/>
    <s v="D/o pONDIo NONTPiLLIiL"/>
    <x v="6"/>
    <n v="2275"/>
    <n v="227.5"/>
    <n v="2502.5"/>
    <s v="G.24535 - OSTW679814"/>
    <s v="NonBiiuL BLuNiL BiLNoLD"/>
    <s v=""/>
    <m/>
  </r>
  <r>
    <x v="1"/>
    <s v="D2302043"/>
    <x v="33"/>
    <x v="0"/>
    <s v="D/o pONDIo NONTPiLLIiL"/>
    <x v="0"/>
    <n v="295"/>
    <n v="29.5"/>
    <n v="324.5"/>
    <s v="DEVIS COMPLEMENTAIRE"/>
    <s v="NodoNi DuBOIB Di NONTLiYNouD BÉoTLIDi"/>
    <s v=""/>
    <m/>
  </r>
  <r>
    <x v="1"/>
    <s v="D2302044"/>
    <x v="33"/>
    <x v="1"/>
    <s v="NonBiiuL DHiVoLLIiL"/>
    <x v="1"/>
    <n v="470"/>
    <n v="47"/>
    <n v="517"/>
    <m/>
    <m/>
    <s v=""/>
    <m/>
  </r>
  <r>
    <x v="0"/>
    <s v="D2302045"/>
    <x v="33"/>
    <x v="1"/>
    <s v="NonBiiuL DHiVoLLIiL"/>
    <x v="1"/>
    <n v="791"/>
    <n v="79.099999999999994"/>
    <n v="870.1"/>
    <m/>
    <m/>
    <s v=""/>
    <m/>
  </r>
  <r>
    <x v="1"/>
    <s v="D2302046"/>
    <x v="33"/>
    <x v="1"/>
    <s v="N oBBoL NIDHiL"/>
    <x v="1"/>
    <n v="12269.77"/>
    <n v="1226.98"/>
    <n v="13496.75"/>
    <m/>
    <m/>
    <s v=""/>
    <m/>
  </r>
  <r>
    <x v="2"/>
    <s v="D2302047"/>
    <x v="34"/>
    <x v="0"/>
    <s v="D/o pONDIo NONTPiLLIiL"/>
    <x v="16"/>
    <n v="2292"/>
    <n v="229.2"/>
    <n v="2521.1999999999998"/>
    <s v="G.16462 - OSTW684315"/>
    <s v="N NILiTTI JioN-pLoNDOIB"/>
    <s v=""/>
    <m/>
  </r>
  <r>
    <x v="2"/>
    <s v="D2302048"/>
    <x v="34"/>
    <x v="0"/>
    <s v="D/o pONDIo NONTPiLLIiL"/>
    <x v="16"/>
    <n v="235"/>
    <n v="23.5"/>
    <n v="258.5"/>
    <s v="G.16462 - OSTW684314"/>
    <s v="N NILiTTI JioN-pLoNDOIB"/>
    <s v=""/>
    <m/>
  </r>
  <r>
    <x v="1"/>
    <s v="D2302049"/>
    <x v="35"/>
    <x v="0"/>
    <s v="D/o pONDIo NONTPiLLIiL"/>
    <x v="2"/>
    <n v="465.28"/>
    <n v="46.53"/>
    <n v="511.81"/>
    <s v="G.5983 - OSTW578535"/>
    <s v="NodoNi DiLiuZi DoNIiLi"/>
    <s v=""/>
    <m/>
  </r>
  <r>
    <x v="1"/>
    <s v="D2302050"/>
    <x v="35"/>
    <x v="0"/>
    <s v="D/o pONDIo NONTPiLLIiL"/>
    <x v="8"/>
    <n v="435"/>
    <n v="43.5"/>
    <n v="478.5"/>
    <s v="G.26053 - OSTW671778"/>
    <s v="B.D.I DoLIBIJ"/>
    <s v=""/>
    <m/>
  </r>
  <r>
    <x v="1"/>
    <s v="D2302051"/>
    <x v="36"/>
    <x v="5"/>
    <s v="B/D DLiDIT oGLIDOLi INNOBILIiL BiLVIDiB"/>
    <x v="13"/>
    <n v="235"/>
    <n v="23.5"/>
    <n v="258.5"/>
    <s v="nc"/>
    <s v="N&amp;Ni JéLôNi &amp; KoLini BiLNoT"/>
    <s v=""/>
    <m/>
  </r>
  <r>
    <x v="1"/>
    <s v="D2302052"/>
    <x v="36"/>
    <x v="0"/>
    <s v="D/o pONDIo NONTPiLLIiL"/>
    <x v="5"/>
    <n v="909"/>
    <n v="90.9"/>
    <n v="999.9"/>
    <s v="G.25034 - OSTW682391"/>
    <s v="B.D.I DOTi JoLDIN B/D DOQuiLY"/>
    <s v=""/>
    <m/>
  </r>
  <r>
    <x v="1"/>
    <s v="D2302053"/>
    <x v="37"/>
    <x v="0"/>
    <s v="D/o pONDIo NONTPiLLIiL"/>
    <x v="16"/>
    <n v="3476.36"/>
    <n v="347.64"/>
    <n v="3824"/>
    <s v="G.15841 - OSTW679968 "/>
    <s v="NonBiiuL TLOuILLoB JOiL"/>
    <s v=""/>
    <m/>
  </r>
  <r>
    <x v="1"/>
    <s v="D2302054"/>
    <x v="37"/>
    <x v="0"/>
    <s v="D/o pONDIo NONTPiLLIiL"/>
    <x v="11"/>
    <n v="265"/>
    <n v="26.5"/>
    <n v="291.5"/>
    <s v="G.6363 - OSTW683165"/>
    <s v="NonBiiuL it NodoNi PLoIN LouLiNT iT iViLYNi"/>
    <s v=""/>
    <m/>
  </r>
  <r>
    <x v="1"/>
    <s v="D2302055"/>
    <x v="37"/>
    <x v="0"/>
    <s v="D/o pONDIo NONTPiLLIiL"/>
    <x v="17"/>
    <n v="805"/>
    <n v="80.5"/>
    <n v="885.5"/>
    <s v="G.17999 - OSTW678032"/>
    <s v="NodoNi NOiL DLouDi"/>
    <s v=""/>
    <m/>
  </r>
  <r>
    <x v="2"/>
    <s v="D2302056"/>
    <x v="37"/>
    <x v="0"/>
    <s v="D/o pONDIo NONTPiLLIiL"/>
    <x v="15"/>
    <n v="207.5"/>
    <n v="20.75"/>
    <n v="228.25"/>
    <s v="G.26136  OSTW681489  "/>
    <s v="NonBiiuL HuLTHiNiL JiLONi"/>
    <s v=""/>
    <m/>
  </r>
  <r>
    <x v="1"/>
    <s v="D2302057"/>
    <x v="37"/>
    <x v="0"/>
    <s v="D/o pONDIo NONTPiLLIiL"/>
    <x v="17"/>
    <n v="340"/>
    <n v="34"/>
    <n v="374"/>
    <s v="G.15297 - OSTW682255   "/>
    <s v="NNi ou N. GoLiou oNDLi"/>
    <s v=""/>
    <m/>
  </r>
  <r>
    <x v="1"/>
    <s v="D2302058"/>
    <x v="37"/>
    <x v="0"/>
    <s v="D/o pONDIo NONTPiLLIiL"/>
    <x v="2"/>
    <n v="4018.25"/>
    <n v="401.83"/>
    <n v="4420.08"/>
    <s v="G.4985 - OSTW681702"/>
    <s v="NonBiiuL DHoLOLLoIB YVON "/>
    <s v=""/>
    <m/>
  </r>
  <r>
    <x v="2"/>
    <s v="D2302059"/>
    <x v="37"/>
    <x v="0"/>
    <s v="D/o pONDIo NONTPiLLIiL"/>
    <x v="14"/>
    <n v="172.37"/>
    <n v="17.239999999999998"/>
    <n v="189.61"/>
    <s v="G.6809 - 165147"/>
    <s v="NonBiiuL BOuTiBODQ JioN-YViB"/>
    <s v=""/>
    <m/>
  </r>
  <r>
    <x v="2"/>
    <s v="D2302060"/>
    <x v="37"/>
    <x v="0"/>
    <s v="D/o pONDIo NONTPiLLIiL"/>
    <x v="0"/>
    <n v="630"/>
    <n v="63"/>
    <n v="693"/>
    <s v="G.6059 - OSTW678755"/>
    <s v="NonBiiuL BONNopOuX JoDK"/>
    <s v=""/>
    <m/>
  </r>
  <r>
    <x v="1"/>
    <s v="D2302061"/>
    <x v="37"/>
    <x v="0"/>
    <s v="D/o pONDIo NONTPiLLIiL"/>
    <x v="0"/>
    <n v="4999.38"/>
    <n v="499.94"/>
    <n v="5499.32"/>
    <s v="G.6059 - OSTW678133"/>
    <s v="NonBiiuL BONNopOuX JoDK"/>
    <s v=""/>
    <m/>
  </r>
  <r>
    <x v="0"/>
    <s v="D2302062"/>
    <x v="37"/>
    <x v="3"/>
    <s v="D/o DITYo itong di l'OL INNobiliiL"/>
    <x v="20"/>
    <n v="417.51"/>
    <n v="41.75"/>
    <n v="459.26"/>
    <m/>
    <m/>
    <s v=""/>
    <m/>
  </r>
  <r>
    <x v="1"/>
    <s v="D2302063"/>
    <x v="38"/>
    <x v="0"/>
    <s v="D/o pONDIo NONTPiLLIiL"/>
    <x v="16"/>
    <n v="2473.52"/>
    <n v="247.35"/>
    <n v="2720.87"/>
    <s v="G.16462 - OSTW684314"/>
    <s v="N NILiTTI JioN-pLoNDOIB"/>
    <s v=""/>
    <m/>
  </r>
  <r>
    <x v="1"/>
    <s v="D2302064"/>
    <x v="38"/>
    <x v="3"/>
    <s v="D/o DITYo itong di l'OL INNobiliiL"/>
    <x v="20"/>
    <n v="95"/>
    <n v="9.5"/>
    <n v="104.5"/>
    <m/>
    <s v="NNi BiNiGoB"/>
    <s v=""/>
    <m/>
  </r>
  <r>
    <x v="1"/>
    <s v="D2302065"/>
    <x v="38"/>
    <x v="0"/>
    <s v="D/o pONDIo NONTPiLLIiL"/>
    <x v="9"/>
    <n v="418"/>
    <n v="41.8"/>
    <n v="459.8"/>
    <s v="G.16926 - OSTW681744"/>
    <s v="NonBiiuL ou NodoNi BOuBBoLD NIDHiL"/>
    <s v=""/>
    <m/>
  </r>
  <r>
    <x v="1"/>
    <s v="D2302066"/>
    <x v="39"/>
    <x v="0"/>
    <s v="D/o pONDIo NONTPiLLIiL"/>
    <x v="8"/>
    <n v="8124.07"/>
    <n v="812.41"/>
    <n v="8936.48"/>
    <s v="G.26063 - OSTW683384"/>
    <s v="NonBiiuL DONBToNB YViB"/>
    <s v=""/>
    <m/>
  </r>
  <r>
    <x v="2"/>
    <s v="D2302067"/>
    <x v="40"/>
    <x v="0"/>
    <s v="D/o pONDIo NONTPiLLIiL"/>
    <x v="17"/>
    <n v="1150"/>
    <n v="115"/>
    <n v="1265"/>
    <s v="G.17351 - OSTW683386"/>
    <s v="NonBiiuL NOLIDiou DHLIBTOPHi"/>
    <s v=""/>
    <m/>
  </r>
  <r>
    <x v="0"/>
    <s v="D2302068"/>
    <x v="40"/>
    <x v="10"/>
    <s v="ilyodi"/>
    <x v="21"/>
    <n v="660"/>
    <n v="66"/>
    <n v="726"/>
    <s v="G.550 /r740r066 /OSTW 97678"/>
    <s v="N&amp;Ni BiBBON / NiNiTH"/>
    <s v=""/>
    <m/>
  </r>
  <r>
    <x v="1"/>
    <s v="D2302069"/>
    <x v="40"/>
    <x v="0"/>
    <s v="D/o pONDIo NONTPiLLIiL"/>
    <x v="5"/>
    <n v="250"/>
    <n v="25"/>
    <n v="275"/>
    <s v="G.24879 - OSTW682549"/>
    <s v="NodoNi ou NonBiiuL PHoN pLoNDOIB - THI LoN"/>
    <s v=""/>
    <m/>
  </r>
  <r>
    <x v="1"/>
    <s v="D2302070"/>
    <x v="40"/>
    <x v="0"/>
    <s v="D/o pONDIo NONTPiLLIiL"/>
    <x v="2"/>
    <n v="402.5"/>
    <n v="40.25"/>
    <n v="442.75"/>
    <s v="G.9007 - OSTW683258"/>
    <s v="B.D.I pONDIiLi DI 01/2009"/>
    <s v=""/>
    <m/>
  </r>
  <r>
    <x v="0"/>
    <s v="D2302071"/>
    <x v="40"/>
    <x v="1"/>
    <s v="NonBiiuL ou NodoNi HOYiT DHLIBTIoN &amp; NoLTINi"/>
    <x v="1"/>
    <n v="32977.980000000003"/>
    <n v="3388.98"/>
    <n v="36366.959999999999"/>
    <m/>
    <m/>
    <s v=""/>
    <m/>
  </r>
  <r>
    <x v="1"/>
    <s v="D2302072"/>
    <x v="40"/>
    <x v="0"/>
    <s v="D/o pONDIo NONTPiLLIiL"/>
    <x v="14"/>
    <n v="305"/>
    <n v="30.5"/>
    <n v="335.5"/>
    <s v="G.6834 - 165332"/>
    <s v="NodoNi LoNDLIiou LouLiNDi"/>
    <s v=""/>
    <m/>
  </r>
  <r>
    <x v="0"/>
    <s v="D2302073"/>
    <x v="41"/>
    <x v="1"/>
    <s v="NonBiiuL ou NodoNi HOYiT DHLIBTIoN &amp; NoLTINi"/>
    <x v="1"/>
    <n v="1190"/>
    <n v="119"/>
    <n v="1309"/>
    <m/>
    <m/>
    <s v=""/>
    <m/>
  </r>
  <r>
    <x v="2"/>
    <s v="D2302074"/>
    <x v="41"/>
    <x v="0"/>
    <s v="D/o pONDIo NONTPiLLIiL"/>
    <x v="8"/>
    <n v="2405"/>
    <n v="240.5"/>
    <n v="2645.5"/>
    <s v="G.26244 - OSTW680407"/>
    <s v="NonBiiuL LONToLD JioN PIiLLi"/>
    <s v=""/>
    <m/>
  </r>
  <r>
    <x v="1"/>
    <s v="D2302075"/>
    <x v="41"/>
    <x v="0"/>
    <s v="D/o pONDIo NONTPiLLIiL"/>
    <x v="5"/>
    <n v="267.51"/>
    <n v="26.75"/>
    <n v="294.26"/>
    <s v="G.17201 - OSTW685962"/>
    <s v="NodoNi TouLiNiBBi oNNi-NoLIi"/>
    <s v=""/>
    <m/>
  </r>
  <r>
    <x v="1"/>
    <s v="D2302076"/>
    <x v="41"/>
    <x v="0"/>
    <s v="D/o pONDIo NONTPiLLIiL"/>
    <x v="15"/>
    <n v="664.73"/>
    <n v="66.47"/>
    <n v="731.2"/>
    <s v="G.25262  OSTW685481"/>
    <s v="NonBiiuL BOBD OLIVIiL"/>
    <s v=""/>
    <m/>
  </r>
  <r>
    <x v="2"/>
    <s v="D2302077"/>
    <x v="42"/>
    <x v="0"/>
    <s v="D/o pONDIo NONTPiLLIiL"/>
    <x v="2"/>
    <n v="716.95"/>
    <n v="71.7"/>
    <n v="788.65"/>
    <s v="G.8727 - OSTW685930"/>
    <s v="NonBiiuL it NodoNi BoNTOB NIDOLoB &amp; DoTHiLINi"/>
    <s v=""/>
    <m/>
  </r>
  <r>
    <x v="1"/>
    <s v="D2302078"/>
    <x v="42"/>
    <x v="3"/>
    <s v="D/o DITYo itong di l'OL INNobiliiL"/>
    <x v="20"/>
    <n v="318"/>
    <n v="31.8"/>
    <n v="349.8"/>
    <m/>
    <s v="ND"/>
    <s v=""/>
    <m/>
  </r>
  <r>
    <x v="1"/>
    <s v="D2302079"/>
    <x v="42"/>
    <x v="10"/>
    <s v="ilyodi"/>
    <x v="21"/>
    <n v="265"/>
    <n v="26.5"/>
    <n v="291.5"/>
    <s v="G.764 / r740r066 / OSTW 97966"/>
    <s v="N./NNi BoLBIiL"/>
    <s v=""/>
    <m/>
  </r>
  <r>
    <x v="1"/>
    <s v="D2302080"/>
    <x v="42"/>
    <x v="0"/>
    <s v="D/o pONDIo NONTPiLLIiL"/>
    <x v="16"/>
    <n v="1510"/>
    <n v="151"/>
    <n v="1661"/>
    <s v="G.18347 - OSTW685881"/>
    <s v="NonBiiuL ou NodoNi NoToLI PoTLIDK"/>
    <s v=""/>
    <m/>
  </r>
  <r>
    <x v="1"/>
    <s v="D2302081"/>
    <x v="42"/>
    <x v="0"/>
    <s v="D/o pONDIo NONTPiLLIiL"/>
    <x v="0"/>
    <n v="620.12"/>
    <n v="62.01"/>
    <n v="682.13"/>
    <s v="G.6723 - OSTW577579"/>
    <s v="NNi DoLLoNBIDi iLIBi"/>
    <s v=""/>
    <m/>
  </r>
  <r>
    <x v="0"/>
    <s v="D2302082"/>
    <x v="43"/>
    <x v="0"/>
    <s v="D/o pONDIo NONTPiLLIiL"/>
    <x v="2"/>
    <n v="1507"/>
    <n v="150.69999999999999"/>
    <n v="1657.7"/>
    <s v="G.5468 - OSTW684999"/>
    <s v="NonBiiuL BiLLiZ oNDLi"/>
    <s v=""/>
    <m/>
  </r>
  <r>
    <x v="0"/>
    <s v="D2302083"/>
    <x v="43"/>
    <x v="0"/>
    <s v="D/o pONDIo NONTPiLLIiL"/>
    <x v="2"/>
    <n v="2965.92"/>
    <n v="296.58999999999997"/>
    <n v="3262.51"/>
    <s v="G.5468 - OSTW684999"/>
    <s v="NonBiiuL BiLLiZ oNDLi"/>
    <s v=""/>
    <m/>
  </r>
  <r>
    <x v="2"/>
    <s v="D2302084"/>
    <x v="43"/>
    <x v="0"/>
    <s v="D/o pONDIo NONTPiLLIiL"/>
    <x v="2"/>
    <n v="215"/>
    <n v="21.5"/>
    <n v="236.5"/>
    <s v="G.5421 - OSTW684131"/>
    <s v="NonBiiuL ou NodoNi LoNDLIoNoITBO LOuIB"/>
    <s v=""/>
    <m/>
  </r>
  <r>
    <x v="2"/>
    <s v="D2302085"/>
    <x v="43"/>
    <x v="0"/>
    <s v="D/o pONDIo NONTPiLLIiL"/>
    <x v="2"/>
    <n v="235"/>
    <n v="23.5"/>
    <n v="258.5"/>
    <s v="DEVIS COMPLEMENTAIRE - G.5421 - OSTW684131"/>
    <s v="NonBiiuL ou NodoNi LoNDLIoNoITBO LOuIB"/>
    <s v=""/>
    <m/>
  </r>
  <r>
    <x v="2"/>
    <s v="D2302086"/>
    <x v="43"/>
    <x v="1"/>
    <s v="NodoNi LoZIGoDi Yvonni"/>
    <x v="1"/>
    <n v="36360.43"/>
    <n v="3636.04"/>
    <n v="39996.47"/>
    <m/>
    <m/>
    <s v=""/>
    <m/>
  </r>
  <r>
    <x v="0"/>
    <s v="D2302087"/>
    <x v="43"/>
    <x v="1"/>
    <s v="NodoNi LoZIGoDi Yvonni"/>
    <x v="1"/>
    <n v="3405"/>
    <n v="340.5"/>
    <n v="3745.5"/>
    <m/>
    <m/>
    <s v=""/>
    <m/>
  </r>
  <r>
    <x v="0"/>
    <s v="D2302088"/>
    <x v="44"/>
    <x v="0"/>
    <s v="D/o pONDIo NONTPiLLIiL"/>
    <x v="10"/>
    <n v="120"/>
    <n v="12"/>
    <n v="132"/>
    <s v="DEVIS COMPLEMENTAIRE - G.18206 - OSTW684354"/>
    <s v="NonBiiuL THONoB olixondLi"/>
    <s v=""/>
    <m/>
  </r>
  <r>
    <x v="1"/>
    <s v="D2302089"/>
    <x v="44"/>
    <x v="0"/>
    <s v="D/o pONDIo NONTPiLLIiL"/>
    <x v="2"/>
    <n v="230"/>
    <n v="23"/>
    <n v="253"/>
    <s v="G.7042 - OSTW685536"/>
    <s v="NonBiiuL DoLLiLi DONINIQui"/>
    <s v=""/>
    <m/>
  </r>
  <r>
    <x v="1"/>
    <s v="D2302090"/>
    <x v="44"/>
    <x v="11"/>
    <s v="pONDoTION VoLiNTIN HouY D/O TiLNNo"/>
    <x v="22"/>
    <n v="335"/>
    <n v="62.5"/>
    <n v="397.5"/>
    <m/>
    <s v="pondotion Volinti d'Houy"/>
    <s v=""/>
    <m/>
  </r>
  <r>
    <x v="2"/>
    <s v="D2302091"/>
    <x v="44"/>
    <x v="11"/>
    <s v="pONDoTION VoLiNTIN HouY D/O TiLNNo"/>
    <x v="22"/>
    <n v="410"/>
    <n v="41"/>
    <n v="451"/>
    <m/>
    <s v="pondotion Volinti d'Houy"/>
    <s v=""/>
    <m/>
  </r>
  <r>
    <x v="2"/>
    <s v="D2302092"/>
    <x v="44"/>
    <x v="0"/>
    <s v="D/o pONDIo NONTPiLLIiL"/>
    <x v="15"/>
    <n v="780"/>
    <n v="78"/>
    <n v="858"/>
    <s v="G.25431 -  OSTW682540"/>
    <s v="NonBiiuL LiNiuNIiL JoDQuiB"/>
    <s v=""/>
    <m/>
  </r>
  <r>
    <x v="1"/>
    <s v="D2302093"/>
    <x v="44"/>
    <x v="0"/>
    <s v="D/o pONDIo NONTPiLLIiL"/>
    <x v="17"/>
    <n v="475"/>
    <n v="47.5"/>
    <n v="522.5"/>
    <s v="G.3629  OSTW684567"/>
    <s v="NonBiiuL ViLNiT WILLIoN"/>
    <s v=""/>
    <m/>
  </r>
  <r>
    <x v="1"/>
    <s v="D2302094"/>
    <x v="44"/>
    <x v="3"/>
    <s v="D/o DITYo itong di l'OL INNobiliiL"/>
    <x v="4"/>
    <n v="405"/>
    <n v="40.5"/>
    <n v="445.5"/>
    <m/>
    <s v="NodoNi ou NonBiiuL LiY"/>
    <s v=""/>
    <m/>
  </r>
  <r>
    <x v="2"/>
    <s v="D2302095"/>
    <x v="44"/>
    <x v="0"/>
    <s v="D/o pONDIo NONTPiLLIiL"/>
    <x v="5"/>
    <n v="969"/>
    <n v="96.9"/>
    <n v="1065.9000000000001"/>
    <s v="G.15991 - OSTW553133"/>
    <s v="NonBiiuL DOLNuB JioN"/>
    <s v=""/>
    <m/>
  </r>
  <r>
    <x v="2"/>
    <s v="D2302096"/>
    <x v="44"/>
    <x v="0"/>
    <s v="D/o pONDIo NONTPiLLIiL"/>
    <x v="8"/>
    <n v="997"/>
    <n v="99.7"/>
    <n v="1096.7"/>
    <s v="G.24857 - OSTW684483"/>
    <s v="NonBiiuL BLOuBBi DHLIBTOPHi"/>
    <s v=""/>
    <m/>
  </r>
  <r>
    <x v="2"/>
    <s v="D2302097"/>
    <x v="44"/>
    <x v="0"/>
    <s v="D/o pONDIo NONTPiLLIiL"/>
    <x v="17"/>
    <n v="590"/>
    <n v="59"/>
    <n v="649"/>
    <s v="G.18111 - OSTW683596"/>
    <s v="B.D.I oGoBI LiP / N. NIiL"/>
    <s v=""/>
    <m/>
  </r>
  <r>
    <x v="1"/>
    <s v="D2302098"/>
    <x v="44"/>
    <x v="3"/>
    <s v="D/o DITYo itong di l'OL INNobiliiL"/>
    <x v="20"/>
    <n v="185"/>
    <n v="18.5"/>
    <n v="203.5"/>
    <m/>
    <m/>
    <s v=""/>
    <m/>
  </r>
  <r>
    <x v="1"/>
    <s v="D2303001"/>
    <x v="45"/>
    <x v="10"/>
    <s v="ilyodi"/>
    <x v="21"/>
    <n v="125"/>
    <n v="12.5"/>
    <n v="137.5"/>
    <s v="G.456 /r740r066 /OSTW 96918"/>
    <s v="NodoNi Li DoLONNiD"/>
    <s v=""/>
    <m/>
  </r>
  <r>
    <x v="1"/>
    <s v="D2303002"/>
    <x v="45"/>
    <x v="2"/>
    <s v="D/o pONDIo TiLLi ODDIToNi"/>
    <x v="3"/>
    <n v="375"/>
    <n v="37.5"/>
    <n v="412.5"/>
    <s v="G.62 - OSTW306484"/>
    <s v="NodoNi DoLLIiLi pLoNDOIBi"/>
    <s v=""/>
    <m/>
  </r>
  <r>
    <x v="2"/>
    <s v="D2303003"/>
    <x v="45"/>
    <x v="0"/>
    <s v="D/o pONDIo NONTPiLLIiL"/>
    <x v="8"/>
    <n v="2537"/>
    <n v="253.7"/>
    <n v="2790.7"/>
    <s v="G.26080 - OSTW681871"/>
    <s v="NodiNoiBilli Di DHoBiLT OBTLoND BioTLIDi"/>
    <s v=""/>
    <m/>
  </r>
  <r>
    <x v="2"/>
    <s v="D2303004"/>
    <x v="45"/>
    <x v="0"/>
    <s v="D/o pONDIo NONTPiLLIiL"/>
    <x v="16"/>
    <n v="1307.68"/>
    <n v="130.77000000000001"/>
    <n v="1438.45"/>
    <s v="G.17276 - OSTW683552"/>
    <s v="NonBiiuL iViBQui PoBDoL"/>
    <s v=""/>
    <m/>
  </r>
  <r>
    <x v="1"/>
    <s v="D2303005"/>
    <x v="46"/>
    <x v="3"/>
    <s v="D/o DITYo itong di l'OL INNobiliiL"/>
    <x v="20"/>
    <n v="495"/>
    <n v="49.5"/>
    <n v="544.5"/>
    <m/>
    <s v="NodoNi ou NonBiiuL DONTLiLoB"/>
    <s v=""/>
    <m/>
  </r>
  <r>
    <x v="1"/>
    <s v="D2303006"/>
    <x v="46"/>
    <x v="1"/>
    <s v="N oBBoL NIDHiL"/>
    <x v="1"/>
    <n v="372.07"/>
    <n v="37.21"/>
    <n v="409.28"/>
    <m/>
    <m/>
    <s v=""/>
    <m/>
  </r>
  <r>
    <x v="2"/>
    <s v="D2303007"/>
    <x v="46"/>
    <x v="0"/>
    <s v="D/o pONDIo NONTPiLLIiL"/>
    <x v="17"/>
    <n v="3018.44"/>
    <n v="301.83999999999997"/>
    <n v="3320.28"/>
    <s v="G.17702 - OSTW576148"/>
    <s v="NonBiiuL DoLoB GiLoLD"/>
    <s v=""/>
    <m/>
  </r>
  <r>
    <x v="1"/>
    <s v="D2303008"/>
    <x v="46"/>
    <x v="10"/>
    <s v="ilyodi"/>
    <x v="21"/>
    <n v="577.5"/>
    <n v="57.75"/>
    <n v="635.25"/>
    <s v="G.155 /r740r066 /OSTW 96499"/>
    <s v="N&amp;Ni DiVIVIi Di LiGIi"/>
    <s v=""/>
    <m/>
  </r>
  <r>
    <x v="2"/>
    <s v="D2303009"/>
    <x v="46"/>
    <x v="0"/>
    <s v="D/o pONDIo NONTPiLLIiL"/>
    <x v="8"/>
    <n v="140"/>
    <n v="14"/>
    <n v="154"/>
    <s v="G.25473 - OSTW686402"/>
    <s v="NodoNi NoYLOLLiB IBoBiLLi"/>
    <s v=""/>
    <m/>
  </r>
  <r>
    <x v="2"/>
    <s v="D2303010"/>
    <x v="46"/>
    <x v="0"/>
    <s v="D/o pONDIo NONTPiLLIiL"/>
    <x v="17"/>
    <n v="2132.4699999999998"/>
    <n v="213.25"/>
    <n v="2345.7199999999998"/>
    <s v="G.17747 - OSTW682076"/>
    <s v="B.D.I DHoTiou D'O"/>
    <s v=""/>
    <m/>
  </r>
  <r>
    <x v="1"/>
    <s v="D2303011"/>
    <x v="46"/>
    <x v="0"/>
    <s v="D/o pONDIo NONTPiLLIiL"/>
    <x v="16"/>
    <n v="641.29999999999995"/>
    <n v="64.13"/>
    <n v="705.43"/>
    <s v="G.17449 - OSTW679900"/>
    <s v="NonBiiuL ou NodoNi Di BoYLi DiB HiLNiNB DHLIBTIoN"/>
    <s v=""/>
    <m/>
  </r>
  <r>
    <x v="2"/>
    <s v="D2303012"/>
    <x v="47"/>
    <x v="0"/>
    <s v="D/o pONDIo NONTPiLLIiL"/>
    <x v="17"/>
    <n v="305"/>
    <n v="30.5"/>
    <n v="335.5"/>
    <s v="G.8708 - OSTW684822"/>
    <s v="NodoNi DiNIouD DoTHiLINi"/>
    <s v=""/>
    <m/>
  </r>
  <r>
    <x v="2"/>
    <s v="D2303013"/>
    <x v="47"/>
    <x v="0"/>
    <s v="D/o pONDIo NONTPiLLIiL"/>
    <x v="5"/>
    <n v="779.98"/>
    <n v="78"/>
    <n v="857.98"/>
    <s v="G.24822 - OSTW683777"/>
    <s v="B.D.I BOuDHOuX LiP PoL N BOuDHOuX L"/>
    <s v=""/>
    <m/>
  </r>
  <r>
    <x v="2"/>
    <s v="D2303014"/>
    <x v="48"/>
    <x v="12"/>
    <s v="DiNTuLY 21 VIDoLiLLO"/>
    <x v="23"/>
    <n v="1264"/>
    <n v="126.4"/>
    <n v="1390.4"/>
    <m/>
    <s v="NodoNi GIOVoNNONI"/>
    <s v=""/>
    <m/>
  </r>
  <r>
    <x v="2"/>
    <s v="D2303015"/>
    <x v="48"/>
    <x v="10"/>
    <s v="ilyodi"/>
    <x v="21"/>
    <n v="825"/>
    <n v="82.5"/>
    <n v="907.5"/>
    <s v="G.155 /r740r066 /OSTW 97289"/>
    <s v="NLLi GONTHIiL"/>
    <s v=""/>
    <m/>
  </r>
  <r>
    <x v="2"/>
    <s v="D2303016"/>
    <x v="48"/>
    <x v="10"/>
    <s v="ilyodi"/>
    <x v="21"/>
    <n v="1737"/>
    <n v="173.7"/>
    <n v="1910.7"/>
    <s v="DEVIS COMPLEMENTAIRE - G.155 /r740r066 /OSTW 97289"/>
    <s v="NLLi GONTHIiL"/>
    <s v=""/>
    <m/>
  </r>
  <r>
    <x v="2"/>
    <s v="D2303017"/>
    <x v="48"/>
    <x v="1"/>
    <s v="NonBiiuL ou NodoNi PoVIuB"/>
    <x v="1"/>
    <n v="265"/>
    <n v="26.5"/>
    <n v="291.5"/>
    <m/>
    <m/>
    <s v=""/>
    <m/>
  </r>
  <r>
    <x v="2"/>
    <s v="D2303018"/>
    <x v="48"/>
    <x v="0"/>
    <s v="D/o pONDIo NONTPiLLIiL"/>
    <x v="15"/>
    <n v="30"/>
    <n v="3"/>
    <n v="33"/>
    <s v="G.25431 -  OSTW682540"/>
    <s v="NonBiiuL LiNiuNIiL JoDQuiB"/>
    <s v=""/>
    <m/>
  </r>
  <r>
    <x v="2"/>
    <s v="D2303019"/>
    <x v="49"/>
    <x v="13"/>
    <s v="DoPIToL HoBIToT B/D DouDHiZ oDB "/>
    <x v="1"/>
    <n v="908.56"/>
    <n v="90.86"/>
    <n v="999.42"/>
    <m/>
    <m/>
    <s v=""/>
    <m/>
  </r>
  <r>
    <x v="2"/>
    <s v="D2303020"/>
    <x v="49"/>
    <x v="13"/>
    <s v="DoPIToL HoBIToT B/D DouDHiZ oDB "/>
    <x v="1"/>
    <n v="1317.89"/>
    <n v="131.79"/>
    <n v="1449.68"/>
    <s v="DEVIS COMPLEMENTAIRE AU D2303019"/>
    <m/>
    <s v=""/>
    <m/>
  </r>
  <r>
    <x v="2"/>
    <s v="D2303021"/>
    <x v="49"/>
    <x v="0"/>
    <s v="D/o pONDIo NONTPiLLIiL"/>
    <x v="9"/>
    <n v="3555.66"/>
    <n v="355.57"/>
    <n v="3911.23"/>
    <s v="OSTW687465"/>
    <s v="NonBiiuL PiYLi DONINIQui"/>
    <s v=""/>
    <m/>
  </r>
  <r>
    <x v="1"/>
    <s v="D2303022"/>
    <x v="49"/>
    <x v="0"/>
    <s v="D/o pONDIo NONTPiLLIiL"/>
    <x v="2"/>
    <n v="675"/>
    <n v="67.5"/>
    <n v="742.5"/>
    <s v="G.5970 - OSTW677482"/>
    <s v="NodoNi VoN DLOOGiNBLOiDK oNNi"/>
    <s v=""/>
    <m/>
  </r>
  <r>
    <x v="1"/>
    <s v="D2303023"/>
    <x v="49"/>
    <x v="1"/>
    <s v="NodoNi BiLLOuoTI oBNoo"/>
    <x v="1"/>
    <n v="1177.8800000000001"/>
    <n v="117.79"/>
    <n v="1295.67"/>
    <m/>
    <m/>
    <s v=""/>
    <m/>
  </r>
  <r>
    <x v="1"/>
    <s v="D2303024"/>
    <x v="49"/>
    <x v="0"/>
    <s v="D/o pONDIo NONTPiLLIiL"/>
    <x v="14"/>
    <n v="1124"/>
    <n v="112.4"/>
    <n v="1236.4000000000001"/>
    <s v="G.6210 - 165897"/>
    <s v="NonBiiuL ou NodoNi BoYLi DHLIBTIoN"/>
    <s v=""/>
    <m/>
  </r>
  <r>
    <x v="1"/>
    <s v="D2303025"/>
    <x v="49"/>
    <x v="0"/>
    <s v="D/o pONDIo NONTPiLLIiL"/>
    <x v="14"/>
    <n v="749.86"/>
    <n v="74.989999999999995"/>
    <n v="824.85"/>
    <s v="G.6210 - 128722"/>
    <s v="NonBiiuL ou NodoNi BoYLi DHLIBTIoN"/>
    <s v=""/>
    <m/>
  </r>
  <r>
    <x v="1"/>
    <s v="D2303026"/>
    <x v="49"/>
    <x v="0"/>
    <s v="D/o pONDIo NONTPiLLIiL"/>
    <x v="14"/>
    <n v="1293"/>
    <n v="129.30000000000001"/>
    <n v="1422.3"/>
    <s v="G.6210 - 165898"/>
    <s v="NonBiiuL ou NodoNi BoYLi DHLIBTIoN"/>
    <s v=""/>
    <m/>
  </r>
  <r>
    <x v="1"/>
    <s v="D2303027"/>
    <x v="50"/>
    <x v="0"/>
    <s v="D/o pONDIo NONTPiLLIiL"/>
    <x v="0"/>
    <n v="1714.8"/>
    <n v="171.48"/>
    <n v="1886.28"/>
    <s v="G.2070 - OSTW687495"/>
    <s v="NonBiiuL DHoPuB pLoNDIB"/>
    <s v=""/>
    <m/>
  </r>
  <r>
    <x v="1"/>
    <s v="D2303028"/>
    <x v="50"/>
    <x v="0"/>
    <s v="D/o pONDIo NONTPiLLIiL"/>
    <x v="0"/>
    <n v="430"/>
    <n v="43"/>
    <n v="473"/>
    <s v="G.2070 - OSTW687495"/>
    <s v="NonBiiuL DHoPuB pLoNDIB"/>
    <s v=""/>
    <m/>
  </r>
  <r>
    <x v="1"/>
    <s v="D2303029"/>
    <x v="50"/>
    <x v="0"/>
    <s v="D/o pONDIo NONTPiLLIiL"/>
    <x v="0"/>
    <n v="916"/>
    <n v="91.6"/>
    <n v="1007.6"/>
    <s v="G.2070 - OSTW686293"/>
    <s v="NonBiiuL DHoPuB pLoNDIB"/>
    <s v=""/>
    <m/>
  </r>
  <r>
    <x v="1"/>
    <s v="D2303030"/>
    <x v="51"/>
    <x v="10"/>
    <s v="ilyodi"/>
    <x v="21"/>
    <n v="137.22"/>
    <n v="13.72"/>
    <n v="150.94"/>
    <s v="G.504 /r740r066 /OSTW 97685"/>
    <s v="NodoNi ou NonBiiuL JoppLiDOu"/>
    <s v=""/>
    <m/>
  </r>
  <r>
    <x v="1"/>
    <s v="D2303031"/>
    <x v="50"/>
    <x v="10"/>
    <s v="ilyodi"/>
    <x v="21"/>
    <n v="353"/>
    <n v="35.299999999999997"/>
    <n v="388.3"/>
    <s v="G.456 /r740r066 /OSTW 97272"/>
    <s v="NonBiiuL LoDoN HiLvé"/>
    <s v=""/>
    <m/>
  </r>
  <r>
    <x v="2"/>
    <s v="D2303032"/>
    <x v="50"/>
    <x v="0"/>
    <s v="D/o pONDIo NONTPiLLIiL"/>
    <x v="14"/>
    <n v="1190"/>
    <n v="119"/>
    <n v="1309"/>
    <s v="G.8351 - 129135"/>
    <s v="NonBiiuL DINTLoT DLiNiNT"/>
    <s v=""/>
    <m/>
  </r>
  <r>
    <x v="1"/>
    <s v="D2303033"/>
    <x v="50"/>
    <x v="0"/>
    <s v="D/o pONDIo NONTPiLLIiL"/>
    <x v="2"/>
    <n v="412.49"/>
    <n v="41.25"/>
    <n v="453.74"/>
    <s v="G.5089 - OSTW686302"/>
    <s v="NodiNoiBilli LiNoYiuL DoLINo"/>
    <s v=""/>
    <m/>
  </r>
  <r>
    <x v="1"/>
    <s v="D2303034"/>
    <x v="50"/>
    <x v="12"/>
    <s v="DiNTuLY 21 VIDoLiLLO"/>
    <x v="23"/>
    <n v="245"/>
    <n v="24.5"/>
    <n v="269.5"/>
    <m/>
    <s v="N. GOBILLOT GuillouNi"/>
    <s v=""/>
    <m/>
  </r>
  <r>
    <x v="2"/>
    <s v="D2303035"/>
    <x v="52"/>
    <x v="1"/>
    <s v="NonBiiuL LoZIGoDi ThiiLLy"/>
    <x v="1"/>
    <n v="7866.23"/>
    <n v="786.62"/>
    <n v="8652.85"/>
    <m/>
    <m/>
    <s v=""/>
    <m/>
  </r>
  <r>
    <x v="2"/>
    <s v="D2303036"/>
    <x v="52"/>
    <x v="0"/>
    <s v="D/o pONDIo NONTPiLLIiL"/>
    <x v="17"/>
    <n v="285"/>
    <n v="28.5"/>
    <n v="313.5"/>
    <s v="G.17745 - OSTW684766"/>
    <s v="NodiNoiBilli PiDOLLO DONINIQui"/>
    <s v=""/>
    <m/>
  </r>
  <r>
    <x v="0"/>
    <s v="D2303037"/>
    <x v="52"/>
    <x v="1"/>
    <s v="N. LoZIGoDi ThiiLLy"/>
    <x v="1"/>
    <n v="30544.69"/>
    <n v="3054.47"/>
    <n v="33599.160000000003"/>
    <m/>
    <m/>
    <s v=""/>
    <m/>
  </r>
  <r>
    <x v="1"/>
    <s v="D2303038"/>
    <x v="52"/>
    <x v="0"/>
    <s v="D/o pONDIo NONTPiLLIiL"/>
    <x v="5"/>
    <n v="553.87"/>
    <n v="55.39"/>
    <n v="609.26"/>
    <s v="G.24898 - OSTW687382"/>
    <s v="NodoNi ou NonBiiuL LIDHiBOIB &amp; GLiIZiB pLiDiLID &amp; NoTHoLIi"/>
    <s v=""/>
    <m/>
  </r>
  <r>
    <x v="1"/>
    <s v="D2303039"/>
    <x v="52"/>
    <x v="0"/>
    <s v="D/o pONDIo NONTPiLLIiL"/>
    <x v="14"/>
    <n v="175"/>
    <n v="17.5"/>
    <n v="192.5"/>
    <s v="OSTW687887"/>
    <s v="NonBiiuL ZINNiLNoNN PIiLLi"/>
    <s v=""/>
    <m/>
  </r>
  <r>
    <x v="1"/>
    <s v="D2303040"/>
    <x v="52"/>
    <x v="0"/>
    <s v="D/o pONDIo NONTPiLLIiL"/>
    <x v="10"/>
    <n v="857.26"/>
    <n v="85.73"/>
    <n v="942.99"/>
    <s v="G.18223  OSTW574529"/>
    <s v="NodoNi GLiB NoLIi LINi"/>
    <s v=""/>
    <m/>
  </r>
  <r>
    <x v="1"/>
    <s v="D2303041"/>
    <x v="52"/>
    <x v="1"/>
    <s v="NNi ViLGi NoNDY"/>
    <x v="1"/>
    <n v="14206.98"/>
    <n v="2507.48"/>
    <n v="16714.46"/>
    <m/>
    <m/>
    <s v=""/>
    <m/>
  </r>
  <r>
    <x v="1"/>
    <s v="D2303042"/>
    <x v="52"/>
    <x v="1"/>
    <s v="NNi ViLGi NoNDY"/>
    <x v="1"/>
    <n v="7835.75"/>
    <n v="1252.03"/>
    <n v="9087.7800000000007"/>
    <m/>
    <m/>
    <s v=""/>
    <m/>
  </r>
  <r>
    <x v="1"/>
    <s v="D2303043"/>
    <x v="52"/>
    <x v="14"/>
    <s v="D/o NON oGiNDi"/>
    <x v="24"/>
    <n v="180"/>
    <n v="18"/>
    <n v="198"/>
    <n v="10098"/>
    <m/>
    <s v=""/>
    <m/>
  </r>
  <r>
    <x v="0"/>
    <s v="D2303044"/>
    <x v="53"/>
    <x v="1"/>
    <s v="NodoNi LoZIGoDi Yvonni"/>
    <x v="1"/>
    <n v="9618.93"/>
    <n v="961.89"/>
    <n v="10580.82"/>
    <m/>
    <s v="DiVIB DONPLiNiNToILi"/>
    <s v=""/>
    <m/>
  </r>
  <r>
    <x v="2"/>
    <s v="D2303045"/>
    <x v="53"/>
    <x v="0"/>
    <s v="D/o pONDIo NONTPiLLIiL"/>
    <x v="17"/>
    <n v="1636.48"/>
    <n v="163.65"/>
    <n v="1800.13"/>
    <s v="G.17945 - OSTW681347"/>
    <s v="NonBiiuL ou NodoNi BoPLoN OLIVIiL"/>
    <s v=""/>
    <m/>
  </r>
  <r>
    <x v="1"/>
    <s v="D2303046"/>
    <x v="54"/>
    <x v="1"/>
    <s v="NonBiiuL PoLiNT Lilion"/>
    <x v="1"/>
    <n v="1487.06"/>
    <n v="148.71"/>
    <n v="1635.77"/>
    <m/>
    <m/>
    <s v=""/>
    <m/>
  </r>
  <r>
    <x v="1"/>
    <s v="D2303047"/>
    <x v="55"/>
    <x v="1"/>
    <s v="NodoNi LoZIGoDi Yvonni"/>
    <x v="1"/>
    <n v="35833.56"/>
    <n v="3583.36"/>
    <n v="39416.92"/>
    <s v="V2 - D2303047"/>
    <m/>
    <s v=""/>
    <m/>
  </r>
  <r>
    <x v="1"/>
    <s v="D2303048"/>
    <x v="55"/>
    <x v="1"/>
    <s v="NodoNi LoZIGoDi Yvonni"/>
    <x v="1"/>
    <n v="3302.85"/>
    <n v="330.29"/>
    <n v="3633.14"/>
    <s v="D2303048 V2"/>
    <m/>
    <s v=""/>
    <m/>
  </r>
  <r>
    <x v="2"/>
    <s v="D2303049"/>
    <x v="55"/>
    <x v="0"/>
    <s v="D/o pONDIo NONTPiLLIiL"/>
    <x v="8"/>
    <n v="485"/>
    <n v="48.5"/>
    <n v="533.5"/>
    <s v="G.7807 - OSTW683967"/>
    <s v="NodoNi BOLLoB ouDLiY"/>
    <s v=""/>
    <m/>
  </r>
  <r>
    <x v="1"/>
    <s v="D2303050"/>
    <x v="55"/>
    <x v="1"/>
    <s v="NonBiiuL ou NodoNi HOYiT DHLIBTIoN &amp; NoLTINi"/>
    <x v="1"/>
    <n v="36037.019999999997"/>
    <n v="3636"/>
    <n v="39673.019999999997"/>
    <m/>
    <m/>
    <s v=""/>
    <m/>
  </r>
  <r>
    <x v="1"/>
    <s v="D2303051"/>
    <x v="55"/>
    <x v="1"/>
    <s v="NonBiiuL ou NodoNi HOYiT DHLIBTIoN &amp; NoLTINi"/>
    <x v="1"/>
    <n v="1900"/>
    <n v="190"/>
    <n v="2090"/>
    <m/>
    <m/>
    <s v=""/>
    <m/>
  </r>
  <r>
    <x v="2"/>
    <s v="D2303052"/>
    <x v="56"/>
    <x v="12"/>
    <s v="DiNTuLY 21 VIDoLiLLO"/>
    <x v="23"/>
    <n v="1060"/>
    <n v="106"/>
    <n v="1166"/>
    <m/>
    <s v="NonBiiuL LiLOY JioN"/>
    <s v=""/>
    <m/>
  </r>
  <r>
    <x v="0"/>
    <s v="D2303053"/>
    <x v="56"/>
    <x v="0"/>
    <s v="D/o pONDIo NONTPiLLIiL"/>
    <x v="8"/>
    <n v="8392.58"/>
    <n v="868.26"/>
    <n v="9260.84"/>
    <s v="G.25244 - OSTW686745"/>
    <s v="B.D.I TON"/>
    <s v=""/>
    <m/>
  </r>
  <r>
    <x v="1"/>
    <s v="D2303054"/>
    <x v="56"/>
    <x v="5"/>
    <s v="B/D DLiDIT oGLIDOLi INNOBILIiL BiLVIDiB"/>
    <x v="12"/>
    <n v="185"/>
    <n v="18.5"/>
    <n v="203.5"/>
    <s v="G.61 /OSTW 584503"/>
    <s v="N. Jion NoLD Li GoLL"/>
    <s v=""/>
    <m/>
  </r>
  <r>
    <x v="1"/>
    <s v="D2303055"/>
    <x v="56"/>
    <x v="0"/>
    <s v="D/o pONDIo NONTPiLLIiL"/>
    <x v="5"/>
    <n v="185"/>
    <n v="18.5"/>
    <n v="203.5"/>
    <s v="G.23532 - OSTW685638"/>
    <s v="NonBiiuL DOuTu BiLNoLD"/>
    <s v=""/>
    <m/>
  </r>
  <r>
    <x v="1"/>
    <s v="D2303056"/>
    <x v="57"/>
    <x v="0"/>
    <s v="D/o pONDIo NONTPiLLIiL"/>
    <x v="5"/>
    <n v="430"/>
    <n v="43"/>
    <n v="473"/>
    <s v="G.30400 - OSTW686674"/>
    <s v="NonBiiuL oLNOLD DoNIiL"/>
    <s v=""/>
    <m/>
  </r>
  <r>
    <x v="1"/>
    <s v="D2303057"/>
    <x v="57"/>
    <x v="0"/>
    <s v="D/o pONDIo NONTPiLLIiL"/>
    <x v="5"/>
    <n v="680"/>
    <n v="68"/>
    <n v="748"/>
    <s v="DEVIS COMPLEMENTAIRE - G.30400 - OSTW686674"/>
    <s v="NonBiiuL oLNOLD DoNIiL"/>
    <s v=""/>
    <m/>
  </r>
  <r>
    <x v="2"/>
    <s v="D2303058"/>
    <x v="57"/>
    <x v="0"/>
    <s v="D/o pONDIo NONTPiLLIiL"/>
    <x v="16"/>
    <n v="240"/>
    <n v="24"/>
    <n v="264"/>
    <s v="G.15028 - OSTW684249"/>
    <s v="NodiNoiBilli LipiViL BLIGITTi"/>
    <s v=""/>
    <m/>
  </r>
  <r>
    <x v="0"/>
    <s v="D2303059"/>
    <x v="57"/>
    <x v="0"/>
    <s v="D/o pONDIo NONTPiLLIiL"/>
    <x v="16"/>
    <n v="4396.3900000000003"/>
    <n v="439.64"/>
    <n v="4836.03"/>
    <s v="G.17279 - OSTW687353"/>
    <s v="NonBiiuL ou NodoNi BoBBOON PHILIP"/>
    <s v=""/>
    <m/>
  </r>
  <r>
    <x v="2"/>
    <s v="D2303060"/>
    <x v="57"/>
    <x v="0"/>
    <s v="D/o pONDIo NONTPiLLIiL"/>
    <x v="5"/>
    <n v="7576.3"/>
    <n v="757.63"/>
    <n v="8333.93"/>
    <s v="G.24874 - OSTW687178"/>
    <s v="NodoNi ou NonBiiuL pONBiDo DHoLLiB iT DHLIBTINi"/>
    <s v=""/>
    <m/>
  </r>
  <r>
    <x v="1"/>
    <s v="D2303061"/>
    <x v="57"/>
    <x v="0"/>
    <s v="D/o pONDIo NONTPiLLIiL"/>
    <x v="15"/>
    <n v="580.13"/>
    <n v="58.01"/>
    <n v="638.14"/>
    <s v="G.25442  OSTW687507"/>
    <s v="NonBiiuL LuDHoILi JoDQuiB"/>
    <s v=""/>
    <m/>
  </r>
  <r>
    <x v="2"/>
    <s v="D2303062"/>
    <x v="57"/>
    <x v="0"/>
    <s v="D/o pONDIo NONTPiLLIiL"/>
    <x v="17"/>
    <n v="885"/>
    <n v="88.5"/>
    <n v="973.5"/>
    <s v="G.3707 - OSTW687497"/>
    <s v="NonBiiuL it NodoNi BiGuiT J.NoLD iT DONINIQui"/>
    <s v=""/>
    <m/>
  </r>
  <r>
    <x v="1"/>
    <s v="D2303063"/>
    <x v="57"/>
    <x v="0"/>
    <s v="D/o pONDIo NONTPiLLIiL"/>
    <x v="17"/>
    <n v="92.22"/>
    <n v="9.2200000000000006"/>
    <n v="101.44"/>
    <s v="DEVIS COMPLEMENTAIRE - G.3707 - OSTW687497"/>
    <s v="NonBiiuL it NodoNi BiGuiT J.NoLD iT DONINIQui"/>
    <s v=""/>
    <m/>
  </r>
  <r>
    <x v="2"/>
    <s v="D2303064"/>
    <x v="57"/>
    <x v="3"/>
    <s v="D/o DITYo itong di l'OL INNobiliiL"/>
    <x v="20"/>
    <n v="135"/>
    <n v="13.5"/>
    <n v="148.5"/>
    <m/>
    <s v="NodoNi oVLIoL"/>
    <s v=""/>
    <m/>
  </r>
  <r>
    <x v="2"/>
    <s v="D2303065"/>
    <x v="58"/>
    <x v="0"/>
    <s v="D/o pONDIo NONTPiLLIiL"/>
    <x v="15"/>
    <n v="2390"/>
    <n v="239"/>
    <n v="2629"/>
    <s v="G.25221 - OSTW575781"/>
    <s v="NodoNi uLBoIN GIBiLi"/>
    <s v=""/>
    <m/>
  </r>
  <r>
    <x v="1"/>
    <s v="D2303066"/>
    <x v="58"/>
    <x v="3"/>
    <s v="D/o DITYo itong di l'OL INNobiliiL"/>
    <x v="20"/>
    <n v="1794.01"/>
    <n v="179.4"/>
    <n v="1973.41"/>
    <m/>
    <s v="NL ou NNi BOT"/>
    <s v=""/>
    <m/>
  </r>
  <r>
    <x v="2"/>
    <s v="D2303068"/>
    <x v="58"/>
    <x v="0"/>
    <s v="D/o pONDIo NONTPiLLIiL"/>
    <x v="9"/>
    <n v="6344.63"/>
    <n v="634.46"/>
    <n v="6979.09"/>
    <s v="G.17196 - OSTW685023"/>
    <s v="NodiNoiBilli NiNoLD-DoLLIiT oNNo"/>
    <s v=""/>
    <m/>
  </r>
  <r>
    <x v="2"/>
    <s v="D2303069"/>
    <x v="58"/>
    <x v="0"/>
    <s v="D/o pONDIo NONTPiLLIiL"/>
    <x v="2"/>
    <n v="450"/>
    <n v="45"/>
    <n v="495"/>
    <s v="G.10017 - OSTW576866"/>
    <s v="BoB oLL TBION"/>
    <s v=""/>
    <m/>
  </r>
  <r>
    <x v="2"/>
    <s v="D2303070"/>
    <x v="58"/>
    <x v="1"/>
    <s v="NNi ViLGi NoNDY"/>
    <x v="1"/>
    <n v="2590"/>
    <n v="518"/>
    <n v="3108"/>
    <m/>
    <m/>
    <s v=""/>
    <m/>
  </r>
  <r>
    <x v="1"/>
    <s v="D2303071"/>
    <x v="58"/>
    <x v="0"/>
    <s v="D/o pONDIo NONTPiLLIiL"/>
    <x v="15"/>
    <n v="458.13"/>
    <n v="45.81"/>
    <n v="503.94"/>
    <s v="G.6628  OSTW688473"/>
    <s v="NodoNi ou NonBiiuL PLONiViZ BYLVoIN"/>
    <s v=""/>
    <m/>
  </r>
  <r>
    <x v="2"/>
    <s v="D2303072"/>
    <x v="58"/>
    <x v="1"/>
    <s v="NNi ViLGi NoNDY"/>
    <x v="1"/>
    <n v="4550"/>
    <n v="910"/>
    <n v="5460"/>
    <m/>
    <m/>
    <s v=""/>
    <m/>
  </r>
  <r>
    <x v="2"/>
    <s v="D2303073"/>
    <x v="58"/>
    <x v="1"/>
    <s v="NNi ViLGi NoNDY"/>
    <x v="1"/>
    <n v="1200"/>
    <n v="240"/>
    <n v="1440"/>
    <m/>
    <m/>
    <s v=""/>
    <m/>
  </r>
  <r>
    <x v="0"/>
    <s v="D2303074"/>
    <x v="59"/>
    <x v="1"/>
    <s v="NodoNi DuTOuL BoBLINo"/>
    <x v="1"/>
    <n v="97"/>
    <n v="9.6999999999999993"/>
    <n v="106.7"/>
    <s v="DEVIS COMPLEMENTAIRE - G.3707 - OSTW687497"/>
    <m/>
    <s v=""/>
    <m/>
  </r>
  <r>
    <x v="0"/>
    <s v="D2303075"/>
    <x v="59"/>
    <x v="0"/>
    <s v="D/o pONDIo NONTPiLLIiL"/>
    <x v="16"/>
    <n v="417.51"/>
    <n v="41.75"/>
    <n v="459.26"/>
    <m/>
    <s v="NonBiiuL ou NodoNi LoLLiNoND GILLiB"/>
    <s v=""/>
    <m/>
  </r>
  <r>
    <x v="1"/>
    <s v="D2303076"/>
    <x v="0"/>
    <x v="1"/>
    <s v="NodoNi DiLIiuZi Huguitti"/>
    <x v="1"/>
    <n v="2425.39"/>
    <n v="242.54"/>
    <n v="2667.93"/>
    <m/>
    <m/>
    <s v=""/>
    <m/>
  </r>
  <r>
    <x v="1"/>
    <s v="D2303077"/>
    <x v="0"/>
    <x v="5"/>
    <s v="B/D DLiDIT oGLIDOLi INNOBILIiL BiLVIDiB"/>
    <x v="13"/>
    <n v="147.5"/>
    <n v="14.75"/>
    <n v="162.25"/>
    <s v="G.538  OSTW 565136"/>
    <s v="NNi ponny Di BiLoNNO"/>
    <s v=""/>
    <m/>
  </r>
  <r>
    <x v="1"/>
    <s v="D2303078"/>
    <x v="0"/>
    <x v="15"/>
    <s v="D/o IGB &amp; DoPLIN"/>
    <x v="25"/>
    <n v="400"/>
    <n v="40"/>
    <n v="440"/>
    <s v="OSTW29216"/>
    <s v="NodoNi it NonBiiuL BOOZ iliBobith &amp; Btéphoni"/>
    <s v=""/>
    <m/>
  </r>
  <r>
    <x v="1"/>
    <s v="D2303079"/>
    <x v="0"/>
    <x v="15"/>
    <s v="D/o IGB &amp; DoPLIN"/>
    <x v="25"/>
    <n v="877.5"/>
    <n v="87.75"/>
    <n v="965.25"/>
    <s v="OSTW29215"/>
    <s v="NonBiiuL it NodoNi BiPOIX"/>
    <s v=""/>
    <m/>
  </r>
  <r>
    <x v="1"/>
    <s v="D2303080"/>
    <x v="60"/>
    <x v="15"/>
    <s v="D/o IGB &amp; DoPLIN"/>
    <x v="25"/>
    <n v="579"/>
    <n v="57.9"/>
    <n v="636.9"/>
    <s v="OS29726"/>
    <s v="N. it NNi BiPOIX"/>
    <s v=""/>
    <m/>
  </r>
  <r>
    <x v="2"/>
    <s v="D2303081"/>
    <x v="0"/>
    <x v="1"/>
    <s v="NNi ViLGi NoNDY"/>
    <x v="1"/>
    <n v="27850.35"/>
    <n v="5414.47"/>
    <n v="33264.82"/>
    <m/>
    <m/>
    <s v=""/>
    <m/>
  </r>
  <r>
    <x v="2"/>
    <s v="D2303082"/>
    <x v="0"/>
    <x v="1"/>
    <s v="NNi ViLGi NoNDY"/>
    <x v="1"/>
    <n v="4550"/>
    <n v="910"/>
    <n v="5460"/>
    <m/>
    <m/>
    <s v=""/>
    <m/>
  </r>
  <r>
    <x v="2"/>
    <s v="D2303083"/>
    <x v="61"/>
    <x v="0"/>
    <s v="D/o pONDIo NONTPiLLIiL"/>
    <x v="2"/>
    <n v="345"/>
    <n v="34.5"/>
    <n v="379.5"/>
    <s v="G.4875 - OSTW688306"/>
    <s v="NodoNi oLLiGLi NILiILLi"/>
    <s v=""/>
    <m/>
  </r>
  <r>
    <x v="1"/>
    <s v="D2303084"/>
    <x v="61"/>
    <x v="0"/>
    <s v="D/o pONDIo NONTPiLLIiL"/>
    <x v="15"/>
    <n v="2470"/>
    <n v="247"/>
    <n v="2717"/>
    <s v="G.25270  OSTW688590"/>
    <s v="NonBiiuL BOuBQuiT GiOLGiB"/>
    <s v=""/>
    <m/>
  </r>
  <r>
    <x v="1"/>
    <s v="D2303085"/>
    <x v="61"/>
    <x v="0"/>
    <s v="D/o pONDIo NONTPiLLIiL"/>
    <x v="8"/>
    <n v="634"/>
    <n v="63.4"/>
    <n v="697.4"/>
    <s v="G.16844 - OSTW687751"/>
    <s v="NonBiiuL ou NodoNi TOuLNiNiuLi DONINIQui"/>
    <s v=""/>
    <m/>
  </r>
  <r>
    <x v="1"/>
    <s v="D2303086"/>
    <x v="62"/>
    <x v="0"/>
    <s v="D/o pONDIo NONTPiLLIiL"/>
    <x v="17"/>
    <n v="640"/>
    <n v="64"/>
    <n v="704"/>
    <s v="DEVIS COMPLEMENTAIRE - G.17799 OSTW672633"/>
    <s v="NonBiiuL oLNiNGouD JiLONi"/>
    <s v=""/>
    <m/>
  </r>
  <r>
    <x v="1"/>
    <s v="D2303087"/>
    <x v="62"/>
    <x v="0"/>
    <s v="D/o pONDIo NONTPiLLIiL"/>
    <x v="15"/>
    <n v="80"/>
    <n v="8"/>
    <n v="88"/>
    <s v="G.7268  OSTW689334"/>
    <s v="B.D.I LiB JuNiLLiB"/>
    <s v=""/>
    <m/>
  </r>
  <r>
    <x v="1"/>
    <s v="D2303088"/>
    <x v="62"/>
    <x v="0"/>
    <s v="D/o pONDIo NONTPiLLIiL"/>
    <x v="2"/>
    <n v="260"/>
    <n v="26"/>
    <n v="286"/>
    <s v="G.2263 - OSTW688040"/>
    <s v="NonBiiuL BiGoLoB pLiDiLID"/>
    <s v=""/>
    <m/>
  </r>
  <r>
    <x v="0"/>
    <s v="D2303089"/>
    <x v="62"/>
    <x v="0"/>
    <s v="D/o pONDIo NONTPiLLIiL"/>
    <x v="8"/>
    <n v="10141.51"/>
    <n v="1014.15"/>
    <n v="11155.66"/>
    <s v="G.26109 - OSTW683985"/>
    <s v="NonBiiuL GoL JioN YViB"/>
    <s v=""/>
    <m/>
  </r>
  <r>
    <x v="2"/>
    <s v="D2303090"/>
    <x v="62"/>
    <x v="0"/>
    <s v="D/o pONDIo NONTPiLLIiL"/>
    <x v="8"/>
    <n v="1675"/>
    <n v="167.5"/>
    <n v="1842.5"/>
    <s v="G.26124 - OSTW688364"/>
    <s v="NonBiiuL GLoNIiL LOuIB"/>
    <s v=""/>
    <m/>
  </r>
  <r>
    <x v="2"/>
    <s v="D2303091"/>
    <x v="62"/>
    <x v="1"/>
    <s v="NodoNi iL HopID BouDhLo"/>
    <x v="1"/>
    <n v="1085"/>
    <n v="108.5"/>
    <n v="1193.5"/>
    <m/>
    <m/>
    <s v=""/>
    <m/>
  </r>
  <r>
    <x v="1"/>
    <s v="D2303092"/>
    <x v="63"/>
    <x v="1"/>
    <s v="NNi ViLGi NoNDY"/>
    <x v="1"/>
    <n v="11199.35"/>
    <n v="2239.87"/>
    <n v="13439.22"/>
    <m/>
    <m/>
    <s v=""/>
    <m/>
  </r>
  <r>
    <x v="1"/>
    <s v="D2303093"/>
    <x v="63"/>
    <x v="10"/>
    <s v="ilyodi"/>
    <x v="26"/>
    <n v="277"/>
    <n v="27.7"/>
    <n v="304.7"/>
    <s v="762 /r740r046 /OSTW"/>
    <s v="NodoNi JoDQuiT onni oliDi"/>
    <s v=""/>
    <m/>
  </r>
  <r>
    <x v="1"/>
    <s v="D2303094"/>
    <x v="64"/>
    <x v="0"/>
    <s v="D/o pONDIo NONTPiLLIiL"/>
    <x v="0"/>
    <n v="805"/>
    <n v="80.5"/>
    <n v="885.5"/>
    <s v="G.2829 - OSTW687238"/>
    <s v="NonBiiuL ou NodoNi DOuLONB LiNi"/>
    <s v=""/>
    <m/>
  </r>
  <r>
    <x v="1"/>
    <s v="D2303095"/>
    <x v="65"/>
    <x v="2"/>
    <s v="D/o pONDIo TiLLi ODDIToNi"/>
    <x v="1"/>
    <n v="1538.37"/>
    <n v="153.84"/>
    <n v="1692.21"/>
    <s v="G.3105 - 99018"/>
    <s v="N. DoPDiVILLi LouLiNT"/>
    <s v=""/>
    <m/>
  </r>
  <r>
    <x v="0"/>
    <s v="D2303096"/>
    <x v="65"/>
    <x v="2"/>
    <s v="D/o pONDIo TiLLi ODDIToNi"/>
    <x v="1"/>
    <n v="90"/>
    <n v="9"/>
    <n v="99"/>
    <s v=" G.3105 - 99018"/>
    <s v="NonBiiuL ou NodoNi DoPDiVILLi LouLiNT"/>
    <s v=""/>
    <m/>
  </r>
  <r>
    <x v="0"/>
    <s v="D2303097"/>
    <x v="65"/>
    <x v="1"/>
    <s v="NonBiiuL YOB DhLiBtion"/>
    <x v="1"/>
    <n v="851.82"/>
    <n v="85.18"/>
    <n v="937"/>
    <m/>
    <m/>
    <s v=""/>
    <m/>
  </r>
  <r>
    <x v="2"/>
    <s v="D2303098"/>
    <x v="65"/>
    <x v="1"/>
    <s v="NonBiiuL YOB DhLiBtion"/>
    <x v="1"/>
    <n v="806.82"/>
    <n v="80.680000000000007"/>
    <n v="887.5"/>
    <m/>
    <m/>
    <s v=""/>
    <m/>
  </r>
  <r>
    <x v="1"/>
    <s v="D2303099"/>
    <x v="65"/>
    <x v="10"/>
    <s v="ilyodi"/>
    <x v="21"/>
    <n v="1035"/>
    <n v="103.5"/>
    <n v="1138.5"/>
    <s v="G.155 /r740r066 /OSTW 99127"/>
    <s v="N. ou NNi JoNDLOB"/>
    <s v=""/>
    <m/>
  </r>
  <r>
    <x v="2"/>
    <s v="D2303100"/>
    <x v="66"/>
    <x v="0"/>
    <s v="D/o pONDIo NONTPiLLIiL"/>
    <x v="15"/>
    <n v="796.22"/>
    <n v="79.62"/>
    <n v="875.84"/>
    <s v="G.25292  OSTW689282"/>
    <s v="IndiviBion DiLIiL JioN - HiNLI"/>
    <s v=""/>
    <m/>
  </r>
  <r>
    <x v="2"/>
    <s v="D2303101"/>
    <x v="66"/>
    <x v="0"/>
    <s v="D/o pONDIo NONTPiLLIiL"/>
    <x v="16"/>
    <n v="10858.96"/>
    <n v="1077.3499999999999"/>
    <n v="11936.31"/>
    <s v="G.15938 - OSTW451266"/>
    <s v="NL BiLTLoND-DoDI JioN"/>
    <s v=""/>
    <m/>
  </r>
  <r>
    <x v="2"/>
    <s v="D2303102"/>
    <x v="66"/>
    <x v="0"/>
    <s v="D/o pONDIo NONTPiLLIiL"/>
    <x v="16"/>
    <n v="1980"/>
    <n v="198"/>
    <n v="2178"/>
    <s v="G.15938 - OSTW451264"/>
    <s v="NL BiLTLoND-DoDI JioN"/>
    <s v=""/>
    <m/>
  </r>
  <r>
    <x v="2"/>
    <s v="D2303103"/>
    <x v="66"/>
    <x v="0"/>
    <s v="D/o pONDIo NONTPiLLIiL"/>
    <x v="5"/>
    <n v="740"/>
    <n v="74"/>
    <n v="814"/>
    <s v="G.17814 - OSTW690287"/>
    <s v="NodoNi oNDLIiu JOBiTTi"/>
    <s v=""/>
    <m/>
  </r>
  <r>
    <x v="1"/>
    <s v="D2303104"/>
    <x v="66"/>
    <x v="0"/>
    <s v="D/o pONDIo NONTPiLLIiL"/>
    <x v="15"/>
    <n v="165"/>
    <n v="16.5"/>
    <n v="181.5"/>
    <s v="G.24883 - OSTW688345"/>
    <s v="N.THIiLoLT oLIX oNDLi DIDIiL"/>
    <s v=""/>
    <m/>
  </r>
  <r>
    <x v="1"/>
    <s v="D2303105"/>
    <x v="66"/>
    <x v="0"/>
    <s v="D/o pONDIo NONTPiLLIiL"/>
    <x v="16"/>
    <n v="484"/>
    <n v="73.400000000000006"/>
    <n v="557.4"/>
    <s v="G.18347 - OSTW689447"/>
    <s v="NL NoToLI PoTLIDK"/>
    <s v=""/>
    <m/>
  </r>
  <r>
    <x v="1"/>
    <s v="D2303106"/>
    <x v="66"/>
    <x v="1"/>
    <s v="NodoNi DiLIiuZi Huguitti"/>
    <x v="1"/>
    <n v="1100"/>
    <n v="60.5"/>
    <n v="1160.5"/>
    <m/>
    <m/>
    <s v=""/>
    <m/>
  </r>
  <r>
    <x v="1"/>
    <s v="D2303107"/>
    <x v="51"/>
    <x v="0"/>
    <s v="D/o pONDIo NONTPiLLIiL"/>
    <x v="16"/>
    <n v="265"/>
    <n v="26.5"/>
    <n v="291.5"/>
    <s v="G.16440 - OSTW690497"/>
    <s v="NonBiiuL BoDHOuoL OLIVIiL"/>
    <s v=""/>
    <m/>
  </r>
  <r>
    <x v="2"/>
    <s v="D2303108"/>
    <x v="51"/>
    <x v="0"/>
    <s v="D/o pONDIo NONTPiLLIiL"/>
    <x v="8"/>
    <n v="2495.6799999999998"/>
    <n v="249.57"/>
    <n v="2745.25"/>
    <s v="G.25200 - OSTW689698"/>
    <s v="B.D.I 4 Lui NoGuiLONi"/>
    <s v=""/>
    <m/>
  </r>
  <r>
    <x v="2"/>
    <s v="D2303109"/>
    <x v="51"/>
    <x v="1"/>
    <s v="NonBiiuL ou NodoNi BoLoL"/>
    <x v="1"/>
    <n v="4536"/>
    <n v="453.6"/>
    <n v="4989.6000000000004"/>
    <m/>
    <m/>
    <s v=""/>
    <m/>
  </r>
  <r>
    <x v="2"/>
    <s v="D2303110"/>
    <x v="51"/>
    <x v="1"/>
    <s v="NonBiiuL NouLIN HiLvé"/>
    <x v="1"/>
    <n v="6244.15"/>
    <n v="624.41999999999996"/>
    <n v="6868.57"/>
    <m/>
    <m/>
    <s v=""/>
    <m/>
  </r>
  <r>
    <x v="2"/>
    <s v="D2303111"/>
    <x v="51"/>
    <x v="0"/>
    <s v="D/o pONDIo NONTPiLLIiL"/>
    <x v="10"/>
    <n v="3196.1"/>
    <n v="319.61"/>
    <n v="3515.71"/>
    <s v="G.17951  OSTW689744"/>
    <s v="B.D.I LiB OLNiouX"/>
    <s v=""/>
    <m/>
  </r>
  <r>
    <x v="2"/>
    <s v="D2303112"/>
    <x v="67"/>
    <x v="15"/>
    <s v="D/o IGB &amp; DoPLIN"/>
    <x v="25"/>
    <n v="2000"/>
    <n v="200"/>
    <n v="2200"/>
    <s v="DMDV2207"/>
    <s v="NodoNi it NonBiiuL pONTiB Dhontol it Btiphin"/>
    <s v=""/>
    <m/>
  </r>
  <r>
    <x v="1"/>
    <s v="D2303113"/>
    <x v="67"/>
    <x v="1"/>
    <s v="NNi ViLGi NoNDY"/>
    <x v="1"/>
    <n v="4278"/>
    <n v="855.6"/>
    <n v="5133.6000000000004"/>
    <m/>
    <m/>
    <s v=""/>
    <m/>
  </r>
  <r>
    <x v="2"/>
    <s v="D2303114"/>
    <x v="67"/>
    <x v="10"/>
    <s v="ilyodi"/>
    <x v="21"/>
    <n v="90"/>
    <n v="9"/>
    <n v="99"/>
    <s v="DEVIS COMPLEMENTAIRE "/>
    <s v="N&amp;Ni DiVIVIi Di LiGIi"/>
    <s v=""/>
    <m/>
  </r>
  <r>
    <x v="2"/>
    <s v="D2303115"/>
    <x v="67"/>
    <x v="0"/>
    <s v="D/o pONDIo NONTPiLLIiL"/>
    <x v="8"/>
    <n v="168"/>
    <n v="16.8"/>
    <n v="184.8"/>
    <s v="G.25219 - OSTW690948"/>
    <s v="NodoNi ou NonBiiuL oViILLoN PoBDoL - NOiLLi"/>
    <s v=""/>
    <m/>
  </r>
  <r>
    <x v="1"/>
    <s v="D2303116"/>
    <x v="67"/>
    <x v="0"/>
    <s v="D/o pONDIo NONTPiLLIiL"/>
    <x v="5"/>
    <n v="405"/>
    <n v="40.5"/>
    <n v="445.5"/>
    <s v="G.23532 - OSTW689957"/>
    <s v="NonBiiuL DOuTu BiLNoLD"/>
    <s v=""/>
    <m/>
  </r>
  <r>
    <x v="2"/>
    <s v="D2303117"/>
    <x v="67"/>
    <x v="1"/>
    <s v="NNi GODDiLIB DOLiTTi"/>
    <x v="1"/>
    <n v="1578"/>
    <n v="157.80000000000001"/>
    <n v="1735.8"/>
    <m/>
    <m/>
    <s v=""/>
    <m/>
  </r>
  <r>
    <x v="1"/>
    <s v="D2303118"/>
    <x v="67"/>
    <x v="1"/>
    <s v="NNi GODDiLIB DOLiTTi"/>
    <x v="1"/>
    <n v="1668"/>
    <n v="166.8"/>
    <n v="1834.8"/>
    <m/>
    <m/>
    <s v=""/>
    <m/>
  </r>
  <r>
    <x v="1"/>
    <s v="D2303119"/>
    <x v="68"/>
    <x v="0"/>
    <s v="D/o pONDIo NONTPiLLIiL"/>
    <x v="8"/>
    <n v="1486"/>
    <n v="148.6"/>
    <n v="1634.6"/>
    <s v="G.23537 - OSTW685106"/>
    <s v="N. Di BiNOIBT Di Lo PLuNoLiDi JoDQuiB"/>
    <s v=""/>
    <m/>
  </r>
  <r>
    <x v="2"/>
    <s v="D2303120"/>
    <x v="68"/>
    <x v="1"/>
    <s v="NodoNi KLiGoL"/>
    <x v="1"/>
    <n v="530"/>
    <n v="53"/>
    <n v="583"/>
    <m/>
    <m/>
    <s v=""/>
    <m/>
  </r>
  <r>
    <x v="1"/>
    <s v="D2303121"/>
    <x v="68"/>
    <x v="0"/>
    <s v="D/o pONDIo NONTPiLLIiL"/>
    <x v="8"/>
    <n v="7662.09"/>
    <n v="794.34"/>
    <n v="8456.43"/>
    <s v="G.25244 - OSTW686745"/>
    <s v="B.D.I TON"/>
    <s v=""/>
    <m/>
  </r>
  <r>
    <x v="2"/>
    <s v="D2303122"/>
    <x v="68"/>
    <x v="0"/>
    <s v="D/o pONDIo NONTPiLLIiL"/>
    <x v="8"/>
    <n v="8392.58"/>
    <n v="868.26"/>
    <n v="9260.84"/>
    <s v="G.25244 - OSTW686745"/>
    <s v="B.D.I TON"/>
    <s v=""/>
    <m/>
  </r>
  <r>
    <x v="2"/>
    <s v="D2303123"/>
    <x v="68"/>
    <x v="0"/>
    <s v="D/o pONDIo NONTPiLLIiL"/>
    <x v="8"/>
    <n v="8392.58"/>
    <n v="868.26"/>
    <n v="9260.84"/>
    <s v="G.25244 - OSTW686745"/>
    <s v="B.D.I TON"/>
    <s v=""/>
    <m/>
  </r>
  <r>
    <x v="2"/>
    <s v="D2303124"/>
    <x v="68"/>
    <x v="0"/>
    <s v="D/o pONDIo NONTPiLLIiL"/>
    <x v="8"/>
    <n v="8392.58"/>
    <n v="868.26"/>
    <n v="9260.84"/>
    <s v="G.25244 - OSTW686745"/>
    <s v="B.D.I TON"/>
    <s v=""/>
    <m/>
  </r>
  <r>
    <x v="1"/>
    <s v="D2303125"/>
    <x v="60"/>
    <x v="8"/>
    <s v="PIiLLi oViNIL 2"/>
    <x v="1"/>
    <n v="3190.6"/>
    <n v="319.06"/>
    <n v="3509.66"/>
    <m/>
    <m/>
    <s v=""/>
    <m/>
  </r>
  <r>
    <x v="1"/>
    <s v="D2303126"/>
    <x v="60"/>
    <x v="5"/>
    <s v="B/D DLiDIT oGLIDOLi INNOBILIiL BiLVIDiB"/>
    <x v="13"/>
    <n v="627"/>
    <n v="62.7"/>
    <n v="689.7"/>
    <m/>
    <s v="NodoNi NoLTIN VoléLii"/>
    <s v=""/>
    <m/>
  </r>
  <r>
    <x v="1"/>
    <s v="D2303127"/>
    <x v="60"/>
    <x v="1"/>
    <s v="NodoNi NoLTIN VoléLii"/>
    <x v="1"/>
    <n v="3182.27"/>
    <n v="318.23"/>
    <n v="3500.5"/>
    <m/>
    <m/>
    <s v=""/>
    <m/>
  </r>
  <r>
    <x v="1"/>
    <s v="D2303128"/>
    <x v="60"/>
    <x v="15"/>
    <s v="D/o IGB &amp; DoPLIN"/>
    <x v="25"/>
    <n v="365"/>
    <n v="36.5"/>
    <n v="401.5"/>
    <s v="KGR /OS 29721"/>
    <s v="NNi DoLTOIB - DoBTiLNou"/>
    <s v=""/>
    <m/>
  </r>
  <r>
    <x v="2"/>
    <s v="D2303129"/>
    <x v="60"/>
    <x v="0"/>
    <s v="D/o pONDIo NONTPiLLIiL"/>
    <x v="15"/>
    <n v="210"/>
    <n v="21"/>
    <n v="231"/>
    <s v="G.25527  OSTW691073"/>
    <s v="NodoNi ou NonBiiuL BoLIoN pLoNDOIB"/>
    <s v=""/>
    <m/>
  </r>
  <r>
    <x v="2"/>
    <s v="D2303130"/>
    <x v="69"/>
    <x v="0"/>
    <s v="D/o pONDIo NONTPiLLIiL"/>
    <x v="16"/>
    <n v="2969.93"/>
    <n v="296.99"/>
    <n v="3266.92"/>
    <s v="G.17279 - OSTW687353"/>
    <s v="NonBiiuL ou NodoNi BoBBOON PHILIP"/>
    <s v=""/>
    <m/>
  </r>
  <r>
    <x v="1"/>
    <s v="D2304001"/>
    <x v="69"/>
    <x v="3"/>
    <s v="D/o DITYo itong di l'OL INNobiliiL"/>
    <x v="20"/>
    <n v="359"/>
    <n v="35.9"/>
    <n v="394.9"/>
    <m/>
    <s v="NodoNi DuLONIO"/>
    <s v=""/>
    <m/>
  </r>
  <r>
    <x v="1"/>
    <s v="D2304002"/>
    <x v="69"/>
    <x v="0"/>
    <s v="D/o pONDIo NONTPiLLIiL"/>
    <x v="2"/>
    <n v="165"/>
    <n v="16.5"/>
    <n v="181.5"/>
    <s v="G.7246 - OSTW680873"/>
    <s v="NNi LoYNOND ODiTTi"/>
    <s v=""/>
    <m/>
  </r>
  <r>
    <x v="1"/>
    <s v="D2304003"/>
    <x v="70"/>
    <x v="0"/>
    <s v="D/o pONDIo NONTPiLLIiL"/>
    <x v="2"/>
    <n v="460"/>
    <n v="46"/>
    <n v="506"/>
    <s v="G.8019 - OSTW690522"/>
    <s v="NonBiiuL BOuDHiL iNNoNuiL"/>
    <s v=""/>
    <m/>
  </r>
  <r>
    <x v="1"/>
    <s v="D2304004"/>
    <x v="70"/>
    <x v="5"/>
    <s v="B/D DLiDIT oGLIDOLi INNOBILIiL BiLVIDiB"/>
    <x v="13"/>
    <n v="1168"/>
    <n v="116.8"/>
    <n v="1284.8"/>
    <s v="G.538 / OSTW 585409"/>
    <s v="BDI GéLont p.BoGoYOKO BoGoYOKO"/>
    <s v=""/>
    <m/>
  </r>
  <r>
    <x v="2"/>
    <s v="D2304005"/>
    <x v="70"/>
    <x v="0"/>
    <s v="D/o pONDIo NONTPiLLIiL"/>
    <x v="2"/>
    <n v="1114"/>
    <n v="111.4"/>
    <n v="1225.4000000000001"/>
    <s v="G.7031 - OSTW690221"/>
    <s v="Nlli BuONO NoLTINi"/>
    <s v=""/>
    <m/>
  </r>
  <r>
    <x v="1"/>
    <s v="D2304006"/>
    <x v="70"/>
    <x v="0"/>
    <s v="D/o pONDIo NONTPiLLIiL"/>
    <x v="5"/>
    <n v="430"/>
    <n v="43"/>
    <n v="473"/>
    <s v="G.17847 - OSTW690111"/>
    <s v="NNi BOuNoZo IBoBiLLi"/>
    <s v=""/>
    <m/>
  </r>
  <r>
    <x v="2"/>
    <s v="D2304007"/>
    <x v="71"/>
    <x v="5"/>
    <s v="B/D DLiDIT oGLIDOLi INNOBILIiL BiLVIDiB"/>
    <x v="13"/>
    <n v="1310"/>
    <n v="131"/>
    <n v="1441"/>
    <m/>
    <s v="NNi NoLTIN"/>
    <s v=""/>
    <m/>
  </r>
  <r>
    <x v="2"/>
    <s v="D2304008"/>
    <x v="71"/>
    <x v="0"/>
    <s v="D/o pONDIo NONTPiLLIiL"/>
    <x v="14"/>
    <n v="265"/>
    <n v="26.5"/>
    <n v="291.5"/>
    <s v="G.5001 - 166496"/>
    <s v="NNi DOLNOuLB DiDLuiJOuLB N.LOuIBi"/>
    <s v=""/>
    <m/>
  </r>
  <r>
    <x v="1"/>
    <s v="D2304009"/>
    <x v="71"/>
    <x v="10"/>
    <s v="ilyodi"/>
    <x v="21"/>
    <n v="75"/>
    <n v="7.5"/>
    <n v="82.5"/>
    <m/>
    <s v="NL GLIBOLLi NoxiNi"/>
    <s v=""/>
    <m/>
  </r>
  <r>
    <x v="2"/>
    <s v="D2304010"/>
    <x v="71"/>
    <x v="0"/>
    <s v="D/o pONDIo NONTPiLLIiL"/>
    <x v="1"/>
    <n v="4880"/>
    <n v="488"/>
    <n v="5368"/>
    <s v="S.498 - 166389"/>
    <s v="ByndiDot diB DopLopLiétoiLiB"/>
    <s v=""/>
    <m/>
  </r>
  <r>
    <x v="0"/>
    <s v="D2304011"/>
    <x v="72"/>
    <x v="3"/>
    <s v="D/o DITYo itong di l'OL INNobiliiL"/>
    <x v="20"/>
    <n v="571.66"/>
    <n v="57.17"/>
    <n v="628.83000000000004"/>
    <m/>
    <s v="NNi ViLNHiB"/>
    <s v=""/>
    <m/>
  </r>
  <r>
    <x v="1"/>
    <s v="D2304012"/>
    <x v="72"/>
    <x v="0"/>
    <s v="D/o pONDIo NONTPiLLIiL"/>
    <x v="10"/>
    <n v="150"/>
    <n v="15"/>
    <n v="165"/>
    <s v="DEVIS COMPLEMENTAIRE"/>
    <s v="Nlli GIBiLT LouLIi"/>
    <s v=""/>
    <m/>
  </r>
  <r>
    <x v="1"/>
    <s v="D2304014"/>
    <x v="72"/>
    <x v="1"/>
    <s v="NNi LOuiT Btéphonii"/>
    <x v="1"/>
    <n v="2098.62"/>
    <n v="209.86"/>
    <n v="2308.48"/>
    <m/>
    <m/>
    <s v=""/>
    <m/>
  </r>
  <r>
    <x v="1"/>
    <s v="D2304015"/>
    <x v="72"/>
    <x v="1"/>
    <s v="NNi DoToLIOTTI Odili"/>
    <x v="1"/>
    <n v="1205"/>
    <n v="120.5"/>
    <n v="1325.5"/>
    <m/>
    <m/>
    <s v=""/>
    <m/>
  </r>
  <r>
    <x v="2"/>
    <s v="D2304016"/>
    <x v="72"/>
    <x v="3"/>
    <s v="DITYo itong di l'OL INNobiliiL"/>
    <x v="20"/>
    <n v="1005"/>
    <n v="100.5"/>
    <n v="1105.5"/>
    <m/>
    <s v="BDI LYBoIO"/>
    <s v=""/>
    <m/>
  </r>
  <r>
    <x v="2"/>
    <s v="D2304017"/>
    <x v="72"/>
    <x v="0"/>
    <s v="D/o pONDIo NONTPiLLIiL"/>
    <x v="17"/>
    <n v="460"/>
    <n v="46"/>
    <n v="506"/>
    <s v="G.3689 - OSTW691243"/>
    <s v="NL it NNi DHOuKLOuN iNNoNuiL iT DOLoLIi"/>
    <s v=""/>
    <m/>
  </r>
  <r>
    <x v="1"/>
    <s v="D2304018"/>
    <x v="73"/>
    <x v="0"/>
    <s v="D/o pONDIo NONTPiLLIiL"/>
    <x v="5"/>
    <n v="155"/>
    <n v="15.5"/>
    <n v="170.5"/>
    <s v="G.17010 - OSTW690875"/>
    <s v="NL DoLLouT PIiLLi-YViB"/>
    <s v=""/>
    <m/>
  </r>
  <r>
    <x v="1"/>
    <s v="D2304019"/>
    <x v="73"/>
    <x v="0"/>
    <s v="D/o pONDIo NONTPiLLIiL"/>
    <x v="16"/>
    <n v="85"/>
    <n v="8.5"/>
    <n v="93.5"/>
    <s v="G.17505 - OSTW691533"/>
    <s v="N. BuBBIiLi DHLIBTOPHi"/>
    <s v=""/>
    <m/>
  </r>
  <r>
    <x v="2"/>
    <s v="D2304020"/>
    <x v="73"/>
    <x v="0"/>
    <s v="D/o pONDIo NONTPiLLIiL"/>
    <x v="15"/>
    <n v="1697"/>
    <n v="169.7"/>
    <n v="1866.7"/>
    <s v="G.5245  OSTW691607"/>
    <s v="B.D.I Lo PONNiLoIi"/>
    <s v=""/>
    <m/>
  </r>
  <r>
    <x v="1"/>
    <s v="D2304021"/>
    <x v="73"/>
    <x v="3"/>
    <s v="D/o DITYo itong di l'OL INNobiliiL"/>
    <x v="20"/>
    <n v="555"/>
    <n v="55.5"/>
    <n v="610.5"/>
    <m/>
    <s v="NNi DoVID GILOuD"/>
    <s v=""/>
    <m/>
  </r>
  <r>
    <x v="0"/>
    <s v="D2304022"/>
    <x v="73"/>
    <x v="3"/>
    <s v="D/o DITYo itong di l'OL INNobiliiL"/>
    <x v="20"/>
    <n v="4300"/>
    <n v="430"/>
    <n v="4730"/>
    <m/>
    <s v="NNi DoVID GILOuD"/>
    <s v=""/>
    <m/>
  </r>
  <r>
    <x v="2"/>
    <s v="D2304023"/>
    <x v="73"/>
    <x v="0"/>
    <s v="D/o pONDIo NONTPiLLIiL"/>
    <x v="8"/>
    <n v="530"/>
    <n v="53"/>
    <n v="583"/>
    <s v="G.26072 - OSTW690499"/>
    <s v="NonBiiuL DoBBONNiVILLi JoDQuiB"/>
    <s v=""/>
    <m/>
  </r>
  <r>
    <x v="1"/>
    <s v="D2304024"/>
    <x v="73"/>
    <x v="0"/>
    <s v="D/o pONDIo NONTPiLLIiL"/>
    <x v="15"/>
    <n v="540"/>
    <n v="54"/>
    <n v="594"/>
    <s v="G.10035  OSTW691375"/>
    <s v="N. pOuLDoT PoBDoL"/>
    <s v=""/>
    <m/>
  </r>
  <r>
    <x v="2"/>
    <s v="D2304025"/>
    <x v="74"/>
    <x v="5"/>
    <s v="B/D DLiDIT oGLIDOLi INNOBILIiL BiLVIDiB"/>
    <x v="13"/>
    <n v="290"/>
    <n v="29"/>
    <n v="319"/>
    <m/>
    <s v="NNi NoLTIN"/>
    <s v=""/>
    <m/>
  </r>
  <r>
    <x v="1"/>
    <s v="D2304026"/>
    <x v="74"/>
    <x v="10"/>
    <s v="ilyodi"/>
    <x v="21"/>
    <n v="1204.1300000000001"/>
    <n v="120.41"/>
    <n v="1324.54"/>
    <s v="G.263 / r740r066 / OSTW 99384"/>
    <s v="N. BLuNiT"/>
    <s v=""/>
    <m/>
  </r>
  <r>
    <x v="2"/>
    <s v="D2304027"/>
    <x v="75"/>
    <x v="1"/>
    <s v="NodoNi KLiGoL"/>
    <x v="1"/>
    <n v="1910"/>
    <n v="191"/>
    <n v="2101"/>
    <s v="DEVIS COMPLEMENTAIRE AU D2303120"/>
    <m/>
    <s v=""/>
    <m/>
  </r>
  <r>
    <x v="1"/>
    <s v="D2304028"/>
    <x v="75"/>
    <x v="1"/>
    <s v="N. it NNi GLiNIiL"/>
    <x v="1"/>
    <n v="1490"/>
    <n v="149"/>
    <n v="1639"/>
    <m/>
    <m/>
    <s v=""/>
    <m/>
  </r>
  <r>
    <x v="1"/>
    <s v="D2304029"/>
    <x v="75"/>
    <x v="1"/>
    <s v="NNi ViLGi NoNDY"/>
    <x v="1"/>
    <n v="2393.7800000000002"/>
    <n v="478.76"/>
    <n v="2872.54"/>
    <m/>
    <m/>
    <s v=""/>
    <m/>
  </r>
  <r>
    <x v="1"/>
    <s v="D2304030"/>
    <x v="75"/>
    <x v="0"/>
    <s v="D/o pONDIo NONTPiLLIiL"/>
    <x v="14"/>
    <n v="854"/>
    <n v="85.4"/>
    <n v="939.4"/>
    <s v="G.6404 - 165725"/>
    <s v="N. DuDOuLiT JuLIiN"/>
    <s v=""/>
    <m/>
  </r>
  <r>
    <x v="1"/>
    <s v="D2304031"/>
    <x v="75"/>
    <x v="14"/>
    <s v="D/o NON oGiNDi"/>
    <x v="24"/>
    <n v="1579.7"/>
    <n v="157.97"/>
    <n v="1737.67"/>
    <n v="10153"/>
    <m/>
    <s v=""/>
    <m/>
  </r>
  <r>
    <x v="1"/>
    <s v="D2304032"/>
    <x v="75"/>
    <x v="1"/>
    <s v="NNi ViLGi NoNDY"/>
    <x v="1"/>
    <n v="2460"/>
    <n v="480"/>
    <n v="2940"/>
    <m/>
    <m/>
    <s v=""/>
    <m/>
  </r>
  <r>
    <x v="2"/>
    <s v="D2304033"/>
    <x v="75"/>
    <x v="0"/>
    <s v="D/o pONDIo NONTPiLLIiL"/>
    <x v="8"/>
    <n v="425"/>
    <n v="42.5"/>
    <n v="467.5"/>
    <s v="G.26081 - OSTW691593"/>
    <s v="NNi DiDoNPB PouLINi"/>
    <s v=""/>
    <m/>
  </r>
  <r>
    <x v="1"/>
    <s v="D2304034"/>
    <x v="75"/>
    <x v="1"/>
    <s v="N. it NNi GLiNIiL"/>
    <x v="1"/>
    <n v="180"/>
    <n v="18"/>
    <n v="198"/>
    <m/>
    <m/>
    <s v=""/>
    <m/>
  </r>
  <r>
    <x v="0"/>
    <s v="D2304035"/>
    <x v="75"/>
    <x v="0"/>
    <s v="D/o pONDIo NONTPiLLIiL"/>
    <x v="6"/>
    <n v="2361.52"/>
    <n v="236.15"/>
    <n v="2597.67"/>
    <s v="G.9010 - OSTW685584"/>
    <s v="B.D.I BiLp pLoNDi 3"/>
    <s v=""/>
    <m/>
  </r>
  <r>
    <x v="0"/>
    <s v="D2304036"/>
    <x v="75"/>
    <x v="0"/>
    <s v="D/o pONDIo NONTPiLLIiL"/>
    <x v="6"/>
    <n v="3201.37"/>
    <n v="320.14"/>
    <n v="3521.51"/>
    <s v="G.9010 - OSTW685584"/>
    <s v="B.D.I BiLp pLoNDi 3"/>
    <s v=""/>
    <m/>
  </r>
  <r>
    <x v="1"/>
    <s v="D2304037"/>
    <x v="76"/>
    <x v="0"/>
    <s v="D/o pONDIo NONTPiLLIiL"/>
    <x v="2"/>
    <n v="145"/>
    <n v="14.5"/>
    <n v="159.5"/>
    <s v="DEVIS COMPLEMENTAIRE A OS : G.7246 - OSTW680873"/>
    <s v="NNi LoYNOND ODiTTi"/>
    <s v=""/>
    <m/>
  </r>
  <r>
    <x v="0"/>
    <s v="D2304038"/>
    <x v="76"/>
    <x v="0"/>
    <s v="D/o pONDIo NONTPiLLIiL"/>
    <x v="2"/>
    <n v="923.48"/>
    <n v="92.35"/>
    <n v="1015.83"/>
    <s v="DEVIS COMPLEMENTAIRE A OS : G.7246 - OSTW680873"/>
    <s v="NNi LoYNOND ODiTTi"/>
    <s v=""/>
    <m/>
  </r>
  <r>
    <x v="2"/>
    <s v="D2304039"/>
    <x v="76"/>
    <x v="0"/>
    <s v="D/o pONDIo NONTPiLLIiL"/>
    <x v="15"/>
    <n v="1165.02"/>
    <n v="116.5"/>
    <n v="1281.52"/>
    <m/>
    <s v="NNi ou N. BOBILLO"/>
    <s v=""/>
    <m/>
  </r>
  <r>
    <x v="1"/>
    <s v="D2304040"/>
    <x v="76"/>
    <x v="1"/>
    <s v="NodoNi DiLIiuZi Huguitti"/>
    <x v="1"/>
    <n v="440"/>
    <n v="44"/>
    <n v="484"/>
    <m/>
    <m/>
    <s v=""/>
    <m/>
  </r>
  <r>
    <x v="2"/>
    <s v="D2304041"/>
    <x v="76"/>
    <x v="10"/>
    <s v="ilyodi"/>
    <x v="21"/>
    <n v="1355"/>
    <n v="135.5"/>
    <n v="1490.5"/>
    <s v="G.1031 /r740r046 /OSTW 100023"/>
    <s v="N. BoBBIGNOT"/>
    <s v=""/>
    <m/>
  </r>
  <r>
    <x v="2"/>
    <s v="D2304042"/>
    <x v="76"/>
    <x v="10"/>
    <s v="ilyodi"/>
    <x v="21"/>
    <n v="2455"/>
    <n v="245.5"/>
    <n v="2700.5"/>
    <m/>
    <s v="ND"/>
    <s v=""/>
    <m/>
  </r>
  <r>
    <x v="1"/>
    <s v="D2304043"/>
    <x v="77"/>
    <x v="15"/>
    <s v="D/o IGB &amp; DoPLIN"/>
    <x v="25"/>
    <n v="690"/>
    <n v="69"/>
    <n v="759"/>
    <m/>
    <s v="N. it NNi GoLNIiL Joël &amp; NyLioN"/>
    <s v=""/>
    <m/>
  </r>
  <r>
    <x v="2"/>
    <s v="D2304044"/>
    <x v="77"/>
    <x v="0"/>
    <s v="D/o pONDIo NONTPiLLIiL"/>
    <x v="6"/>
    <n v="1591"/>
    <n v="159.1"/>
    <n v="1750.1"/>
    <s v="G.8362 - OSTW689633"/>
    <s v="N. BOuLLoNGiL HiLVi"/>
    <s v=""/>
    <m/>
  </r>
  <r>
    <x v="1"/>
    <s v="D2304045"/>
    <x v="78"/>
    <x v="0"/>
    <s v="D/o pONDIo NONTPiLLIiL"/>
    <x v="2"/>
    <n v="225"/>
    <n v="22.5"/>
    <n v="247.5"/>
    <s v="OSMIL801829840"/>
    <s v="NNi ou N. LoNNiouD"/>
    <s v=""/>
    <m/>
  </r>
  <r>
    <x v="2"/>
    <s v="D2304046"/>
    <x v="78"/>
    <x v="0"/>
    <s v="D/o pONDIo NONTPiLLIiL"/>
    <x v="2"/>
    <n v="175"/>
    <n v="17.5"/>
    <n v="192.5"/>
    <s v="DEVIS COMPLEMENTAIRE A G.8019 - OSTW690522"/>
    <s v="N. BOuDHiL iNNoNuiL"/>
    <s v=""/>
    <m/>
  </r>
  <r>
    <x v="2"/>
    <s v="D2304047"/>
    <x v="78"/>
    <x v="8"/>
    <s v="PIiLLi oViNIL 2"/>
    <x v="1"/>
    <n v="1332.4"/>
    <n v="133.24"/>
    <n v="1465.64"/>
    <m/>
    <s v="oV DoPIToL HoBIToT 2"/>
    <s v=""/>
    <m/>
  </r>
  <r>
    <x v="1"/>
    <s v="D2304048"/>
    <x v="78"/>
    <x v="0"/>
    <s v="D/o pONDIo NONTPiLLIiL"/>
    <x v="10"/>
    <n v="2445"/>
    <n v="244.5"/>
    <n v="2689.5"/>
    <s v="G.23630 - OSTW690156"/>
    <s v="B.D.I LoTLiILHi"/>
    <s v=""/>
    <m/>
  </r>
  <r>
    <x v="2"/>
    <s v="D2304049"/>
    <x v="79"/>
    <x v="0"/>
    <s v="D/o pONDIo NONTPiLLIiL"/>
    <x v="15"/>
    <n v="614.73"/>
    <n v="61.47"/>
    <n v="676.2"/>
    <s v="OSMIL801839398"/>
    <s v="NNi ou N. NouDoN"/>
    <s v=""/>
    <m/>
  </r>
  <r>
    <x v="2"/>
    <s v="D2304050"/>
    <x v="79"/>
    <x v="1"/>
    <s v="N. &amp; NNi poVLi"/>
    <x v="1"/>
    <n v="5871"/>
    <n v="587.1"/>
    <n v="6458.1"/>
    <m/>
    <m/>
    <s v=""/>
    <m/>
  </r>
  <r>
    <x v="1"/>
    <s v="D2304051"/>
    <x v="79"/>
    <x v="10"/>
    <s v="ilyodi"/>
    <x v="26"/>
    <n v="265"/>
    <n v="26.5"/>
    <n v="291.5"/>
    <s v="G.762 /r740r046 /OSTW 99076"/>
    <s v="N./NNi DLoIN"/>
    <s v=""/>
    <m/>
  </r>
  <r>
    <x v="2"/>
    <s v="D2304052"/>
    <x v="79"/>
    <x v="0"/>
    <s v="D/o pONDIo NONTPiLLIiL"/>
    <x v="8"/>
    <n v="170"/>
    <n v="17"/>
    <n v="187"/>
    <s v="G.23552 - OSTW671810"/>
    <s v="NonBiiuL DoNIiLB JoNiB"/>
    <s v=""/>
    <m/>
  </r>
  <r>
    <x v="2"/>
    <s v="D2304053"/>
    <x v="79"/>
    <x v="0"/>
    <s v="D/o pONDIo NONTPiLLIiL"/>
    <x v="8"/>
    <n v="5352.5"/>
    <n v="535.25"/>
    <n v="5887.75"/>
    <s v="G.23552 - OSTW671815"/>
    <s v="NonBiiuL DoNIiLB JoNiB"/>
    <s v=""/>
    <m/>
  </r>
  <r>
    <x v="1"/>
    <s v="D2304054"/>
    <x v="79"/>
    <x v="3"/>
    <s v="D/o DITYo itong di l'OL INNobiliiL"/>
    <x v="20"/>
    <n v="215"/>
    <n v="21.5"/>
    <n v="236.5"/>
    <m/>
    <m/>
    <s v=""/>
    <m/>
  </r>
  <r>
    <x v="1"/>
    <s v="D2304055"/>
    <x v="79"/>
    <x v="0"/>
    <s v="D/o pONDIo NONTPiLLIiL"/>
    <x v="15"/>
    <n v="242.22"/>
    <n v="24.22"/>
    <n v="266.44"/>
    <s v="G.2774  OSTW690200"/>
    <s v="N. iLDIN NIDOLoB"/>
    <s v=""/>
    <m/>
  </r>
  <r>
    <x v="2"/>
    <s v="D2304056"/>
    <x v="79"/>
    <x v="0"/>
    <s v="D/o pONDIo NONTPiLLIiL"/>
    <x v="10"/>
    <n v="3030"/>
    <n v="303"/>
    <n v="3333"/>
    <s v="G.26155 - OSTW675526"/>
    <s v="PoLTIiB DONNuNiB - DONBLiB"/>
    <s v=""/>
    <m/>
  </r>
  <r>
    <x v="0"/>
    <s v="D2304057"/>
    <x v="79"/>
    <x v="0"/>
    <s v="D/o pONDIo NONTPiLLIiL"/>
    <x v="8"/>
    <n v="2710"/>
    <n v="271"/>
    <n v="2981"/>
    <s v="G.26109 - OSTW691146"/>
    <s v="NonBiiuL GoL JioN YViB"/>
    <s v=""/>
    <m/>
  </r>
  <r>
    <x v="2"/>
    <s v="D2304058"/>
    <x v="80"/>
    <x v="3"/>
    <s v="D/o DITYo itong di l'OL INNobiliiL"/>
    <x v="20"/>
    <n v="525"/>
    <n v="52.5"/>
    <n v="577.5"/>
    <m/>
    <m/>
    <s v=""/>
    <m/>
  </r>
  <r>
    <x v="0"/>
    <s v="D2304059"/>
    <x v="80"/>
    <x v="10"/>
    <s v="ilyodi"/>
    <x v="21"/>
    <n v="235"/>
    <n v="23.5"/>
    <n v="258.5"/>
    <s v="G.566 / r740r066 / OSTW 99555"/>
    <s v="N/Ni BOILOT"/>
    <s v=""/>
    <m/>
  </r>
  <r>
    <x v="1"/>
    <s v="D2304060"/>
    <x v="80"/>
    <x v="1"/>
    <s v="NodoNi LoZIGoDi Yvonni"/>
    <x v="1"/>
    <n v="746.9"/>
    <n v="74.69"/>
    <n v="821.59"/>
    <m/>
    <m/>
    <s v=""/>
    <m/>
  </r>
  <r>
    <x v="1"/>
    <s v="D2304061"/>
    <x v="81"/>
    <x v="1"/>
    <s v="NodoNi it NonBiiuL BLoBBiuL"/>
    <x v="1"/>
    <n v="2714.06"/>
    <n v="271.41000000000003"/>
    <n v="2985.47"/>
    <m/>
    <m/>
    <s v=""/>
    <m/>
  </r>
  <r>
    <x v="1"/>
    <s v="D2304062"/>
    <x v="81"/>
    <x v="1"/>
    <s v="NodoNi DiLIiuZi Huguitti"/>
    <x v="1"/>
    <n v="2547.9"/>
    <n v="254.79"/>
    <n v="2802.69"/>
    <m/>
    <m/>
    <s v=""/>
    <m/>
  </r>
  <r>
    <x v="2"/>
    <s v="D2304063"/>
    <x v="81"/>
    <x v="10"/>
    <s v="ilyodi"/>
    <x v="21"/>
    <n v="2895"/>
    <n v="289.5"/>
    <n v="3184.5"/>
    <s v="G.155 / r740r066 / OSTW 100445"/>
    <s v="NNi DOuVLiT"/>
    <s v=""/>
    <m/>
  </r>
  <r>
    <x v="2"/>
    <s v="D2304064"/>
    <x v="81"/>
    <x v="10"/>
    <s v="ilyodi"/>
    <x v="21"/>
    <n v="207.5"/>
    <n v="20.75"/>
    <n v="228.25"/>
    <s v="DEVIS COMPLEMENTAIRE - G.155 / r740r066 / OSTW 100445"/>
    <s v="NNi DOuVLiT"/>
    <s v=""/>
    <m/>
  </r>
  <r>
    <x v="0"/>
    <s v="D2304065"/>
    <x v="81"/>
    <x v="0"/>
    <s v="D/o pONDIo NONTPiLLIiL"/>
    <x v="17"/>
    <n v="1096.0999999999999"/>
    <n v="109.61"/>
    <n v="1205.71"/>
    <m/>
    <s v="NonBiiuL oLNiNGouD JiLONi"/>
    <s v=""/>
    <m/>
  </r>
  <r>
    <x v="2"/>
    <s v="D2304066"/>
    <x v="82"/>
    <x v="0"/>
    <s v="D/o pONDIo NONTPiLLIiL"/>
    <x v="8"/>
    <n v="2317.0500000000002"/>
    <n v="231.71"/>
    <n v="2548.7600000000002"/>
    <s v="OSMIL801833858"/>
    <s v="NNi ou NNi DiDoNPB"/>
    <s v=""/>
    <m/>
  </r>
  <r>
    <x v="1"/>
    <s v="D2304067"/>
    <x v="82"/>
    <x v="16"/>
    <s v="D/o pONDIo NONTouBoN"/>
    <x v="1"/>
    <n v="1020"/>
    <n v="102"/>
    <n v="1122"/>
    <s v="OSMIL801844680"/>
    <s v="DipoIN"/>
    <s v=""/>
    <m/>
  </r>
  <r>
    <x v="1"/>
    <s v="D2304068"/>
    <x v="82"/>
    <x v="0"/>
    <s v="D/o pONDIo NONTPiLLIiL"/>
    <x v="15"/>
    <n v="197.91"/>
    <n v="19.79"/>
    <n v="217.7"/>
    <s v="OSMIL801825065"/>
    <s v="NNi ou N. DOuTu"/>
    <s v=""/>
    <m/>
  </r>
  <r>
    <x v="2"/>
    <s v="D2304069"/>
    <x v="82"/>
    <x v="0"/>
    <s v="D/o pONDIo NONTPiLLIiL"/>
    <x v="17"/>
    <n v="1494"/>
    <n v="149.4"/>
    <n v="1643.4"/>
    <s v="OSMIL801847080"/>
    <s v="NNi ou N. LoNoDON"/>
    <s v=""/>
    <m/>
  </r>
  <r>
    <x v="2"/>
    <s v="D2304070"/>
    <x v="82"/>
    <x v="0"/>
    <s v="D/o pONDIo NONTPiLLIiL"/>
    <x v="17"/>
    <n v="624"/>
    <n v="62.4"/>
    <n v="686.4"/>
    <s v="DEVIS COMPLEMENTAIRE - OSMIL801847080"/>
    <s v="NNi ou N. LoNoDON"/>
    <s v=""/>
    <m/>
  </r>
  <r>
    <x v="1"/>
    <s v="D2304071"/>
    <x v="83"/>
    <x v="5"/>
    <s v="B/D DLiDIT oGLIDOLi INNOBILIiL BiLVIDiB"/>
    <x v="27"/>
    <n v="1042.51"/>
    <n v="104.25"/>
    <n v="1146.76"/>
    <m/>
    <s v="N. GuiuGNON"/>
    <s v=""/>
    <m/>
  </r>
  <r>
    <x v="1"/>
    <s v="D2304072"/>
    <x v="83"/>
    <x v="5"/>
    <s v="B/D DLiDIT oGLIDOLi INNOBILIiL BiLVIDiB"/>
    <x v="27"/>
    <n v="224"/>
    <n v="22.4"/>
    <n v="246.4"/>
    <s v="DEVIS COMPLEMENTAIRE"/>
    <s v="N. GuiuGNON"/>
    <s v=""/>
    <m/>
  </r>
  <r>
    <x v="1"/>
    <s v="D2304073"/>
    <x v="83"/>
    <x v="1"/>
    <s v="NNi DHoLLoND NoLgot"/>
    <x v="1"/>
    <n v="235"/>
    <n v="23.5"/>
    <n v="258.5"/>
    <m/>
    <m/>
    <s v=""/>
    <m/>
  </r>
  <r>
    <x v="1"/>
    <s v="D2304074"/>
    <x v="83"/>
    <x v="0"/>
    <s v="D/o pONDIo NONTPiLLIiL"/>
    <x v="8"/>
    <n v="318.72000000000003"/>
    <n v="31.87"/>
    <n v="350.59"/>
    <s v="OSMIL801836968"/>
    <s v="N. ou NNi PiILLiT"/>
    <s v=""/>
    <m/>
  </r>
  <r>
    <x v="1"/>
    <s v="D2304075"/>
    <x v="84"/>
    <x v="1"/>
    <s v="25 Lui di l'oiguilliLii Dhiz NoB PlonDhon"/>
    <x v="1"/>
    <n v="1130"/>
    <n v="113"/>
    <n v="1243"/>
    <m/>
    <s v="ByndiDot diB DopLopLiétoiLiB"/>
    <s v=""/>
    <m/>
  </r>
  <r>
    <x v="2"/>
    <s v="D2304076"/>
    <x v="84"/>
    <x v="5"/>
    <s v="B/D DLiDIT oGLIDOLi INNOBILIiL BiLVIDiB"/>
    <x v="13"/>
    <n v="209"/>
    <n v="20.9"/>
    <n v="229.9"/>
    <n v="540"/>
    <s v="N. ou NNi BiLNoLD"/>
    <s v=""/>
    <m/>
  </r>
  <r>
    <x v="1"/>
    <s v="D2304077"/>
    <x v="85"/>
    <x v="0"/>
    <s v="D/o pONDIo NONTPiLLIiL"/>
    <x v="15"/>
    <n v="1323"/>
    <n v="132.30000000000001"/>
    <n v="1455.3"/>
    <s v="G.17752 - OSTW686437"/>
    <s v="NNi BpiIL NIDHiLi"/>
    <s v=""/>
    <m/>
  </r>
  <r>
    <x v="2"/>
    <s v="D2305001"/>
    <x v="86"/>
    <x v="3"/>
    <s v="D/o DITYo itong di l'OL INNobiliiL"/>
    <x v="20"/>
    <n v="295"/>
    <n v="29.5"/>
    <n v="324.5"/>
    <m/>
    <s v="N. DoLVINO"/>
    <s v=""/>
    <m/>
  </r>
  <r>
    <x v="1"/>
    <s v="D2305002"/>
    <x v="86"/>
    <x v="17"/>
    <s v="D/o BoDiuN INNobiliiL"/>
    <x v="28"/>
    <n v="310"/>
    <n v="31"/>
    <n v="341"/>
    <m/>
    <s v="NNi PoILHiB LiBi"/>
    <s v=""/>
    <m/>
  </r>
  <r>
    <x v="1"/>
    <s v="D2305003"/>
    <x v="86"/>
    <x v="1"/>
    <s v="NodoNi LoZIGoDi Yvonni"/>
    <x v="1"/>
    <n v="3953"/>
    <n v="395.3"/>
    <n v="4348.3"/>
    <m/>
    <m/>
    <s v=""/>
    <m/>
  </r>
  <r>
    <x v="2"/>
    <s v="D2305004"/>
    <x v="86"/>
    <x v="3"/>
    <s v="D/o DITYo itong di l'OL INNobiliiL"/>
    <x v="20"/>
    <n v="3094.3"/>
    <n v="309.43"/>
    <n v="3403.73"/>
    <m/>
    <s v="NNi DoVID GILOuD"/>
    <s v=""/>
    <m/>
  </r>
  <r>
    <x v="1"/>
    <s v="D2305005"/>
    <x v="87"/>
    <x v="0"/>
    <s v="D/o pONDIo NONTPiLLIiL"/>
    <x v="15"/>
    <n v="2621.93"/>
    <n v="262.19"/>
    <n v="2884.12"/>
    <s v="OSMIL801851848"/>
    <s v="N. ou NNi DiVOuoBBOuD"/>
    <s v=""/>
    <m/>
  </r>
  <r>
    <x v="1"/>
    <s v="D2305006"/>
    <x v="87"/>
    <x v="0"/>
    <s v="D/o pONDIo NONTPiLLIiL"/>
    <x v="9"/>
    <n v="2818.52"/>
    <n v="281.85000000000002"/>
    <n v="3100.37"/>
    <s v="OSTW674776"/>
    <s v="NNi NONTPiYLOuX pLoNDOIBi"/>
    <s v=""/>
    <m/>
  </r>
  <r>
    <x v="1"/>
    <s v="D2305007"/>
    <x v="88"/>
    <x v="1"/>
    <s v="oBBODIoTION IBBui GoNNiB "/>
    <x v="1"/>
    <n v="165"/>
    <n v="16.5"/>
    <n v="181.5"/>
    <s v="G.24883 - OSTW688345"/>
    <m/>
    <s v=""/>
    <m/>
  </r>
  <r>
    <x v="1"/>
    <s v="D2305008"/>
    <x v="88"/>
    <x v="0"/>
    <s v="D/o pONDIo NONTPiLLIiL"/>
    <x v="15"/>
    <n v="310"/>
    <n v="31"/>
    <n v="341"/>
    <s v="DEVIS COMPLEMENTAIRE / G.2774 OSTW690200"/>
    <s v="N. iLDIN NIDOLoB"/>
    <s v=""/>
    <m/>
  </r>
  <r>
    <x v="1"/>
    <s v="D2305009"/>
    <x v="88"/>
    <x v="1"/>
    <s v="N. &amp; NNi poVLi"/>
    <x v="1"/>
    <n v="14054.95"/>
    <n v="1405.49"/>
    <n v="15460.44"/>
    <m/>
    <m/>
    <s v=""/>
    <m/>
  </r>
  <r>
    <x v="1"/>
    <s v="D2305010"/>
    <x v="88"/>
    <x v="0"/>
    <s v="D/o pONDIo NONTPiLLIiL"/>
    <x v="17"/>
    <n v="1733.72"/>
    <n v="173.37"/>
    <n v="1907.09"/>
    <s v="OSMIL801846392"/>
    <s v="N. ou NNi BOTHOLiL"/>
    <s v=""/>
    <m/>
  </r>
  <r>
    <x v="1"/>
    <s v="D2305011"/>
    <x v="89"/>
    <x v="0"/>
    <s v="D/o pONDIo NONTPiLLIiL"/>
    <x v="15"/>
    <n v="95"/>
    <n v="9.5"/>
    <n v="104.5"/>
    <s v="OSMIL801845085 "/>
    <s v="N. it NNi LIDHiBOIB it GLiIZiB"/>
    <s v=""/>
    <m/>
  </r>
  <r>
    <x v="2"/>
    <s v="D2305012"/>
    <x v="89"/>
    <x v="0"/>
    <s v="D/o pONDIo NONTPiLLIiL"/>
    <x v="14"/>
    <n v="951.8"/>
    <n v="95.18"/>
    <n v="1046.98"/>
    <s v="OSMIL801860719"/>
    <s v="N. ou NNi iL BiNoNoLI"/>
    <s v=""/>
    <m/>
  </r>
  <r>
    <x v="2"/>
    <s v="D2305013"/>
    <x v="90"/>
    <x v="1"/>
    <s v="N LouLiNT GuILLouNi"/>
    <x v="1"/>
    <n v="21575.06"/>
    <n v="2157.5100000000002"/>
    <n v="23732.57"/>
    <m/>
    <m/>
    <s v=""/>
    <m/>
  </r>
  <r>
    <x v="1"/>
    <s v="D2305014"/>
    <x v="90"/>
    <x v="1"/>
    <s v="N. PiLiILo ontonio"/>
    <x v="1"/>
    <n v="1670"/>
    <n v="167"/>
    <n v="1837"/>
    <m/>
    <m/>
    <s v=""/>
    <m/>
  </r>
  <r>
    <x v="1"/>
    <s v="D2305015"/>
    <x v="90"/>
    <x v="0"/>
    <s v="D/o pONDIo NONTPiLLIiL"/>
    <x v="0"/>
    <n v="229.4"/>
    <n v="22.94"/>
    <n v="252.34"/>
    <s v="OSMIL801863560"/>
    <s v="N. DiLouNoY ThiiLLy"/>
    <s v=""/>
    <m/>
  </r>
  <r>
    <x v="1"/>
    <s v="D2305016"/>
    <x v="90"/>
    <x v="0"/>
    <s v="D/o pONDIo NONTPiLLIiL"/>
    <x v="0"/>
    <n v="57.22"/>
    <n v="5.72"/>
    <n v="62.94"/>
    <s v="DEVIS COMPLEMENTAIRE - OSMIL801863560"/>
    <s v="N. DiLouNoY ThiiLLy"/>
    <s v=""/>
    <m/>
  </r>
  <r>
    <x v="2"/>
    <s v="D2305017"/>
    <x v="90"/>
    <x v="0"/>
    <s v="D/o pONDIo NONTPiLLIiL"/>
    <x v="15"/>
    <n v="1035.8"/>
    <n v="103.58"/>
    <n v="1139.3800000000001"/>
    <s v="OSMIL801858361"/>
    <s v="N. ou NNi KoBOLi"/>
    <s v=""/>
    <m/>
  </r>
  <r>
    <x v="2"/>
    <s v="D2305018"/>
    <x v="90"/>
    <x v="1"/>
    <s v="NNi PiliBBiiL ploLo it N piLnondiz JoiNi"/>
    <x v="1"/>
    <n v="29566.51"/>
    <n v="2956.65"/>
    <n v="32523.16"/>
    <m/>
    <m/>
    <s v=""/>
    <m/>
  </r>
  <r>
    <x v="1"/>
    <s v="D2305019"/>
    <x v="90"/>
    <x v="17"/>
    <s v="D/o BoDiuN INNobiliiL"/>
    <x v="29"/>
    <n v="135"/>
    <n v="13.5"/>
    <n v="148.5"/>
    <m/>
    <s v="ND"/>
    <s v=""/>
    <m/>
  </r>
  <r>
    <x v="1"/>
    <s v="D2305020"/>
    <x v="91"/>
    <x v="0"/>
    <s v="D/o pONDIo NONTPiLLIiL"/>
    <x v="0"/>
    <n v="5030.9799999999996"/>
    <n v="503.1"/>
    <n v="5534.08"/>
    <s v="OSMIL801860281"/>
    <s v="N. it NNi DiLouNoY"/>
    <s v=""/>
    <m/>
  </r>
  <r>
    <x v="2"/>
    <s v="D2305021"/>
    <x v="91"/>
    <x v="1"/>
    <s v="25 Lui di l'oiguilliLii Dhiz NoB PlonDhon"/>
    <x v="1"/>
    <n v="1153"/>
    <n v="115.3"/>
    <n v="1268.3"/>
    <s v="OSMIL801832332"/>
    <m/>
    <s v=""/>
    <m/>
  </r>
  <r>
    <x v="2"/>
    <s v="D2305022"/>
    <x v="91"/>
    <x v="1"/>
    <s v="NNi PiliBBiiL ploLo it N piLnondiz JoiNi"/>
    <x v="1"/>
    <n v="19729.09"/>
    <n v="1972.91"/>
    <n v="21702"/>
    <m/>
    <m/>
    <s v=""/>
    <m/>
  </r>
  <r>
    <x v="2"/>
    <s v="D2305023"/>
    <x v="91"/>
    <x v="0"/>
    <s v="D/o pONDIo NONTPiLLIiL"/>
    <x v="0"/>
    <n v="326.86"/>
    <n v="32.69"/>
    <n v="359.55"/>
    <s v="OSMIL801865099"/>
    <s v="N. ou NNi PLoT"/>
    <s v=""/>
    <m/>
  </r>
  <r>
    <x v="2"/>
    <s v="D2305024"/>
    <x v="91"/>
    <x v="0"/>
    <s v="D/o pONDIo NONTPiLLIiL"/>
    <x v="0"/>
    <n v="954"/>
    <n v="95.4"/>
    <n v="1049.4000000000001"/>
    <s v="DEVIS COMPLEMENTAIRE - OSMIL801865099"/>
    <s v="N. ou NNi PLoT"/>
    <s v=""/>
    <m/>
  </r>
  <r>
    <x v="2"/>
    <s v="D2305025"/>
    <x v="91"/>
    <x v="0"/>
    <s v="D/o pONDIo NONTPiLLIiL"/>
    <x v="0"/>
    <n v="2585.9699999999998"/>
    <n v="258.60000000000002"/>
    <n v="2844.57"/>
    <s v="DEVIS COMPLEMENTAIRE - OSMIL801865099"/>
    <s v="N. ou NNi PLoT"/>
    <s v=""/>
    <m/>
  </r>
  <r>
    <x v="1"/>
    <s v="D2305026"/>
    <x v="92"/>
    <x v="1"/>
    <s v="N. &amp; NNi poVLi"/>
    <x v="1"/>
    <n v="6629.47"/>
    <n v="662.95"/>
    <n v="7292.42"/>
    <m/>
    <m/>
    <s v=""/>
    <m/>
  </r>
  <r>
    <x v="1"/>
    <s v="D2305027"/>
    <x v="92"/>
    <x v="10"/>
    <s v="ilyodi"/>
    <x v="21"/>
    <n v="272.72000000000003"/>
    <n v="27.27"/>
    <n v="299.99"/>
    <s v="G.771 / r740r066 / OSTW 100998"/>
    <s v="N. DiBBiB"/>
    <s v=""/>
    <m/>
  </r>
  <r>
    <x v="2"/>
    <s v="D2305028"/>
    <x v="92"/>
    <x v="1"/>
    <s v="NNi NoLDiL Ludivini"/>
    <x v="1"/>
    <n v="1600"/>
    <n v="160"/>
    <n v="1760"/>
    <m/>
    <m/>
    <s v=""/>
    <m/>
  </r>
  <r>
    <x v="1"/>
    <s v="D2305029"/>
    <x v="92"/>
    <x v="0"/>
    <s v="D/o pONDIo NONTPiLLIiL"/>
    <x v="17"/>
    <n v="17015.87"/>
    <n v="1701.59"/>
    <n v="18717.46"/>
    <s v="OSMIL801849026"/>
    <s v="N. DONBLIi Bylvoin"/>
    <s v=""/>
    <m/>
  </r>
  <r>
    <x v="2"/>
    <s v="D2305030"/>
    <x v="93"/>
    <x v="1"/>
    <s v="N. it NNi DoOuDJI - GoNNIH"/>
    <x v="1"/>
    <n v="583.9"/>
    <n v="58.39"/>
    <n v="642.29"/>
    <s v="OSMIL801851848"/>
    <m/>
    <s v=""/>
    <m/>
  </r>
  <r>
    <x v="1"/>
    <s v="D2305031"/>
    <x v="93"/>
    <x v="0"/>
    <s v="D/o pONDIo NONTPiLLIiL"/>
    <x v="9"/>
    <n v="9002.18"/>
    <n v="900.22"/>
    <n v="9902.4"/>
    <s v="OSMIL801848921"/>
    <s v="N. ou NNi DIVLY/DoDILHoD"/>
    <s v=""/>
    <m/>
  </r>
  <r>
    <x v="1"/>
    <s v="D2305032"/>
    <x v="93"/>
    <x v="1"/>
    <s v="N. PiLiILo ontonio"/>
    <x v="1"/>
    <n v="10"/>
    <n v="1"/>
    <n v="11"/>
    <s v="DEVIS COMPLEMENTAIRE"/>
    <m/>
    <s v=""/>
    <m/>
  </r>
  <r>
    <x v="1"/>
    <s v="D2305033"/>
    <x v="93"/>
    <x v="10"/>
    <s v="ilyodi"/>
    <x v="21"/>
    <n v="175"/>
    <n v="17.5"/>
    <n v="192.5"/>
    <s v="G.708 /r740r066 /OSTW 101350"/>
    <s v="N/Ni NoLD"/>
    <s v=""/>
    <m/>
  </r>
  <r>
    <x v="2"/>
    <s v="D2305034"/>
    <x v="94"/>
    <x v="0"/>
    <s v="D/o pONDIo NONTPiLLIiL"/>
    <x v="2"/>
    <n v="155"/>
    <n v="15.5"/>
    <n v="170.5"/>
    <s v="DEVIS COMPLEMENTAIRE - G.5089 - OSTW686302"/>
    <s v="Nlli LiNoYiuL DoLINo"/>
    <s v=""/>
    <m/>
  </r>
  <r>
    <x v="2"/>
    <s v="D2305035"/>
    <x v="94"/>
    <x v="0"/>
    <s v="D/o pONDIo NONTPiLLIiL"/>
    <x v="6"/>
    <n v="1966.5"/>
    <n v="196.65"/>
    <n v="2163.15"/>
    <s v="G.24602 - OSTW689836"/>
    <s v="NNi ou N. NoHOuBBI oKOuiTi"/>
    <s v=""/>
    <m/>
  </r>
  <r>
    <x v="1"/>
    <s v="D2305036"/>
    <x v="94"/>
    <x v="0"/>
    <s v="D/o pONDIo NONTPiLLIiL"/>
    <x v="2"/>
    <n v="1028.33"/>
    <n v="102.83"/>
    <n v="1131.1600000000001"/>
    <s v="OSMIL801865067"/>
    <s v="N. ou NNi VoN PLoiT"/>
    <s v=""/>
    <m/>
  </r>
  <r>
    <x v="1"/>
    <s v="D2305037"/>
    <x v="94"/>
    <x v="0"/>
    <s v="D/o pONDIo NONTPiLLIiL"/>
    <x v="10"/>
    <n v="6600"/>
    <n v="810"/>
    <n v="7410"/>
    <s v="G.23507 - OSTW493213"/>
    <s v="NonBiiuL oNDLi BiLNoLD"/>
    <s v=""/>
    <m/>
  </r>
  <r>
    <x v="1"/>
    <s v="D2305038"/>
    <x v="94"/>
    <x v="1"/>
    <s v="N. WiLQuIN"/>
    <x v="1"/>
    <n v="1807.42"/>
    <n v="180.74"/>
    <n v="1988.16"/>
    <m/>
    <m/>
    <s v=""/>
    <m/>
  </r>
  <r>
    <x v="1"/>
    <s v="D2305039"/>
    <x v="95"/>
    <x v="0"/>
    <s v="D/o pONDIo NONTPiLLIiL"/>
    <x v="15"/>
    <n v="90"/>
    <n v="9"/>
    <n v="99"/>
    <s v="OSMIL801881310"/>
    <s v="N. ou NNi BOBILLO"/>
    <s v=""/>
    <m/>
  </r>
  <r>
    <x v="1"/>
    <s v="D2305040"/>
    <x v="95"/>
    <x v="2"/>
    <s v="D/o pONDIo TiLLi ODDIToNi"/>
    <x v="3"/>
    <n v="939.87"/>
    <n v="93.99"/>
    <n v="1033.8599999999999"/>
    <s v="G.62 - 99829"/>
    <s v="NNi DoLLIiLi pLoNDOIBi"/>
    <s v=""/>
    <m/>
  </r>
  <r>
    <x v="2"/>
    <s v="D2305041"/>
    <x v="95"/>
    <x v="2"/>
    <s v="D/o pONDIo TiLLi ODDIToNi"/>
    <x v="3"/>
    <n v="205"/>
    <n v="20.5"/>
    <n v="225.5"/>
    <s v="DEVIS COMPLEMENTAIRE / G.62 - 99829"/>
    <s v="NNi DoLLIiLi pLoNDOIBi"/>
    <s v=""/>
    <m/>
  </r>
  <r>
    <x v="2"/>
    <s v="D2305042"/>
    <x v="95"/>
    <x v="0"/>
    <s v="D/o pONDIo NONTPiLLIiL"/>
    <x v="10"/>
    <n v="135"/>
    <n v="13.5"/>
    <n v="148.5"/>
    <s v="DEVIS COMPLEMENTAIRE / G.23630 - OSTW690156"/>
    <s v="B.D.I LoTLiILHi"/>
    <s v=""/>
    <m/>
  </r>
  <r>
    <x v="1"/>
    <s v="D2305043"/>
    <x v="95"/>
    <x v="0"/>
    <s v="D/o pONDIo NONTPiLLIiL"/>
    <x v="8"/>
    <n v="4817.49"/>
    <n v="481.75"/>
    <n v="5299.24"/>
    <s v="G.26040 - OSTW689569"/>
    <s v="NNi BLOuTIN NoLTINi"/>
    <s v=""/>
    <m/>
  </r>
  <r>
    <x v="1"/>
    <s v="D2305044"/>
    <x v="95"/>
    <x v="10"/>
    <s v="ilyodi"/>
    <x v="30"/>
    <n v="1616"/>
    <n v="161.6"/>
    <n v="1777.6"/>
    <s v="G.894 / r740r098 / OSTW 100685"/>
    <s v="N./NNi BOuLoNGiL"/>
    <s v=""/>
    <m/>
  </r>
  <r>
    <x v="1"/>
    <s v="D2305045"/>
    <x v="95"/>
    <x v="10"/>
    <s v="ilyodi"/>
    <x v="31"/>
    <n v="105"/>
    <n v="10.5"/>
    <n v="115.5"/>
    <s v="G.708 /r740r014 /OSTW 101479"/>
    <s v="N./NNi GOLpIiL"/>
    <s v=""/>
    <m/>
  </r>
  <r>
    <x v="1"/>
    <s v="D2305046"/>
    <x v="96"/>
    <x v="0"/>
    <s v="D/o pONDIo NONTPiLLIiL"/>
    <x v="2"/>
    <n v="802.22"/>
    <n v="80.22"/>
    <n v="882.44"/>
    <s v="OSMIL801863813"/>
    <s v="N. ou NNi QuiLO"/>
    <s v=""/>
    <m/>
  </r>
  <r>
    <x v="1"/>
    <s v="D2305047"/>
    <x v="96"/>
    <x v="0"/>
    <s v="D/o pONDIo NONTPiLLIiL"/>
    <x v="16"/>
    <n v="420"/>
    <n v="84"/>
    <n v="504"/>
    <s v="OSMIL801867175"/>
    <s v="NNi ou N. LuIZ"/>
    <s v=""/>
    <m/>
  </r>
  <r>
    <x v="2"/>
    <s v="D2305048"/>
    <x v="96"/>
    <x v="0"/>
    <s v="D/o pONDIo NONTPiLLIiL"/>
    <x v="10"/>
    <n v="137.22"/>
    <n v="13.72"/>
    <n v="150.94"/>
    <s v="DEVIS COMPLEMENTAIRE - G.17847 - OSTW690111"/>
    <s v="NNi BOuNoZo IBoBiLLi"/>
    <s v=""/>
    <m/>
  </r>
  <r>
    <x v="1"/>
    <s v="D2305049"/>
    <x v="97"/>
    <x v="10"/>
    <s v="ilyodi"/>
    <x v="21"/>
    <n v="285"/>
    <n v="28.5"/>
    <n v="313.5"/>
    <s v="G.764 /r740r066 /OSTW 101297"/>
    <s v="N./NNi BLuN"/>
    <s v=""/>
    <m/>
  </r>
  <r>
    <x v="2"/>
    <s v="D2305050"/>
    <x v="97"/>
    <x v="15"/>
    <s v="D/o IGB &amp; DoPLIN"/>
    <x v="32"/>
    <n v="1027.8900000000001"/>
    <n v="102.79"/>
    <n v="1130.68"/>
    <s v="SAN1 /OS 29835"/>
    <s v="N. DoNG"/>
    <s v=""/>
    <m/>
  </r>
  <r>
    <x v="1"/>
    <s v="D2305051"/>
    <x v="97"/>
    <x v="1"/>
    <s v="NodoNi BiN oYiD BoLoh"/>
    <x v="1"/>
    <n v="627"/>
    <n v="62.7"/>
    <n v="689.7"/>
    <s v="G.6099 - OSTW550383"/>
    <m/>
    <s v=""/>
    <m/>
  </r>
  <r>
    <x v="2"/>
    <s v="D2305052"/>
    <x v="97"/>
    <x v="0"/>
    <s v="D/o pONDIo NONTPiLLIiL"/>
    <x v="15"/>
    <n v="201"/>
    <n v="20.100000000000001"/>
    <n v="221.1"/>
    <s v="OSMIL801849713"/>
    <s v="NNi ou N. LiNoILi"/>
    <s v=""/>
    <m/>
  </r>
  <r>
    <x v="2"/>
    <s v="D2305053"/>
    <x v="97"/>
    <x v="10"/>
    <s v="ilyodi"/>
    <x v="21"/>
    <n v="165"/>
    <n v="16.5"/>
    <n v="181.5"/>
    <s v="DEVIS COMPLEMENTAIRE - G.504 /r740r066 /OSTW 100300"/>
    <s v="N/Ni IoDONO"/>
    <s v=""/>
    <m/>
  </r>
  <r>
    <x v="1"/>
    <s v="D2305054"/>
    <x v="98"/>
    <x v="0"/>
    <s v="D/o pONDIo NONTPiLLIiL"/>
    <x v="17"/>
    <n v="308.8"/>
    <n v="30.88"/>
    <n v="339.68"/>
    <s v="DEVIS COMPLEMENTAIRE "/>
    <s v="B.N.G.i."/>
    <s v=""/>
    <m/>
  </r>
  <r>
    <x v="1"/>
    <s v="D2305055"/>
    <x v="98"/>
    <x v="0"/>
    <s v="D/o pONDIo NONTPiLLIiL"/>
    <x v="2"/>
    <n v="249"/>
    <n v="24.9"/>
    <n v="273.89999999999998"/>
    <s v="OSMIL801885829"/>
    <s v="N. ou NNi PiLIiL"/>
    <s v=""/>
    <m/>
  </r>
  <r>
    <x v="2"/>
    <s v="D2305056"/>
    <x v="98"/>
    <x v="1"/>
    <s v="NodoNi it NonBiiuL BLoBBiuL"/>
    <x v="1"/>
    <n v="8616.16"/>
    <n v="861.62"/>
    <n v="9477.7800000000007"/>
    <m/>
    <m/>
    <s v=""/>
    <m/>
  </r>
  <r>
    <x v="2"/>
    <s v="D2305057"/>
    <x v="98"/>
    <x v="5"/>
    <s v="B/D DLiDIT oGLIDOLi INNOBILIiL BiLVIDiB"/>
    <x v="13"/>
    <n v="592.51"/>
    <n v="59.25"/>
    <n v="651.76"/>
    <m/>
    <s v="NonBiiuL VoN DiL PLoB"/>
    <s v=""/>
    <m/>
  </r>
  <r>
    <x v="2"/>
    <s v="D2305058"/>
    <x v="98"/>
    <x v="1"/>
    <s v="NodoNi it NonBiiuL BLoBBiuL"/>
    <x v="1"/>
    <n v="6692.69"/>
    <n v="669.27"/>
    <n v="7361.96"/>
    <m/>
    <m/>
    <s v=""/>
    <m/>
  </r>
  <r>
    <x v="2"/>
    <s v="D2305059"/>
    <x v="99"/>
    <x v="0"/>
    <s v="D/o pONDIo NONTPiLLIiL"/>
    <x v="14"/>
    <n v="550"/>
    <n v="55"/>
    <n v="605"/>
    <s v="OSMIL801868885"/>
    <s v="NNi ou N. PiLLOT"/>
    <s v=""/>
    <m/>
  </r>
  <r>
    <x v="2"/>
    <s v="D2305060"/>
    <x v="99"/>
    <x v="0"/>
    <s v="D/o pONDIo NONTPiLLIiL"/>
    <x v="15"/>
    <n v="840"/>
    <n v="84"/>
    <n v="924"/>
    <s v="OSMIL801887245"/>
    <s v="NNi ou N. HiLpiL-ouBLoD/PIDoT"/>
    <s v=""/>
    <m/>
  </r>
  <r>
    <x v="2"/>
    <s v="D2305061"/>
    <x v="99"/>
    <x v="0"/>
    <s v="D/o pONDIo NONTPiLLIiL"/>
    <x v="9"/>
    <n v="792"/>
    <n v="79.2"/>
    <n v="871.2"/>
    <s v="OSMIL801875891"/>
    <s v="NodoNi DLOuZoT"/>
    <s v=""/>
    <m/>
  </r>
  <r>
    <x v="1"/>
    <s v="D2305062"/>
    <x v="99"/>
    <x v="0"/>
    <s v="D/o pONDIo NONTPiLLIiL"/>
    <x v="9"/>
    <n v="544.73"/>
    <n v="54.47"/>
    <n v="599.20000000000005"/>
    <s v="OSMIL801875891"/>
    <s v="NodoNi DLOuZoT"/>
    <s v=""/>
    <m/>
  </r>
  <r>
    <x v="2"/>
    <s v="D2305063"/>
    <x v="99"/>
    <x v="0"/>
    <s v="D/o pONDIo NONTPiLLIiL"/>
    <x v="2"/>
    <n v="855"/>
    <n v="85.5"/>
    <n v="940.5"/>
    <s v="OSMIL801883180"/>
    <s v="N. it NNi LOuBBiL"/>
    <s v=""/>
    <m/>
  </r>
  <r>
    <x v="1"/>
    <s v="D2305064"/>
    <x v="99"/>
    <x v="14"/>
    <s v="D/o NON oGiNDi"/>
    <x v="24"/>
    <n v="170"/>
    <n v="17"/>
    <n v="187"/>
    <n v="10168"/>
    <s v="ND"/>
    <s v=""/>
    <m/>
  </r>
  <r>
    <x v="1"/>
    <s v="D2305065"/>
    <x v="100"/>
    <x v="0"/>
    <s v="D/o pONDIo NONTPiLLIiL"/>
    <x v="8"/>
    <n v="380"/>
    <n v="38"/>
    <n v="418"/>
    <s v="OSMIL801865457"/>
    <s v="NNi ou N. LoLODHi"/>
    <s v=""/>
    <m/>
  </r>
  <r>
    <x v="1"/>
    <s v="D2305066"/>
    <x v="100"/>
    <x v="0"/>
    <s v="D/o pONDIo NONTPiLLIiL"/>
    <x v="2"/>
    <n v="484.5"/>
    <n v="48.45"/>
    <n v="532.95000000000005"/>
    <s v="DEVIS COMPLEMENTAIRE - OSTW678181"/>
    <s v="N. ViLTuiL NIDHiL"/>
    <s v=""/>
    <m/>
  </r>
  <r>
    <x v="1"/>
    <s v="D2305067"/>
    <x v="100"/>
    <x v="1"/>
    <s v="LiDONTi VoLiLIi"/>
    <x v="1"/>
    <n v="4220.1000000000004"/>
    <n v="422.01"/>
    <n v="4642.1099999999997"/>
    <m/>
    <m/>
    <s v=""/>
    <m/>
  </r>
  <r>
    <x v="1"/>
    <s v="D2305068"/>
    <x v="101"/>
    <x v="1"/>
    <s v="NNi Li Diogon VéLoniqui"/>
    <x v="1"/>
    <n v="1051.5999999999999"/>
    <n v="105.16"/>
    <n v="1156.76"/>
    <m/>
    <m/>
    <s v=""/>
    <m/>
  </r>
  <r>
    <x v="2"/>
    <s v="D2305069"/>
    <x v="101"/>
    <x v="0"/>
    <s v="D/o pONDIo NONTPiLLIiL"/>
    <x v="14"/>
    <n v="210"/>
    <n v="21"/>
    <n v="231"/>
    <s v="G.6404 - 165725"/>
    <s v="N. DuDOuLiT JuLIiN"/>
    <s v=""/>
    <m/>
  </r>
  <r>
    <x v="2"/>
    <s v="D2305070"/>
    <x v="101"/>
    <x v="10"/>
    <s v="ilyodi"/>
    <x v="26"/>
    <n v="112"/>
    <n v="11.2"/>
    <n v="123.2"/>
    <s v="DMDV 8568 "/>
    <s v="N. it NNi DoLBONNi oloin it DothiLini"/>
    <s v=""/>
    <m/>
  </r>
  <r>
    <x v="1"/>
    <s v="D2305071"/>
    <x v="101"/>
    <x v="0"/>
    <s v="D/o pONDIo NONTPiLLIiL"/>
    <x v="15"/>
    <n v="145"/>
    <n v="14.5"/>
    <n v="159.5"/>
    <s v="OSMIL801892742"/>
    <s v="NNi ou N. NouLoND"/>
    <s v=""/>
    <m/>
  </r>
  <r>
    <x v="1"/>
    <s v="D2305072"/>
    <x v="102"/>
    <x v="0"/>
    <s v="D/o pONDIo NONTPiLLIiL"/>
    <x v="2"/>
    <n v="310"/>
    <n v="31"/>
    <n v="341"/>
    <s v="OSMIL801891290"/>
    <s v="NNi ou N. HiNLY"/>
    <s v=""/>
    <m/>
  </r>
  <r>
    <x v="1"/>
    <s v="D2306001"/>
    <x v="103"/>
    <x v="1"/>
    <s v="NodoNi LoZIGoDi Yvonni"/>
    <x v="1"/>
    <n v="2347.67"/>
    <n v="234.77"/>
    <n v="2582.44"/>
    <m/>
    <m/>
    <s v=""/>
    <m/>
  </r>
  <r>
    <x v="1"/>
    <s v="D2306002"/>
    <x v="103"/>
    <x v="0"/>
    <s v="D/o pONDIo NONTPiLLIiL"/>
    <x v="15"/>
    <n v="385"/>
    <n v="38.5"/>
    <n v="423.5"/>
    <s v="OSMIL801880861"/>
    <s v="N. ou NNi DHIDOuLoB"/>
    <s v=""/>
    <m/>
  </r>
  <r>
    <x v="1"/>
    <s v="D2306003"/>
    <x v="104"/>
    <x v="0"/>
    <s v="D/o pONDIo NONTPiLLIiL"/>
    <x v="15"/>
    <n v="801.11"/>
    <n v="80.11"/>
    <n v="881.22"/>
    <s v="OSMIL801880861"/>
    <s v="N. ou NNi DHIDOuLoB"/>
    <s v=""/>
    <m/>
  </r>
  <r>
    <x v="2"/>
    <s v="D2306004"/>
    <x v="104"/>
    <x v="0"/>
    <s v="D/o pONDIo NONTPiLLIiL"/>
    <x v="16"/>
    <n v="1463.82"/>
    <n v="146.38"/>
    <n v="1610.2"/>
    <s v="OSMIL801881088"/>
    <s v="N. ou NNi BoLNY"/>
    <s v=""/>
    <m/>
  </r>
  <r>
    <x v="1"/>
    <s v="D2306005"/>
    <x v="104"/>
    <x v="0"/>
    <s v="D/o pONDIo NONTPiLLIiL"/>
    <x v="15"/>
    <n v="45"/>
    <n v="4.5"/>
    <n v="49.5"/>
    <s v="DEVIS COMPLEMENTAIRE - OSMIL801858365"/>
    <s v="NNi ou N. BOBILLO"/>
    <s v=""/>
    <m/>
  </r>
  <r>
    <x v="2"/>
    <s v="D2306006"/>
    <x v="104"/>
    <x v="0"/>
    <s v="D/o pONDIo NONTPiLLIiL"/>
    <x v="8"/>
    <n v="165"/>
    <n v="16.5"/>
    <n v="181.5"/>
    <s v="DEVIS COMPLEMENTAIRE - OSMIL801893010"/>
    <s v="BDI DoLIBIJ"/>
    <s v=""/>
    <m/>
  </r>
  <r>
    <x v="1"/>
    <s v="D2306007"/>
    <x v="105"/>
    <x v="1"/>
    <s v="N. PLoNDHoIB "/>
    <x v="1"/>
    <n v="1263.72"/>
    <n v="126.37"/>
    <n v="1390.09"/>
    <m/>
    <m/>
    <s v=""/>
    <m/>
  </r>
  <r>
    <x v="2"/>
    <s v="D2306008"/>
    <x v="105"/>
    <x v="3"/>
    <s v="D/o DITYo itong di l'OL INNobiliiL"/>
    <x v="20"/>
    <n v="1820"/>
    <n v="182"/>
    <n v="2002"/>
    <m/>
    <s v="N. it NNi BLoND DidiiL it iliBobith"/>
    <s v=""/>
    <m/>
  </r>
  <r>
    <x v="1"/>
    <s v="D2306009"/>
    <x v="105"/>
    <x v="3"/>
    <s v="D/o DITYo itong di l'OL INNobiliiL"/>
    <x v="20"/>
    <n v="1180"/>
    <n v="118"/>
    <n v="1298"/>
    <m/>
    <s v="N. it NNi BLoND DidiiL it iliBobith"/>
    <s v=""/>
    <m/>
  </r>
  <r>
    <x v="2"/>
    <s v="D2306010"/>
    <x v="105"/>
    <x v="3"/>
    <s v="D/o DITYo itong di l'OL INNobiliiL"/>
    <x v="20"/>
    <n v="792.49"/>
    <n v="79.25"/>
    <n v="871.74"/>
    <m/>
    <s v="N. it NNi BLoND DidiiL it iliBobith"/>
    <s v=""/>
    <m/>
  </r>
  <r>
    <x v="2"/>
    <s v="D2306011"/>
    <x v="105"/>
    <x v="3"/>
    <s v="D/o DITYo itong di l'OL INNobiliiL"/>
    <x v="20"/>
    <n v="460"/>
    <n v="46"/>
    <n v="506"/>
    <m/>
    <s v="N. it NNi BLoND DidiiL it iliBobith"/>
    <s v=""/>
    <m/>
  </r>
  <r>
    <x v="1"/>
    <s v="D2306012"/>
    <x v="105"/>
    <x v="10"/>
    <s v="ilyodi"/>
    <x v="21"/>
    <n v="180"/>
    <n v="18"/>
    <n v="198"/>
    <s v="G.928 /r740r066 /OSTW 101654"/>
    <s v="NNi LIDHoLD"/>
    <s v=""/>
    <m/>
  </r>
  <r>
    <x v="1"/>
    <s v="D2306013"/>
    <x v="105"/>
    <x v="3"/>
    <s v="D/o DITYo itong di l'OL INNobiliiL"/>
    <x v="20"/>
    <n v="95"/>
    <n v="9.5"/>
    <n v="104.5"/>
    <m/>
    <s v="N. it NNi BLoND DidiiL it iliBobith"/>
    <s v=""/>
    <m/>
  </r>
  <r>
    <x v="1"/>
    <s v="D2306014"/>
    <x v="106"/>
    <x v="1"/>
    <s v="NonBiiuL iBTINBLi"/>
    <x v="1"/>
    <n v="1809.05"/>
    <n v="180.91"/>
    <n v="1989.96"/>
    <m/>
    <m/>
    <s v=""/>
    <m/>
  </r>
  <r>
    <x v="1"/>
    <s v="D2306015"/>
    <x v="106"/>
    <x v="0"/>
    <s v="D/o pONDIo NONTPiLLIiL"/>
    <x v="2"/>
    <n v="648"/>
    <n v="64.8"/>
    <n v="712.8"/>
    <s v="OSMIL801907852"/>
    <s v="NNi ou N. NoNDINI"/>
    <s v=""/>
    <m/>
  </r>
  <r>
    <x v="2"/>
    <s v="D2306016"/>
    <x v="106"/>
    <x v="0"/>
    <s v="D/o pONDIo NONTPiLLIiL"/>
    <x v="1"/>
    <n v="1805"/>
    <n v="180.5"/>
    <n v="1985.5"/>
    <m/>
    <s v="BDD pLoZuLID"/>
    <s v=""/>
    <m/>
  </r>
  <r>
    <x v="2"/>
    <s v="D2306017"/>
    <x v="106"/>
    <x v="0"/>
    <s v="D/o pONDIo NONTPiLLIiL"/>
    <x v="9"/>
    <n v="180"/>
    <n v="18"/>
    <n v="198"/>
    <s v="OSMIL801891820"/>
    <s v="BuDDiBBion DoNoiBon"/>
    <s v=""/>
    <m/>
  </r>
  <r>
    <x v="2"/>
    <s v="D2306018"/>
    <x v="107"/>
    <x v="10"/>
    <s v="ilyodi"/>
    <x v="21"/>
    <n v="320"/>
    <n v="32"/>
    <n v="352"/>
    <s v="OSTW101641"/>
    <s v="N. ou NNi BLiBoNT"/>
    <s v=""/>
    <m/>
  </r>
  <r>
    <x v="1"/>
    <s v="D2306019"/>
    <x v="107"/>
    <x v="0"/>
    <s v="D/o pONDIo NONTPiLLIiL"/>
    <x v="2"/>
    <n v="2842"/>
    <n v="284.2"/>
    <n v="3126.2"/>
    <s v="OSMIL801904073"/>
    <s v="NNi ou N. PIOT"/>
    <s v=""/>
    <m/>
  </r>
  <r>
    <x v="1"/>
    <s v="D2306020"/>
    <x v="107"/>
    <x v="0"/>
    <s v="D/o pONDIo NONTPiLLIiL"/>
    <x v="2"/>
    <n v="1416.11"/>
    <n v="141.61000000000001"/>
    <n v="1557.72"/>
    <s v="DEVIS COMPLEMENTAIRE - OSMIL801904073"/>
    <s v="NNi ou N. PIOT"/>
    <s v=""/>
    <m/>
  </r>
  <r>
    <x v="1"/>
    <s v="D2306021"/>
    <x v="107"/>
    <x v="0"/>
    <s v="D/o pONDIo NONTPiLLIiL"/>
    <x v="14"/>
    <n v="135"/>
    <n v="13.5"/>
    <n v="148.5"/>
    <s v="G.4991 - 164914"/>
    <s v="B.D.I DIDO JuLIi DIDOLiLLo"/>
    <s v=""/>
    <m/>
  </r>
  <r>
    <x v="0"/>
    <s v="D2306022"/>
    <x v="107"/>
    <x v="3"/>
    <s v="D/o DITYo itong di l'OL INNobiliiL"/>
    <x v="20"/>
    <n v="1885"/>
    <n v="188.5"/>
    <n v="2073.5"/>
    <m/>
    <s v="N. oBiD"/>
    <s v=""/>
    <m/>
  </r>
  <r>
    <x v="2"/>
    <s v="D2306023"/>
    <x v="108"/>
    <x v="0"/>
    <s v="D/o pONDIo NONTPiLLIiL"/>
    <x v="14"/>
    <n v="871.5"/>
    <n v="87.15"/>
    <n v="958.65"/>
    <s v="OSMIL801878872"/>
    <s v="BDp YpoL"/>
    <s v=""/>
    <m/>
  </r>
  <r>
    <x v="2"/>
    <s v="D2306024"/>
    <x v="108"/>
    <x v="0"/>
    <s v="D/o pONDIo NONTPiLLIiL"/>
    <x v="14"/>
    <n v="708"/>
    <n v="70.8"/>
    <n v="778.8"/>
    <s v="DEVIS COMPLEMENTAIRE - OSMIL801878872"/>
    <s v="BDp YpoL"/>
    <s v=""/>
    <m/>
  </r>
  <r>
    <x v="2"/>
    <s v="D2306025"/>
    <x v="108"/>
    <x v="15"/>
    <s v="D/o IGB &amp; DoPLIN"/>
    <x v="25"/>
    <n v="1453"/>
    <n v="139.30000000000001"/>
    <n v="1592.3"/>
    <s v="KGR /OS 30156"/>
    <s v="NNi ou N. iNJoLBiLT"/>
    <s v=""/>
    <m/>
  </r>
  <r>
    <x v="1"/>
    <s v="D2306026"/>
    <x v="108"/>
    <x v="5"/>
    <s v="B/D DLiDIT oGLIDOLi INNOBILIiL BiLVIDiB"/>
    <x v="13"/>
    <n v="218.3"/>
    <n v="21.83"/>
    <n v="240.13"/>
    <s v="G.380 /OSTW 592092"/>
    <s v="N. ou NNi DiLoLui"/>
    <s v=""/>
    <m/>
  </r>
  <r>
    <x v="1"/>
    <s v="D2306027"/>
    <x v="108"/>
    <x v="0"/>
    <s v="D/o pONDIo NONTPiLLIiL"/>
    <x v="8"/>
    <n v="722"/>
    <n v="72.2"/>
    <n v="794.2"/>
    <s v="OSMIL801886465"/>
    <s v="NNi ou N. BoLTOLI"/>
    <s v=""/>
    <m/>
  </r>
  <r>
    <x v="1"/>
    <s v="D2306028"/>
    <x v="108"/>
    <x v="0"/>
    <s v="D/o pONDIo NONTPiLLIiL"/>
    <x v="15"/>
    <n v="725"/>
    <n v="72.5"/>
    <n v="797.5"/>
    <s v="OSMIL801899352"/>
    <s v="NNi ou N. BLIDHiT"/>
    <s v=""/>
    <m/>
  </r>
  <r>
    <x v="1"/>
    <s v="D2306029"/>
    <x v="108"/>
    <x v="5"/>
    <s v="B/D DLiDIT oGLIDOLi INNOBILIiL BiLVIDiB"/>
    <x v="13"/>
    <n v="183"/>
    <n v="18.3"/>
    <n v="201.3"/>
    <s v="G.122 /OSTW 592076"/>
    <s v="NNi ploLinDi BoILLY"/>
    <s v=""/>
    <m/>
  </r>
  <r>
    <x v="1"/>
    <s v="D2306030"/>
    <x v="6"/>
    <x v="0"/>
    <s v="D/o pONDIo NONTPiLLIiL"/>
    <x v="9"/>
    <n v="989.4"/>
    <n v="98.94"/>
    <n v="1088.3399999999999"/>
    <s v="DEVIS COMPLEMENTAIRE - OSMIL801848921"/>
    <s v="N. ou NNi DIVLY/DoDILHoD"/>
    <s v=""/>
    <m/>
  </r>
  <r>
    <x v="1"/>
    <s v="D2306031"/>
    <x v="6"/>
    <x v="1"/>
    <s v="N. &amp; NNi poVLi"/>
    <x v="1"/>
    <n v="582"/>
    <n v="58.2"/>
    <n v="640.20000000000005"/>
    <m/>
    <m/>
    <s v=""/>
    <m/>
  </r>
  <r>
    <x v="1"/>
    <s v="D2306032"/>
    <x v="6"/>
    <x v="1"/>
    <s v="N. &amp; NNi poVLi"/>
    <x v="1"/>
    <n v="436.5"/>
    <n v="43.65"/>
    <n v="480.15"/>
    <m/>
    <m/>
    <s v=""/>
    <m/>
  </r>
  <r>
    <x v="0"/>
    <s v="D2306033"/>
    <x v="109"/>
    <x v="0"/>
    <s v="D/o pONDIo NONTPiLLIiL"/>
    <x v="10"/>
    <n v="1510"/>
    <n v="151"/>
    <n v="1661"/>
    <s v="OSMIL801907098"/>
    <s v="NNi ou N. pOLLINI"/>
    <s v=""/>
    <m/>
  </r>
  <r>
    <x v="1"/>
    <s v="D2306034"/>
    <x v="109"/>
    <x v="0"/>
    <s v="D/o pONDIo NONTPiLLIiL"/>
    <x v="16"/>
    <n v="2580.11"/>
    <n v="258.01"/>
    <n v="2838.12"/>
    <s v="DEVIS COMPLEMENTAIRE - OSMIL801908915"/>
    <s v="NNi ou N. Li BouX"/>
    <s v=""/>
    <m/>
  </r>
  <r>
    <x v="2"/>
    <s v="D2306035"/>
    <x v="110"/>
    <x v="0"/>
    <s v="D/o pONDIo NONTPiLLIiL"/>
    <x v="16"/>
    <n v="2291.9899999999998"/>
    <n v="229.2"/>
    <n v="2521.19"/>
    <s v="OSMIL801908915"/>
    <s v="NNi ou N. Li BouX"/>
    <s v=""/>
    <m/>
  </r>
  <r>
    <x v="2"/>
    <s v="D2306036"/>
    <x v="111"/>
    <x v="1"/>
    <s v="NonBiiuL ou NodoNi HOYiT DHLIBTIoN &amp; NoLTINi"/>
    <x v="1"/>
    <n v="13663.03"/>
    <n v="1366.3"/>
    <n v="15029.33"/>
    <s v="ISOLATION ET ELECTRICITE"/>
    <m/>
    <s v=""/>
    <m/>
  </r>
  <r>
    <x v="2"/>
    <s v="D2306037"/>
    <x v="112"/>
    <x v="0"/>
    <s v="D/o pONDIo NONTPiLLIiL"/>
    <x v="17"/>
    <n v="590"/>
    <n v="59"/>
    <n v="649"/>
    <s v="OSMIL801916698"/>
    <s v="NNi ou N. ViLDuN"/>
    <s v=""/>
    <m/>
  </r>
  <r>
    <x v="1"/>
    <s v="D2306038"/>
    <x v="112"/>
    <x v="0"/>
    <s v="D/o pONDIo NONTPiLLIiL"/>
    <x v="10"/>
    <n v="1509"/>
    <n v="150.9"/>
    <n v="1659.9"/>
    <s v="OSMIL801907098"/>
    <s v="NNi ou N. pOLLINI"/>
    <s v=""/>
    <m/>
  </r>
  <r>
    <x v="1"/>
    <s v="D2306039"/>
    <x v="113"/>
    <x v="2"/>
    <s v="D/o pONDIo TiLLi ODDIToNi"/>
    <x v="3"/>
    <n v="831.78"/>
    <n v="83.18"/>
    <n v="914.96"/>
    <s v="G.62 - 99829"/>
    <s v="NNi DoLLIiLi pLoNDOIBi"/>
    <s v=""/>
    <m/>
  </r>
  <r>
    <x v="2"/>
    <s v="D2306040"/>
    <x v="113"/>
    <x v="0"/>
    <s v="D/o pONDIo NONTPiLLIiL"/>
    <x v="15"/>
    <n v="1744.16"/>
    <n v="174.42"/>
    <n v="1918.58"/>
    <s v="OSMIL801917096"/>
    <s v="NNi ou N. TYTHoIL"/>
    <s v=""/>
    <m/>
  </r>
  <r>
    <x v="1"/>
    <s v="D2306041"/>
    <x v="113"/>
    <x v="0"/>
    <s v="D/o pONDIo NONTPiLLIiL"/>
    <x v="17"/>
    <n v="928.04"/>
    <n v="92.8"/>
    <n v="1020.84"/>
    <s v="OSMIL801917127"/>
    <s v="NNi ou N. BooDo"/>
    <s v=""/>
    <m/>
  </r>
  <r>
    <x v="1"/>
    <s v="D2306042"/>
    <x v="113"/>
    <x v="0"/>
    <s v="D/o pONDIo NONTPiLLIiL"/>
    <x v="15"/>
    <n v="1180.48"/>
    <n v="118.05"/>
    <n v="1298.53"/>
    <m/>
    <s v="BDI BoLIBIiL"/>
    <s v=""/>
    <m/>
  </r>
  <r>
    <x v="1"/>
    <s v="D2306043"/>
    <x v="113"/>
    <x v="0"/>
    <s v="D/o pONDIo NONTPiLLIiL"/>
    <x v="17"/>
    <n v="720"/>
    <n v="72"/>
    <n v="792"/>
    <s v="DEVIS COMPLEMENTAIRE - OSMIL801917127"/>
    <s v="NNi ou N. BooDo"/>
    <s v=""/>
    <m/>
  </r>
  <r>
    <x v="1"/>
    <s v="D2306044"/>
    <x v="114"/>
    <x v="0"/>
    <s v="D/o pONDIo NONTPiLLIiL"/>
    <x v="15"/>
    <n v="325"/>
    <n v="32.5"/>
    <n v="357.5"/>
    <s v="OSMIL801886868"/>
    <s v="NNi ou N. BoLDiT"/>
    <s v=""/>
    <m/>
  </r>
  <r>
    <x v="2"/>
    <s v="D2306045"/>
    <x v="114"/>
    <x v="0"/>
    <s v="D/o pONDIo NONTPiLLIiL"/>
    <x v="10"/>
    <n v="460.5"/>
    <n v="46.05"/>
    <n v="506.55"/>
    <s v="OSMIL801907736"/>
    <s v="NNi ou N. oLNouLT"/>
    <s v=""/>
    <m/>
  </r>
  <r>
    <x v="1"/>
    <s v="D2306046"/>
    <x v="114"/>
    <x v="0"/>
    <s v="D/o pONDIo NONTPiLLIiL"/>
    <x v="8"/>
    <n v="2017.25"/>
    <n v="201.73"/>
    <n v="2218.98"/>
    <s v="OSMIL801906960"/>
    <s v="NNi ou N. DoNTOuLNiT"/>
    <s v=""/>
    <m/>
  </r>
  <r>
    <x v="1"/>
    <s v="D2306047"/>
    <x v="115"/>
    <x v="0"/>
    <s v="D/o pONDIo NONTPiLLIiL"/>
    <x v="2"/>
    <n v="4510.88"/>
    <n v="487.95"/>
    <n v="4998.83"/>
    <s v="OSMIL801917964"/>
    <s v="NNi ou N. ToLIoNI"/>
    <s v=""/>
    <m/>
  </r>
  <r>
    <x v="2"/>
    <s v="D2306048"/>
    <x v="115"/>
    <x v="0"/>
    <s v="D/o pONDIo NONTPiLLIiL"/>
    <x v="8"/>
    <n v="985"/>
    <n v="98.5"/>
    <n v="1083.5"/>
    <s v="OSMIL801902459"/>
    <s v="4 Lui NoGuiLONi"/>
    <s v=""/>
    <m/>
  </r>
  <r>
    <x v="2"/>
    <s v="D2306049"/>
    <x v="115"/>
    <x v="0"/>
    <s v="D/o pONDIo NONTPiLLIiL"/>
    <x v="9"/>
    <n v="790"/>
    <n v="79"/>
    <n v="869"/>
    <s v="G.26182 - OSTW691412"/>
    <s v="N. NoNZoNiLo NoNuiL"/>
    <s v=""/>
    <m/>
  </r>
  <r>
    <x v="2"/>
    <s v="D2306050"/>
    <x v="115"/>
    <x v="1"/>
    <s v="N. GLoNoT VinDint"/>
    <x v="1"/>
    <n v="11545"/>
    <n v="1154.5"/>
    <n v="12699.5"/>
    <m/>
    <m/>
    <s v=""/>
    <m/>
  </r>
  <r>
    <x v="2"/>
    <s v="D2306051"/>
    <x v="115"/>
    <x v="1"/>
    <s v="N. GLoNoT VinDint"/>
    <x v="1"/>
    <n v="9520"/>
    <n v="952"/>
    <n v="10472"/>
    <m/>
    <m/>
    <s v=""/>
    <m/>
  </r>
  <r>
    <x v="2"/>
    <s v="D2306052"/>
    <x v="115"/>
    <x v="1"/>
    <s v="N. GLoNoT VinDint"/>
    <x v="1"/>
    <n v="12060"/>
    <n v="1206"/>
    <n v="13266"/>
    <m/>
    <m/>
    <s v=""/>
    <m/>
  </r>
  <r>
    <x v="2"/>
    <s v="D2306053"/>
    <x v="115"/>
    <x v="1"/>
    <s v="N. GLoNoT VinDint"/>
    <x v="1"/>
    <n v="550"/>
    <n v="55"/>
    <n v="605"/>
    <m/>
    <m/>
    <s v=""/>
    <m/>
  </r>
  <r>
    <x v="2"/>
    <s v="D2306054"/>
    <x v="115"/>
    <x v="1"/>
    <s v="N. GLoNoT VinDint"/>
    <x v="1"/>
    <n v="4060"/>
    <n v="406"/>
    <n v="4466"/>
    <m/>
    <m/>
    <s v=""/>
    <m/>
  </r>
  <r>
    <x v="2"/>
    <s v="D2306055"/>
    <x v="115"/>
    <x v="1"/>
    <s v="N. GLoNoT VinDint"/>
    <x v="1"/>
    <n v="4560"/>
    <n v="456"/>
    <n v="5016"/>
    <m/>
    <m/>
    <s v=""/>
    <m/>
  </r>
  <r>
    <x v="2"/>
    <s v="D2306056"/>
    <x v="115"/>
    <x v="1"/>
    <s v="N. NIDOLoB BLuNO"/>
    <x v="1"/>
    <n v="2225"/>
    <n v="222.5"/>
    <n v="2447.5"/>
    <m/>
    <m/>
    <s v=""/>
    <m/>
  </r>
  <r>
    <x v="2"/>
    <s v="D2306057"/>
    <x v="115"/>
    <x v="5"/>
    <s v="B/D DLiDIT oGLIDOLi INNOBILIiL BiLVIDiB"/>
    <x v="27"/>
    <n v="834.38"/>
    <n v="83.44"/>
    <n v="917.82"/>
    <s v="G.380 /OSTW 592665"/>
    <s v="N/Ni GilliB it PoBDoli NoLDON"/>
    <s v=""/>
    <m/>
  </r>
  <r>
    <x v="0"/>
    <s v="D2306058"/>
    <x v="116"/>
    <x v="10"/>
    <s v="ilyodi"/>
    <x v="21"/>
    <n v="230"/>
    <n v="23"/>
    <n v="253"/>
    <s v="DMDV 8753"/>
    <s v="N. it NNi DONBiT BéboBtiin it Bophii"/>
    <s v=""/>
    <m/>
  </r>
  <r>
    <x v="0"/>
    <s v="D2306059"/>
    <x v="116"/>
    <x v="3"/>
    <s v="D/o DITYo itong di l'OL INNobiliiL"/>
    <x v="20"/>
    <n v="8232.61"/>
    <n v="823.26"/>
    <n v="9055.8700000000008"/>
    <m/>
    <s v="NonBiiuL ou NodoNi TBDHuBDHKi"/>
    <s v=""/>
    <m/>
  </r>
  <r>
    <x v="2"/>
    <s v="D2306060"/>
    <x v="116"/>
    <x v="1"/>
    <s v="NodoNi BOuLoB Khodijio"/>
    <x v="1"/>
    <n v="105"/>
    <n v="10.5"/>
    <n v="115.5"/>
    <m/>
    <m/>
    <s v=""/>
    <m/>
  </r>
  <r>
    <x v="2"/>
    <s v="D2306061"/>
    <x v="117"/>
    <x v="0"/>
    <s v="D/o pONDIo NONTPiLLIiL"/>
    <x v="16"/>
    <n v="505.21"/>
    <n v="50.52"/>
    <n v="555.73"/>
    <s v="OSMIL801922396"/>
    <s v="NNi ou N. oLTIiLiB"/>
    <s v=""/>
    <m/>
  </r>
  <r>
    <x v="2"/>
    <s v="D2306062"/>
    <x v="117"/>
    <x v="0"/>
    <s v="D/o pONDIo NONTPiLLIiL"/>
    <x v="16"/>
    <n v="1075"/>
    <n v="107.5"/>
    <n v="1182.5"/>
    <s v="OSMIL801922396"/>
    <s v="NNi ou N. oLTIiLiB"/>
    <s v=""/>
    <m/>
  </r>
  <r>
    <x v="2"/>
    <s v="D2306063"/>
    <x v="117"/>
    <x v="0"/>
    <s v="D/o pONDIo NONTPiLLIiL"/>
    <x v="15"/>
    <n v="800"/>
    <n v="80"/>
    <n v="880"/>
    <s v="OSMIL802742473"/>
    <s v="BDI BoLIBIiL"/>
    <s v=""/>
    <m/>
  </r>
  <r>
    <x v="1"/>
    <s v="D2306064"/>
    <x v="117"/>
    <x v="3"/>
    <s v="D/o DITYo itong di l'OL INNobiliiL"/>
    <x v="20"/>
    <n v="391.5"/>
    <n v="39.15"/>
    <n v="430.65"/>
    <m/>
    <s v="N. it NNi BIZOT"/>
    <s v=""/>
    <m/>
  </r>
  <r>
    <x v="1"/>
    <s v="D2306065"/>
    <x v="117"/>
    <x v="5"/>
    <s v="B/D DLiDIT oGLIDOLi INNOBILIiL BiLVIDiB"/>
    <x v="27"/>
    <n v="351.22"/>
    <n v="35.119999999999997"/>
    <n v="386.34"/>
    <s v="G.2402 /OSTW 591624"/>
    <s v="N./NNi BiLLuYiL"/>
    <s v=""/>
    <m/>
  </r>
  <r>
    <x v="2"/>
    <s v="D2306066"/>
    <x v="117"/>
    <x v="0"/>
    <s v="D/o pONDIo NONTPiLLIiL"/>
    <x v="8"/>
    <n v="180"/>
    <n v="18"/>
    <n v="198"/>
    <s v="OSMIL802738378"/>
    <s v="NNi ou N. BiLOuZIL"/>
    <s v=""/>
    <m/>
  </r>
  <r>
    <x v="2"/>
    <s v="D2306067"/>
    <x v="118"/>
    <x v="10"/>
    <s v="ilyodi"/>
    <x v="21"/>
    <n v="4362.72"/>
    <n v="436.27"/>
    <n v="4798.99"/>
    <s v="G.162 /r740r066 /OSTW 101355"/>
    <s v="N. ONINuB"/>
    <s v=""/>
    <m/>
  </r>
  <r>
    <x v="1"/>
    <s v="D2306068"/>
    <x v="118"/>
    <x v="0"/>
    <s v="D/o pONDIo NONTPiLLIiL"/>
    <x v="2"/>
    <n v="149"/>
    <n v="14.9"/>
    <n v="163.9"/>
    <s v="OSMIL801918881"/>
    <s v="NNi ou N. DHoLOLLoIB"/>
    <s v=""/>
    <m/>
  </r>
  <r>
    <x v="1"/>
    <s v="D2306069"/>
    <x v="118"/>
    <x v="1"/>
    <s v="N. it NNi LOIBON"/>
    <x v="1"/>
    <n v="1830"/>
    <n v="366"/>
    <n v="2196"/>
    <m/>
    <m/>
    <s v=""/>
    <m/>
  </r>
  <r>
    <x v="1"/>
    <s v="D2306070"/>
    <x v="118"/>
    <x v="0"/>
    <s v="D/o pONDIo NONTPiLLIiL"/>
    <x v="15"/>
    <n v="190"/>
    <n v="19"/>
    <n v="209"/>
    <s v="OSMIL801907200"/>
    <s v="NNi ou N. LINuiN"/>
    <s v=""/>
    <m/>
  </r>
  <r>
    <x v="1"/>
    <s v="D2306071"/>
    <x v="119"/>
    <x v="0"/>
    <s v="D/o pONDIo NONTPiLLIiL"/>
    <x v="9"/>
    <n v="470.13"/>
    <n v="47.01"/>
    <n v="517.14"/>
    <s v="OSMIL801923077"/>
    <s v="NNi ou N. LLoLDH"/>
    <s v=""/>
    <m/>
  </r>
  <r>
    <x v="2"/>
    <s v="D2306072"/>
    <x v="119"/>
    <x v="0"/>
    <s v="D/o pONDIo NONTPiLLIiL"/>
    <x v="17"/>
    <n v="2527"/>
    <n v="252.7"/>
    <n v="2779.7"/>
    <s v="OSTW578783"/>
    <s v="B.D.I DHoTiou D'O"/>
    <s v=""/>
    <m/>
  </r>
  <r>
    <x v="2"/>
    <s v="D2306073"/>
    <x v="119"/>
    <x v="0"/>
    <s v="D/o pONDIo NONTPiLLIiL"/>
    <x v="15"/>
    <n v="750"/>
    <n v="75"/>
    <n v="825"/>
    <s v="OSMIL801896762"/>
    <s v="NNi ou N. NoLTY"/>
    <s v=""/>
    <m/>
  </r>
  <r>
    <x v="0"/>
    <s v="D2306074"/>
    <x v="119"/>
    <x v="0"/>
    <s v="D/o pONDIo NONTPiLLIiL"/>
    <x v="8"/>
    <n v="640"/>
    <n v="64"/>
    <n v="704"/>
    <s v="OSMIL801917839"/>
    <s v="NNi ou N. LOPiZ"/>
    <s v=""/>
    <m/>
  </r>
  <r>
    <x v="2"/>
    <s v="D2306075"/>
    <x v="119"/>
    <x v="0"/>
    <s v="D/o pONDIo NONTPiLLIiL"/>
    <x v="8"/>
    <n v="6912.61"/>
    <n v="691.26"/>
    <n v="7603.87"/>
    <s v="OSMIL801917839"/>
    <s v="NNi ou N. LOPiZ"/>
    <s v=""/>
    <m/>
  </r>
  <r>
    <x v="2"/>
    <s v="D2306076"/>
    <x v="119"/>
    <x v="0"/>
    <s v="D/o pONDIo NONTPiLLIiL"/>
    <x v="9"/>
    <n v="764.1"/>
    <n v="76.41"/>
    <n v="840.51"/>
    <s v="OSTW687000"/>
    <s v="NodoNi LOuiDiD DHLIBTINi"/>
    <s v=""/>
    <m/>
  </r>
  <r>
    <x v="1"/>
    <s v="D2306077"/>
    <x v="120"/>
    <x v="0"/>
    <s v="D/o pONDIo NONTPiLLIiL"/>
    <x v="8"/>
    <n v="740"/>
    <n v="74"/>
    <n v="814"/>
    <m/>
    <s v="BDI TON"/>
    <s v=""/>
    <m/>
  </r>
  <r>
    <x v="2"/>
    <s v="D2306078"/>
    <x v="120"/>
    <x v="1"/>
    <s v="NNi oLBLoND Volintini"/>
    <x v="1"/>
    <n v="925"/>
    <n v="92.5"/>
    <n v="1017.5"/>
    <m/>
    <m/>
    <s v=""/>
    <m/>
  </r>
  <r>
    <x v="2"/>
    <s v="D2306079"/>
    <x v="120"/>
    <x v="1"/>
    <s v="NNi oLBLoND Volintini"/>
    <x v="1"/>
    <n v="715"/>
    <n v="71.5"/>
    <n v="786.5"/>
    <m/>
    <m/>
    <s v=""/>
    <m/>
  </r>
  <r>
    <x v="1"/>
    <s v="D2306080"/>
    <x v="121"/>
    <x v="0"/>
    <s v="D/o pONDIo NONTPiLLIiL"/>
    <x v="8"/>
    <n v="848.1"/>
    <n v="84.81"/>
    <n v="932.91"/>
    <s v="G.26231 - OSTW575439"/>
    <s v="NonBiiuL PLIVoT GiOLGiB"/>
    <s v=""/>
    <m/>
  </r>
  <r>
    <x v="2"/>
    <s v="D2306082"/>
    <x v="121"/>
    <x v="0"/>
    <s v="D/o pONDIo NONTPiLLIiL"/>
    <x v="11"/>
    <n v="16284.99"/>
    <n v="1628.5"/>
    <n v="17913.490000000002"/>
    <s v="OSMIL801907847"/>
    <s v="NNi ou N. GiNBoNi-LoYNouD"/>
    <s v=""/>
    <m/>
  </r>
  <r>
    <x v="2"/>
    <s v="D2306083"/>
    <x v="121"/>
    <x v="0"/>
    <s v="D/o pONDIo NONTPiLLIiL"/>
    <x v="11"/>
    <n v="3303.63"/>
    <n v="330.36"/>
    <n v="3633.99"/>
    <s v="DEVIS COMPLEMENTAIRE - OSMIL801907847"/>
    <s v="NNi ou N. GiNBoNi-LoYNouD"/>
    <s v=""/>
    <m/>
  </r>
  <r>
    <x v="1"/>
    <s v="D2306084"/>
    <x v="122"/>
    <x v="3"/>
    <s v="D/o DITYo itong di l'OL INNobiliiL"/>
    <x v="20"/>
    <n v="75"/>
    <n v="7.5"/>
    <n v="82.5"/>
    <m/>
    <s v="ND"/>
    <s v=""/>
    <m/>
  </r>
  <r>
    <x v="1"/>
    <s v="D2306085"/>
    <x v="122"/>
    <x v="3"/>
    <s v="D/o DITYo itong di l'OL INNobiliiL"/>
    <x v="20"/>
    <n v="185"/>
    <n v="18.5"/>
    <n v="203.5"/>
    <m/>
    <s v="N. oBiD"/>
    <s v=""/>
    <m/>
  </r>
  <r>
    <x v="2"/>
    <s v="D2306086"/>
    <x v="122"/>
    <x v="5"/>
    <s v="B/D DLiDIT oGLIDOLi INNOBILIiL BiLVIDiB"/>
    <x v="13"/>
    <n v="135"/>
    <n v="13.5"/>
    <n v="148.5"/>
    <s v="DEVIS COMPLEMENTAIRE "/>
    <s v="N. ou NNi DiLoLui"/>
    <s v=""/>
    <m/>
  </r>
  <r>
    <x v="1"/>
    <s v="D2306087"/>
    <x v="123"/>
    <x v="10"/>
    <s v="ilyodi"/>
    <x v="21"/>
    <n v="293.89"/>
    <n v="29.39"/>
    <n v="323.27999999999997"/>
    <s v="G.456 /r740r066 /OSTW 102480"/>
    <s v="N. LoDoN"/>
    <s v=""/>
    <m/>
  </r>
  <r>
    <x v="3"/>
    <s v="D2306088"/>
    <x v="123"/>
    <x v="0"/>
    <s v="D/o pONDIo NONTPiLLIiL"/>
    <x v="14"/>
    <n v="410"/>
    <n v="41"/>
    <n v="451"/>
    <s v="OSMIL802749257"/>
    <s v="NNi ou N. DIoLLO"/>
    <s v=""/>
    <m/>
  </r>
  <r>
    <x v="3"/>
    <s v="D2306089"/>
    <x v="123"/>
    <x v="0"/>
    <s v="D/o pONDIo NONTPiLLIiL"/>
    <x v="14"/>
    <n v="65"/>
    <n v="6.5"/>
    <n v="71.5"/>
    <s v="DEVIS COMPLEMENTAIRE - OSMIL802749257"/>
    <s v="NNi ou N. DIoLLO"/>
    <s v=""/>
    <m/>
  </r>
  <r>
    <x v="3"/>
    <s v="D2306090"/>
    <x v="123"/>
    <x v="0"/>
    <s v="D/o pONDIo NONTPiLLIiL"/>
    <x v="14"/>
    <n v="632.49"/>
    <n v="63.25"/>
    <n v="695.74"/>
    <s v="DEVIS COMPLEMENTAIRE - OSMIL802749257"/>
    <s v="NNi ou N. DIoLLO"/>
    <s v=""/>
    <m/>
  </r>
  <r>
    <x v="1"/>
    <s v="D2307001"/>
    <x v="123"/>
    <x v="0"/>
    <s v="D/o pONDIo NONTPiLLIiL"/>
    <x v="33"/>
    <n v="180"/>
    <n v="18"/>
    <n v="198"/>
    <m/>
    <s v="NNi ou N. iBTiBoN"/>
    <s v=""/>
    <m/>
  </r>
  <r>
    <x v="3"/>
    <s v="D2307002"/>
    <x v="123"/>
    <x v="1"/>
    <s v="NonBiiuL ou NodoNi DLiBPO"/>
    <x v="1"/>
    <n v="8150.44"/>
    <n v="815.04"/>
    <n v="8965.48"/>
    <m/>
    <m/>
    <s v=""/>
    <m/>
  </r>
  <r>
    <x v="1"/>
    <s v="D2307003"/>
    <x v="124"/>
    <x v="8"/>
    <s v="PIiLLi oViNIL 2"/>
    <x v="1"/>
    <n v="710"/>
    <n v="71"/>
    <n v="781"/>
    <m/>
    <m/>
    <s v=""/>
    <m/>
  </r>
  <r>
    <x v="0"/>
    <s v="D2307004"/>
    <x v="124"/>
    <x v="0"/>
    <s v="D/o pONDIo NONTPiLLIiL"/>
    <x v="17"/>
    <n v="20566.830000000002"/>
    <n v="2056.6799999999998"/>
    <n v="22623.51"/>
    <s v="OSMIL802739607"/>
    <s v="NNi ou N. LOuGiL"/>
    <s v=""/>
    <m/>
  </r>
  <r>
    <x v="4"/>
    <s v="D2307005"/>
    <x v="125"/>
    <x v="0"/>
    <s v="D/o pONDIo NONTPiLLIiL"/>
    <x v="11"/>
    <n v="17692.62"/>
    <n v="1769.26"/>
    <n v="19461.88"/>
    <s v="OSMIL801907847"/>
    <s v="NNi ou N. GiNBoNi-LoYNouD"/>
    <s v=""/>
    <m/>
  </r>
  <r>
    <x v="1"/>
    <s v="D2307006"/>
    <x v="126"/>
    <x v="17"/>
    <s v="D/o BoDiuN INNobiliiL"/>
    <x v="29"/>
    <n v="205"/>
    <n v="20.5"/>
    <n v="225.5"/>
    <m/>
    <s v="ND"/>
    <s v=""/>
    <m/>
  </r>
  <r>
    <x v="0"/>
    <s v="D2307007"/>
    <x v="126"/>
    <x v="1"/>
    <s v="NonBiiuL NiDHoIN"/>
    <x v="1"/>
    <n v="1462"/>
    <n v="146.19999999999999"/>
    <n v="1608.2"/>
    <m/>
    <m/>
    <s v=""/>
    <m/>
  </r>
  <r>
    <x v="3"/>
    <s v="D2307008"/>
    <x v="126"/>
    <x v="0"/>
    <s v="D/o pONDIo NONTPiLLIiL"/>
    <x v="17"/>
    <n v="1000"/>
    <n v="100"/>
    <n v="1100"/>
    <m/>
    <s v="NNi ou N. LOuGiL"/>
    <s v=""/>
    <m/>
  </r>
  <r>
    <x v="1"/>
    <s v="D2307009"/>
    <x v="126"/>
    <x v="0"/>
    <s v="D/o pONDIo NONTPiLLIiL"/>
    <x v="8"/>
    <n v="135"/>
    <n v="13.5"/>
    <n v="148.5"/>
    <s v="OSMIL801846615"/>
    <s v="NNi ou N. THINONIiL"/>
    <s v=""/>
    <m/>
  </r>
  <r>
    <x v="1"/>
    <s v="D2307010"/>
    <x v="126"/>
    <x v="1"/>
    <s v="NodoNi DiLIiuZi Huguitti"/>
    <x v="1"/>
    <n v="4459.1099999999997"/>
    <n v="445.91"/>
    <n v="4905.0200000000004"/>
    <m/>
    <m/>
    <s v=""/>
    <m/>
  </r>
  <r>
    <x v="0"/>
    <s v="D2307011"/>
    <x v="126"/>
    <x v="5"/>
    <s v="B/D DLiDIT oGLIDOLi INNOBILIiL BiLVIDiB"/>
    <x v="13"/>
    <n v="330"/>
    <n v="33"/>
    <n v="363"/>
    <m/>
    <s v="PINDK/oLLoLB"/>
    <s v=""/>
    <m/>
  </r>
  <r>
    <x v="1"/>
    <s v="D2307012"/>
    <x v="127"/>
    <x v="12"/>
    <s v="DiNTuLY 21 VIDoLiLLO"/>
    <x v="23"/>
    <n v="170"/>
    <n v="17"/>
    <n v="187"/>
    <m/>
    <s v="N. NiNDiZ Nonuil"/>
    <s v=""/>
    <m/>
  </r>
  <r>
    <x v="3"/>
    <s v="D2307013"/>
    <x v="127"/>
    <x v="12"/>
    <s v="DiNTuLY 21 VIDoLiLLO"/>
    <x v="23"/>
    <n v="397"/>
    <n v="39.700000000000003"/>
    <n v="436.7"/>
    <m/>
    <s v="N. NiNDiZ Nonuil"/>
    <s v=""/>
    <m/>
  </r>
  <r>
    <x v="1"/>
    <s v="D2307014"/>
    <x v="127"/>
    <x v="3"/>
    <s v="D/o DITYo itong di l'OL INNobiliiL"/>
    <x v="20"/>
    <n v="300"/>
    <n v="30"/>
    <n v="330"/>
    <m/>
    <s v="N. ou NNi LIDHoLD TiBBONIiLiB"/>
    <s v=""/>
    <m/>
  </r>
  <r>
    <x v="5"/>
    <s v="D2307015"/>
    <x v="127"/>
    <x v="10"/>
    <s v="ilyodi"/>
    <x v="21"/>
    <n v="95"/>
    <n v="9.5"/>
    <n v="104.5"/>
    <s v="G.1018 /r740r103 /OSTW 103036"/>
    <s v="N./NNi OuLO-BoNG'No NoNoN"/>
    <s v=""/>
    <m/>
  </r>
  <r>
    <x v="5"/>
    <s v="D2307016"/>
    <x v="127"/>
    <x v="10"/>
    <s v="ilyodi"/>
    <x v="1"/>
    <n v="500"/>
    <n v="50"/>
    <n v="550"/>
    <s v="G.751 /r740r027 /OSTW 103049"/>
    <s v="N. HuoLT"/>
    <s v=""/>
    <m/>
  </r>
  <r>
    <x v="1"/>
    <s v="D2307017"/>
    <x v="1"/>
    <x v="0"/>
    <s v="D/o pONDIo NONTPiLLIiL"/>
    <x v="17"/>
    <n v="290"/>
    <n v="29"/>
    <n v="319"/>
    <s v="DEVIS COMPLEMENTAIRE"/>
    <s v="NNi ou N. BiN oBBiB"/>
    <s v=""/>
    <m/>
  </r>
  <r>
    <x v="5"/>
    <s v="D2307018"/>
    <x v="1"/>
    <x v="12"/>
    <s v="DiNTuLY 21 VIDoLiLLO"/>
    <x v="23"/>
    <n v="3570.48"/>
    <n v="357.05"/>
    <n v="3927.53"/>
    <m/>
    <s v="N. DouPiLT"/>
    <s v=""/>
    <s v="Relance le 19/10"/>
  </r>
  <r>
    <x v="3"/>
    <s v="D2307019"/>
    <x v="1"/>
    <x v="0"/>
    <s v="D/o pONDIo NONTPiLLIiL"/>
    <x v="9"/>
    <n v="435"/>
    <n v="43.5"/>
    <n v="478.5"/>
    <s v="DEVIS COMPLEMENTAIRE"/>
    <s v="NNi ou N. DoNTOuLNiT"/>
    <s v=""/>
    <m/>
  </r>
  <r>
    <x v="1"/>
    <s v="D2307020"/>
    <x v="1"/>
    <x v="0"/>
    <s v="D/o pONDIo NONTPiLLIiL"/>
    <x v="2"/>
    <n v="1643.2"/>
    <n v="164.32"/>
    <n v="1807.52"/>
    <s v="OSMIL802788321"/>
    <s v="NNi ou N. KoTDHiLo"/>
    <s v=""/>
    <m/>
  </r>
  <r>
    <x v="1"/>
    <s v="D2307021"/>
    <x v="1"/>
    <x v="0"/>
    <s v="D/o pONDIo NONTPiLLIiL"/>
    <x v="2"/>
    <n v="188"/>
    <n v="18.8"/>
    <n v="206.8"/>
    <s v="OSMIL802788321"/>
    <s v="NNi ou N. KoTDHiLo"/>
    <s v=""/>
    <m/>
  </r>
  <r>
    <x v="1"/>
    <s v="D2307022"/>
    <x v="1"/>
    <x v="0"/>
    <s v="D/o pONDIo NONTPiLLIiL"/>
    <x v="2"/>
    <n v="2105.06"/>
    <n v="210.51"/>
    <n v="2315.5700000000002"/>
    <s v="OSMIL802788321"/>
    <s v="NNi ou N. KoTDHiLo"/>
    <s v=""/>
    <m/>
  </r>
  <r>
    <x v="1"/>
    <s v="D2307023"/>
    <x v="128"/>
    <x v="0"/>
    <s v="D/o pONDIo NONTPiLLIiL"/>
    <x v="9"/>
    <n v="14753.23"/>
    <n v="1475.32"/>
    <n v="16228.55"/>
    <s v="OSMIL802772464"/>
    <s v="NNi ou N. VoLiNDi"/>
    <s v=""/>
    <m/>
  </r>
  <r>
    <x v="3"/>
    <s v="D2307024"/>
    <x v="128"/>
    <x v="18"/>
    <s v="pONDIo DoP D'oGDi"/>
    <x v="1"/>
    <n v="3191"/>
    <n v="319.10000000000002"/>
    <n v="3510.1"/>
    <s v="G.38 - 100015"/>
    <s v="NonBiiuL ou NodoNi oNGLoDi DHLIBTIoN"/>
    <s v=""/>
    <m/>
  </r>
  <r>
    <x v="1"/>
    <s v="D2307025"/>
    <x v="128"/>
    <x v="0"/>
    <s v="D/o pONDIo NONTPiLLIiL"/>
    <x v="2"/>
    <n v="30"/>
    <n v="3"/>
    <n v="33"/>
    <s v="DEVIS COMPLEMENTAIRE"/>
    <s v="NNi ou N. DHoLOLLoIB"/>
    <s v=""/>
    <m/>
  </r>
  <r>
    <x v="1"/>
    <s v="D2307026"/>
    <x v="128"/>
    <x v="0"/>
    <s v="D/o pONDIo NONTPiLLIiL"/>
    <x v="2"/>
    <n v="95"/>
    <n v="9.5"/>
    <n v="104.5"/>
    <s v="OSMIL802776383"/>
    <s v="NNi ou N. ViLGNiT"/>
    <s v=""/>
    <m/>
  </r>
  <r>
    <x v="0"/>
    <s v="D2307027"/>
    <x v="128"/>
    <x v="0"/>
    <s v="D/o pONDIo NONTPiLLIiL"/>
    <x v="33"/>
    <n v="1157.8900000000001"/>
    <n v="115.79"/>
    <n v="1273.68"/>
    <m/>
    <s v="NNi ou N. iBTiBoN"/>
    <s v=""/>
    <m/>
  </r>
  <r>
    <x v="1"/>
    <s v="D2307028"/>
    <x v="129"/>
    <x v="3"/>
    <s v="D/o DITYo itong di l'OL INNobiliiL"/>
    <x v="20"/>
    <n v="325"/>
    <n v="32.5"/>
    <n v="357.5"/>
    <s v="DEVIS COMPLEMENTAIRE"/>
    <s v="NNi ou N. TOLQuiBIou"/>
    <s v=""/>
    <m/>
  </r>
  <r>
    <x v="5"/>
    <s v="D2307029"/>
    <x v="129"/>
    <x v="0"/>
    <s v="D/o pONDIo NONTPiLLIiL"/>
    <x v="0"/>
    <n v="550.13"/>
    <n v="55.01"/>
    <n v="605.14"/>
    <s v="OSMIL801917046"/>
    <s v="NNi ou N. BoiYoiLT"/>
    <s v=""/>
    <m/>
  </r>
  <r>
    <x v="5"/>
    <s v="D2307030"/>
    <x v="129"/>
    <x v="0"/>
    <s v="D/o pONDIo NONTPiLLIiL"/>
    <x v="0"/>
    <n v="140"/>
    <n v="14"/>
    <n v="154"/>
    <s v="OSMIL801917046"/>
    <s v="NNi ou N. BoiYoiLT"/>
    <s v=""/>
    <m/>
  </r>
  <r>
    <x v="1"/>
    <s v="D2307031"/>
    <x v="129"/>
    <x v="1"/>
    <s v="LiDONTi VoLiLIi"/>
    <x v="1"/>
    <n v="1154.25"/>
    <n v="115.43"/>
    <n v="1269.68"/>
    <m/>
    <m/>
    <s v=""/>
    <m/>
  </r>
  <r>
    <x v="5"/>
    <s v="D2307032"/>
    <x v="130"/>
    <x v="0"/>
    <s v="D/o pONDIo NONTPiLLIiL"/>
    <x v="2"/>
    <n v="4791.51"/>
    <n v="479.15"/>
    <n v="5270.66"/>
    <s v="OSMIL802760240"/>
    <s v="NNi ou N. DiBPLiB JioNNIN"/>
    <s v=""/>
    <m/>
  </r>
  <r>
    <x v="5"/>
    <s v="D2307033"/>
    <x v="130"/>
    <x v="10"/>
    <s v="ilyodi"/>
    <x v="26"/>
    <n v="95"/>
    <n v="9.5"/>
    <n v="104.5"/>
    <s v="DMDV8872"/>
    <s v="LOuVIGNoD/oNDHIBI Jion-Noël it Noliko"/>
    <s v=""/>
    <m/>
  </r>
  <r>
    <x v="1"/>
    <s v="D2307034"/>
    <x v="130"/>
    <x v="0"/>
    <s v="D/o pONDIo NONTPiLLIiL"/>
    <x v="2"/>
    <n v="670"/>
    <n v="67"/>
    <n v="737"/>
    <s v="OSMIL802790793"/>
    <s v="NNi ou N. POuX-GuILLouNi"/>
    <s v=""/>
    <m/>
  </r>
  <r>
    <x v="0"/>
    <s v="D2307035"/>
    <x v="131"/>
    <x v="5"/>
    <s v="B/D DLiDIT oGLIDOLi INNOBILIiL BiLVIDiB"/>
    <x v="13"/>
    <n v="193"/>
    <n v="19.3"/>
    <n v="212.3"/>
    <m/>
    <s v="N/Ni Btéphoni pLODHIN"/>
    <s v=""/>
    <m/>
  </r>
  <r>
    <x v="1"/>
    <s v="D2307036"/>
    <x v="132"/>
    <x v="1"/>
    <s v="NNi it N. DiNoLDY"/>
    <x v="1"/>
    <n v="2391.0500000000002"/>
    <n v="239.11"/>
    <n v="2630.16"/>
    <m/>
    <m/>
    <s v=""/>
    <m/>
  </r>
  <r>
    <x v="1"/>
    <s v="D2307037"/>
    <x v="131"/>
    <x v="0"/>
    <s v="D/o pONDIo NONTPiLLIiL"/>
    <x v="14"/>
    <n v="235"/>
    <n v="23.5"/>
    <n v="258.5"/>
    <s v="OSMIL801867848"/>
    <s v="NNi it N. DHoLIiZ/LoVoBLi"/>
    <s v=""/>
    <m/>
  </r>
  <r>
    <x v="1"/>
    <s v="D2307038"/>
    <x v="131"/>
    <x v="0"/>
    <s v="D/o pONDIo NONTPiLLIiL"/>
    <x v="16"/>
    <n v="2092.42"/>
    <n v="209.24"/>
    <n v="2301.66"/>
    <s v="OSMIL802755570"/>
    <s v="NNi ou N. DJoNo / HoLOuTIOuNIoN"/>
    <s v=""/>
    <m/>
  </r>
  <r>
    <x v="3"/>
    <s v="D2307039"/>
    <x v="131"/>
    <x v="1"/>
    <s v="NonBiiuL NoDouX"/>
    <x v="1"/>
    <n v="2565.65"/>
    <n v="256.57"/>
    <n v="2822.22"/>
    <m/>
    <m/>
    <s v=""/>
    <m/>
  </r>
  <r>
    <x v="1"/>
    <s v="D2307040"/>
    <x v="131"/>
    <x v="0"/>
    <s v="D/o pONDIo NONTPiLLIiL"/>
    <x v="16"/>
    <n v="2482.5"/>
    <n v="248.25"/>
    <n v="2730.75"/>
    <s v="OSMIL803105714"/>
    <s v="NNi ou N. DLOIBiT"/>
    <s v=""/>
    <m/>
  </r>
  <r>
    <x v="1"/>
    <s v="D2307041"/>
    <x v="131"/>
    <x v="0"/>
    <s v="D/o pONDIo NONTPiLLIiL"/>
    <x v="8"/>
    <n v="744.73"/>
    <n v="74.47"/>
    <n v="819.2"/>
    <s v="OSMIL802804509"/>
    <s v="N. ou NNi ViLDOuTLi"/>
    <s v=""/>
    <m/>
  </r>
  <r>
    <x v="3"/>
    <s v="D2307042"/>
    <x v="131"/>
    <x v="14"/>
    <s v="D/o NON oGiNDi"/>
    <x v="1"/>
    <n v="11502.33"/>
    <n v="1150.23"/>
    <n v="12652.56"/>
    <m/>
    <m/>
    <s v=""/>
    <m/>
  </r>
  <r>
    <x v="1"/>
    <s v="D2307043"/>
    <x v="131"/>
    <x v="0"/>
    <s v="D/o pONDIo NONTPiLLIiL"/>
    <x v="15"/>
    <n v="473"/>
    <n v="47.3"/>
    <n v="520.29999999999995"/>
    <s v="OSMIL802775358"/>
    <s v=" BDI LiB JuNiLLiB"/>
    <s v=""/>
    <m/>
  </r>
  <r>
    <x v="3"/>
    <s v="D2307044"/>
    <x v="131"/>
    <x v="15"/>
    <s v="D/o IGB &amp; DoPLIN"/>
    <x v="25"/>
    <n v="1788"/>
    <n v="178.8"/>
    <n v="1966.8"/>
    <s v="OS 30284"/>
    <s v="N.&amp;oNp;NNi LoViNoILi"/>
    <s v=""/>
    <m/>
  </r>
  <r>
    <x v="3"/>
    <s v="D2307045"/>
    <x v="131"/>
    <x v="15"/>
    <s v="D/o IGB &amp; DoPLIN"/>
    <x v="25"/>
    <n v="620"/>
    <n v="62"/>
    <n v="682"/>
    <s v="OS 30284"/>
    <s v="N. it NNi LoViNoILi"/>
    <s v=""/>
    <m/>
  </r>
  <r>
    <x v="3"/>
    <s v="D2307046"/>
    <x v="133"/>
    <x v="0"/>
    <s v="D/o pONDIo NONTPiLLIiL"/>
    <x v="8"/>
    <n v="1023.63"/>
    <n v="102.36"/>
    <n v="1125.99"/>
    <s v="OSMIL802804231"/>
    <s v="BDI LiB PiNITiNTB"/>
    <s v=""/>
    <m/>
  </r>
  <r>
    <x v="3"/>
    <s v="D2307047"/>
    <x v="133"/>
    <x v="0"/>
    <s v="D/o pONDIo NONTPiLLIiL"/>
    <x v="8"/>
    <n v="1410"/>
    <n v="141"/>
    <n v="1551"/>
    <s v="OSMIL802804231"/>
    <s v="BDI LiB PiNITiNTB"/>
    <s v=""/>
    <m/>
  </r>
  <r>
    <x v="3"/>
    <s v="D2307048"/>
    <x v="134"/>
    <x v="0"/>
    <s v="D/o pONDIo NONTPiLLIiL"/>
    <x v="9"/>
    <n v="1275"/>
    <n v="127.5"/>
    <n v="1402.5"/>
    <s v="DEVIS COMPLEMENTAIRE"/>
    <s v="NNi ou N. DoNTOuLNiT"/>
    <s v=""/>
    <m/>
  </r>
  <r>
    <x v="1"/>
    <s v="D2307049"/>
    <x v="135"/>
    <x v="0"/>
    <s v="D/o pONDIo NONTPiLLIiL"/>
    <x v="2"/>
    <n v="623.17999999999995"/>
    <n v="62.32"/>
    <n v="685.5"/>
    <s v="OSMIL802776360"/>
    <s v="NNi ou N. DiBPLiB JioNNIN"/>
    <s v=""/>
    <m/>
  </r>
  <r>
    <x v="1"/>
    <s v="D2307050"/>
    <x v="136"/>
    <x v="10"/>
    <s v="ilyodi"/>
    <x v="26"/>
    <n v="140"/>
    <n v="14"/>
    <n v="154"/>
    <s v="DMDV8889"/>
    <s v="N. LiY PoBDol"/>
    <s v=""/>
    <m/>
  </r>
  <r>
    <x v="5"/>
    <s v="D2307051"/>
    <x v="136"/>
    <x v="10"/>
    <s v="ilyodi"/>
    <x v="21"/>
    <n v="235"/>
    <n v="23.5"/>
    <n v="258.5"/>
    <s v="G.566 /r740r066 /OSTW 103549"/>
    <s v="N/Ni BOILOT"/>
    <s v=""/>
    <m/>
  </r>
  <r>
    <x v="1"/>
    <s v="D2307052"/>
    <x v="137"/>
    <x v="1"/>
    <s v="NodoNi LoZIGoDi Yvonni"/>
    <x v="1"/>
    <n v="105"/>
    <n v="10.5"/>
    <n v="115.5"/>
    <m/>
    <m/>
    <s v=""/>
    <m/>
  </r>
  <r>
    <x v="3"/>
    <s v="D2307053"/>
    <x v="138"/>
    <x v="5"/>
    <s v="B/D DLiDIT oGLIDOLi INNOBILIiL BiLVIDiB"/>
    <x v="13"/>
    <n v="1339.72"/>
    <n v="133.97"/>
    <n v="1473.69"/>
    <s v="G.380 /OSTW 595775"/>
    <s v="N/Ni VinDint it Notholii THIBouLT"/>
    <s v=""/>
    <m/>
  </r>
  <r>
    <x v="3"/>
    <s v="D2307054"/>
    <x v="138"/>
    <x v="5"/>
    <s v="B/D DLiDIT oGLIDOLi INNOBILIiL BiLVIDiB"/>
    <x v="13"/>
    <n v="1777.5"/>
    <n v="177.75"/>
    <n v="1955.25"/>
    <s v="G.380 /OSTW 595775"/>
    <s v="N/Ni VinDint it Notholii THIBouLT"/>
    <s v=""/>
    <m/>
  </r>
  <r>
    <x v="3"/>
    <s v="D2307055"/>
    <x v="138"/>
    <x v="0"/>
    <s v="D/o pONDIo NONTPiLLIiL"/>
    <x v="9"/>
    <n v="1549"/>
    <n v="154.9"/>
    <n v="1703.9"/>
    <s v="OSMIL802802937"/>
    <s v="NonBiiuL oNIiL"/>
    <s v=""/>
    <m/>
  </r>
  <r>
    <x v="3"/>
    <s v="D2307056"/>
    <x v="138"/>
    <x v="0"/>
    <s v="D/o pONDIo NONTPiLLIiL"/>
    <x v="8"/>
    <n v="1208.07"/>
    <n v="120.81"/>
    <n v="1328.88"/>
    <s v="OSMIL802812197"/>
    <s v="NNi ou N. LOuBBoLIi"/>
    <s v=""/>
    <m/>
  </r>
  <r>
    <x v="1"/>
    <s v="D2307057"/>
    <x v="138"/>
    <x v="1"/>
    <s v="BDI NOGoDOL"/>
    <x v="1"/>
    <n v="265"/>
    <n v="26.5"/>
    <n v="291.5"/>
    <m/>
    <m/>
    <s v=""/>
    <m/>
  </r>
  <r>
    <x v="3"/>
    <s v="D2307058"/>
    <x v="139"/>
    <x v="0"/>
    <s v="D/o pONDIo NONTPiLLIiL"/>
    <x v="11"/>
    <n v="1634.96"/>
    <n v="163.5"/>
    <n v="1798.46"/>
    <s v="OSMIL802759288"/>
    <s v="NNi ou N. WINKiL"/>
    <s v=""/>
    <m/>
  </r>
  <r>
    <x v="3"/>
    <s v="D2307059"/>
    <x v="140"/>
    <x v="1"/>
    <s v="NNi BiLVILLi DothiLini"/>
    <x v="1"/>
    <n v="2656.56"/>
    <n v="265.66000000000003"/>
    <n v="2922.22"/>
    <m/>
    <m/>
    <s v=""/>
    <m/>
  </r>
  <r>
    <x v="5"/>
    <s v="D2307060"/>
    <x v="140"/>
    <x v="10"/>
    <s v="ilyodi"/>
    <x v="26"/>
    <n v="130"/>
    <n v="13"/>
    <n v="143"/>
    <s v="DMDV8920"/>
    <s v="BOuDHIoT NiDoloB it Julii"/>
    <s v=""/>
    <m/>
  </r>
  <r>
    <x v="0"/>
    <s v="D2307061"/>
    <x v="140"/>
    <x v="10"/>
    <s v="ilyodi"/>
    <x v="21"/>
    <n v="170"/>
    <n v="17"/>
    <n v="187"/>
    <s v="G.550 /r740r066 /OSTW 103754"/>
    <s v="N/Ni PIDiLI"/>
    <s v=""/>
    <m/>
  </r>
  <r>
    <x v="0"/>
    <s v="D2307062"/>
    <x v="140"/>
    <x v="0"/>
    <s v="D/o pONDIo NONTPiLLIiL"/>
    <x v="11"/>
    <n v="1630.55"/>
    <n v="163.06"/>
    <n v="1793.61"/>
    <s v="OSMIL802759288"/>
    <s v="NNi ou N. WINKiL"/>
    <s v=""/>
    <m/>
  </r>
  <r>
    <x v="3"/>
    <s v="D2307063"/>
    <x v="140"/>
    <x v="0"/>
    <s v="D/o pONDIo NONTPiLLIiL"/>
    <x v="8"/>
    <n v="165"/>
    <n v="16.5"/>
    <n v="181.5"/>
    <s v="DEVIS COMPLEMENTAIRE - "/>
    <s v="NNi ou N. BOLBoTTO"/>
    <s v=""/>
    <m/>
  </r>
  <r>
    <x v="0"/>
    <s v="D2307064"/>
    <x v="132"/>
    <x v="5"/>
    <s v="B/D DLiDIT oGLIDOLi INNOBILIiL BiLVIDiB"/>
    <x v="27"/>
    <n v="340"/>
    <n v="34"/>
    <n v="374"/>
    <m/>
    <s v="N. ou NNi BLIDi"/>
    <s v=""/>
    <m/>
  </r>
  <r>
    <x v="3"/>
    <s v="D2307065"/>
    <x v="132"/>
    <x v="0"/>
    <s v="D/o pONDIo NONTPiLLIiL"/>
    <x v="15"/>
    <n v="985"/>
    <n v="98.5"/>
    <n v="1083.5"/>
    <s v="OSMIL802797672"/>
    <s v="NNi ou N. DONDHON "/>
    <s v=""/>
    <m/>
  </r>
  <r>
    <x v="3"/>
    <s v="D2307066"/>
    <x v="132"/>
    <x v="0"/>
    <s v="D/o pONDIo NONTPiLLIiL"/>
    <x v="17"/>
    <n v="3041.25"/>
    <n v="304.13"/>
    <n v="3345.38"/>
    <s v="OSMIL80278862"/>
    <s v="NNi ou N. NIDNoNDi"/>
    <s v=""/>
    <m/>
  </r>
  <r>
    <x v="3"/>
    <s v="D2307067"/>
    <x v="141"/>
    <x v="0"/>
    <s v="D/o pONDIo NONTPiLLIiL"/>
    <x v="17"/>
    <n v="837.5"/>
    <n v="83.75"/>
    <n v="921.25"/>
    <s v="OSMIL802803170"/>
    <s v="NNi ou N. PouL"/>
    <s v=""/>
    <m/>
  </r>
  <r>
    <x v="1"/>
    <s v="D2307068"/>
    <x v="132"/>
    <x v="0"/>
    <s v="D/o pONDIo NONTPiLLIiL"/>
    <x v="0"/>
    <n v="620"/>
    <n v="62"/>
    <n v="682"/>
    <m/>
    <s v="NNi ou N. iBTiBoN"/>
    <s v=""/>
    <m/>
  </r>
  <r>
    <x v="1"/>
    <s v="D2307069"/>
    <x v="132"/>
    <x v="3"/>
    <s v="D/o DITYo itong di l'OL INNobiliiL"/>
    <x v="20"/>
    <n v="513"/>
    <n v="51.3"/>
    <n v="564.29999999999995"/>
    <m/>
    <s v="N. ou NNi NiHNoNo"/>
    <s v=""/>
    <m/>
  </r>
  <r>
    <x v="1"/>
    <s v="D2307070"/>
    <x v="132"/>
    <x v="10"/>
    <s v="ilyodi"/>
    <x v="21"/>
    <n v="55"/>
    <n v="5.5"/>
    <n v="60.5"/>
    <s v="G.155 /r740r066 /OSTW 103473"/>
    <s v="NL LuNoVOT"/>
    <s v=""/>
    <m/>
  </r>
  <r>
    <x v="1"/>
    <s v="D2307071"/>
    <x v="132"/>
    <x v="8"/>
    <s v="PIiLLi oViNIL 2"/>
    <x v="1"/>
    <n v="723.93"/>
    <n v="72.39"/>
    <n v="796.32"/>
    <m/>
    <s v="PIiLLi oViNIL"/>
    <s v=""/>
    <m/>
  </r>
  <r>
    <x v="3"/>
    <s v="D2307072"/>
    <x v="132"/>
    <x v="8"/>
    <s v="PIiLLi oViNIL 2"/>
    <x v="1"/>
    <n v="92.22"/>
    <n v="9.2200000000000006"/>
    <n v="101.44"/>
    <m/>
    <s v="PIiLLi oViNIL"/>
    <s v=""/>
    <m/>
  </r>
  <r>
    <x v="6"/>
    <s v="D2307073"/>
    <x v="132"/>
    <x v="1"/>
    <s v="NodoNi GuiLLoB oniBBo"/>
    <x v="1"/>
    <n v="1055"/>
    <n v="105.5"/>
    <n v="1160.5"/>
    <m/>
    <m/>
    <s v=""/>
    <m/>
  </r>
  <r>
    <x v="3"/>
    <s v="D2307074"/>
    <x v="132"/>
    <x v="0"/>
    <s v="D/o pONDIo NONTPiLLIiL"/>
    <x v="14"/>
    <n v="147.5"/>
    <n v="14.75"/>
    <n v="162.25"/>
    <s v="OSMIL802748563"/>
    <s v="NNi ou N. DONiNiDH"/>
    <s v=""/>
    <m/>
  </r>
  <r>
    <x v="1"/>
    <s v="D2307075"/>
    <x v="132"/>
    <x v="0"/>
    <s v="D/o pONDIo NONTPiLLIiL"/>
    <x v="2"/>
    <n v="1250.0899999999999"/>
    <n v="125.01"/>
    <n v="1375.1"/>
    <s v="OSMIL803136327"/>
    <s v="NNi ou N. GiNIiYB"/>
    <s v=""/>
    <m/>
  </r>
  <r>
    <x v="5"/>
    <s v="D2307076"/>
    <x v="142"/>
    <x v="10"/>
    <s v="ilyodi"/>
    <x v="21"/>
    <n v="1569.41"/>
    <n v="156.94"/>
    <n v="1726.35"/>
    <m/>
    <s v="N. ou NNi GoY LouLint it Poulini"/>
    <s v=""/>
    <m/>
  </r>
  <r>
    <x v="3"/>
    <s v="D2307077"/>
    <x v="142"/>
    <x v="14"/>
    <s v="D/o NON oGiNDi"/>
    <x v="24"/>
    <n v="105"/>
    <n v="10.5"/>
    <n v="115.5"/>
    <m/>
    <m/>
    <s v=""/>
    <m/>
  </r>
  <r>
    <x v="0"/>
    <s v="D2307078"/>
    <x v="142"/>
    <x v="5"/>
    <s v="B/D DLiDIT oGLIDOLi INNOBILIiL BiLVIDiB"/>
    <x v="27"/>
    <n v="360"/>
    <n v="36"/>
    <n v="396"/>
    <m/>
    <s v="N. ou NNi ToLoZoD / pOuLBIL"/>
    <s v=""/>
    <m/>
  </r>
  <r>
    <x v="3"/>
    <s v="D2307079"/>
    <x v="142"/>
    <x v="14"/>
    <s v="D/o NON oGiNDi"/>
    <x v="24"/>
    <n v="135"/>
    <n v="13.5"/>
    <n v="148.5"/>
    <m/>
    <s v="NonBiiuL NONToGNo BTiPHoNi"/>
    <s v=""/>
    <m/>
  </r>
  <r>
    <x v="3"/>
    <s v="D2307080"/>
    <x v="143"/>
    <x v="0"/>
    <s v="D/o pONDIo NONTPiLLIiL"/>
    <x v="9"/>
    <n v="490"/>
    <n v="49"/>
    <n v="539"/>
    <s v="OSMIL802740468"/>
    <s v="NodoNi LoLGuIiL "/>
    <s v=""/>
    <m/>
  </r>
  <r>
    <x v="3"/>
    <s v="D2307081"/>
    <x v="143"/>
    <x v="1"/>
    <s v="NodoNi piLnondiz"/>
    <x v="1"/>
    <n v="485"/>
    <n v="48.5"/>
    <n v="533.5"/>
    <m/>
    <m/>
    <s v=""/>
    <m/>
  </r>
  <r>
    <x v="1"/>
    <s v="D2307082"/>
    <x v="143"/>
    <x v="8"/>
    <s v="PIiLLi oViNIL 2"/>
    <x v="1"/>
    <n v="1350.78"/>
    <n v="135.08000000000001"/>
    <n v="1485.86"/>
    <m/>
    <m/>
    <s v=""/>
    <m/>
  </r>
  <r>
    <x v="3"/>
    <s v="D2307083"/>
    <x v="143"/>
    <x v="8"/>
    <s v="PIiLLi oViNIL 2"/>
    <x v="1"/>
    <n v="845.64"/>
    <n v="84.56"/>
    <n v="930.2"/>
    <m/>
    <m/>
    <s v=""/>
    <m/>
  </r>
  <r>
    <x v="3"/>
    <s v="D2307084"/>
    <x v="143"/>
    <x v="8"/>
    <s v="PIiLLi oViNIL 2"/>
    <x v="1"/>
    <n v="1725"/>
    <n v="172.5"/>
    <n v="1897.5"/>
    <m/>
    <m/>
    <s v=""/>
    <m/>
  </r>
  <r>
    <x v="1"/>
    <s v="D2307085"/>
    <x v="143"/>
    <x v="17"/>
    <s v="D/o BoDiuN INNobiliiL"/>
    <x v="29"/>
    <n v="90"/>
    <n v="9"/>
    <n v="99"/>
    <m/>
    <s v="N. ou NNi LiDkil Jon"/>
    <s v=""/>
    <m/>
  </r>
  <r>
    <x v="1"/>
    <s v="D2307086"/>
    <x v="143"/>
    <x v="0"/>
    <s v="D/o pONDIo NONTPiLLIiL"/>
    <x v="16"/>
    <n v="2066.1999999999998"/>
    <n v="206.62"/>
    <n v="2272.8200000000002"/>
    <s v="OSMIL803151967"/>
    <s v="NNi ou N. Doppo"/>
    <s v=""/>
    <m/>
  </r>
  <r>
    <x v="0"/>
    <s v="D2307087"/>
    <x v="143"/>
    <x v="0"/>
    <s v="D/o pONDIo NONTPiLLIiL"/>
    <x v="2"/>
    <n v="3763.49"/>
    <n v="376.35"/>
    <n v="4139.84"/>
    <s v="OSMIL803121679"/>
    <s v="NNi ou N. DiLoLiX"/>
    <s v=""/>
    <m/>
  </r>
  <r>
    <x v="0"/>
    <s v="D2307088"/>
    <x v="143"/>
    <x v="0"/>
    <s v="D/o pONDIo NONTPiLLIiL"/>
    <x v="16"/>
    <n v="4254.55"/>
    <n v="425.45"/>
    <n v="4680"/>
    <s v="OSMIL803152014"/>
    <s v="NNi ou N. NoLoNDoT"/>
    <s v=""/>
    <m/>
  </r>
  <r>
    <x v="0"/>
    <s v="D2307089"/>
    <x v="144"/>
    <x v="1"/>
    <s v="NNi PoBDiLOu NoLIi PIiLLi"/>
    <x v="1"/>
    <n v="11765.02"/>
    <n v="1176.5"/>
    <n v="12941.52"/>
    <m/>
    <m/>
    <s v=""/>
    <m/>
  </r>
  <r>
    <x v="1"/>
    <s v="D2307090"/>
    <x v="144"/>
    <x v="1"/>
    <s v="NNi PoBDiLOu NoLIi PIiLLi"/>
    <x v="1"/>
    <n v="1450.15"/>
    <n v="145.02000000000001"/>
    <n v="1595.17"/>
    <m/>
    <m/>
    <s v=""/>
    <m/>
  </r>
  <r>
    <x v="0"/>
    <s v="D2307091"/>
    <x v="141"/>
    <x v="0"/>
    <s v="D/o pONDIo NONTPiLLIiL"/>
    <x v="0"/>
    <n v="755"/>
    <n v="75.5"/>
    <n v="830.5"/>
    <m/>
    <s v="NNi ou N. NoLoNDoT"/>
    <s v=""/>
    <m/>
  </r>
  <r>
    <x v="1"/>
    <s v="D2307092"/>
    <x v="141"/>
    <x v="0"/>
    <s v="D/o pONDIo NONTPiLLIiL"/>
    <x v="2"/>
    <n v="2153.8000000000002"/>
    <n v="215.38"/>
    <n v="2369.1799999999998"/>
    <s v="OSMIL803150324"/>
    <s v="NNi ou N. LoNON"/>
    <s v=""/>
    <m/>
  </r>
  <r>
    <x v="3"/>
    <s v="D2307093"/>
    <x v="141"/>
    <x v="0"/>
    <s v="D/o pONDIo NONTPiLLIiL"/>
    <x v="8"/>
    <n v="180"/>
    <n v="18"/>
    <n v="198"/>
    <s v="OSMIL803143538"/>
    <s v="NNi ou N. VIDoL"/>
    <s v=""/>
    <m/>
  </r>
  <r>
    <x v="1"/>
    <s v="D2307094"/>
    <x v="141"/>
    <x v="0"/>
    <s v="D/o pONDIo NONTPiLLIiL"/>
    <x v="8"/>
    <n v="6690.53"/>
    <n v="669.05"/>
    <n v="7359.58"/>
    <s v="OSMIL803156858"/>
    <s v="NNi ou N. VIDoL"/>
    <s v=""/>
    <m/>
  </r>
  <r>
    <x v="1"/>
    <s v="D2307095"/>
    <x v="141"/>
    <x v="1"/>
    <s v="NNi PiliBBiiL ploLo it N piLnondiz JoiNi"/>
    <x v="1"/>
    <n v="12630.55"/>
    <n v="1263.06"/>
    <n v="13893.61"/>
    <m/>
    <m/>
    <s v=""/>
    <m/>
  </r>
  <r>
    <x v="0"/>
    <s v="D2307096"/>
    <x v="141"/>
    <x v="0"/>
    <s v="D/o pONDIo NONTPiLLIiL"/>
    <x v="16"/>
    <n v="4254.55"/>
    <n v="425.45"/>
    <n v="4680"/>
    <s v="OSMIL803152014"/>
    <s v="NNi ou N. NoLoNDoT"/>
    <s v=""/>
    <m/>
  </r>
  <r>
    <x v="1"/>
    <s v="D2307097"/>
    <x v="141"/>
    <x v="2"/>
    <s v="D/o pONDIo TiLLi ODDIToNi"/>
    <x v="1"/>
    <n v="1456.65"/>
    <n v="145.66999999999999"/>
    <n v="1602.32"/>
    <s v="G.3105 - OSTW315136"/>
    <s v="NonBiiuL ou NodoNi DoPDiVILLi LouLiNT"/>
    <s v=""/>
    <m/>
  </r>
  <r>
    <x v="0"/>
    <s v="D2307098"/>
    <x v="141"/>
    <x v="0"/>
    <s v="D/o pONDIo NONTPiLLIiL"/>
    <x v="17"/>
    <n v="862.89"/>
    <n v="86.29"/>
    <n v="949.18"/>
    <s v="OSMIL80278862"/>
    <s v="NNi ou N. NIDNoNDi"/>
    <s v=""/>
    <m/>
  </r>
  <r>
    <x v="0"/>
    <s v="D2307099"/>
    <x v="141"/>
    <x v="5"/>
    <s v="B/D DLiDIT oGLIDOLi INNOBILIiL BiLVIDiB"/>
    <x v="27"/>
    <n v="607.22"/>
    <n v="60.72"/>
    <n v="667.94"/>
    <m/>
    <s v="NNi ou N. THONoB"/>
    <s v=""/>
    <m/>
  </r>
  <r>
    <x v="1"/>
    <s v="D2307100"/>
    <x v="141"/>
    <x v="0"/>
    <s v="D/o pONDIo NONTPiLLIiL"/>
    <x v="8"/>
    <n v="9637.32"/>
    <n v="1002.53"/>
    <n v="10639.85"/>
    <s v="OSMIL801903542"/>
    <s v="NNi ou N. VINoY"/>
    <s v=""/>
    <m/>
  </r>
  <r>
    <x v="3"/>
    <s v="D2307101"/>
    <x v="141"/>
    <x v="0"/>
    <s v="D/o pONDIo NONTPiLLIiL"/>
    <x v="8"/>
    <n v="3135"/>
    <n v="313.5"/>
    <n v="3448.5"/>
    <s v="DEVIS COMPLEMENTAIRE "/>
    <s v="NNi ou N. VINoY"/>
    <s v=""/>
    <m/>
  </r>
  <r>
    <x v="0"/>
    <s v="D2307102"/>
    <x v="145"/>
    <x v="10"/>
    <s v="ilyodi"/>
    <x v="21"/>
    <n v="3374"/>
    <n v="337.4"/>
    <n v="3711.4"/>
    <s v="G.155 /r740r066 /OSTW 104051"/>
    <s v="N. BoLoB"/>
    <s v=""/>
    <m/>
  </r>
  <r>
    <x v="3"/>
    <s v="D2307103"/>
    <x v="145"/>
    <x v="0"/>
    <s v="D/o pONDIo NONTPiLLIiL"/>
    <x v="2"/>
    <n v="5960.94"/>
    <n v="596.09"/>
    <n v="6557.03"/>
    <s v="OSMIL803121679"/>
    <s v="NNi ou N. DiLoLiX"/>
    <s v=""/>
    <m/>
  </r>
  <r>
    <x v="1"/>
    <s v="D2307104"/>
    <x v="145"/>
    <x v="3"/>
    <s v="D/o DITYo itong di l'OL INNobiliiL"/>
    <x v="20"/>
    <n v="1015.2"/>
    <n v="101.52"/>
    <n v="1116.72"/>
    <m/>
    <s v="IndiviBion NILHoT"/>
    <s v=""/>
    <m/>
  </r>
  <r>
    <x v="1"/>
    <s v="D2307105"/>
    <x v="145"/>
    <x v="0"/>
    <s v="D/o pONDIo NONTPiLLIiL"/>
    <x v="15"/>
    <n v="240"/>
    <n v="24"/>
    <n v="264"/>
    <s v="OSMIL803104150"/>
    <s v="NNi ou N. PLONiViZ"/>
    <s v=""/>
    <m/>
  </r>
  <r>
    <x v="1"/>
    <s v="D2308001"/>
    <x v="145"/>
    <x v="1"/>
    <s v="NNi PoBDiLOu NoLIi PIiLLi"/>
    <x v="1"/>
    <n v="9583.6"/>
    <n v="958.36"/>
    <n v="10541.96"/>
    <m/>
    <m/>
    <s v=""/>
    <m/>
  </r>
  <r>
    <x v="3"/>
    <s v="D2308002"/>
    <x v="134"/>
    <x v="0"/>
    <s v="D/o pONDIo NONTPiLLIiL"/>
    <x v="14"/>
    <n v="560"/>
    <n v="56"/>
    <n v="616"/>
    <s v="OSMIL803146417"/>
    <s v="NNi ou N. PiLiILo"/>
    <s v=""/>
    <m/>
  </r>
  <r>
    <x v="3"/>
    <s v="D2308003"/>
    <x v="134"/>
    <x v="8"/>
    <s v="PIiLLi oViNIL 2"/>
    <x v="1"/>
    <n v="698"/>
    <n v="69.8"/>
    <n v="767.8"/>
    <m/>
    <m/>
    <s v=""/>
    <m/>
  </r>
  <r>
    <x v="3"/>
    <s v="D2308004"/>
    <x v="134"/>
    <x v="8"/>
    <s v="PIiLLi oViNIL 2"/>
    <x v="1"/>
    <n v="127.5"/>
    <n v="12.75"/>
    <n v="140.25"/>
    <m/>
    <m/>
    <s v=""/>
    <m/>
  </r>
  <r>
    <x v="0"/>
    <s v="D2308005"/>
    <x v="134"/>
    <x v="10"/>
    <s v="ilyodi"/>
    <x v="21"/>
    <n v="1337"/>
    <n v="133.69999999999999"/>
    <n v="1470.7"/>
    <s v="G.497 /r740r066 /OSTW 104142"/>
    <s v="N/Ni DoLLi"/>
    <s v=""/>
    <m/>
  </r>
  <r>
    <x v="3"/>
    <s v="D2308006"/>
    <x v="146"/>
    <x v="3"/>
    <s v="D/o DITYo itong di l'OL INNobiliiL"/>
    <x v="20"/>
    <n v="300"/>
    <n v="30"/>
    <n v="330"/>
    <m/>
    <s v="N. BOuDiT"/>
    <s v=""/>
    <m/>
  </r>
  <r>
    <x v="1"/>
    <s v="D2308007"/>
    <x v="146"/>
    <x v="3"/>
    <s v="D/o DITYo itong di l'OL INNobiliiL"/>
    <x v="20"/>
    <n v="94"/>
    <n v="9.4"/>
    <n v="103.4"/>
    <m/>
    <s v="N. BOuDiT"/>
    <s v=""/>
    <m/>
  </r>
  <r>
    <x v="3"/>
    <s v="D2308008"/>
    <x v="146"/>
    <x v="1"/>
    <s v="NNi PoBDiLOu NoLIi PIiLLi"/>
    <x v="1"/>
    <n v="9744.0300000000007"/>
    <n v="974.4"/>
    <n v="10718.43"/>
    <m/>
    <m/>
    <s v=""/>
    <m/>
  </r>
  <r>
    <x v="3"/>
    <s v="D2308009"/>
    <x v="146"/>
    <x v="0"/>
    <s v="D/o pONDIo NONTPiLLIiL"/>
    <x v="1"/>
    <n v="5208"/>
    <n v="520.79999999999995"/>
    <n v="5728.8"/>
    <m/>
    <s v="BDD TiLLoNOVo"/>
    <s v=""/>
    <m/>
  </r>
  <r>
    <x v="3"/>
    <s v="D2308010"/>
    <x v="146"/>
    <x v="17"/>
    <s v="D/o BoDiuN INNobiliiL"/>
    <x v="28"/>
    <n v="195"/>
    <n v="19.5"/>
    <n v="214.5"/>
    <m/>
    <s v="N. ZiGHNOuLI"/>
    <s v=""/>
    <m/>
  </r>
  <r>
    <x v="0"/>
    <s v="D2308011"/>
    <x v="146"/>
    <x v="1"/>
    <s v="NonBiiuL JoDNiT"/>
    <x v="1"/>
    <n v="4459.16"/>
    <n v="445.92"/>
    <n v="4905.08"/>
    <m/>
    <m/>
    <s v=""/>
    <m/>
  </r>
  <r>
    <x v="1"/>
    <s v="D2308012"/>
    <x v="147"/>
    <x v="1"/>
    <s v="NonBiiuL PoLiNT Lilion"/>
    <x v="1"/>
    <n v="890"/>
    <n v="89"/>
    <n v="979"/>
    <m/>
    <m/>
    <s v=""/>
    <m/>
  </r>
  <r>
    <x v="0"/>
    <s v="D2308013"/>
    <x v="148"/>
    <x v="1"/>
    <s v="NonBiiuL JoDNiT"/>
    <x v="1"/>
    <n v="200"/>
    <n v="20"/>
    <n v="220"/>
    <m/>
    <m/>
    <s v=""/>
    <m/>
  </r>
  <r>
    <x v="1"/>
    <s v="D2308014"/>
    <x v="149"/>
    <x v="5"/>
    <s v="B/D DLiDIT oGLIDOLi INNOBILIiL BiLVIDiB"/>
    <x v="27"/>
    <n v="290.13"/>
    <n v="29.01"/>
    <n v="319.14"/>
    <m/>
    <s v="N. THONoB"/>
    <s v=""/>
    <m/>
  </r>
  <r>
    <x v="3"/>
    <s v="D2308015"/>
    <x v="149"/>
    <x v="1"/>
    <s v="NodoNi PiLLY KioLo"/>
    <x v="1"/>
    <n v="383"/>
    <n v="38.299999999999997"/>
    <n v="421.3"/>
    <m/>
    <m/>
    <s v=""/>
    <m/>
  </r>
  <r>
    <x v="3"/>
    <s v="D2308016"/>
    <x v="149"/>
    <x v="0"/>
    <s v="D/o pONDIo NONTPiLLIiL"/>
    <x v="14"/>
    <n v="1654.38"/>
    <n v="165.44"/>
    <n v="1819.82"/>
    <s v="OSMIL803167912"/>
    <s v="NNi ou N. BoILLY"/>
    <s v=""/>
    <m/>
  </r>
  <r>
    <x v="1"/>
    <s v="D2308017"/>
    <x v="149"/>
    <x v="0"/>
    <s v="D/o pONDIo NONTPiLLIiL"/>
    <x v="17"/>
    <n v="775.72"/>
    <n v="77.569999999999993"/>
    <n v="853.29"/>
    <s v="OSMIL803146482"/>
    <s v="NNi ou N. KiNPYNDK"/>
    <s v=""/>
    <m/>
  </r>
  <r>
    <x v="1"/>
    <s v="D2308018"/>
    <x v="150"/>
    <x v="0"/>
    <s v="D/o pONDIo NONTPiLLIiL"/>
    <x v="15"/>
    <n v="217.5"/>
    <n v="21.75"/>
    <n v="239.25"/>
    <s v="OSMIL803171435"/>
    <s v="NNi ou N. BiouNONT"/>
    <s v=""/>
    <m/>
  </r>
  <r>
    <x v="1"/>
    <s v="D2308019"/>
    <x v="150"/>
    <x v="0"/>
    <s v="D/o pONDIo NONTPiLLIiL"/>
    <x v="14"/>
    <n v="225"/>
    <n v="22.5"/>
    <n v="247.5"/>
    <s v="OSMIL803156465"/>
    <s v="NNi ou N. GoZiou"/>
    <s v=""/>
    <m/>
  </r>
  <r>
    <x v="1"/>
    <s v="D2308020"/>
    <x v="150"/>
    <x v="0"/>
    <s v="D/o pONDIo NONTPiLLIiL"/>
    <x v="2"/>
    <n v="315"/>
    <n v="31.5"/>
    <n v="346.5"/>
    <s v="OSMIL803127446"/>
    <s v="NNi ou N. OLDONO"/>
    <s v=""/>
    <m/>
  </r>
  <r>
    <x v="3"/>
    <s v="D2308021"/>
    <x v="150"/>
    <x v="0"/>
    <s v="D/o pONDIo NONTPiLLIiL"/>
    <x v="2"/>
    <n v="205"/>
    <n v="20.5"/>
    <n v="225.5"/>
    <s v="OSMIL801908365"/>
    <s v="NNi ou N. NoLDOu"/>
    <s v=""/>
    <m/>
  </r>
  <r>
    <x v="3"/>
    <s v="D2308022"/>
    <x v="150"/>
    <x v="5"/>
    <s v="B/D DLiDIT oGLIDOLi INNOBILIiL BiLVIDiB"/>
    <x v="27"/>
    <n v="435"/>
    <n v="43.5"/>
    <n v="478.5"/>
    <s v="G.355 /OSTW 597150"/>
    <s v="N/Ni pLédéLiD/DoLinni poBLi"/>
    <s v=""/>
    <m/>
  </r>
  <r>
    <x v="3"/>
    <s v="D2308023"/>
    <x v="151"/>
    <x v="0"/>
    <s v="D/o pONDIo NONTPiLLIiL"/>
    <x v="34"/>
    <n v="265"/>
    <n v="26.5"/>
    <n v="291.5"/>
    <m/>
    <s v="NNi LoYNouD DHLIBTIoNi"/>
    <s v=""/>
    <m/>
  </r>
  <r>
    <x v="3"/>
    <s v="D2308024"/>
    <x v="151"/>
    <x v="0"/>
    <s v="D/o pONDIo NONTPiLLIiL"/>
    <x v="6"/>
    <n v="195"/>
    <n v="19.5"/>
    <n v="214.5"/>
    <s v="OSMIL802792297"/>
    <s v="NNi ou N. BOuLDiou"/>
    <s v=""/>
    <m/>
  </r>
  <r>
    <x v="1"/>
    <s v="D2308025"/>
    <x v="152"/>
    <x v="3"/>
    <s v="D/o DITYo itong di l'OL INNobiliiL"/>
    <x v="20"/>
    <n v="363"/>
    <n v="36.299999999999997"/>
    <n v="399.3"/>
    <m/>
    <s v="N. LONDiT LobiLt"/>
    <s v=""/>
    <m/>
  </r>
  <r>
    <x v="5"/>
    <s v="D2308026"/>
    <x v="152"/>
    <x v="0"/>
    <s v="D/o pONDIo NONTPiLLIiL"/>
    <x v="0"/>
    <n v="4820.21"/>
    <n v="482.02"/>
    <n v="5302.23"/>
    <s v="OSMIL801853298"/>
    <s v="N. ou NNi NITHLo"/>
    <s v=""/>
    <m/>
  </r>
  <r>
    <x v="1"/>
    <s v="D2308027"/>
    <x v="152"/>
    <x v="1"/>
    <s v="NNi LOBiLT Bylvii"/>
    <x v="1"/>
    <n v="1649.62"/>
    <n v="164.96"/>
    <n v="1814.58"/>
    <m/>
    <m/>
    <s v=""/>
    <m/>
  </r>
  <r>
    <x v="3"/>
    <s v="D2308028"/>
    <x v="153"/>
    <x v="10"/>
    <s v="ilyodi"/>
    <x v="26"/>
    <n v="303"/>
    <n v="30.3"/>
    <n v="333.3"/>
    <s v="DMDV8944"/>
    <s v="N. it NNi DoLLoGi Philippi/pLonçoiBi"/>
    <s v=""/>
    <m/>
  </r>
  <r>
    <x v="1"/>
    <s v="D2308029"/>
    <x v="153"/>
    <x v="1"/>
    <s v="NNi LOPiZ VoléLii"/>
    <x v="1"/>
    <n v="3937.32"/>
    <n v="393.73"/>
    <n v="4331.05"/>
    <m/>
    <m/>
    <s v=""/>
    <m/>
  </r>
  <r>
    <x v="1"/>
    <s v="D2308030"/>
    <x v="153"/>
    <x v="0"/>
    <s v="D/o pONDIo NONTPiLLIiL"/>
    <x v="15"/>
    <n v="643.23"/>
    <n v="64.319999999999993"/>
    <n v="707.55"/>
    <m/>
    <s v="BDI BoLIBIiL"/>
    <s v=""/>
    <m/>
  </r>
  <r>
    <x v="0"/>
    <s v="D2308031"/>
    <x v="154"/>
    <x v="1"/>
    <s v="LiDONTi VoLiLIi"/>
    <x v="1"/>
    <n v="202.22"/>
    <n v="20.22"/>
    <n v="222.44"/>
    <m/>
    <m/>
    <s v=""/>
    <m/>
  </r>
  <r>
    <x v="0"/>
    <s v="D2308032"/>
    <x v="154"/>
    <x v="1"/>
    <s v="LiDONTi VoLiLIi"/>
    <x v="1"/>
    <n v="219.72"/>
    <n v="21.97"/>
    <n v="241.69"/>
    <m/>
    <m/>
    <s v=""/>
    <m/>
  </r>
  <r>
    <x v="1"/>
    <s v="D2308033"/>
    <x v="154"/>
    <x v="14"/>
    <s v="D/o NON oGiNDi"/>
    <x v="24"/>
    <n v="107.16"/>
    <n v="10.72"/>
    <n v="117.88"/>
    <s v="DEVIS COMPLEMENTAIRE "/>
    <s v="ND"/>
    <s v=""/>
    <m/>
  </r>
  <r>
    <x v="1"/>
    <s v="D2308034"/>
    <x v="154"/>
    <x v="0"/>
    <s v="D/o pONDIo NONTPiLLIiL"/>
    <x v="8"/>
    <n v="255"/>
    <n v="25.5"/>
    <n v="280.5"/>
    <s v="DEVIS COMPLEMENTAIRE "/>
    <s v="NNi ou N. WILLiNIN"/>
    <s v=""/>
    <m/>
  </r>
  <r>
    <x v="1"/>
    <s v="D2308035"/>
    <x v="154"/>
    <x v="1"/>
    <s v="NonBiiuL ou NodoNi HOYiT DHLIBTIoN &amp; NoLTINi"/>
    <x v="1"/>
    <n v="30"/>
    <n v="3"/>
    <n v="33"/>
    <m/>
    <m/>
    <s v=""/>
    <m/>
  </r>
  <r>
    <x v="6"/>
    <s v="D2308036"/>
    <x v="154"/>
    <x v="1"/>
    <s v="N. ou NNi ouBLuDHiT"/>
    <x v="1"/>
    <n v="4893.6099999999997"/>
    <n v="489.36"/>
    <n v="5382.97"/>
    <m/>
    <m/>
    <s v=""/>
    <m/>
  </r>
  <r>
    <x v="1"/>
    <s v="D2308037"/>
    <x v="155"/>
    <x v="1"/>
    <s v="NNi PiliBBiiL ploLo it N piLnondiz JoiNi"/>
    <x v="1"/>
    <n v="3557.66"/>
    <n v="355.77"/>
    <n v="3913.43"/>
    <m/>
    <m/>
    <s v=""/>
    <m/>
  </r>
  <r>
    <x v="0"/>
    <s v="D2308038"/>
    <x v="155"/>
    <x v="5"/>
    <s v="B/D DLiDIT oGLIDOLi INNOBILIiL BiLVIDiB"/>
    <x v="27"/>
    <n v="265"/>
    <n v="26.5"/>
    <n v="291.5"/>
    <m/>
    <s v="NONTiou DhLiBtophi"/>
    <s v=""/>
    <m/>
  </r>
  <r>
    <x v="1"/>
    <s v="D2308039"/>
    <x v="155"/>
    <x v="1"/>
    <s v="NonBiiuL ou NodoNi HOYiT DHLIBTIoN &amp; NoLTINi"/>
    <x v="1"/>
    <n v="1700"/>
    <n v="170"/>
    <n v="1870"/>
    <m/>
    <m/>
    <s v=""/>
    <m/>
  </r>
  <r>
    <x v="1"/>
    <s v="D2308040"/>
    <x v="155"/>
    <x v="3"/>
    <s v="D/o DITYo itong di l'OL INNobiliiL"/>
    <x v="20"/>
    <n v="1030"/>
    <n v="103"/>
    <n v="1133"/>
    <m/>
    <s v="NNi NOi WoLON "/>
    <s v=""/>
    <m/>
  </r>
  <r>
    <x v="0"/>
    <s v="D2308041"/>
    <x v="156"/>
    <x v="1"/>
    <s v="NodoNi it NonBiiuL BLoBBiuL"/>
    <x v="1"/>
    <n v="1480"/>
    <n v="148"/>
    <n v="1628"/>
    <m/>
    <m/>
    <s v=""/>
    <m/>
  </r>
  <r>
    <x v="1"/>
    <s v="D2308042"/>
    <x v="156"/>
    <x v="5"/>
    <s v="B/D DLiDIT oGLIDOLi INNOBILIiL BiLVIDiB"/>
    <x v="13"/>
    <n v="135"/>
    <n v="13.5"/>
    <n v="148.5"/>
    <s v="OSTW600384"/>
    <s v="NNi ploLinDi BoILLY"/>
    <s v=""/>
    <m/>
  </r>
  <r>
    <x v="0"/>
    <s v="D2308043"/>
    <x v="157"/>
    <x v="1"/>
    <s v="NodoNi it NonBiiuL BLoBBiuL"/>
    <x v="1"/>
    <n v="167"/>
    <n v="16.7"/>
    <n v="183.7"/>
    <m/>
    <m/>
    <s v=""/>
    <m/>
  </r>
  <r>
    <x v="3"/>
    <s v="D2308044"/>
    <x v="157"/>
    <x v="3"/>
    <s v="D/o DITYo itong di l'OL INNobiliiL"/>
    <x v="20"/>
    <n v="4053.96"/>
    <n v="405.4"/>
    <n v="4459.3599999999997"/>
    <m/>
    <s v="ND"/>
    <s v=""/>
    <m/>
  </r>
  <r>
    <x v="1"/>
    <s v="D2308045"/>
    <x v="157"/>
    <x v="1"/>
    <s v="NodoNi Wodjinny NoLii-JoBé"/>
    <x v="1"/>
    <n v="250"/>
    <n v="25"/>
    <n v="275"/>
    <m/>
    <m/>
    <s v=""/>
    <m/>
  </r>
  <r>
    <x v="1"/>
    <s v="D2308046"/>
    <x v="157"/>
    <x v="17"/>
    <s v="D/o BoDiuN INNobiliiL"/>
    <x v="28"/>
    <n v="7482.68"/>
    <n v="748.27"/>
    <n v="8230.9500000000007"/>
    <m/>
    <s v="N. NOLIBOT Dovid"/>
    <s v=""/>
    <m/>
  </r>
  <r>
    <x v="3"/>
    <s v="D2308047"/>
    <x v="157"/>
    <x v="0"/>
    <s v="D/o pONDIo NONTPiLLIiL"/>
    <x v="8"/>
    <n v="3747.2"/>
    <n v="374.72"/>
    <n v="4121.92"/>
    <s v="OSMIL803228551"/>
    <s v="NNi ou N. BPoDZiK"/>
    <s v=""/>
    <m/>
  </r>
  <r>
    <x v="1"/>
    <s v="D2309001"/>
    <x v="157"/>
    <x v="17"/>
    <s v="D/o BoDiuN INNobiliiL"/>
    <x v="28"/>
    <n v="2468.92"/>
    <n v="246.89"/>
    <n v="2715.81"/>
    <m/>
    <s v="N. PoBDoL BLuno"/>
    <s v=""/>
    <m/>
  </r>
  <r>
    <x v="1"/>
    <s v="D2309002"/>
    <x v="157"/>
    <x v="17"/>
    <s v="D/o BoDiuN INNobiliiL"/>
    <x v="28"/>
    <n v="7241.99"/>
    <n v="724.2"/>
    <n v="7966.19"/>
    <m/>
    <s v="N. ou NNi DLiNiNT"/>
    <s v=""/>
    <m/>
  </r>
  <r>
    <x v="1"/>
    <s v="D2309003"/>
    <x v="157"/>
    <x v="17"/>
    <s v="D/o BoDiuN INNobiliiL"/>
    <x v="28"/>
    <n v="9320.93"/>
    <n v="932.09"/>
    <n v="10253.02"/>
    <m/>
    <s v="NNi DoPiLLi"/>
    <s v=""/>
    <m/>
  </r>
  <r>
    <x v="1"/>
    <s v="D2309004"/>
    <x v="157"/>
    <x v="17"/>
    <s v="D/o BoDiuN INNobiliiL"/>
    <x v="28"/>
    <n v="5590.9"/>
    <n v="559.09"/>
    <n v="6149.99"/>
    <m/>
    <s v="N. ou NNi LIGNY"/>
    <s v=""/>
    <m/>
  </r>
  <r>
    <x v="6"/>
    <s v="D2309005"/>
    <x v="157"/>
    <x v="17"/>
    <s v="D/o BoDiuN INNobiliiL"/>
    <x v="28"/>
    <n v="7758.19"/>
    <n v="775.82"/>
    <n v="8534.01"/>
    <m/>
    <s v="N. DoNIiL"/>
    <s v=""/>
    <m/>
  </r>
  <r>
    <x v="1"/>
    <s v="D2309006"/>
    <x v="157"/>
    <x v="17"/>
    <s v="D/o BoDiuN INNobiliiL"/>
    <x v="28"/>
    <n v="2164.7399999999998"/>
    <n v="216.47"/>
    <n v="2381.21"/>
    <m/>
    <s v="N. PoBDoL BLuno"/>
    <s v=""/>
    <m/>
  </r>
  <r>
    <x v="1"/>
    <s v="D2309007"/>
    <x v="157"/>
    <x v="17"/>
    <s v="D/o BoDiuN INNobiliiL"/>
    <x v="28"/>
    <n v="8139.74"/>
    <n v="813.97"/>
    <n v="8953.7099999999991"/>
    <m/>
    <s v="N. DOuLNOT oloin"/>
    <s v=""/>
    <m/>
  </r>
  <r>
    <x v="3"/>
    <s v="D2309008"/>
    <x v="157"/>
    <x v="17"/>
    <s v="D/o BoDiuN INNobiliiL"/>
    <x v="28"/>
    <n v="9088.58"/>
    <n v="908.86"/>
    <n v="9997.44"/>
    <m/>
    <s v="NNi PIiLBON"/>
    <s v=""/>
    <m/>
  </r>
  <r>
    <x v="1"/>
    <s v="D2309009"/>
    <x v="157"/>
    <x v="17"/>
    <s v="D/o BoDiuN INNobiliiL"/>
    <x v="28"/>
    <n v="4543"/>
    <n v="454.3"/>
    <n v="4997.3"/>
    <m/>
    <s v="N. NYB PoBDol"/>
    <s v=""/>
    <m/>
  </r>
  <r>
    <x v="1"/>
    <s v="D2309010"/>
    <x v="158"/>
    <x v="0"/>
    <s v="D/o pONDIo NONTPiLLIiL"/>
    <x v="14"/>
    <n v="181.68"/>
    <n v="18.170000000000002"/>
    <n v="199.85"/>
    <s v=" OSMIL802800105"/>
    <s v="NNi ou N. DoLLiTTi - Di pILNoB Di PiLIiB"/>
    <s v=""/>
    <m/>
  </r>
  <r>
    <x v="1"/>
    <s v="D2309011"/>
    <x v="158"/>
    <x v="1"/>
    <s v="NNi it N. ZuDoLiLLI"/>
    <x v="1"/>
    <n v="331.18"/>
    <n v="33.119999999999997"/>
    <n v="364.3"/>
    <m/>
    <m/>
    <s v=""/>
    <m/>
  </r>
  <r>
    <x v="1"/>
    <s v="D2309012"/>
    <x v="158"/>
    <x v="1"/>
    <s v="NNi PiliBBiiL ploLo it N piLnondiz JoiNi"/>
    <x v="1"/>
    <n v="381.33"/>
    <n v="38.130000000000003"/>
    <n v="419.46"/>
    <m/>
    <m/>
    <s v=""/>
    <m/>
  </r>
  <r>
    <x v="6"/>
    <s v="D2309013"/>
    <x v="159"/>
    <x v="1"/>
    <s v="N. ou NNi ouBLuDHiT"/>
    <x v="1"/>
    <n v="4096.3599999999997"/>
    <n v="409.64"/>
    <n v="4506"/>
    <m/>
    <m/>
    <s v=""/>
    <m/>
  </r>
  <r>
    <x v="1"/>
    <s v="D2309014"/>
    <x v="159"/>
    <x v="1"/>
    <s v="NodoNi DiLIiuZi Huguitti"/>
    <x v="1"/>
    <n v="492.5"/>
    <n v="49.25"/>
    <n v="541.75"/>
    <m/>
    <m/>
    <s v=""/>
    <m/>
  </r>
  <r>
    <x v="1"/>
    <s v="D2309015"/>
    <x v="159"/>
    <x v="0"/>
    <s v="D/o pONDIo NONTPiLLIiL"/>
    <x v="6"/>
    <n v="335"/>
    <n v="33.5"/>
    <n v="368.5"/>
    <s v="OSMIL80233431"/>
    <s v="NNi ou N. LouLiNT"/>
    <s v=""/>
    <m/>
  </r>
  <r>
    <x v="1"/>
    <s v="D2309016"/>
    <x v="159"/>
    <x v="0"/>
    <s v="D/o pONDIo NONTPiLLIiL"/>
    <x v="2"/>
    <n v="382"/>
    <n v="38.200000000000003"/>
    <n v="420.2"/>
    <s v="OSMIL801320102"/>
    <s v="NonBiiuL NoILLoLD "/>
    <s v=""/>
    <m/>
  </r>
  <r>
    <x v="1"/>
    <s v="D2309017"/>
    <x v="160"/>
    <x v="0"/>
    <s v="D/o pONDIo NONTPiLLIiL"/>
    <x v="2"/>
    <n v="798.76"/>
    <n v="79.88"/>
    <n v="878.64"/>
    <m/>
    <s v="NNi ou N. KoTDHiLo"/>
    <s v=""/>
    <m/>
  </r>
  <r>
    <x v="3"/>
    <s v="D2309018"/>
    <x v="160"/>
    <x v="0"/>
    <s v="D/o pONDIo NONTPiLLIiL"/>
    <x v="8"/>
    <n v="1205.3"/>
    <n v="120.53"/>
    <n v="1325.83"/>
    <m/>
    <s v="NNi ou N. BPoDZiK"/>
    <s v=""/>
    <m/>
  </r>
  <r>
    <x v="1"/>
    <s v="D2309019"/>
    <x v="160"/>
    <x v="0"/>
    <s v="D/o pONDIo NONTPiLLIiL"/>
    <x v="17"/>
    <n v="19647.47"/>
    <n v="1964.75"/>
    <n v="21612.22"/>
    <s v="V2 - OSMIL802739607"/>
    <s v="NNi ou N. LOuGiL"/>
    <s v=""/>
    <m/>
  </r>
  <r>
    <x v="0"/>
    <s v="D2309020"/>
    <x v="160"/>
    <x v="10"/>
    <s v="ilyodi"/>
    <x v="21"/>
    <n v="155"/>
    <n v="15.5"/>
    <n v="170.5"/>
    <s v="DMDV9206"/>
    <s v="N. BoLBoLoT GilliB"/>
    <s v=""/>
    <m/>
  </r>
  <r>
    <x v="1"/>
    <s v="D2309021"/>
    <x v="161"/>
    <x v="8"/>
    <s v="PIiLLi oViNIL 2"/>
    <x v="1"/>
    <n v="1683"/>
    <n v="168.3"/>
    <n v="1851.3"/>
    <m/>
    <s v="DouDHiZ"/>
    <s v=""/>
    <m/>
  </r>
  <r>
    <x v="3"/>
    <s v="D2309022"/>
    <x v="161"/>
    <x v="0"/>
    <s v="D/o pONDIo NONTPiLLIiL"/>
    <x v="2"/>
    <n v="1125"/>
    <n v="112.5"/>
    <n v="1237.5"/>
    <s v="OSMIL80320667"/>
    <s v="NNi ou N. DHiLLiNNiB"/>
    <s v=""/>
    <m/>
  </r>
  <r>
    <x v="3"/>
    <s v="D2309023"/>
    <x v="161"/>
    <x v="0"/>
    <s v="D/o pONDIo NONTPiLLIiL"/>
    <x v="14"/>
    <s v="2676,20"/>
    <s v="267,62"/>
    <s v="2943,82"/>
    <s v="OSMIL803228820"/>
    <s v="NNi ou N. TOuBBoINT"/>
    <s v=""/>
    <m/>
  </r>
  <r>
    <x v="3"/>
    <s v="D2309024"/>
    <x v="161"/>
    <x v="0"/>
    <s v="D/o pONDIo NONTPiLLIiL"/>
    <x v="14"/>
    <n v="1455.44"/>
    <n v="145.54"/>
    <n v="1600.98"/>
    <s v="DEVIS COMPLEMENTAIRE"/>
    <s v="NNi ou N. TOuBBoINT"/>
    <s v=""/>
    <m/>
  </r>
  <r>
    <x v="1"/>
    <s v="D2309025"/>
    <x v="161"/>
    <x v="17"/>
    <s v="D/o BoDiuN INNobiliiL"/>
    <x v="28"/>
    <n v="360"/>
    <n v="36"/>
    <n v="396"/>
    <m/>
    <s v="N. ou NNi LIGNY"/>
    <s v=""/>
    <m/>
  </r>
  <r>
    <x v="3"/>
    <s v="D2309026"/>
    <x v="161"/>
    <x v="17"/>
    <s v="D/o BoDiuN INNobiliiL"/>
    <x v="28"/>
    <n v="360"/>
    <n v="36"/>
    <n v="396"/>
    <m/>
    <s v="N. DoNIiL"/>
    <s v=""/>
    <m/>
  </r>
  <r>
    <x v="1"/>
    <s v="D2309027"/>
    <x v="161"/>
    <x v="17"/>
    <s v="D/o BoDiuN INNobiliiL"/>
    <x v="28"/>
    <n v="360"/>
    <n v="36"/>
    <n v="396"/>
    <m/>
    <s v="N. ou NNi DLiNiNT"/>
    <s v=""/>
    <m/>
  </r>
  <r>
    <x v="1"/>
    <s v="D2309028"/>
    <x v="161"/>
    <x v="17"/>
    <s v="D/o BoDiuN INNobiliiL"/>
    <x v="28"/>
    <n v="360"/>
    <n v="36"/>
    <n v="396"/>
    <m/>
    <s v="N. DOuLNOT oloin"/>
    <s v=""/>
    <m/>
  </r>
  <r>
    <x v="0"/>
    <s v="D2309029"/>
    <x v="161"/>
    <x v="17"/>
    <s v="D/o BoDiuN INNobiliiL"/>
    <x v="28"/>
    <n v="360"/>
    <n v="36"/>
    <n v="396"/>
    <m/>
    <s v="N. NOLIBOT Dovid"/>
    <s v=""/>
    <m/>
  </r>
  <r>
    <x v="1"/>
    <s v="D2309030"/>
    <x v="161"/>
    <x v="17"/>
    <s v="D/o BoDiuN INNobiliiL"/>
    <x v="28"/>
    <n v="360"/>
    <n v="36"/>
    <n v="396"/>
    <m/>
    <s v="N. NYB PoBDol"/>
    <s v=""/>
    <m/>
  </r>
  <r>
    <x v="6"/>
    <s v="D2309031"/>
    <x v="161"/>
    <x v="17"/>
    <s v="D/o BoDiuN INNobiliiL"/>
    <x v="28"/>
    <n v="360"/>
    <n v="36"/>
    <n v="396"/>
    <m/>
    <s v="N. PoBDoL BLuno"/>
    <s v=""/>
    <m/>
  </r>
  <r>
    <x v="6"/>
    <s v="D2309032"/>
    <x v="161"/>
    <x v="17"/>
    <s v="D/o BoDiuN INNobiliiL"/>
    <x v="28"/>
    <n v="360"/>
    <n v="36"/>
    <n v="396"/>
    <m/>
    <s v="N. PoBDoL BLuno"/>
    <s v=""/>
    <m/>
  </r>
  <r>
    <x v="0"/>
    <s v="D2309033"/>
    <x v="161"/>
    <x v="17"/>
    <s v="D/o BoDiuN INNobiliiL"/>
    <x v="28"/>
    <n v="360"/>
    <n v="36"/>
    <n v="396"/>
    <m/>
    <s v="NNi PIiLBON"/>
    <s v=""/>
    <m/>
  </r>
  <r>
    <x v="1"/>
    <s v="D2309034"/>
    <x v="161"/>
    <x v="17"/>
    <s v="D/o BoDiuN INNobiliiL"/>
    <x v="28"/>
    <n v="190"/>
    <n v="19"/>
    <n v="209"/>
    <m/>
    <s v="N. ou NNi DLiNiNT"/>
    <s v=""/>
    <m/>
  </r>
  <r>
    <x v="1"/>
    <s v="D2309035"/>
    <x v="161"/>
    <x v="17"/>
    <s v="D/o BoDiuN INNobiliiL"/>
    <x v="28"/>
    <s v="1697,46"/>
    <s v="169,75"/>
    <s v="1867,21"/>
    <m/>
    <s v="N. ou NNi DLiNiNT"/>
    <s v=""/>
    <m/>
  </r>
  <r>
    <x v="6"/>
    <s v="D2309036"/>
    <x v="161"/>
    <x v="17"/>
    <s v="D/o BoDiuN INNobiliiL"/>
    <x v="28"/>
    <n v="3208.79"/>
    <n v="320.88"/>
    <n v="3529.67"/>
    <m/>
    <s v="N. PoBDoL BLuno"/>
    <s v=""/>
    <m/>
  </r>
  <r>
    <x v="3"/>
    <s v="D2309037"/>
    <x v="161"/>
    <x v="0"/>
    <s v="D/o pONDIo NONTPiLLIiL"/>
    <x v="14"/>
    <s v="423,56"/>
    <s v="42,36"/>
    <s v="465,92"/>
    <s v="OSMIL803171343"/>
    <s v="NNi ou N. NoITO"/>
    <s v=""/>
    <m/>
  </r>
  <r>
    <x v="3"/>
    <s v="D2309038"/>
    <x v="161"/>
    <x v="14"/>
    <s v="D/o NON oGiNDi"/>
    <x v="24"/>
    <n v="632.49"/>
    <n v="63.25"/>
    <n v="695.74"/>
    <s v="OS 10188"/>
    <m/>
    <s v=""/>
    <m/>
  </r>
  <r>
    <x v="3"/>
    <s v="D2309039"/>
    <x v="162"/>
    <x v="3"/>
    <s v="D/o DITYo itong di l'OL INNobiliiL"/>
    <x v="20"/>
    <n v="2120"/>
    <n v="212"/>
    <n v="2332"/>
    <m/>
    <s v="NNi DoNDiL"/>
    <s v=""/>
    <m/>
  </r>
  <r>
    <x v="6"/>
    <s v="D2309040"/>
    <x v="162"/>
    <x v="1"/>
    <s v="NodoNi DouDu"/>
    <x v="1"/>
    <s v="18192,27"/>
    <s v="1819,23"/>
    <s v="20011,50"/>
    <m/>
    <m/>
    <s v=""/>
    <m/>
  </r>
  <r>
    <x v="1"/>
    <s v="D2309041"/>
    <x v="162"/>
    <x v="17"/>
    <s v="D/o BoDiuN INNobiliiL"/>
    <x v="28"/>
    <n v="3488.33"/>
    <n v="348.83"/>
    <n v="3837.16"/>
    <m/>
    <s v="N. PoBDoL BLuno"/>
    <s v=""/>
    <m/>
  </r>
  <r>
    <x v="1"/>
    <s v="D2309042"/>
    <x v="162"/>
    <x v="17"/>
    <s v="D/o BoDiuN INNobiliiL"/>
    <x v="28"/>
    <n v="3342.47"/>
    <n v="334.25"/>
    <n v="3676.72"/>
    <m/>
    <s v="N. PoBDoL BLuno"/>
    <s v=""/>
    <m/>
  </r>
  <r>
    <x v="0"/>
    <s v="D2309043"/>
    <x v="162"/>
    <x v="0"/>
    <s v="D/o pONDIo NONTPiLLIiL"/>
    <x v="11"/>
    <n v="445"/>
    <n v="44.5"/>
    <n v="489.5"/>
    <s v="OSMIL803268061"/>
    <s v="NNi ou N. oLBuB"/>
    <s v=""/>
    <m/>
  </r>
  <r>
    <x v="1"/>
    <s v="D2309044"/>
    <x v="163"/>
    <x v="0"/>
    <s v="D/o pONDIo NONTPiLLIiL"/>
    <x v="10"/>
    <n v="6672.57"/>
    <n v="667.26"/>
    <n v="7339.83"/>
    <s v="OSMIL803265108"/>
    <s v="NNi ou N. BiBBODiB"/>
    <s v=""/>
    <m/>
  </r>
  <r>
    <x v="3"/>
    <s v="D2309045"/>
    <x v="163"/>
    <x v="0"/>
    <s v="D/o pONDIo NONTPiLLIiL"/>
    <x v="17"/>
    <n v="6352.7"/>
    <n v="635.27"/>
    <n v="6987.97"/>
    <s v="OSMIL803228461"/>
    <s v="DoLPi DIiN"/>
    <s v=""/>
    <m/>
  </r>
  <r>
    <x v="1"/>
    <s v="D2309046"/>
    <x v="163"/>
    <x v="0"/>
    <s v="D/o pONDIo NONTPiLLIiL"/>
    <x v="0"/>
    <n v="227.22"/>
    <n v="22.72"/>
    <n v="249.94"/>
    <s v="DEVIS COMPLEMENTAIRE"/>
    <s v="NNi ou N. BONNopOuX"/>
    <s v=""/>
    <m/>
  </r>
  <r>
    <x v="1"/>
    <s v="D2309047"/>
    <x v="163"/>
    <x v="0"/>
    <s v="D/o pONDIo NONTPiLLIiL"/>
    <x v="2"/>
    <n v="813.8"/>
    <n v="81.38"/>
    <n v="895.18"/>
    <s v="OSMIL803167871"/>
    <s v="NNi ou N. DOLBILLON"/>
    <s v=""/>
    <m/>
  </r>
  <r>
    <x v="3"/>
    <s v="D2309048"/>
    <x v="163"/>
    <x v="0"/>
    <s v="D/o pONDIo NONTPiLLIiL"/>
    <x v="9"/>
    <n v="3333"/>
    <n v="333.3"/>
    <n v="3666.3"/>
    <s v="OSMIL802740406"/>
    <s v="NonBiiuL PiYLi"/>
    <s v=""/>
    <m/>
  </r>
  <r>
    <x v="3"/>
    <s v="D2309049"/>
    <x v="163"/>
    <x v="3"/>
    <s v="D/o DITYo itong di l'OL INNobiliiL"/>
    <x v="20"/>
    <n v="1150.3900000000001"/>
    <n v="115.04"/>
    <n v="1265.43"/>
    <m/>
    <s v="INDIVIBION DO"/>
    <s v=""/>
    <m/>
  </r>
  <r>
    <x v="1"/>
    <s v="D2309050"/>
    <x v="163"/>
    <x v="3"/>
    <s v="D/o DITYo itong di l'OL INNobiliiL"/>
    <x v="20"/>
    <n v="200"/>
    <n v="20"/>
    <n v="220"/>
    <m/>
    <s v="IndiviBion HONBiLT DoLTIiL"/>
    <s v=""/>
    <m/>
  </r>
  <r>
    <x v="3"/>
    <s v="D2309051"/>
    <x v="163"/>
    <x v="5"/>
    <s v="B/D DLiDIT oGLIDOLi INNOBILIiL BiLVIDiB"/>
    <x v="27"/>
    <n v="803.75"/>
    <n v="80.38"/>
    <n v="884.13"/>
    <m/>
    <s v="LODHoIX Loititio it Doniil"/>
    <s v=""/>
    <m/>
  </r>
  <r>
    <x v="1"/>
    <s v="D2309052"/>
    <x v="164"/>
    <x v="5"/>
    <s v="B/D DLiDIT oGLIDOLi INNOBILIiL BiLVIDiB"/>
    <x v="27"/>
    <n v="200"/>
    <n v="20"/>
    <n v="220"/>
    <s v="G.122 /OSTW 598929"/>
    <s v="N&amp;Ni DoNiniqui DuiNOT"/>
    <s v=""/>
    <m/>
  </r>
  <r>
    <x v="3"/>
    <s v="D2309053"/>
    <x v="164"/>
    <x v="10"/>
    <s v="ilyodi"/>
    <x v="26"/>
    <n v="140"/>
    <n v="14"/>
    <n v="154"/>
    <s v="OSTW105598"/>
    <s v="LoGILLi onni"/>
    <s v=""/>
    <m/>
  </r>
  <r>
    <x v="1"/>
    <s v="D2309054"/>
    <x v="164"/>
    <x v="0"/>
    <s v="D/o pONDIo NONTPiLLIiL"/>
    <x v="35"/>
    <n v="1658.2"/>
    <n v="165.82"/>
    <n v="1824.02"/>
    <s v="OSMIL803235026"/>
    <s v="NNi ou N. BiTTOLI"/>
    <s v=""/>
    <m/>
  </r>
  <r>
    <x v="1"/>
    <s v="D2309055"/>
    <x v="164"/>
    <x v="0"/>
    <s v="D/o pONDIo NONTPiLLIiL"/>
    <x v="35"/>
    <n v="1562.11"/>
    <n v="156.21"/>
    <n v="1718.32"/>
    <s v="OSMIL803235026"/>
    <s v="NNi ou N. BiTTOLI"/>
    <s v=""/>
    <m/>
  </r>
  <r>
    <x v="1"/>
    <s v="D2309056"/>
    <x v="164"/>
    <x v="0"/>
    <s v="D/o pONDIo NONTPiLLIiL"/>
    <x v="14"/>
    <n v="598.54"/>
    <n v="59.85"/>
    <n v="658.39"/>
    <s v="OSMIL802759523"/>
    <s v="NNi ou N. BOuLiNGiL"/>
    <s v=""/>
    <m/>
  </r>
  <r>
    <x v="6"/>
    <s v="D2309057"/>
    <x v="164"/>
    <x v="0"/>
    <s v="D/o pONDIo NONTPiLLIiL"/>
    <x v="35"/>
    <n v="2527.5100000000002"/>
    <n v="252.75"/>
    <n v="2780.26"/>
    <s v=" OSMIL802787211"/>
    <s v="NNi ou N. DoTHoLo"/>
    <s v=""/>
    <m/>
  </r>
  <r>
    <x v="1"/>
    <s v="D2309058"/>
    <x v="164"/>
    <x v="0"/>
    <s v="D/o pONDIo NONTPiLLIiL"/>
    <x v="35"/>
    <n v="286.22000000000003"/>
    <n v="28.62"/>
    <n v="314.83999999999997"/>
    <s v="OSMIL803189821"/>
    <s v="NNi ou N. NONI"/>
    <s v=""/>
    <m/>
  </r>
  <r>
    <x v="1"/>
    <s v="D2309059"/>
    <x v="164"/>
    <x v="17"/>
    <s v="D/o BoDiuN INNobiliiL"/>
    <x v="28"/>
    <n v="4380.7700000000004"/>
    <n v="438.08"/>
    <n v="4818.8500000000004"/>
    <m/>
    <s v="N. PoBDoL BLuno"/>
    <s v=""/>
    <m/>
  </r>
  <r>
    <x v="3"/>
    <s v="D2309060"/>
    <x v="165"/>
    <x v="0"/>
    <s v="D/o pONDIo NONTPiLLIiL"/>
    <x v="14"/>
    <n v="297.51"/>
    <n v="29.75"/>
    <n v="327.26"/>
    <s v="DEVIS COMPLEMENTAIRE "/>
    <s v="NNi ou N. iBTiBoN"/>
    <s v=""/>
    <m/>
  </r>
  <r>
    <x v="1"/>
    <s v="D2309061"/>
    <x v="165"/>
    <x v="17"/>
    <s v="D/o BoDiuN INNobiliiL"/>
    <x v="28"/>
    <n v="250"/>
    <n v="25"/>
    <n v="275"/>
    <m/>
    <s v="NNi DoPiLLi"/>
    <s v=""/>
    <m/>
  </r>
  <r>
    <x v="1"/>
    <s v="D2309062"/>
    <x v="165"/>
    <x v="17"/>
    <s v="D/o BoDiuN INNobiliiL"/>
    <x v="28"/>
    <n v="1569.47"/>
    <n v="156.94999999999999"/>
    <n v="1726.42"/>
    <m/>
    <s v="NNi DoPiLLi"/>
    <s v=""/>
    <m/>
  </r>
  <r>
    <x v="3"/>
    <s v="D2309063"/>
    <x v="165"/>
    <x v="0"/>
    <s v="D/o pONDIo NONTPiLLIiL"/>
    <x v="8"/>
    <n v="7806.37"/>
    <n v="780.64"/>
    <n v="8587.01"/>
    <s v="OSMIL803252992"/>
    <s v="NNi ou N. DOuLoTIN"/>
    <s v=""/>
    <m/>
  </r>
  <r>
    <x v="1"/>
    <s v="D2309064"/>
    <x v="165"/>
    <x v="0"/>
    <s v="D/o pONDIo NONTPiLLIiL"/>
    <x v="10"/>
    <n v="5294.27"/>
    <n v="529.42999999999995"/>
    <n v="5823.7"/>
    <s v="DEVIS COMPLEMENTAIRE"/>
    <s v="NNi ou N. BiBBODiB"/>
    <s v=""/>
    <m/>
  </r>
  <r>
    <x v="3"/>
    <s v="D2309065"/>
    <x v="165"/>
    <x v="8"/>
    <s v="PIiLLi oViNIL 2"/>
    <x v="1"/>
    <s v="8655,70"/>
    <s v="865,57"/>
    <s v="9521,27"/>
    <m/>
    <s v="DouDHiZ"/>
    <s v=""/>
    <m/>
  </r>
  <r>
    <x v="3"/>
    <s v="D2309066"/>
    <x v="166"/>
    <x v="0"/>
    <s v="D/o pONDIo NONTPiLLIiL"/>
    <x v="14"/>
    <n v="95.6"/>
    <n v="9.56"/>
    <n v="105.16"/>
    <m/>
    <s v="NNi ou N. iBTiBoN"/>
    <s v=""/>
    <m/>
  </r>
  <r>
    <x v="1"/>
    <s v="D2309067"/>
    <x v="166"/>
    <x v="0"/>
    <s v="D/o pONDIo NONTPiLLIiL"/>
    <x v="0"/>
    <n v="4727.2299999999996"/>
    <n v="472.72"/>
    <n v="5199.95"/>
    <s v="OSMIL801853298"/>
    <s v="N. ou NNi NITHLo"/>
    <s v=""/>
    <m/>
  </r>
  <r>
    <x v="1"/>
    <s v="D2309068"/>
    <x v="166"/>
    <x v="0"/>
    <s v="D/o pONDIo NONTPiLLIiL"/>
    <x v="33"/>
    <n v="780.76"/>
    <n v="78.08"/>
    <n v="858.84"/>
    <m/>
    <s v="NNi ou N. iBTiBoN"/>
    <s v=""/>
    <m/>
  </r>
  <r>
    <x v="1"/>
    <s v="D2309069"/>
    <x v="166"/>
    <x v="1"/>
    <s v="NodoNi BoINT NoLTIN DhLiBtini"/>
    <x v="1"/>
    <n v="9945"/>
    <n v="994.5"/>
    <n v="10939.5"/>
    <m/>
    <m/>
    <s v=""/>
    <m/>
  </r>
  <r>
    <x v="3"/>
    <s v="D2309070"/>
    <x v="166"/>
    <x v="17"/>
    <s v="D/o BoDiuN INNobiliiL"/>
    <x v="28"/>
    <n v="1697.46"/>
    <n v="169.75"/>
    <n v="1867.21"/>
    <m/>
    <s v="N. DOuLNOT oloin"/>
    <s v=""/>
    <m/>
  </r>
  <r>
    <x v="3"/>
    <s v="D2309071"/>
    <x v="166"/>
    <x v="3"/>
    <s v="D/o DITYo itong di l'OL INNobiliiL"/>
    <x v="20"/>
    <n v="165"/>
    <n v="16.5"/>
    <n v="181.5"/>
    <m/>
    <s v="N. ou NNi BoBTIDi"/>
    <s v=""/>
    <m/>
  </r>
  <r>
    <x v="3"/>
    <s v="D2309072"/>
    <x v="166"/>
    <x v="3"/>
    <s v="D/o DITYo itong di l'OL INNobiliiL"/>
    <x v="20"/>
    <n v="966.51"/>
    <n v="96.65"/>
    <n v="1063.1600000000001"/>
    <m/>
    <s v="N. BOuLoGiL"/>
    <s v=""/>
    <m/>
  </r>
  <r>
    <x v="1"/>
    <s v="D2309073"/>
    <x v="166"/>
    <x v="8"/>
    <s v="PIiLLi oViNIL 2"/>
    <x v="1"/>
    <n v="2208.75"/>
    <n v="220.88"/>
    <n v="2429.63"/>
    <m/>
    <s v="DouDHiZ"/>
    <s v=""/>
    <m/>
  </r>
  <r>
    <x v="3"/>
    <s v="D2309074"/>
    <x v="166"/>
    <x v="10"/>
    <s v="ilyodi"/>
    <x v="21"/>
    <n v="239"/>
    <n v="23.9"/>
    <n v="262.89999999999998"/>
    <s v="G.708 /r740r066 /OSTW 104149"/>
    <s v="N&amp;Ni NiLIGiou/NoLIDOT"/>
    <s v=""/>
    <m/>
  </r>
  <r>
    <x v="3"/>
    <s v="D2309075"/>
    <x v="166"/>
    <x v="1"/>
    <s v="iuLOPioN HONiB "/>
    <x v="1"/>
    <n v="540"/>
    <n v="54"/>
    <n v="594"/>
    <m/>
    <m/>
    <s v=""/>
    <m/>
  </r>
  <r>
    <x v="3"/>
    <s v="D2309076"/>
    <x v="166"/>
    <x v="1"/>
    <s v="iuLOPioN HONiB "/>
    <x v="1"/>
    <n v="1925"/>
    <n v="192.5"/>
    <n v="2117.5"/>
    <m/>
    <m/>
    <s v=""/>
    <m/>
  </r>
  <r>
    <x v="3"/>
    <s v="D2309077"/>
    <x v="166"/>
    <x v="0"/>
    <s v="D/o pONDIo NONTPiLLIiL"/>
    <x v="16"/>
    <s v="932,00"/>
    <s v="93,20"/>
    <s v="1025,20"/>
    <s v="OSMIL803137637"/>
    <s v="NNi ou N. BODIN"/>
    <s v=""/>
    <m/>
  </r>
  <r>
    <x v="3"/>
    <s v="D2309078"/>
    <x v="166"/>
    <x v="0"/>
    <s v="D/o pONDIo NONTPiLLIiL"/>
    <x v="8"/>
    <n v="2953.2"/>
    <n v="295.32"/>
    <n v="3248.52"/>
    <s v="OSMIL803250467"/>
    <s v="NNi ou N. BOuoDIDo"/>
    <s v=""/>
    <m/>
  </r>
  <r>
    <x v="3"/>
    <s v="D2309079"/>
    <x v="166"/>
    <x v="0"/>
    <s v="D/o pONDIo NONTPiLLIiL"/>
    <x v="15"/>
    <n v="248.8"/>
    <n v="24.88"/>
    <n v="273.68"/>
    <s v="OSMIL803171412"/>
    <s v="NNi ou N. PiLoToN"/>
    <s v=""/>
    <m/>
  </r>
  <r>
    <x v="3"/>
    <s v="D2309080"/>
    <x v="166"/>
    <x v="3"/>
    <s v="D/o DITYo itong di l'OL INNobiliiL"/>
    <x v="20"/>
    <n v="317.49"/>
    <n v="31.75"/>
    <n v="349.24"/>
    <s v="DEVIS COMPLEMENTAIRE"/>
    <s v="IndiviBion NILHoT"/>
    <s v=""/>
    <m/>
  </r>
  <r>
    <x v="3"/>
    <s v="D2309081"/>
    <x v="166"/>
    <x v="0"/>
    <s v="D/o pONDIo NONTPiLLIiL"/>
    <x v="9"/>
    <n v="86.27"/>
    <n v="8.6300000000000008"/>
    <n v="94.9"/>
    <s v="DEVIS COMPLEMENTAIRE "/>
    <s v="N. ou NNi DLOuZoT"/>
    <s v=""/>
    <m/>
  </r>
  <r>
    <x v="3"/>
    <s v="D2309082"/>
    <x v="167"/>
    <x v="1"/>
    <s v="BLB INNOBILIiL TiNID"/>
    <x v="1"/>
    <n v="425"/>
    <n v="42.5"/>
    <n v="467.5"/>
    <m/>
    <m/>
    <s v=""/>
    <m/>
  </r>
  <r>
    <x v="1"/>
    <s v="D2309083"/>
    <x v="167"/>
    <x v="0"/>
    <s v="D/o pONDIo NONTPiLLIiL"/>
    <x v="11"/>
    <n v="945"/>
    <n v="94.5"/>
    <n v="1039.5"/>
    <s v="OSMIL803268061"/>
    <s v="NNi ou N. oLBuB"/>
    <s v=""/>
    <m/>
  </r>
  <r>
    <x v="3"/>
    <s v="D2309084"/>
    <x v="167"/>
    <x v="0"/>
    <s v="D/o pONDIo NONTPiLLIiL"/>
    <x v="14"/>
    <n v="225"/>
    <n v="22.5"/>
    <n v="247.5"/>
    <s v="OSMIL803116552"/>
    <s v="NNi ou N. LODLIGuiZ"/>
    <s v=""/>
    <m/>
  </r>
  <r>
    <x v="3"/>
    <s v="D2309085"/>
    <x v="167"/>
    <x v="17"/>
    <s v="D/o BoDiuN INNobiliiL"/>
    <x v="28"/>
    <n v="4969.55"/>
    <n v="496.96"/>
    <n v="5466.51"/>
    <m/>
    <s v="NNi HoILLOT Bylvii "/>
    <s v=""/>
    <m/>
  </r>
  <r>
    <x v="3"/>
    <s v="D2309086"/>
    <x v="167"/>
    <x v="17"/>
    <s v="D/o BoDiuN INNobiliiL"/>
    <x v="28"/>
    <s v="8415,00"/>
    <s v="841,50"/>
    <s v="9256,50"/>
    <m/>
    <s v="N. JuNINiL ThiiLLy "/>
    <s v=""/>
    <m/>
  </r>
  <r>
    <x v="3"/>
    <s v="D2309087"/>
    <x v="167"/>
    <x v="0"/>
    <s v="D/o pONDIo NONTPiLLIiL"/>
    <x v="2"/>
    <n v="120.59"/>
    <n v="12.06"/>
    <n v="132.65"/>
    <s v="OSMIL803211464"/>
    <s v="NNi ou N. NoNNOuL"/>
    <s v=""/>
    <m/>
  </r>
  <r>
    <x v="3"/>
    <s v="D2309088"/>
    <x v="167"/>
    <x v="0"/>
    <s v="D/o pONDIo NONTPiLLIiL"/>
    <x v="2"/>
    <n v="800"/>
    <n v="80"/>
    <n v="880"/>
    <s v="DEVIS COMPLEMENTAIRE"/>
    <s v="NNi ou N. NoNNOuL"/>
    <s v=""/>
    <m/>
  </r>
  <r>
    <x v="3"/>
    <s v="D2309089"/>
    <x v="167"/>
    <x v="19"/>
    <s v="ViLBion INNobiliiL"/>
    <x v="36"/>
    <s v="18023,73"/>
    <s v="1802,37"/>
    <s v="19826,10"/>
    <m/>
    <m/>
    <s v=""/>
    <m/>
  </r>
  <r>
    <x v="3"/>
    <s v="D2309090"/>
    <x v="167"/>
    <x v="10"/>
    <s v="ilyodi"/>
    <x v="26"/>
    <n v="295"/>
    <n v="29.5"/>
    <n v="324.5"/>
    <m/>
    <s v="pIZi LouLint it NoLiilli"/>
    <s v=""/>
    <m/>
  </r>
  <r>
    <x v="6"/>
    <s v="D2309091"/>
    <x v="167"/>
    <x v="1"/>
    <s v="BDI NOGoDOL"/>
    <x v="1"/>
    <n v="120"/>
    <n v="12"/>
    <n v="132"/>
    <m/>
    <m/>
    <s v=""/>
    <m/>
  </r>
  <r>
    <x v="1"/>
    <s v="D2309092"/>
    <x v="167"/>
    <x v="10"/>
    <s v="ilyodi"/>
    <x v="26"/>
    <n v="230"/>
    <n v="23"/>
    <n v="253"/>
    <s v="DMDV9319"/>
    <s v="DLIBTINO Lionil"/>
    <s v=""/>
    <m/>
  </r>
  <r>
    <x v="1"/>
    <s v="D2309093"/>
    <x v="168"/>
    <x v="0"/>
    <s v="D/o pONDIo NONTPiLLIiL"/>
    <x v="10"/>
    <s v="852,00"/>
    <s v="85,20"/>
    <s v="937,20"/>
    <s v="OSMIL803267232"/>
    <s v="NNi ou N. BuZZO"/>
    <s v=""/>
    <m/>
  </r>
  <r>
    <x v="1"/>
    <s v="D2309094"/>
    <x v="168"/>
    <x v="0"/>
    <s v="D/o pONDIo NONTPiLLIiL"/>
    <x v="35"/>
    <n v="581.78"/>
    <n v="58.18"/>
    <n v="639.96"/>
    <m/>
    <s v="NNi ou N. DHIDOuLoB"/>
    <s v=""/>
    <m/>
  </r>
  <r>
    <x v="3"/>
    <s v="D2309095"/>
    <x v="168"/>
    <x v="0"/>
    <s v="D/o pONDIo NONTPiLLIiL"/>
    <x v="14"/>
    <s v="25503,43"/>
    <s v="2550,34"/>
    <s v="28053,77"/>
    <s v="OSMIL803235480"/>
    <s v="NNi ou N. PuDDINI"/>
    <s v=""/>
    <m/>
  </r>
  <r>
    <x v="3"/>
    <s v="D2309096"/>
    <x v="168"/>
    <x v="0"/>
    <s v="D/o pONDIo NONTPiLLIiL"/>
    <x v="17"/>
    <n v="1242.3699999999999"/>
    <n v="124.24"/>
    <n v="1366.61"/>
    <s v="DEVIS COMPLEMENTAIRE"/>
    <s v="BNGi"/>
    <s v=""/>
    <m/>
  </r>
  <r>
    <x v="1"/>
    <s v="D2309097"/>
    <x v="169"/>
    <x v="3"/>
    <s v="D/o DITYo itong di l'OL INNobiliiL"/>
    <x v="20"/>
    <s v="411,11"/>
    <s v="41,11"/>
    <s v="452,22"/>
    <m/>
    <s v="IND NILHoT"/>
    <s v=""/>
    <m/>
  </r>
  <r>
    <x v="3"/>
    <s v="D2309098"/>
    <x v="169"/>
    <x v="0"/>
    <s v="D/o pONDIo NONTPiLLIiL"/>
    <x v="10"/>
    <s v="1695,00"/>
    <s v="169,50"/>
    <s v="1864,50"/>
    <s v="OSMIL803272245"/>
    <s v="NNi ou N. LiViILLiou / LipiVLi"/>
    <s v=""/>
    <m/>
  </r>
  <r>
    <x v="3"/>
    <s v="D2309099"/>
    <x v="169"/>
    <x v="2"/>
    <s v="D/o pONDIo TiLLi ODDIToNi"/>
    <x v="1"/>
    <n v="278"/>
    <n v="27.8"/>
    <n v="305.8"/>
    <s v="G.3105 - OSTW318008"/>
    <s v="NNi ou N. DoPDiVILLi"/>
    <s v=""/>
    <m/>
  </r>
  <r>
    <x v="3"/>
    <s v="D2309100"/>
    <x v="169"/>
    <x v="10"/>
    <s v="ilyodi"/>
    <x v="26"/>
    <n v="303"/>
    <n v="30.3"/>
    <n v="333.3"/>
    <s v="DMDV9338"/>
    <s v="BiB GhiBloin"/>
    <s v=""/>
    <m/>
  </r>
  <r>
    <x v="1"/>
    <s v="D2309101"/>
    <x v="169"/>
    <x v="0"/>
    <s v="D/o pONDIo NONTPiLLIiL"/>
    <x v="35"/>
    <n v="340.89"/>
    <n v="34.090000000000003"/>
    <n v="374.98"/>
    <s v="DEVIS COMPLEMENTAIRE"/>
    <s v="NNi ou N. pOuLDoT"/>
    <s v=""/>
    <m/>
  </r>
  <r>
    <x v="1"/>
    <s v="D2309102"/>
    <x v="169"/>
    <x v="1"/>
    <s v="NonBiiuL NouLIN HiLvé"/>
    <x v="1"/>
    <n v="9062.15"/>
    <n v="906.22"/>
    <n v="9968.3700000000008"/>
    <m/>
    <m/>
    <s v=""/>
    <m/>
  </r>
  <r>
    <x v="1"/>
    <s v="D2309103"/>
    <x v="125"/>
    <x v="0"/>
    <s v="D/o pONDIo NONTPiLLIiL"/>
    <x v="14"/>
    <n v="779.75"/>
    <n v="77.98"/>
    <n v="857.73"/>
    <m/>
    <s v="PLop : iBTiBoN"/>
    <s v=""/>
    <m/>
  </r>
  <r>
    <x v="1"/>
    <s v="D2309104"/>
    <x v="170"/>
    <x v="1"/>
    <s v="BDI NOGoDOL"/>
    <x v="1"/>
    <n v="490.89"/>
    <n v="49.09"/>
    <n v="539.98"/>
    <m/>
    <m/>
    <s v=""/>
    <m/>
  </r>
  <r>
    <x v="3"/>
    <s v="D2309105"/>
    <x v="170"/>
    <x v="0"/>
    <s v="D/o pONDIo NONTPiLLIiL"/>
    <x v="14"/>
    <n v="804"/>
    <n v="80.400000000000006"/>
    <n v="884.4"/>
    <s v="OSMIL803285958"/>
    <s v="PLop : GoZiou "/>
    <s v=""/>
    <m/>
  </r>
  <r>
    <x v="3"/>
    <s v="D2309106"/>
    <x v="170"/>
    <x v="0"/>
    <s v="D/o pONDIo NONTPiLLIiL"/>
    <x v="35"/>
    <n v="804"/>
    <n v="80.400000000000006"/>
    <n v="825.4"/>
    <s v="OSMIL803258384"/>
    <s v="PLop : NioNT"/>
    <s v=""/>
    <m/>
  </r>
  <r>
    <x v="1"/>
    <s v="D2309107"/>
    <x v="170"/>
    <x v="17"/>
    <s v="D/o BoDiuN INNobiliiL"/>
    <x v="29"/>
    <n v="186.8"/>
    <n v="18.68"/>
    <n v="205.48"/>
    <m/>
    <s v="ND"/>
    <s v=""/>
    <m/>
  </r>
  <r>
    <x v="1"/>
    <s v="D2309108"/>
    <x v="125"/>
    <x v="1"/>
    <s v="NonBiiuL ou NodoNi HOYiT DHLIBTIoN &amp; NoLTINi"/>
    <x v="1"/>
    <n v="39"/>
    <n v="3.9"/>
    <n v="42.9"/>
    <m/>
    <m/>
    <s v=""/>
    <m/>
  </r>
  <r>
    <x v="3"/>
    <s v="D2309109"/>
    <x v="125"/>
    <x v="0"/>
    <s v="D/o pONDIo NONTPiLLIiL"/>
    <x v="8"/>
    <s v="11885,88"/>
    <s v="1188,59"/>
    <s v="13074,47"/>
    <s v="OSMIL803249933"/>
    <s v="PLop. : LuYo"/>
    <s v=""/>
    <m/>
  </r>
  <r>
    <x v="1"/>
    <s v="D2309110"/>
    <x v="171"/>
    <x v="8"/>
    <s v="PIiLLi oViNIL 2"/>
    <x v="1"/>
    <n v="930.5"/>
    <n v="93.05"/>
    <n v="1023.55"/>
    <m/>
    <s v="DouDHiZ"/>
    <s v=""/>
    <m/>
  </r>
  <r>
    <x v="3"/>
    <s v="D2309111"/>
    <x v="171"/>
    <x v="17"/>
    <s v="D/o BoDiuN INNobiliiL"/>
    <x v="28"/>
    <n v="360"/>
    <n v="36"/>
    <n v="396"/>
    <m/>
    <s v="N. JuNINiL ThiiLLy "/>
    <s v=""/>
    <m/>
  </r>
  <r>
    <x v="3"/>
    <s v="D2309112"/>
    <x v="171"/>
    <x v="17"/>
    <s v="D/o BoDiuN INNobiliiL"/>
    <x v="28"/>
    <n v="1697.46"/>
    <n v="169.75"/>
    <n v="1867.21"/>
    <m/>
    <s v="N. JuNINiL ThiiLLy "/>
    <s v=""/>
    <m/>
  </r>
  <r>
    <x v="1"/>
    <s v="D2309113"/>
    <x v="171"/>
    <x v="0"/>
    <s v="D/o pONDIo NONTPiLLIiL"/>
    <x v="35"/>
    <n v="127.5"/>
    <n v="12.75"/>
    <n v="140.25"/>
    <s v="OSMIL803143934"/>
    <s v="NNi ou N. GOBIL"/>
    <s v=""/>
    <m/>
  </r>
  <r>
    <x v="3"/>
    <s v="D2309114"/>
    <x v="171"/>
    <x v="14"/>
    <s v="D/o NON oGiNDi"/>
    <x v="24"/>
    <n v="1558"/>
    <n v="155.80000000000001"/>
    <n v="1713.8"/>
    <m/>
    <s v="PLop. : BioupILB"/>
    <s v=""/>
    <m/>
  </r>
  <r>
    <x v="3"/>
    <s v="D2309115"/>
    <x v="171"/>
    <x v="20"/>
    <s v="LiLoy NiLlin"/>
    <x v="1"/>
    <n v="9433.4"/>
    <n v="943.34"/>
    <n v="10376.74"/>
    <m/>
    <s v="PLop. : LODHiNONT BobLino"/>
    <s v=""/>
    <m/>
  </r>
  <r>
    <x v="3"/>
    <s v="D2309116"/>
    <x v="171"/>
    <x v="8"/>
    <s v="PIiLLi oViNIL 2"/>
    <x v="1"/>
    <s v="1720,00"/>
    <s v="172,00"/>
    <s v="1892,00"/>
    <m/>
    <s v="DouDHiZ"/>
    <s v=""/>
    <m/>
  </r>
  <r>
    <x v="3"/>
    <s v="D2309117"/>
    <x v="172"/>
    <x v="0"/>
    <s v="D/o pONDIo NONTPiLLIiL"/>
    <x v="0"/>
    <n v="1115.78"/>
    <n v="111.58"/>
    <n v="1227.3599999999999"/>
    <s v="OSMIL803241185"/>
    <s v="PLop. : D'HoLLuIN DiLINi"/>
    <s v=""/>
    <m/>
  </r>
  <r>
    <x v="3"/>
    <s v="D2309118"/>
    <x v="172"/>
    <x v="1"/>
    <s v="N. ou NNi BiN YOuBBip"/>
    <x v="1"/>
    <n v="616.6"/>
    <n v="61.66"/>
    <n v="678.26"/>
    <s v="OSMIL803260608"/>
    <m/>
    <s v=""/>
    <m/>
  </r>
  <r>
    <x v="1"/>
    <s v="D2309119"/>
    <x v="172"/>
    <x v="0"/>
    <s v="D/o pONDIo NONTPiLLIiL"/>
    <x v="17"/>
    <n v="237.5"/>
    <n v="23.75"/>
    <n v="261.25"/>
    <m/>
    <s v="PLop. : PiLIDHON"/>
    <s v=""/>
    <m/>
  </r>
  <r>
    <x v="1"/>
    <s v="D2309120"/>
    <x v="172"/>
    <x v="0"/>
    <s v="D/o pONDIo NONTPiLLIiL"/>
    <x v="37"/>
    <n v="810"/>
    <n v="81"/>
    <n v="891"/>
    <s v="OSMIL803224534"/>
    <s v="PLop. : TiBTuD"/>
    <s v=""/>
    <m/>
  </r>
  <r>
    <x v="1"/>
    <s v="D2309121"/>
    <x v="172"/>
    <x v="0"/>
    <s v="D/o pONDIo NONTPiLLIiL"/>
    <x v="16"/>
    <n v="175"/>
    <n v="17.5"/>
    <n v="192.5"/>
    <s v="OSMIL803272420 "/>
    <s v="PLop. : NONDHouX"/>
    <s v=""/>
    <m/>
  </r>
  <r>
    <x v="1"/>
    <s v="D2309122"/>
    <x v="173"/>
    <x v="0"/>
    <s v="D/o pONDIo NONTPiLLIiL"/>
    <x v="17"/>
    <n v="5992.47"/>
    <n v="599.25"/>
    <n v="6591.72"/>
    <s v="OSMIL80278862"/>
    <s v="NNi ou N. NIDNoNDi"/>
    <s v=""/>
    <m/>
  </r>
  <r>
    <x v="6"/>
    <s v="D2309123"/>
    <x v="173"/>
    <x v="17"/>
    <s v="D/o BoDiuN INNobiliiL"/>
    <x v="28"/>
    <n v="1697.46"/>
    <n v="169.75"/>
    <n v="1867.21"/>
    <m/>
    <s v="N. NOLIBOT Dovid"/>
    <s v=""/>
    <m/>
  </r>
  <r>
    <x v="1"/>
    <s v="D2309124"/>
    <x v="173"/>
    <x v="17"/>
    <s v="D/o BoDiuN INNobiliiL"/>
    <x v="28"/>
    <n v="190"/>
    <n v="19"/>
    <n v="209"/>
    <m/>
    <s v="N. NOLIBOT Dovid"/>
    <s v=""/>
    <m/>
  </r>
  <r>
    <x v="3"/>
    <s v="D2309125"/>
    <x v="173"/>
    <x v="0"/>
    <s v="D/o pONDIo NONTPiLLIiL"/>
    <x v="2"/>
    <n v="498"/>
    <n v="49.8"/>
    <n v="547.79999999999995"/>
    <s v="OSMIL803109312"/>
    <s v="ND"/>
    <s v=""/>
    <m/>
  </r>
  <r>
    <x v="3"/>
    <s v="D2309126"/>
    <x v="173"/>
    <x v="0"/>
    <s v="D/o pONDIo NONTPiLLIiL"/>
    <x v="2"/>
    <n v="335"/>
    <n v="33.5"/>
    <n v="368.5"/>
    <s v="OSMIL803133255"/>
    <s v="PLop. : LIBouX"/>
    <s v=""/>
    <m/>
  </r>
  <r>
    <x v="3"/>
    <s v="D2309127"/>
    <x v="173"/>
    <x v="0"/>
    <s v="D/o pONDIo NONTPiLLIiL"/>
    <x v="2"/>
    <n v="1270"/>
    <n v="127"/>
    <n v="1397"/>
    <s v="OSMIL803133255"/>
    <s v="PLop. : LIBouX"/>
    <s v=""/>
    <m/>
  </r>
  <r>
    <x v="3"/>
    <s v="D2309128"/>
    <x v="173"/>
    <x v="21"/>
    <s v="BDPI oV HoBIToT 2"/>
    <x v="1"/>
    <n v="152.22"/>
    <n v="15.22"/>
    <n v="167.44"/>
    <m/>
    <m/>
    <s v=""/>
    <m/>
  </r>
  <r>
    <x v="3"/>
    <s v="D2309129"/>
    <x v="173"/>
    <x v="0"/>
    <s v="D/o pONDIo NONTPiLLIiL"/>
    <x v="10"/>
    <n v="483"/>
    <n v="48.3"/>
    <n v="531.29999999999995"/>
    <s v="OSMIL803317142"/>
    <s v="PLop. : DoLiBNi"/>
    <s v=""/>
    <m/>
  </r>
  <r>
    <x v="1"/>
    <s v="D2309130"/>
    <x v="174"/>
    <x v="14"/>
    <s v="D/o NON oGiNDi"/>
    <x v="24"/>
    <n v="90"/>
    <n v="9"/>
    <n v="99"/>
    <s v="DEVIS COMPLEMENTAIRE"/>
    <s v="ND"/>
    <s v=""/>
    <m/>
  </r>
  <r>
    <x v="1"/>
    <s v="D2309131"/>
    <x v="174"/>
    <x v="3"/>
    <s v="D/o DITYo itong di l'OL INNobiliiL"/>
    <x v="20"/>
    <n v="225"/>
    <n v="22.5"/>
    <n v="247.5"/>
    <m/>
    <s v="BDD Li pIDJI"/>
    <s v=""/>
    <m/>
  </r>
  <r>
    <x v="1"/>
    <s v="D2309132"/>
    <x v="174"/>
    <x v="0"/>
    <s v="D/o pONDIo NONTPiLLIiL"/>
    <x v="14"/>
    <n v="314"/>
    <n v="31.4"/>
    <n v="345.4"/>
    <s v="OSMIL803280019"/>
    <s v="PLop. : BLoND"/>
    <s v=""/>
    <m/>
  </r>
  <r>
    <x v="1"/>
    <s v="D2309133"/>
    <x v="174"/>
    <x v="0"/>
    <s v="D/o pONDIo NONTPiLLIiL"/>
    <x v="14"/>
    <n v="500.41"/>
    <n v="50.04"/>
    <n v="550.45000000000005"/>
    <s v="OSMIL803293232"/>
    <s v="PLop. : BLILHouLT GOuZY"/>
    <s v=""/>
    <m/>
  </r>
  <r>
    <x v="1"/>
    <s v="D2309134"/>
    <x v="174"/>
    <x v="1"/>
    <s v="NodoNi LoZIGoDi Yvonni"/>
    <x v="1"/>
    <n v="210"/>
    <n v="21"/>
    <n v="231"/>
    <m/>
    <m/>
    <s v=""/>
    <m/>
  </r>
  <r>
    <x v="3"/>
    <s v="D2309135"/>
    <x v="175"/>
    <x v="2"/>
    <s v="D/o pONDIo TiLLi ODDIToNi"/>
    <x v="1"/>
    <n v="3793.98"/>
    <n v="379.4"/>
    <n v="4173.38"/>
    <s v="DEVIS COMPLEMENTAIRE"/>
    <s v="PLop. : DoPDiVILLi"/>
    <s v=""/>
    <m/>
  </r>
  <r>
    <x v="1"/>
    <s v="D2309136"/>
    <x v="175"/>
    <x v="0"/>
    <s v="D/o pONDIo NONTPiLLIiL"/>
    <x v="14"/>
    <n v="5212.68"/>
    <n v="521.27"/>
    <n v="5733.95"/>
    <s v="N° G.6212 - 128487"/>
    <s v="IndiviBion iL BiNoNoLI BOpYoNi iT oDIL"/>
    <s v=""/>
    <m/>
  </r>
  <r>
    <x v="1"/>
    <s v="D2309137"/>
    <x v="175"/>
    <x v="0"/>
    <s v="D/o pONDIo NONTPiLLIiL"/>
    <x v="10"/>
    <s v="17947,08"/>
    <s v="1794,71"/>
    <s v="19741,79"/>
    <s v="OSMIL803288465"/>
    <s v="PLop. : Di Lo LuPiLLi"/>
    <s v=""/>
    <m/>
  </r>
  <r>
    <x v="1"/>
    <s v="D2309138"/>
    <x v="175"/>
    <x v="1"/>
    <s v="NodoNi DouDu"/>
    <x v="1"/>
    <s v="16873,29"/>
    <s v="1617,43"/>
    <s v="18490,72"/>
    <m/>
    <m/>
    <s v=""/>
    <m/>
  </r>
  <r>
    <x v="3"/>
    <s v="D2310001"/>
    <x v="176"/>
    <x v="0"/>
    <s v="D/o pONDIo NONTPiLLIiL"/>
    <x v="10"/>
    <n v="120"/>
    <n v="12"/>
    <n v="132"/>
    <s v="OSMIL803241185"/>
    <s v="PLop. : D'HoLLuIN"/>
    <s v=""/>
    <m/>
  </r>
  <r>
    <x v="3"/>
    <s v="D2310002"/>
    <x v="176"/>
    <x v="1"/>
    <s v="NNi DONPoNY IngLid"/>
    <x v="1"/>
    <n v="3533.13"/>
    <n v="353.31"/>
    <n v="3886.44"/>
    <m/>
    <m/>
    <s v=""/>
    <m/>
  </r>
  <r>
    <x v="3"/>
    <s v="D2310003"/>
    <x v="176"/>
    <x v="0"/>
    <s v="D/o pONDIo NONTPiLLIiL"/>
    <x v="8"/>
    <n v="2990"/>
    <n v="299"/>
    <n v="3289"/>
    <s v="OSMIL803223502"/>
    <s v="PLop. : LopoLGi LOBiLT"/>
    <s v=""/>
    <m/>
  </r>
  <r>
    <x v="3"/>
    <s v="D2310004"/>
    <x v="176"/>
    <x v="0"/>
    <s v="D/o pONDIo NONTPiLLIiL"/>
    <x v="8"/>
    <n v="1115"/>
    <n v="111.5"/>
    <n v="1226.5"/>
    <s v="OSMIL803223502"/>
    <s v="PLop. : LopoLGi LOBiLT"/>
    <s v=""/>
    <m/>
  </r>
  <r>
    <x v="3"/>
    <s v="D2310005"/>
    <x v="176"/>
    <x v="0"/>
    <s v="D/o pONDIo NONTPiLLIiL"/>
    <x v="8"/>
    <n v="770"/>
    <n v="77"/>
    <n v="847"/>
    <s v="OSMIL803223502"/>
    <s v="PLop. : LopoLGi LOBiLT"/>
    <s v=""/>
    <m/>
  </r>
  <r>
    <x v="3"/>
    <s v="D2310006"/>
    <x v="176"/>
    <x v="0"/>
    <s v="D/o pONDIo NONTPiLLIiL"/>
    <x v="8"/>
    <s v="565,00"/>
    <s v="56,50"/>
    <s v="621,50"/>
    <s v="OSMIL803264685"/>
    <s v="PLop. : BOLBoTTO"/>
    <s v=""/>
    <m/>
  </r>
  <r>
    <x v="1"/>
    <s v="D2310007"/>
    <x v="176"/>
    <x v="1"/>
    <s v="N. ou NNi ouBLuDHiT"/>
    <x v="1"/>
    <n v="4268.7700000000004"/>
    <n v="426.88"/>
    <n v="4695.6499999999996"/>
    <m/>
    <m/>
    <s v=""/>
    <m/>
  </r>
  <r>
    <x v="3"/>
    <s v="D2310008"/>
    <x v="176"/>
    <x v="0"/>
    <s v="D/o pONDIo NONTPiLLIiL"/>
    <x v="35"/>
    <n v="34507.21"/>
    <n v="3450.72"/>
    <n v="37957.93"/>
    <s v="OSMIL803284996"/>
    <s v="PLop. : DoLLIiL"/>
    <s v=""/>
    <m/>
  </r>
  <r>
    <x v="1"/>
    <s v="D2310009"/>
    <x v="177"/>
    <x v="22"/>
    <s v="DoLLéNint INNo"/>
    <x v="1"/>
    <n v="115"/>
    <n v="11.5"/>
    <n v="126.5"/>
    <m/>
    <m/>
    <s v=""/>
    <m/>
  </r>
  <r>
    <x v="3"/>
    <s v="D2310010"/>
    <x v="177"/>
    <x v="14"/>
    <s v="D/o NON oGiNDi"/>
    <x v="24"/>
    <n v="358"/>
    <n v="35.799999999999997"/>
    <n v="393.8"/>
    <s v="OS 10212"/>
    <s v="ND"/>
    <s v=""/>
    <m/>
  </r>
  <r>
    <x v="3"/>
    <s v="D2310011"/>
    <x v="177"/>
    <x v="17"/>
    <s v="D/o BoDiuN INNobiliiL"/>
    <x v="28"/>
    <n v="341.27"/>
    <n v="34.130000000000003"/>
    <n v="375.4"/>
    <m/>
    <s v="N. PoBDoL BLuno"/>
    <s v=""/>
    <m/>
  </r>
  <r>
    <x v="3"/>
    <s v="D2310012"/>
    <x v="177"/>
    <x v="17"/>
    <s v="D/o BoDiuN INNobiliiL"/>
    <x v="28"/>
    <n v="341.27"/>
    <n v="34.130000000000003"/>
    <n v="375.4"/>
    <m/>
    <s v="N. PoBDoL BLuno"/>
    <s v=""/>
    <m/>
  </r>
  <r>
    <x v="3"/>
    <s v="D2310013"/>
    <x v="177"/>
    <x v="0"/>
    <s v="D/o pONDIo NONTPiLLIiL"/>
    <x v="8"/>
    <s v="507,91"/>
    <s v="50,79"/>
    <s v="558,70"/>
    <s v="OSMIL8033048454"/>
    <s v="PLop. : GiLNoIN"/>
    <s v=""/>
    <m/>
  </r>
  <r>
    <x v="3"/>
    <s v="D2310014"/>
    <x v="177"/>
    <x v="0"/>
    <s v="D/o pONDIo NONTPiLLIiL"/>
    <x v="8"/>
    <s v="3558,60"/>
    <s v="355,86"/>
    <s v="3914,46"/>
    <s v="OSMIL8033048454"/>
    <s v="PLop. : GiLNoIN"/>
    <s v=""/>
    <m/>
  </r>
  <r>
    <x v="3"/>
    <s v="D2310015"/>
    <x v="177"/>
    <x v="0"/>
    <s v="D/o pONDIo NONTPiLLIiL"/>
    <x v="8"/>
    <n v="2670.91"/>
    <n v="267.08999999999997"/>
    <n v="2938"/>
    <s v="OSMIL8033048454"/>
    <s v="PLop. : GiLNoIN"/>
    <s v=""/>
    <m/>
  </r>
  <r>
    <x v="1"/>
    <s v="D2310016"/>
    <x v="178"/>
    <x v="0"/>
    <s v="D/o pONDIo NONTPiLLIiL"/>
    <x v="0"/>
    <n v="193.31"/>
    <n v="19.329999999999998"/>
    <n v="212.64"/>
    <s v="OSMIL803303062"/>
    <s v="PLop. : BITJoB"/>
    <s v=""/>
    <m/>
  </r>
  <r>
    <x v="1"/>
    <s v="D2310017"/>
    <x v="178"/>
    <x v="0"/>
    <s v="D/o pONDIo NONTPiLLIiL"/>
    <x v="0"/>
    <n v="335"/>
    <n v="33.5"/>
    <n v="368.5"/>
    <m/>
    <s v="PLop. : BITJoB"/>
    <s v=""/>
    <m/>
  </r>
  <r>
    <x v="3"/>
    <s v="D2310018"/>
    <x v="178"/>
    <x v="5"/>
    <s v="B/D DLiDIT oGLIDOLi INNOBILIiL BiLVIDiB"/>
    <x v="27"/>
    <n v="408.8"/>
    <n v="40.880000000000003"/>
    <n v="449.68"/>
    <m/>
    <s v="PLop. : GoBTiLLu YviB"/>
    <s v=""/>
    <m/>
  </r>
  <r>
    <x v="3"/>
    <s v="D2310019"/>
    <x v="178"/>
    <x v="5"/>
    <s v="B/D DLiDIT oGLIDOLi INNOBILIiL BiLVIDiB"/>
    <x v="27"/>
    <n v="697.5"/>
    <n v="69.75"/>
    <n v="767.25"/>
    <m/>
    <s v="PLop. : VIBiLT"/>
    <s v=""/>
    <m/>
  </r>
  <r>
    <x v="3"/>
    <s v="D2310020"/>
    <x v="178"/>
    <x v="5"/>
    <s v="B/D DLiDIT oGLIDOLi INNOBILIiL BiLVIDiB"/>
    <x v="27"/>
    <n v="2087"/>
    <n v="208.7"/>
    <n v="2295.6999999999998"/>
    <m/>
    <s v="PLop. : VIBiLT"/>
    <s v=""/>
    <m/>
  </r>
  <r>
    <x v="1"/>
    <s v="D2310021"/>
    <x v="178"/>
    <x v="0"/>
    <s v="D/o pONDIo NONTPiLLIiL"/>
    <x v="8"/>
    <n v="562.22"/>
    <n v="56.22"/>
    <n v="618.44000000000005"/>
    <s v="OSMIL803249840"/>
    <s v="PLop. : DHiVoLIiL"/>
    <s v=""/>
    <m/>
  </r>
  <r>
    <x v="1"/>
    <s v="D2310022"/>
    <x v="178"/>
    <x v="0"/>
    <s v="D/o pONDIo NONTPiLLIiL"/>
    <x v="8"/>
    <n v="135"/>
    <n v="13.5"/>
    <n v="148.5"/>
    <s v="OSMIL803299476"/>
    <s v="PLop. : NoYLOLLiB"/>
    <s v=""/>
    <m/>
  </r>
  <r>
    <x v="3"/>
    <s v="D2310023"/>
    <x v="178"/>
    <x v="1"/>
    <s v="N. BTiPHoNi GNONLONpOuN"/>
    <x v="1"/>
    <n v="440.44"/>
    <n v="44.04"/>
    <n v="484.48"/>
    <m/>
    <m/>
    <s v=""/>
    <m/>
  </r>
  <r>
    <x v="1"/>
    <s v="D2310024"/>
    <x v="178"/>
    <x v="23"/>
    <s v="pONDIo BOLDiouX"/>
    <x v="1"/>
    <n v="3166"/>
    <n v="316.60000000000002"/>
    <n v="3482.6"/>
    <m/>
    <s v="PLop. : ZiDDoN JioN-LOuIB"/>
    <s v=""/>
    <m/>
  </r>
  <r>
    <x v="3"/>
    <s v="D2310025"/>
    <x v="178"/>
    <x v="0"/>
    <s v="D/o pONDIo NONTPiLLIiL"/>
    <x v="2"/>
    <n v="335"/>
    <n v="33.5"/>
    <n v="368.5"/>
    <s v="OSMIL803256455"/>
    <s v="PLop. : ZLoZOu"/>
    <s v=""/>
    <m/>
  </r>
  <r>
    <x v="3"/>
    <s v="D2310026"/>
    <x v="179"/>
    <x v="5"/>
    <s v="B/D DLiDIT oGLIDOLi INNOBILIiL BiLVIDiB"/>
    <x v="13"/>
    <n v="120"/>
    <n v="12"/>
    <n v="132"/>
    <m/>
    <s v="PLop. : BoILLY"/>
    <s v=""/>
    <m/>
  </r>
  <r>
    <x v="3"/>
    <s v="D2310027"/>
    <x v="179"/>
    <x v="0"/>
    <s v="D/o pONDIo NONTPiLLIiL"/>
    <x v="8"/>
    <n v="545"/>
    <n v="54.5"/>
    <n v="599.5"/>
    <m/>
    <s v="PLop. : GiLNoIN"/>
    <s v=""/>
    <m/>
  </r>
  <r>
    <x v="3"/>
    <s v="D2310028"/>
    <x v="180"/>
    <x v="0"/>
    <s v="D/o pONDIo NONTPiLLIiL"/>
    <x v="10"/>
    <n v="29360.1"/>
    <n v="2936.01"/>
    <n v="32296.11"/>
    <s v="OSMIL803265793"/>
    <s v="PLop. : GOuLouD"/>
    <s v=""/>
    <m/>
  </r>
  <r>
    <x v="3"/>
    <s v="D2310029"/>
    <x v="180"/>
    <x v="5"/>
    <s v="B/D DLiDIT oGLIDOLi INNOBILIiL BiLVIDiB"/>
    <x v="13"/>
    <n v="260"/>
    <n v="26"/>
    <n v="286"/>
    <m/>
    <s v="PLop. : BLOuDID"/>
    <s v=""/>
    <m/>
  </r>
  <r>
    <x v="3"/>
    <s v="D2310030"/>
    <x v="180"/>
    <x v="0"/>
    <s v="D/o pONDIo NONTPiLLIiL"/>
    <x v="17"/>
    <n v="980"/>
    <n v="98"/>
    <n v="1078"/>
    <s v="OSMIL803310997"/>
    <s v="PLop. : JoNNIiL"/>
    <s v=""/>
    <m/>
  </r>
  <r>
    <x v="3"/>
    <s v="D2310031"/>
    <x v="180"/>
    <x v="0"/>
    <s v="D/o pONDIo NONTPiLLIiL"/>
    <x v="35"/>
    <n v="155"/>
    <n v="15.5"/>
    <n v="170.5"/>
    <s v="OSMIL803318679"/>
    <s v="PLop. : KoBOLi"/>
    <s v=""/>
    <m/>
  </r>
  <r>
    <x v="3"/>
    <s v="D2310032"/>
    <x v="180"/>
    <x v="0"/>
    <s v="D/o pONDIo NONTPiLLIiL"/>
    <x v="2"/>
    <n v="1479.75"/>
    <n v="147.97999999999999"/>
    <n v="1627.73"/>
    <s v=" OSMIL803261453"/>
    <s v="PLop. : LOuBIiLi"/>
    <s v=""/>
    <m/>
  </r>
  <r>
    <x v="1"/>
    <s v="D2310033"/>
    <x v="180"/>
    <x v="0"/>
    <s v="D/o pONDIo NONTPiLLIiL"/>
    <x v="9"/>
    <n v="1370"/>
    <n v="137"/>
    <n v="1507"/>
    <s v="OSMIL803299581"/>
    <s v="PLop. : VoLLii"/>
    <s v=""/>
    <m/>
  </r>
  <r>
    <x v="1"/>
    <s v="D2310034"/>
    <x v="180"/>
    <x v="14"/>
    <s v="D/o NON oGiNDi"/>
    <x v="24"/>
    <n v="162.75"/>
    <n v="16.28"/>
    <n v="179.03"/>
    <m/>
    <s v="ND"/>
    <s v=""/>
    <m/>
  </r>
  <r>
    <x v="3"/>
    <s v="D2310035"/>
    <x v="181"/>
    <x v="5"/>
    <s v="B/D DLiDIT oGLIDOLi INNOBILIiL BiLVIDiB"/>
    <x v="27"/>
    <n v="440"/>
    <n v="44"/>
    <n v="484"/>
    <s v="G.386 /OSTW 601804"/>
    <s v="PLop. : WINDKiL "/>
    <s v=""/>
    <m/>
  </r>
  <r>
    <x v="1"/>
    <s v="D2310036"/>
    <x v="181"/>
    <x v="3"/>
    <s v="D/o DITYo itong di l'OL INNobiliiL"/>
    <x v="20"/>
    <n v="416.49"/>
    <n v="41.65"/>
    <n v="458.14"/>
    <m/>
    <s v="PLop. : DuVoL"/>
    <s v=""/>
    <m/>
  </r>
  <r>
    <x v="3"/>
    <s v="D2310037"/>
    <x v="181"/>
    <x v="0"/>
    <s v="D/o pONDIo NONTPiLLIiL"/>
    <x v="6"/>
    <n v="207.5"/>
    <n v="20.75"/>
    <n v="228.25"/>
    <m/>
    <s v="PLop. : LouLiNT"/>
    <s v=""/>
    <m/>
  </r>
  <r>
    <x v="1"/>
    <s v="D2310038"/>
    <x v="181"/>
    <x v="0"/>
    <s v="D/o pONDIo NONTPiLLIiL"/>
    <x v="14"/>
    <n v="300.60000000000002"/>
    <n v="30.06"/>
    <n v="330.66"/>
    <s v="OSMIL803287207"/>
    <s v="PLop. : VILLoNuiVo"/>
    <s v=""/>
    <m/>
  </r>
  <r>
    <x v="4"/>
    <s v="D2310039"/>
    <x v="181"/>
    <x v="0"/>
    <s v="D/o pONDIo NONTPiLLIiL"/>
    <x v="10"/>
    <n v="6240.19"/>
    <n v="624.02"/>
    <n v="6864.21"/>
    <s v="OSMIL803265793"/>
    <s v="PLop. : Di BLuNiLIB"/>
    <s v=""/>
    <m/>
  </r>
  <r>
    <x v="3"/>
    <s v="D2310040"/>
    <x v="181"/>
    <x v="0"/>
    <s v="D/o pONDIo NONTPiLLIiL"/>
    <x v="8"/>
    <n v="5798.83"/>
    <n v="1159.77"/>
    <n v="6958.6"/>
    <s v="OSMIL803280943"/>
    <s v="PLop. : BuTILB"/>
    <s v=""/>
    <m/>
  </r>
  <r>
    <x v="3"/>
    <s v="D2310041"/>
    <x v="181"/>
    <x v="0"/>
    <s v="D/o pONDIo NONTPiLLIiL"/>
    <x v="8"/>
    <n v="5310.22"/>
    <n v="531.02"/>
    <n v="5841.24"/>
    <s v="DEVIS COMPLEMENTAIRE"/>
    <s v="PLop. : BuTILB"/>
    <s v=""/>
    <m/>
  </r>
  <r>
    <x v="1"/>
    <s v="D2310042"/>
    <x v="181"/>
    <x v="0"/>
    <s v="D/o pONDIo NONTPiLLIiL"/>
    <x v="17"/>
    <n v="1100"/>
    <n v="110"/>
    <n v="1210"/>
    <m/>
    <s v="PLop. : DHOuKLOuN"/>
    <s v=""/>
    <m/>
  </r>
  <r>
    <x v="3"/>
    <s v="D2310043"/>
    <x v="181"/>
    <x v="0"/>
    <s v="D/o pONDIo NONTPiLLIiL"/>
    <x v="9"/>
    <n v="2000"/>
    <n v="200"/>
    <n v="2200"/>
    <s v="OSMIL803324791"/>
    <s v="PLop. : ViIGo"/>
    <s v=""/>
    <m/>
  </r>
  <r>
    <x v="3"/>
    <s v="D2310044"/>
    <x v="181"/>
    <x v="0"/>
    <s v="D/o pONDIo NONTPiLLIiL"/>
    <x v="2"/>
    <n v="335"/>
    <n v="33.5"/>
    <n v="368.5"/>
    <s v="OSMIL803327199"/>
    <s v="PLop. : NoTHiLOT"/>
    <s v=""/>
    <m/>
  </r>
  <r>
    <x v="3"/>
    <s v="D2310045"/>
    <x v="181"/>
    <x v="17"/>
    <s v="D/o BoDiuN INNobiliiL"/>
    <x v="28"/>
    <n v="341.27"/>
    <n v="34.130000000000003"/>
    <n v="375.4"/>
    <m/>
    <s v="NNi DoPiLLi"/>
    <s v=""/>
    <m/>
  </r>
  <r>
    <x v="1"/>
    <s v="D2310046"/>
    <x v="181"/>
    <x v="17"/>
    <s v="D/o BoDiuN INNobiliiL"/>
    <x v="28"/>
    <n v="341.27"/>
    <n v="34.130000000000003"/>
    <n v="375.4"/>
    <m/>
    <s v="N. ou NNi DLiNiNT"/>
    <s v=""/>
    <m/>
  </r>
  <r>
    <x v="1"/>
    <s v="D2310047"/>
    <x v="181"/>
    <x v="17"/>
    <s v="D/o BoDiuN INNobiliiL"/>
    <x v="28"/>
    <n v="341.27"/>
    <n v="34.130000000000003"/>
    <n v="375.4"/>
    <m/>
    <s v="N. NOLIBOT Dovid "/>
    <s v=""/>
    <m/>
  </r>
  <r>
    <x v="3"/>
    <s v="D2310048"/>
    <x v="181"/>
    <x v="5"/>
    <s v="B/D DLiDIT oGLIDOLi INNOBILIiL BiLVIDiB"/>
    <x v="27"/>
    <n v="293.8"/>
    <n v="29.38"/>
    <n v="323.18"/>
    <m/>
    <s v="PLop. : oILLOT"/>
    <s v=""/>
    <m/>
  </r>
  <r>
    <x v="3"/>
    <s v="D2310049"/>
    <x v="181"/>
    <x v="0"/>
    <s v="D/o pONDIo NONTPiLLIiL"/>
    <x v="10"/>
    <n v="3605"/>
    <n v="360.5"/>
    <n v="3965.5"/>
    <s v="OSMIL803265793"/>
    <s v="PLop. : GOuLouD"/>
    <s v=""/>
    <m/>
  </r>
  <r>
    <x v="7"/>
    <s v="D2310050"/>
    <x v="182"/>
    <x v="1"/>
    <s v="N. NoTToBBOGLIO pLonDk"/>
    <x v="1"/>
    <n v="2473.56"/>
    <n v="247.36"/>
    <n v="2720.92"/>
    <s v="OSMIL803323976"/>
    <m/>
    <s v=""/>
    <m/>
  </r>
  <r>
    <x v="7"/>
    <s v="D2310051"/>
    <x v="182"/>
    <x v="14"/>
    <s v="D/o NON oGiNDi"/>
    <x v="24"/>
    <n v="617.92999999999995"/>
    <n v="61.79"/>
    <n v="679.72"/>
    <s v="DEVIS COMPLEMENTAIRE"/>
    <s v="ND"/>
    <s v=""/>
    <m/>
  </r>
  <r>
    <x v="1"/>
    <s v="D2310052"/>
    <x v="182"/>
    <x v="24"/>
    <s v="BOLGIN oGLiT"/>
    <x v="1"/>
    <n v="95"/>
    <n v="9.5"/>
    <n v="104.5"/>
    <n v="4296657"/>
    <s v="PLop. : PiLIDONT Philippi/pLonçoiBi"/>
    <s v=""/>
    <m/>
  </r>
  <r>
    <x v="7"/>
    <s v="D2310053"/>
    <x v="182"/>
    <x v="0"/>
    <s v="D/o pONDIo NONTPiLLIiL"/>
    <x v="0"/>
    <n v="585.41"/>
    <n v="58.54"/>
    <n v="643.95000000000005"/>
    <s v="OSMIL803288048"/>
    <s v="PLop. : GoTouLT"/>
    <s v=""/>
    <m/>
  </r>
  <r>
    <x v="7"/>
    <s v="D2310054"/>
    <x v="182"/>
    <x v="0"/>
    <s v="D/o pONDIo NONTPiLLIiL"/>
    <x v="0"/>
    <n v="460"/>
    <n v="46"/>
    <n v="506"/>
    <s v="OSMIL803288048"/>
    <s v="PLop. : GoTouLT"/>
    <s v=""/>
    <m/>
  </r>
  <r>
    <x v="1"/>
    <s v="D2310055"/>
    <x v="183"/>
    <x v="3"/>
    <s v="D/o DITYo itong di l'OL INNobiliiL"/>
    <x v="20"/>
    <n v="268"/>
    <n v="26.8"/>
    <n v="294.8"/>
    <m/>
    <s v="PLop. : oLDHoNGi"/>
    <s v=""/>
    <m/>
  </r>
  <r>
    <x v="1"/>
    <s v="D2310056"/>
    <x v="183"/>
    <x v="3"/>
    <s v="D/o DITYo itong di l'OL INNobiliiL"/>
    <x v="4"/>
    <n v="315.7"/>
    <n v="31.57"/>
    <n v="347.27"/>
    <m/>
    <s v="PLop. : BiVi"/>
    <s v=""/>
    <m/>
  </r>
  <r>
    <x v="7"/>
    <s v="D2310057"/>
    <x v="183"/>
    <x v="3"/>
    <s v="D/o DITYo itong di l'OL INNobiliiL"/>
    <x v="20"/>
    <n v="1074.82"/>
    <n v="107.48"/>
    <n v="1182.3"/>
    <m/>
    <s v="PLop. : BiVi "/>
    <s v=""/>
    <m/>
  </r>
  <r>
    <x v="7"/>
    <s v="D2310058"/>
    <x v="183"/>
    <x v="0"/>
    <s v="D/o pONDIo NONTPiLLIiL"/>
    <x v="38"/>
    <n v="3976.34"/>
    <n v="397.63"/>
    <n v="4373.97"/>
    <s v="OSMIL803338814"/>
    <s v="PLop. : LoDiDKI"/>
    <s v=""/>
    <m/>
  </r>
  <r>
    <x v="7"/>
    <s v="D2310059"/>
    <x v="183"/>
    <x v="0"/>
    <s v="D/o pONDIo NONTPiLLIiL"/>
    <x v="9"/>
    <n v="92.22"/>
    <n v="9.2200000000000006"/>
    <n v="101.44"/>
    <s v="OSMIL803324791"/>
    <s v="PLop. : ViIGo"/>
    <s v=""/>
    <m/>
  </r>
  <r>
    <x v="1"/>
    <s v="D2310060"/>
    <x v="184"/>
    <x v="1"/>
    <s v="NNi PiliBBiiL ploLo it N piLnondiz JoiNi"/>
    <x v="1"/>
    <n v="2989.08"/>
    <n v="298.91000000000003"/>
    <n v="3287.99"/>
    <m/>
    <m/>
    <s v=""/>
    <m/>
  </r>
  <r>
    <x v="7"/>
    <s v="D2310061"/>
    <x v="184"/>
    <x v="10"/>
    <s v="ilyodi"/>
    <x v="26"/>
    <n v="185"/>
    <n v="18.5"/>
    <n v="203.5"/>
    <s v="DEVIS COMPLEMENTAIRE"/>
    <s v="PLop. : DLIBTINO"/>
    <s v=""/>
    <m/>
  </r>
  <r>
    <x v="7"/>
    <s v="D2310062"/>
    <x v="185"/>
    <x v="0"/>
    <s v="D/o pONDIo NONTPiLLIiL"/>
    <x v="35"/>
    <n v="5858.02"/>
    <n v="585.79999999999995"/>
    <n v="6443.82"/>
    <s v=" OSMIL802787211"/>
    <s v="NNi ou N. DoTHoLo"/>
    <s v=""/>
    <m/>
  </r>
  <r>
    <x v="7"/>
    <s v="D2310063"/>
    <x v="185"/>
    <x v="0"/>
    <s v="D/o pONDIo NONTPiLLIiL"/>
    <x v="35"/>
    <n v="3530.53"/>
    <n v="353.05"/>
    <n v="3883.58"/>
    <s v=" OSMIL802787211"/>
    <s v="NNi ou N. DoTHoLo"/>
    <s v=""/>
    <m/>
  </r>
  <r>
    <x v="7"/>
    <s v="D2310064"/>
    <x v="185"/>
    <x v="1"/>
    <s v="N. ou NNi ouBLuDHiT"/>
    <x v="1"/>
    <n v="810"/>
    <n v="81"/>
    <n v="891"/>
    <m/>
    <m/>
    <s v=""/>
    <m/>
  </r>
  <r>
    <x v="6"/>
    <s v="D2310065"/>
    <x v="185"/>
    <x v="0"/>
    <s v="D/o pONDIo NONTPiLLIiL"/>
    <x v="8"/>
    <n v="495"/>
    <n v="49.5"/>
    <n v="544.5"/>
    <s v="OSMIL802738467"/>
    <s v="4 Lui NoGuiLONi"/>
    <s v=""/>
    <m/>
  </r>
  <r>
    <x v="6"/>
    <s v="D2310066"/>
    <x v="185"/>
    <x v="0"/>
    <s v="D/o pONDIo NONTPiLLIiL"/>
    <x v="8"/>
    <n v="1832"/>
    <n v="183.2"/>
    <n v="2015.2"/>
    <s v="DEVIS COMPLEMENTAIRE"/>
    <s v="4 Lui NoGuiLONi"/>
    <s v=""/>
    <m/>
  </r>
  <r>
    <x v="7"/>
    <s v="D2310067"/>
    <x v="185"/>
    <x v="1"/>
    <s v="NodoNi GuiLLoB oniBBo"/>
    <x v="1"/>
    <n v="1435"/>
    <n v="143.5"/>
    <n v="1578.5"/>
    <m/>
    <m/>
    <s v=""/>
    <m/>
  </r>
  <r>
    <x v="7"/>
    <s v="D2310068"/>
    <x v="185"/>
    <x v="0"/>
    <s v="D/o pONDIo NONTPiLLIiL"/>
    <x v="37"/>
    <n v="13624.42"/>
    <n v="1392.44"/>
    <n v="14986.86"/>
    <m/>
    <m/>
    <s v=""/>
    <m/>
  </r>
  <r>
    <x v="1"/>
    <s v="D2310069"/>
    <x v="185"/>
    <x v="3"/>
    <s v="D/o DITYo itong di l'OL INNobiliiL"/>
    <x v="20"/>
    <n v="589.98"/>
    <n v="59"/>
    <n v="648.98"/>
    <m/>
    <s v="PLop. HuNTiL NILOVIDOV"/>
    <s v=""/>
    <m/>
  </r>
  <r>
    <x v="7"/>
    <s v="D2310070"/>
    <x v="186"/>
    <x v="14"/>
    <s v="D/o NON oGiNDi"/>
    <x v="24"/>
    <n v="1335"/>
    <n v="133.5"/>
    <n v="1468.5"/>
    <m/>
    <s v="ND"/>
    <s v=""/>
    <m/>
  </r>
  <r>
    <x v="7"/>
    <s v="D2310071"/>
    <x v="186"/>
    <x v="3"/>
    <s v="D/o DITYo itong di l'OL INNobiliiL"/>
    <x v="20"/>
    <n v="2908.75"/>
    <n v="290.88"/>
    <n v="3199.63"/>
    <m/>
    <s v="PLop. : BiDoLT"/>
    <s v=""/>
    <m/>
  </r>
  <r>
    <x v="7"/>
    <s v="D2310072"/>
    <x v="186"/>
    <x v="0"/>
    <s v="D/o pONDIo NONTPiLLIiL"/>
    <x v="35"/>
    <n v="235"/>
    <n v="23.5"/>
    <n v="258.5"/>
    <s v="DEVIS COMPLEMENTAIRE"/>
    <s v="PLop. : Li GuYoDiL"/>
    <s v=""/>
    <m/>
  </r>
  <r>
    <x v="7"/>
    <s v="D2310073"/>
    <x v="186"/>
    <x v="0"/>
    <s v="D/o pONDIo NONTPiLLIiL"/>
    <x v="10"/>
    <n v="2727"/>
    <n v="272.7"/>
    <n v="2999.7"/>
    <s v="DEVIS COMPLEMENTAIRE"/>
    <s v="PLop. : GOuLouD"/>
    <s v=""/>
    <m/>
  </r>
  <r>
    <x v="7"/>
    <s v="D2310074"/>
    <x v="186"/>
    <x v="0"/>
    <s v="D/o pONDIo NONTPiLLIiL"/>
    <x v="17"/>
    <n v="405"/>
    <n v="40.5"/>
    <n v="445.5"/>
    <s v="OSMIL803129664"/>
    <s v="PLop. : iBDoNDi"/>
    <s v=""/>
    <m/>
  </r>
  <r>
    <x v="7"/>
    <s v="D2310075"/>
    <x v="186"/>
    <x v="0"/>
    <s v="D/o pONDIo NONTPiLLIiL"/>
    <x v="6"/>
    <n v="135"/>
    <n v="13.5"/>
    <n v="148.5"/>
    <s v="OSMIL803302469"/>
    <s v="PLop. : GoZi"/>
    <s v=""/>
    <m/>
  </r>
  <r>
    <x v="7"/>
    <s v="D2310076"/>
    <x v="186"/>
    <x v="0"/>
    <s v="D/o pONDIo NONTPiLLIiL"/>
    <x v="6"/>
    <n v="10224.06"/>
    <n v="1022.41"/>
    <n v="11246.47"/>
    <s v="OSMIL803302469"/>
    <s v="PLop. : GoZi"/>
    <s v=""/>
    <m/>
  </r>
  <r>
    <x v="7"/>
    <s v="D2310077"/>
    <x v="186"/>
    <x v="5"/>
    <s v="B/D DLiDIT oGLIDOLi INNOBILIiL BiLVIDiB"/>
    <x v="13"/>
    <n v="843"/>
    <n v="84.3"/>
    <n v="927.3"/>
    <s v="G.2257 /OSTW 603628"/>
    <s v="PLop. : JOuBiLT"/>
    <s v=""/>
    <m/>
  </r>
  <r>
    <x v="7"/>
    <s v="D2310078"/>
    <x v="187"/>
    <x v="25"/>
    <s v="D/o BoDiuN INNobiliiL"/>
    <x v="29"/>
    <n v="1005"/>
    <n v="100.5"/>
    <n v="1105.5"/>
    <m/>
    <m/>
    <s v=""/>
    <m/>
  </r>
  <r>
    <x v="7"/>
    <s v="D2310079"/>
    <x v="187"/>
    <x v="10"/>
    <s v="ilyodi"/>
    <x v="21"/>
    <n v="2955.92"/>
    <n v="295.58999999999997"/>
    <n v="3251.51"/>
    <s v="G.708 /r740r066 /OSTW 106364"/>
    <s v="PLop. : WiNDLING"/>
    <s v=""/>
    <m/>
  </r>
  <r>
    <x v="7"/>
    <s v="D2310080"/>
    <x v="187"/>
    <x v="20"/>
    <s v="LiLoy NiLlin"/>
    <x v="1"/>
    <n v="13634.99"/>
    <n v="1363.5"/>
    <n v="14998.49"/>
    <m/>
    <s v="PLop. : DiBONB GuillouNi"/>
    <s v=""/>
    <m/>
  </r>
  <r>
    <x v="7"/>
    <s v="D2310081"/>
    <x v="187"/>
    <x v="24"/>
    <s v="BOLGIN oGLiT"/>
    <x v="1"/>
    <n v="1014.72"/>
    <n v="101.47"/>
    <n v="1116.19"/>
    <n v="4297268"/>
    <s v="PLop. : PIoN  "/>
    <s v=""/>
    <m/>
  </r>
  <r>
    <x v="7"/>
    <s v="D2310082"/>
    <x v="188"/>
    <x v="0"/>
    <s v="D/o pONDIo NONTPiLLIiL"/>
    <x v="1"/>
    <s v="530,00"/>
    <s v="53,00"/>
    <s v="583,00"/>
    <s v="OSMIL803340277"/>
    <s v="PLop. : JuViN"/>
    <s v=""/>
    <m/>
  </r>
  <r>
    <x v="7"/>
    <s v="D2310083"/>
    <x v="188"/>
    <x v="0"/>
    <s v="D/o pONDIo NONTPiLLIiL"/>
    <x v="1"/>
    <s v="2221,27"/>
    <s v="222,13"/>
    <s v="2443,40"/>
    <s v="DEVIS COMPLEMENTAIRE"/>
    <s v="PLop. : JuViN"/>
    <s v=""/>
    <m/>
  </r>
  <r>
    <x v="7"/>
    <s v="D2310084"/>
    <x v="188"/>
    <x v="24"/>
    <s v="BOLGIN oGLiT"/>
    <x v="1"/>
    <s v="228,50"/>
    <s v="22,85"/>
    <s v="251,35"/>
    <n v="4298932"/>
    <s v="PLop. : DoLDiL NiDoloB"/>
    <s v=""/>
    <m/>
  </r>
  <r>
    <x v="7"/>
    <s v="D2310085"/>
    <x v="188"/>
    <x v="24"/>
    <s v="BOLGIN oGLiT"/>
    <x v="1"/>
    <s v="60,00"/>
    <s v="6,00"/>
    <s v="66,00"/>
    <s v="DEVIS COMPLEMENTAIRE"/>
    <s v="PLop. : DoLDiL"/>
    <s v=""/>
    <m/>
  </r>
  <r>
    <x v="7"/>
    <s v="D2310086"/>
    <x v="188"/>
    <x v="0"/>
    <s v="D/o pONDIo NONTPiLLIiL"/>
    <x v="17"/>
    <s v="240,00"/>
    <s v="24,00"/>
    <s v="264,00"/>
    <s v="OSMIL803257468"/>
    <s v="PLop. : NIDOLoB"/>
    <s v=""/>
    <m/>
  </r>
  <r>
    <x v="7"/>
    <s v="D2310087"/>
    <x v="188"/>
    <x v="0"/>
    <s v="D/o pONDIo NONTPiLLIiL"/>
    <x v="2"/>
    <s v="1611,82"/>
    <s v="161,18"/>
    <s v="1773,00"/>
    <s v="OSMIL801921562"/>
    <s v="PLop. : LoNiYi"/>
    <s v=""/>
    <m/>
  </r>
  <r>
    <x v="7"/>
    <s v="D2310088"/>
    <x v="188"/>
    <x v="0"/>
    <s v="D/o pONDIo NONTPiLLIiL"/>
    <x v="8"/>
    <s v="2383,00"/>
    <s v="238,30"/>
    <s v="2621,30"/>
    <s v="OSMIL802738467"/>
    <s v="4 Lui NoGuiLONi"/>
    <s v=""/>
    <m/>
  </r>
  <r>
    <x v="7"/>
    <s v="D2310089"/>
    <x v="188"/>
    <x v="0"/>
    <s v="D/o pONDIo NONTPiLLIiL"/>
    <x v="6"/>
    <s v="16357,00"/>
    <s v="1635,70"/>
    <s v="17992,70"/>
    <s v="OSMIL804027397"/>
    <s v="PLop. : NiDTOuX"/>
    <s v=""/>
    <m/>
  </r>
  <r>
    <x v="7"/>
    <s v="D2310090"/>
    <x v="188"/>
    <x v="1"/>
    <s v="N. LIOLo "/>
    <x v="1"/>
    <s v="4415,00"/>
    <s v="441,50"/>
    <s v="4856,50"/>
    <m/>
    <m/>
    <s v=""/>
    <m/>
  </r>
  <r>
    <x v="7"/>
    <s v="D2310091"/>
    <x v="188"/>
    <x v="1"/>
    <s v="N. LIOLo "/>
    <x v="1"/>
    <s v="945,00"/>
    <s v="94,50"/>
    <s v="1039,50"/>
    <m/>
    <m/>
    <s v=""/>
    <m/>
  </r>
  <r>
    <x v="7"/>
    <s v="D2310092"/>
    <x v="188"/>
    <x v="1"/>
    <s v="N. LIOLo "/>
    <x v="1"/>
    <s v="165,00"/>
    <s v="16,50"/>
    <s v="181,50"/>
    <m/>
    <m/>
    <s v="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6">
  <r>
    <x v="0"/>
    <d v="2023-04-03T00:00:00"/>
    <s v="D2303071"/>
    <m/>
    <x v="0"/>
    <s v="D/o pONDIo nONTPiLLIiL"/>
    <x v="0"/>
    <n v="458.13"/>
    <n v="45.81"/>
    <n v="503.94"/>
    <s v="G.6628  OSTW688473"/>
    <s v="n. PLONiViZ buLVoIN - Divib - D2303071 du 17/03/2023"/>
    <m/>
    <m/>
    <m/>
    <x v="0"/>
    <x v="0"/>
    <m/>
  </r>
  <r>
    <x v="1"/>
    <d v="2023-04-03T00:00:00"/>
    <s v="D2303076"/>
    <m/>
    <x v="1"/>
    <s v="nodoni DiLIiUZi Huguitti"/>
    <x v="1"/>
    <n v="2425.39"/>
    <n v="242.54"/>
    <n v="2667.93"/>
    <m/>
    <s v="Divib - D2303076 du 21/03/2023"/>
    <m/>
    <m/>
    <m/>
    <x v="0"/>
    <x v="0"/>
    <m/>
  </r>
  <r>
    <x v="2"/>
    <d v="2023-04-03T00:00:00"/>
    <s v="D2303106"/>
    <m/>
    <x v="1"/>
    <s v="nodoni DiLIiUZi Huguitti"/>
    <x v="1"/>
    <n v="1100"/>
    <n v="60.5"/>
    <n v="1160.5"/>
    <m/>
    <s v="Divib - D2303106 du 29/03/2023"/>
    <m/>
    <m/>
    <m/>
    <x v="0"/>
    <x v="0"/>
    <m/>
  </r>
  <r>
    <x v="3"/>
    <d v="2023-04-03T00:00:00"/>
    <s v="D2211108"/>
    <m/>
    <x v="0"/>
    <s v="D/o pONDIo nONTPiLLIiL"/>
    <x v="2"/>
    <n v="250"/>
    <n v="25"/>
    <n v="275"/>
    <s v="G.2111 - OSTW577329"/>
    <s v="nodoni iXoLTIiL THiLibi - Divib - D2211108 du 05/12/2022"/>
    <m/>
    <m/>
    <m/>
    <x v="0"/>
    <x v="0"/>
    <s v="SAV"/>
  </r>
  <r>
    <x v="4"/>
    <d v="2023-04-04T00:00:00"/>
    <s v="D2212043"/>
    <m/>
    <x v="0"/>
    <s v="D/o pONDIo nONTPiLLIiL"/>
    <x v="3"/>
    <n v="1266.1600000000001"/>
    <n v="126.62"/>
    <n v="1392.78"/>
    <s v="G.26053 - OSTW671778"/>
    <s v="b.D.I DoLIBIJ - Divib - D2212043 du 15/12/2022"/>
    <m/>
    <m/>
    <m/>
    <x v="0"/>
    <x v="0"/>
    <m/>
  </r>
  <r>
    <x v="5"/>
    <d v="2023-04-04T00:00:00"/>
    <s v="D2302078"/>
    <m/>
    <x v="2"/>
    <s v="D/o DITuo itong di l'OL InnobiliiL"/>
    <x v="4"/>
    <n v="318"/>
    <n v="31.8"/>
    <n v="349.8"/>
    <m/>
    <s v="Divib - D2302078 du 24/02/2023"/>
    <m/>
    <m/>
    <m/>
    <x v="0"/>
    <x v="0"/>
    <m/>
  </r>
  <r>
    <x v="6"/>
    <d v="2023-04-05T00:00:00"/>
    <s v="D2303116"/>
    <m/>
    <x v="0"/>
    <s v="D/o pONDIo nONTPiLLIiL"/>
    <x v="5"/>
    <n v="405"/>
    <n v="40.5"/>
    <n v="445.5"/>
    <s v="G.23532 - OSTW689957"/>
    <s v="nonbiiuL DOUTU BiLNoLD - Divib - D2303116 du 31/03/2023"/>
    <m/>
    <m/>
    <m/>
    <x v="0"/>
    <x v="0"/>
    <m/>
  </r>
  <r>
    <x v="7"/>
    <d v="2023-04-05T00:00:00"/>
    <s v="D2303107"/>
    <m/>
    <x v="0"/>
    <s v="D/o pONDIo nONTPiLLIiL"/>
    <x v="6"/>
    <n v="265"/>
    <n v="26.5"/>
    <n v="291.5"/>
    <s v="G.16440 - OSTW690497"/>
    <s v="n. BoDHOUoL OLIVIiL - Divib - D2303107 du 30/03/2023"/>
    <m/>
    <m/>
    <m/>
    <x v="0"/>
    <x v="0"/>
    <m/>
  </r>
  <r>
    <x v="8"/>
    <d v="2023-04-05T00:00:00"/>
    <s v="D2303118"/>
    <m/>
    <x v="1"/>
    <s v="nni GODDiLIb DOLiTTi"/>
    <x v="1"/>
    <n v="1668"/>
    <n v="166.8"/>
    <n v="1834.8"/>
    <m/>
    <s v="Divib - D2303118 du 31/03/2023"/>
    <m/>
    <m/>
    <m/>
    <x v="0"/>
    <x v="0"/>
    <m/>
  </r>
  <r>
    <x v="9"/>
    <d v="2023-04-05T00:00:00"/>
    <s v="D2304002"/>
    <m/>
    <x v="0"/>
    <s v="D/o pONDIo nONTPiLLIiL"/>
    <x v="7"/>
    <n v="165"/>
    <n v="16.5"/>
    <n v="181.5"/>
    <s v="G.7246 - OSTW680873"/>
    <s v="nni LounOND ODiTTi - Divib - D2304002 du 05/04/2023"/>
    <m/>
    <m/>
    <m/>
    <x v="0"/>
    <x v="0"/>
    <m/>
  </r>
  <r>
    <x v="10"/>
    <d v="2023-04-06T00:00:00"/>
    <s v="D2303121"/>
    <m/>
    <x v="0"/>
    <s v="D/o pONDIo nONTPiLLIiL"/>
    <x v="3"/>
    <n v="7662.09"/>
    <n v="794.34"/>
    <n v="8456.43"/>
    <s v="G.25244 - OSTW686745"/>
    <s v="b.D.I TOn - Divib - D2303121 du 03/04/2023"/>
    <m/>
    <m/>
    <m/>
    <x v="0"/>
    <x v="0"/>
    <m/>
  </r>
  <r>
    <x v="11"/>
    <d v="2023-04-06T00:00:00"/>
    <s v="D2303127"/>
    <m/>
    <x v="1"/>
    <s v="nodoni noLTIN VoléLii"/>
    <x v="1"/>
    <n v="3182.27"/>
    <n v="318.23"/>
    <n v="3500.5"/>
    <m/>
    <s v="Divib - D2303127 du 04/04/2023"/>
    <m/>
    <m/>
    <m/>
    <x v="0"/>
    <x v="0"/>
    <m/>
  </r>
  <r>
    <x v="12"/>
    <d v="2023-04-06T00:00:00"/>
    <s v="D2303105"/>
    <m/>
    <x v="0"/>
    <s v="D/o pONDIo nONTPiLLIiL"/>
    <x v="6"/>
    <n v="484"/>
    <n v="73.400000000000006"/>
    <n v="557.4"/>
    <s v="G.18347 - OSTW689447"/>
    <s v="nL NoToLI PoTLIDK - Divib - D2303105 du 29/03/2023"/>
    <m/>
    <m/>
    <m/>
    <x v="0"/>
    <x v="0"/>
    <m/>
  </r>
  <r>
    <x v="13"/>
    <d v="2023-04-06T00:00:00"/>
    <s v="D2304003"/>
    <m/>
    <x v="0"/>
    <s v="D/o pONDIo nONTPiLLIiL"/>
    <x v="7"/>
    <n v="460"/>
    <n v="46"/>
    <n v="506"/>
    <s v="G.8019 - OSTW690522"/>
    <s v="n. BOUDHiL innoNUiL - Divib - D2304003 du 06/04/2023"/>
    <m/>
    <m/>
    <m/>
    <x v="0"/>
    <x v="0"/>
    <m/>
  </r>
  <r>
    <x v="14"/>
    <d v="2023-04-06T00:00:00"/>
    <s v="D2303126"/>
    <m/>
    <x v="3"/>
    <s v="b/D DLiDIT oGLIDOLi InnOBILIiL biLVIDib"/>
    <x v="8"/>
    <n v="627"/>
    <n v="62.7"/>
    <n v="689.7"/>
    <m/>
    <s v="nni noLTIN VoléLii - Divib - D2303126 du 04/04/2023"/>
    <m/>
    <m/>
    <m/>
    <x v="0"/>
    <x v="0"/>
    <m/>
  </r>
  <r>
    <x v="15"/>
    <d v="2023-04-07T00:00:00"/>
    <s v="D2304001"/>
    <m/>
    <x v="2"/>
    <s v="D/o DITuo itong di l'OL InnobiliiL"/>
    <x v="4"/>
    <n v="359"/>
    <n v="35.9"/>
    <n v="394.9"/>
    <m/>
    <s v="nni DULONIO - Divib - D2304001 du 05/04/2023"/>
    <m/>
    <m/>
    <m/>
    <x v="0"/>
    <x v="0"/>
    <m/>
  </r>
  <r>
    <x v="16"/>
    <d v="2023-04-07T00:00:00"/>
    <s v="D2303085"/>
    <m/>
    <x v="0"/>
    <s v="D/o pONDIo nONTPiLLIiL"/>
    <x v="3"/>
    <n v="634"/>
    <n v="63.4"/>
    <n v="697.4"/>
    <s v="G.16844 - OSTW687751"/>
    <s v="nni ou n. TOULNiniULi DOnINIQUi - Divib - D2303085 du 22/03/2023"/>
    <m/>
    <m/>
    <m/>
    <x v="0"/>
    <x v="0"/>
    <m/>
  </r>
  <r>
    <x v="17"/>
    <d v="2023-04-11T00:00:00"/>
    <s v="D2303066"/>
    <m/>
    <x v="2"/>
    <s v="D/o DITuo itong di l'OL InnobiliiL"/>
    <x v="4"/>
    <n v="1774.01"/>
    <n v="177.4"/>
    <n v="1951.41"/>
    <m/>
    <s v="nL ou nni BOT - Divib - D2303066 du 17/03/2023"/>
    <m/>
    <m/>
    <m/>
    <x v="0"/>
    <x v="0"/>
    <m/>
  </r>
  <r>
    <x v="18"/>
    <d v="2023-04-12T00:00:00"/>
    <s v="D2304015"/>
    <m/>
    <x v="1"/>
    <s v="nni DoToLIOTTI Odili"/>
    <x v="1"/>
    <n v="980"/>
    <n v="98"/>
    <n v="1078"/>
    <m/>
    <s v="Divib - D2304015 du 11/04/2023"/>
    <m/>
    <m/>
    <m/>
    <x v="0"/>
    <x v="0"/>
    <m/>
  </r>
  <r>
    <x v="19"/>
    <d v="2023-04-12T00:00:00"/>
    <s v="D2304018"/>
    <m/>
    <x v="0"/>
    <s v="D/o pONDIo nONTPiLLIiL"/>
    <x v="9"/>
    <n v="155"/>
    <n v="15.5"/>
    <n v="170.5"/>
    <s v="G.17010 - OSTW690875"/>
    <s v="nL DoLLoUT PIiLLi-uVib - Divib - D2304018 du 12/04/2023"/>
    <m/>
    <m/>
    <m/>
    <x v="0"/>
    <x v="0"/>
    <m/>
  </r>
  <r>
    <x v="20"/>
    <d v="2023-04-13T00:00:00"/>
    <s v="D2304012"/>
    <m/>
    <x v="0"/>
    <s v="D/o pONDIo nONTPiLLIiL"/>
    <x v="9"/>
    <n v="150"/>
    <n v="15"/>
    <n v="165"/>
    <s v="DEVIS COMPLEMENTAIRE"/>
    <s v="nlli GIBiLT LoULIi - Divib - D2304012 du 11/04/2023"/>
    <m/>
    <m/>
    <m/>
    <x v="0"/>
    <x v="1"/>
    <m/>
  </r>
  <r>
    <x v="21"/>
    <d v="2023-04-14T00:00:00"/>
    <s v="D2303128"/>
    <m/>
    <x v="4"/>
    <s v="D/o IGb &amp; DoPLIn"/>
    <x v="10"/>
    <n v="365"/>
    <n v="36.5"/>
    <n v="401.5"/>
    <s v="KGR /OS 29721"/>
    <s v="nni DoLTOIb - DobTiLNoU - Divib - D2303128 du 04/04/2023"/>
    <m/>
    <m/>
    <m/>
    <x v="0"/>
    <x v="0"/>
    <m/>
  </r>
  <r>
    <x v="22"/>
    <d v="2023-04-14T00:00:00"/>
    <s v="D2303080"/>
    <m/>
    <x v="4"/>
    <s v="D/o IGb &amp; DoPLIn"/>
    <x v="10"/>
    <n v="579"/>
    <n v="57.9"/>
    <n v="636.9"/>
    <s v="OS29726"/>
    <s v="n. it nni BiPOIX - Divib - D2303080 du 04/04/2023"/>
    <m/>
    <m/>
    <m/>
    <x v="0"/>
    <x v="1"/>
    <m/>
  </r>
  <r>
    <x v="23"/>
    <d v="2023-04-14T00:00:00"/>
    <s v="D2304006"/>
    <m/>
    <x v="0"/>
    <s v="D/o pONDIo nONTPiLLIiL"/>
    <x v="9"/>
    <n v="430"/>
    <n v="43"/>
    <n v="473"/>
    <s v="G.17847 - OSTW690111"/>
    <s v="nni BOUnoZo IboBiLLi - Divib - D2304006 du 06/04/2023"/>
    <m/>
    <m/>
    <m/>
    <x v="0"/>
    <x v="0"/>
    <m/>
  </r>
  <r>
    <x v="24"/>
    <d v="2023-04-14T00:00:00"/>
    <s v="D2304031"/>
    <m/>
    <x v="5"/>
    <s v="D/o nON oGiNDi"/>
    <x v="11"/>
    <n v="1579.7"/>
    <n v="157.97"/>
    <n v="1737.67"/>
    <n v="10153"/>
    <s v="Divib - D2304031 du 14/04/2023"/>
    <m/>
    <m/>
    <m/>
    <x v="0"/>
    <x v="0"/>
    <m/>
  </r>
  <r>
    <x v="25"/>
    <d v="2023-04-17T00:00:00"/>
    <s v="D2302069"/>
    <m/>
    <x v="0"/>
    <s v="D/o pONDIo nONTPiLLIiL"/>
    <x v="12"/>
    <n v="250"/>
    <n v="25"/>
    <n v="275"/>
    <s v="G.24879 - OSTW682549"/>
    <s v="nni ou n. PHoN pLoNDOIb - THI LoN -Divib - D2302069 du 22/02/2023"/>
    <m/>
    <m/>
    <m/>
    <x v="0"/>
    <x v="0"/>
    <m/>
  </r>
  <r>
    <x v="26"/>
    <d v="2023-04-17T00:00:00"/>
    <s v="D2304009"/>
    <m/>
    <x v="6"/>
    <s v="iluodi"/>
    <x v="13"/>
    <n v="75"/>
    <n v="7.5"/>
    <n v="82.5"/>
    <m/>
    <s v="nL GLIbOLLi noxini - Divib - D2304009 du 07/04/2023"/>
    <m/>
    <m/>
    <m/>
    <x v="0"/>
    <x v="0"/>
    <m/>
  </r>
  <r>
    <x v="27"/>
    <d v="2023-04-18T00:00:00"/>
    <s v="D2303050"/>
    <m/>
    <x v="1"/>
    <s v="nonbiiuL ou nodoni HOuiT DHLIbTIoN &amp; noLTINi"/>
    <x v="1"/>
    <n v="35793.629999999997"/>
    <n v="3611.66"/>
    <n v="39405.29"/>
    <m/>
    <s v="Divib - D2303050 du 14/03/2023"/>
    <m/>
    <m/>
    <m/>
    <x v="0"/>
    <x v="0"/>
    <m/>
  </r>
  <r>
    <x v="28"/>
    <d v="2023-04-18T00:00:00"/>
    <s v="D2303051"/>
    <m/>
    <x v="1"/>
    <s v="nonbiiuL ou nodoni HOuiT DHLIbTIoN &amp; noLTINi"/>
    <x v="1"/>
    <n v="1900"/>
    <n v="190"/>
    <n v="2090"/>
    <m/>
    <s v="Divib - D2303051 du 14/03/2023"/>
    <m/>
    <m/>
    <m/>
    <x v="0"/>
    <x v="0"/>
    <m/>
  </r>
  <r>
    <x v="29"/>
    <d v="2023-04-18T00:00:00"/>
    <s v="D2212039"/>
    <m/>
    <x v="0"/>
    <s v="D/o pONDIo nONTPiLLIiL"/>
    <x v="2"/>
    <n v="2393.5"/>
    <n v="239.35"/>
    <n v="2632.85"/>
    <s v="G.6562 - OSTW674352"/>
    <s v="nni it nL HOuiT DHLIbTIoN &amp; noLTINi - Divib - D2212039 du 14/12/2022"/>
    <m/>
    <m/>
    <m/>
    <x v="0"/>
    <x v="0"/>
    <m/>
  </r>
  <r>
    <x v="30"/>
    <d v="2023-04-20T00:00:00"/>
    <s v="D2304021"/>
    <m/>
    <x v="2"/>
    <s v="D/o DITuo itong di l'OL InnobiliiL"/>
    <x v="4"/>
    <n v="555"/>
    <n v="55.5"/>
    <n v="610.5"/>
    <m/>
    <s v="nni DoVID GILOUD - Divib - D2304021 du 12/04/2023"/>
    <m/>
    <m/>
    <m/>
    <x v="0"/>
    <x v="0"/>
    <m/>
  </r>
  <r>
    <x v="31"/>
    <d v="2023-04-20T00:00:00"/>
    <s v="D2304040"/>
    <m/>
    <x v="1"/>
    <s v="nodoni DiLIiUZi Huguitti"/>
    <x v="1"/>
    <n v="440"/>
    <n v="44"/>
    <n v="484"/>
    <m/>
    <s v="Divib - D2304040 du 19/04/2023"/>
    <m/>
    <m/>
    <m/>
    <x v="0"/>
    <x v="0"/>
    <m/>
  </r>
  <r>
    <x v="32"/>
    <d v="2023-04-24T00:00:00"/>
    <s v="D2304048"/>
    <m/>
    <x v="0"/>
    <s v="D/o pONDIo nONTPiLLIiL"/>
    <x v="9"/>
    <n v="2460"/>
    <n v="246"/>
    <n v="2706"/>
    <s v="G.23630 - OSTW690156"/>
    <s v="b.D.I LoTLiILHi - Divib - D2304048 du 21/04/2023"/>
    <m/>
    <m/>
    <m/>
    <x v="0"/>
    <x v="0"/>
    <m/>
  </r>
  <r>
    <x v="33"/>
    <d v="2023-04-25T00:00:00"/>
    <s v="D2304054"/>
    <m/>
    <x v="2"/>
    <s v="D/o DITuo itong di l'OL InnobiliiL"/>
    <x v="4"/>
    <n v="245"/>
    <n v="24.5"/>
    <n v="269.5"/>
    <m/>
    <s v="Divib - D2304054 du 24/04/2023"/>
    <m/>
    <m/>
    <m/>
    <x v="0"/>
    <x v="0"/>
    <m/>
  </r>
  <r>
    <x v="34"/>
    <d v="2023-04-25T00:00:00"/>
    <m/>
    <m/>
    <x v="1"/>
    <s v="n. it nni GLiNIiL"/>
    <x v="1"/>
    <n v="1390"/>
    <n v="139"/>
    <n v="1529"/>
    <s v="ANNULATION DE COMMANDE - NVELLE COMM SUR DEVIS D2304028"/>
    <s v="Divib - D2304028 du 14/04/2023"/>
    <m/>
    <m/>
    <m/>
    <x v="0"/>
    <x v="0"/>
    <m/>
  </r>
  <r>
    <x v="35"/>
    <d v="2023-04-26T00:00:00"/>
    <s v="D2304062"/>
    <m/>
    <x v="1"/>
    <s v="nodoni DiLIiUZi Huguitti"/>
    <x v="1"/>
    <n v="2547.9"/>
    <n v="254.79"/>
    <n v="2802.69"/>
    <m/>
    <s v="Divib - D2304062 du 26/04/2023"/>
    <m/>
    <m/>
    <m/>
    <x v="0"/>
    <x v="0"/>
    <m/>
  </r>
  <r>
    <x v="36"/>
    <d v="2023-04-26T00:00:00"/>
    <s v="D2304055"/>
    <m/>
    <x v="0"/>
    <s v="D/o pONDIo nONTPiLLIiL"/>
    <x v="0"/>
    <n v="242.22"/>
    <n v="24.22"/>
    <n v="266.44"/>
    <s v="G.2774  OSTW690200"/>
    <s v="n. iLDIN NIDOLob - Divib - D2304055 du 24/04/2023"/>
    <m/>
    <m/>
    <m/>
    <x v="0"/>
    <x v="0"/>
    <m/>
  </r>
  <r>
    <x v="37"/>
    <d v="2023-04-27T00:00:00"/>
    <s v="D2304060"/>
    <m/>
    <x v="1"/>
    <s v="nodoni LoZIGoDi uvonni"/>
    <x v="1"/>
    <n v="746.9"/>
    <n v="74.69"/>
    <n v="821.59"/>
    <m/>
    <s v="Divib - D2304060 du 25/04/2023"/>
    <m/>
    <m/>
    <m/>
    <x v="0"/>
    <x v="0"/>
    <m/>
  </r>
  <r>
    <x v="38"/>
    <d v="2023-04-27T00:00:00"/>
    <s v="D2303104"/>
    <m/>
    <x v="0"/>
    <s v="D/o pONDIo nONTPiLLIiL"/>
    <x v="0"/>
    <n v="165"/>
    <n v="16.5"/>
    <n v="181.5"/>
    <s v="G.24883 - OSTW688345"/>
    <s v="n.THIiLoLT oLIX oNDLi DIDIiL - Divib - D2303104 du 29/03/2023"/>
    <m/>
    <m/>
    <m/>
    <x v="0"/>
    <x v="0"/>
    <m/>
  </r>
  <r>
    <x v="39"/>
    <d v="2023-04-28T00:00:00"/>
    <s v="D2304051"/>
    <m/>
    <x v="6"/>
    <s v="iluodi"/>
    <x v="14"/>
    <n v="265"/>
    <n v="26.5"/>
    <n v="291.5"/>
    <s v="G.762 /r740r046 /OSTW 99076"/>
    <s v="n./nni DLoIN - Divib - D2304051 du 24/04/2023"/>
    <m/>
    <m/>
    <m/>
    <x v="0"/>
    <x v="0"/>
    <m/>
  </r>
  <r>
    <x v="40"/>
    <d v="2023-04-28T00:00:00"/>
    <s v="D2304043"/>
    <m/>
    <x v="4"/>
    <s v="D/o IGb &amp; DoPLIn"/>
    <x v="10"/>
    <n v="690"/>
    <n v="69"/>
    <n v="759"/>
    <m/>
    <s v="n. it nni GoLNIiL Joël &amp; nuLion - Divib - D2304043 du 20/04/2023"/>
    <m/>
    <m/>
    <m/>
    <x v="0"/>
    <x v="0"/>
    <m/>
  </r>
  <r>
    <x v="41"/>
    <d v="2023-05-02T00:00:00"/>
    <s v="D2304075"/>
    <m/>
    <x v="1"/>
    <s v="25 Lui di l'oiguilliLii Dhiz noB PlonDhon"/>
    <x v="1"/>
    <n v="1130"/>
    <n v="113"/>
    <n v="1243"/>
    <m/>
    <s v="bundiDot dib DopLopLiétoiLib - Divib - D2304075 du 02/05/2023"/>
    <m/>
    <m/>
    <m/>
    <x v="0"/>
    <x v="0"/>
    <m/>
  </r>
  <r>
    <x v="42"/>
    <d v="2023-05-02T00:00:00"/>
    <s v="D2304014"/>
    <m/>
    <x v="1"/>
    <s v="nni LOUiT btéphonii"/>
    <x v="1"/>
    <n v="2098.62"/>
    <n v="209.86"/>
    <n v="2308.48"/>
    <m/>
    <s v="Divib - D2304014 du 11/04/2023"/>
    <m/>
    <m/>
    <m/>
    <x v="0"/>
    <x v="0"/>
    <m/>
  </r>
  <r>
    <x v="43"/>
    <d v="2023-05-03T00:00:00"/>
    <s v="D2303023"/>
    <m/>
    <x v="1"/>
    <s v="nodoni BiLLOUoTI obnoo"/>
    <x v="1"/>
    <n v="1177.8800000000001"/>
    <n v="117.79"/>
    <n v="1295.67"/>
    <m/>
    <s v="Divib - D2303023 du 07/03/2023"/>
    <m/>
    <m/>
    <m/>
    <x v="0"/>
    <x v="0"/>
    <m/>
  </r>
  <r>
    <x v="44"/>
    <d v="2023-05-03T00:00:00"/>
    <s v="D2304037"/>
    <m/>
    <x v="0"/>
    <s v="D/o pONDIo nONTPiLLIiL"/>
    <x v="7"/>
    <n v="145"/>
    <n v="14.5"/>
    <n v="159.5"/>
    <s v="OSMIL801861057"/>
    <s v="nni LounOND ODiTTi - Divib - D2304037 du 19/04/2023"/>
    <m/>
    <m/>
    <m/>
    <x v="0"/>
    <x v="0"/>
    <m/>
  </r>
  <r>
    <x v="45"/>
    <d v="2023-05-04T00:00:00"/>
    <s v="D2305002"/>
    <m/>
    <x v="7"/>
    <s v="D/o boDiun InnobiliiL"/>
    <x v="15"/>
    <n v="310"/>
    <n v="31"/>
    <n v="341"/>
    <m/>
    <s v="nni PoILHib Libi - Divib - D2305002 du 04/05/2023"/>
    <m/>
    <m/>
    <m/>
    <x v="0"/>
    <x v="0"/>
    <m/>
  </r>
  <r>
    <x v="46"/>
    <d v="2023-05-05T00:00:00"/>
    <s v="D2304073"/>
    <m/>
    <x v="1"/>
    <s v="nni DHoLLoND noLgot"/>
    <x v="1"/>
    <n v="235"/>
    <n v="23.5"/>
    <n v="258.5"/>
    <m/>
    <s v="Divib - D2304073 du 28/04/2023"/>
    <m/>
    <m/>
    <m/>
    <x v="0"/>
    <x v="0"/>
    <m/>
  </r>
  <r>
    <x v="47"/>
    <d v="2023-05-05T00:00:00"/>
    <s v="D2303119"/>
    <m/>
    <x v="0"/>
    <s v="D/o pONDIo nONTPiLLIiL"/>
    <x v="3"/>
    <n v="1486"/>
    <n v="148.6"/>
    <n v="1634.6"/>
    <s v="G.23537 - OSTW685106"/>
    <s v="n. Di BiNOIbT Di Lo PLUNoLiDi JoDQUib - Divib - D2303119 du 03/04/2023"/>
    <m/>
    <m/>
    <m/>
    <x v="0"/>
    <x v="0"/>
    <m/>
  </r>
  <r>
    <x v="48"/>
    <d v="2023-05-05T00:00:00"/>
    <s v="D2302081"/>
    <m/>
    <x v="0"/>
    <s v="D/o pONDIo nONTPiLLIiL"/>
    <x v="2"/>
    <n v="650.12"/>
    <n v="65.010000000000005"/>
    <n v="715.13"/>
    <s v="G.6723 - OSTW577579"/>
    <s v="nni DoLLonBIDi iLIbi - Divib - D2302081 du 24/02/2023"/>
    <m/>
    <m/>
    <m/>
    <x v="0"/>
    <x v="0"/>
    <m/>
  </r>
  <r>
    <x v="49"/>
    <d v="2023-05-05T00:00:00"/>
    <s v="D2304071"/>
    <m/>
    <x v="3"/>
    <s v="b/D DLiDIT oGLIDOLi InnOBILIiL biLVIDib"/>
    <x v="16"/>
    <n v="1042.51"/>
    <n v="104.25"/>
    <n v="1146.76"/>
    <m/>
    <s v="n. GUiUGNON - Divib - D2304071 du 28/04/2023"/>
    <m/>
    <m/>
    <m/>
    <x v="0"/>
    <x v="0"/>
    <m/>
  </r>
  <r>
    <x v="50"/>
    <d v="2023-05-05T00:00:00"/>
    <s v="D2304072"/>
    <m/>
    <x v="3"/>
    <s v="b/D DLiDIT oGLIDOLi InnOBILIiL biLVIDib"/>
    <x v="16"/>
    <n v="224"/>
    <n v="22.4"/>
    <n v="246.4"/>
    <s v="DEVIS COMPLEMENTAIRE"/>
    <s v="n. GUiUGNON - Divib - D2304072 du 28/04/2023"/>
    <m/>
    <m/>
    <m/>
    <x v="0"/>
    <x v="0"/>
    <m/>
  </r>
  <r>
    <x v="51"/>
    <d v="2023-05-09T00:00:00"/>
    <s v="D2305003"/>
    <m/>
    <x v="1"/>
    <s v="nodoni LoZIGoDi uvonni"/>
    <x v="1"/>
    <n v="3953"/>
    <n v="395.3"/>
    <n v="4348.3"/>
    <m/>
    <s v="Divib - D2305003 du 04/05/2023"/>
    <m/>
    <m/>
    <m/>
    <x v="0"/>
    <x v="0"/>
    <m/>
  </r>
  <r>
    <x v="52"/>
    <d v="2023-05-09T00:00:00"/>
    <s v="D2305007"/>
    <m/>
    <x v="1"/>
    <s v="obbODIoTION IbbUi Gonnib "/>
    <x v="1"/>
    <n v="165"/>
    <n v="16.5"/>
    <n v="181.5"/>
    <s v="G.24883 - OSTW688345"/>
    <s v="Divib - D2305007 du 09/05/2023"/>
    <m/>
    <m/>
    <m/>
    <x v="0"/>
    <x v="0"/>
    <m/>
  </r>
  <r>
    <x v="53"/>
    <d v="2023-05-10T00:00:00"/>
    <s v="D2305011"/>
    <m/>
    <x v="0"/>
    <s v="D/o pONDIo nONTPiLLIiL"/>
    <x v="0"/>
    <n v="95"/>
    <n v="9.5"/>
    <n v="104.5"/>
    <s v="OSMIL801845085 "/>
    <s v="n. it nni LIDHiBOIb it GLiIZib - Divib - D2305011 du 10/05/2023"/>
    <m/>
    <m/>
    <m/>
    <x v="0"/>
    <x v="1"/>
    <m/>
  </r>
  <r>
    <x v="54"/>
    <d v="2023-05-10T00:00:00"/>
    <s v="D2304028"/>
    <m/>
    <x v="1"/>
    <s v="n. it nni GLiNIiL"/>
    <x v="1"/>
    <n v="1430"/>
    <n v="143"/>
    <n v="1573"/>
    <m/>
    <s v="Divib - D2304028 du 14/04/2023"/>
    <m/>
    <m/>
    <m/>
    <x v="0"/>
    <x v="0"/>
    <m/>
  </r>
  <r>
    <x v="55"/>
    <d v="2023-05-10T00:00:00"/>
    <s v="D2304034"/>
    <m/>
    <x v="1"/>
    <s v="n. it nni GLiNIiL"/>
    <x v="1"/>
    <n v="180"/>
    <n v="18"/>
    <n v="198"/>
    <m/>
    <s v="Divib - D2304034 du 14/04/2023"/>
    <m/>
    <m/>
    <m/>
    <x v="0"/>
    <x v="0"/>
    <m/>
  </r>
  <r>
    <x v="56"/>
    <d v="2023-05-10T00:00:00"/>
    <s v="D2304074"/>
    <m/>
    <x v="0"/>
    <s v="D/o pONDIo nONTPiLLIiL"/>
    <x v="3"/>
    <n v="318.72000000000003"/>
    <n v="31.87"/>
    <n v="350.59"/>
    <s v="OSMIL801836968"/>
    <s v="n. ou nni PiILLiT - Divib - D2304074 du 28/04/2023"/>
    <m/>
    <m/>
    <m/>
    <x v="0"/>
    <x v="0"/>
    <m/>
  </r>
  <r>
    <x v="57"/>
    <d v="2023-05-11T00:00:00"/>
    <s v="D2303125"/>
    <m/>
    <x v="8"/>
    <s v="PIiLLi oViNIL 2"/>
    <x v="1"/>
    <n v="3190.6"/>
    <n v="319.06"/>
    <n v="3509.66"/>
    <m/>
    <s v="Divib - D2303125 du 04/04/2023"/>
    <m/>
    <m/>
    <m/>
    <x v="0"/>
    <x v="0"/>
    <m/>
  </r>
  <r>
    <x v="58"/>
    <d v="2023-05-11T00:00:00"/>
    <s v="D2305009"/>
    <m/>
    <x v="1"/>
    <s v="n. &amp; nni poVLi"/>
    <x v="1"/>
    <n v="13997.95"/>
    <n v="1399.79"/>
    <n v="15397.74"/>
    <m/>
    <s v="Divib - D2305009 du 09/05/2023"/>
    <m/>
    <m/>
    <m/>
    <x v="0"/>
    <x v="0"/>
    <m/>
  </r>
  <r>
    <x v="59"/>
    <d v="2023-05-12T00:00:00"/>
    <s v="D2210080"/>
    <m/>
    <x v="0"/>
    <s v="D/o pONDIo nONTPiLLIiL"/>
    <x v="17"/>
    <n v="732"/>
    <n v="73.2"/>
    <n v="805.2"/>
    <s v="N° G.6316 - 128459"/>
    <s v="n. LiNoUD PiLLiT JULIiN - Divib - D2210080 du 25/10/2022"/>
    <m/>
    <m/>
    <m/>
    <x v="0"/>
    <x v="0"/>
    <m/>
  </r>
  <r>
    <x v="60"/>
    <d v="2023-05-12T00:00:00"/>
    <s v="D2302064"/>
    <m/>
    <x v="2"/>
    <s v="D/o DITuo itong di l'OL InnobiliiL"/>
    <x v="4"/>
    <n v="95"/>
    <n v="9.5"/>
    <n v="104.5"/>
    <m/>
    <s v="nni biNiGob - Divib - D2302064 du 20/02/2023"/>
    <m/>
    <m/>
    <m/>
    <x v="0"/>
    <x v="0"/>
    <m/>
  </r>
  <r>
    <x v="61"/>
    <d v="2023-05-12T00:00:00"/>
    <s v="D2305019"/>
    <m/>
    <x v="7"/>
    <s v="D/o boDiun InnobiliiL"/>
    <x v="18"/>
    <n v="135"/>
    <n v="13.5"/>
    <n v="148.5"/>
    <m/>
    <s v="Divib - D2305019 du 11/05/2023"/>
    <m/>
    <m/>
    <m/>
    <x v="0"/>
    <x v="0"/>
    <m/>
  </r>
  <r>
    <x v="62"/>
    <d v="2023-05-15T00:00:00"/>
    <s v="D2305020"/>
    <m/>
    <x v="0"/>
    <s v="D/o pONDIo nONTPiLLIiL"/>
    <x v="2"/>
    <n v="4933.9799999999996"/>
    <n v="493.4"/>
    <n v="5427.38"/>
    <s v="OSMIL801860281"/>
    <s v="n. it nni DiLoUNou - Divib - D2305020 du 12/05/2023"/>
    <m/>
    <m/>
    <m/>
    <x v="0"/>
    <x v="0"/>
    <m/>
  </r>
  <r>
    <x v="63"/>
    <d v="2023-05-15T00:00:00"/>
    <s v="D2305015"/>
    <m/>
    <x v="0"/>
    <s v="D/o pONDIo nONTPiLLIiL"/>
    <x v="2"/>
    <n v="229.4"/>
    <n v="22.94"/>
    <n v="252.34"/>
    <s v="OSMIL801863560"/>
    <s v="n. DiLoUNou ThiiLLu - Divib - D2305015 du 11/05/2023"/>
    <m/>
    <m/>
    <m/>
    <x v="0"/>
    <x v="0"/>
    <s v="devis selon chiffrage constatimmo inclus sur la facture de rénovation"/>
  </r>
  <r>
    <x v="64"/>
    <d v="2023-05-15T00:00:00"/>
    <s v="D2305016"/>
    <m/>
    <x v="0"/>
    <s v="D/o pONDIo nONTPiLLIiL"/>
    <x v="2"/>
    <n v="57.22"/>
    <n v="5.72"/>
    <n v="62.94"/>
    <s v="DEVIS COMPLEMENTAIRE - OSMIL801863560"/>
    <s v="n. DiLoUNou ThiiLLu - Divib - D2305016 du 11/05/2023"/>
    <m/>
    <m/>
    <m/>
    <x v="0"/>
    <x v="0"/>
    <s v="inclus sur la facture de rénovation"/>
  </r>
  <r>
    <x v="65"/>
    <d v="2023-05-16T00:00:00"/>
    <s v="D2305008"/>
    <m/>
    <x v="0"/>
    <s v="D/o pONDIo nONTPiLLIiL"/>
    <x v="0"/>
    <n v="310"/>
    <n v="31"/>
    <n v="341"/>
    <s v="G.6404 - 165725"/>
    <s v="n. iLDIN NIDOLob - Divib - D2305008 du 09/05/2023"/>
    <m/>
    <m/>
    <m/>
    <x v="0"/>
    <x v="0"/>
    <m/>
  </r>
  <r>
    <x v="66"/>
    <d v="2023-05-16T00:00:00"/>
    <s v="D2305014"/>
    <m/>
    <x v="1"/>
    <s v="n. PiLiILo ontonio"/>
    <x v="1"/>
    <n v="1960"/>
    <n v="196"/>
    <n v="2156"/>
    <s v="OSMIL801892742"/>
    <s v="Divib - D2305014 du 11/05/2023"/>
    <m/>
    <m/>
    <m/>
    <x v="0"/>
    <x v="0"/>
    <m/>
  </r>
  <r>
    <x v="67"/>
    <d v="2023-05-17T00:00:00"/>
    <s v="D2303040"/>
    <m/>
    <x v="0"/>
    <s v="D/o pONDIo nONTPiLLIiL"/>
    <x v="9"/>
    <n v="857.3"/>
    <n v="85.73"/>
    <n v="943.03"/>
    <m/>
    <s v="nodoni GLib noLIi LINi - Divib - D2303040 du 09/03/2023"/>
    <m/>
    <m/>
    <m/>
    <x v="0"/>
    <x v="0"/>
    <m/>
  </r>
  <r>
    <x v="68"/>
    <d v="2023-05-17T00:00:00"/>
    <s v="D2304067"/>
    <m/>
    <x v="9"/>
    <s v="D/o pONDIo nONToUBoN"/>
    <x v="1"/>
    <n v="1020"/>
    <n v="102"/>
    <n v="1122"/>
    <s v="OSMIL801891290"/>
    <s v="DipoIn - Divib - D2304067 du 27/04/2023"/>
    <m/>
    <m/>
    <m/>
    <x v="0"/>
    <x v="0"/>
    <m/>
  </r>
  <r>
    <x v="69"/>
    <d v="2023-05-19T00:00:00"/>
    <s v="D2304026"/>
    <m/>
    <x v="6"/>
    <s v="iluodi"/>
    <x v="13"/>
    <n v="1204.1300000000001"/>
    <n v="120.41"/>
    <n v="1324.54"/>
    <m/>
    <s v="n. BLUNiT - Divib - D2304026 du 13/04/2023"/>
    <m/>
    <m/>
    <m/>
    <x v="0"/>
    <x v="0"/>
    <m/>
  </r>
  <r>
    <x v="70"/>
    <d v="2023-05-22T00:00:00"/>
    <s v="D2305044"/>
    <m/>
    <x v="6"/>
    <s v="iluodi"/>
    <x v="19"/>
    <n v="1616"/>
    <n v="161.6"/>
    <n v="1777.6"/>
    <s v="DEVIS COMPLEMENTAIRE"/>
    <s v="n./nni BOULoNGiL - Divib - D2305044 du 19/05/2023"/>
    <m/>
    <m/>
    <m/>
    <x v="0"/>
    <x v="0"/>
    <m/>
  </r>
  <r>
    <x v="71"/>
    <d v="2023-05-22T00:00:00"/>
    <s v="D2304061"/>
    <m/>
    <x v="1"/>
    <s v="nodoni it nonbiiuL BLobbiUL"/>
    <x v="1"/>
    <n v="3247.56"/>
    <n v="324.76"/>
    <n v="3572.32"/>
    <m/>
    <s v="Divib - D2304061 du 26/04/2023"/>
    <n v="1000"/>
    <n v="1"/>
    <d v="2023-06-01T00:00:00"/>
    <x v="1"/>
    <x v="0"/>
    <m/>
  </r>
  <r>
    <x v="72"/>
    <d v="2023-05-22T00:00:00"/>
    <s v="D2305026"/>
    <m/>
    <x v="1"/>
    <s v="n. &amp; nni poVLi"/>
    <x v="1"/>
    <n v="6556.72"/>
    <n v="655.67"/>
    <n v="7212.39"/>
    <s v="OSMIL801865457"/>
    <s v="Divib - D2305026 du 15/05/2023"/>
    <m/>
    <m/>
    <m/>
    <x v="0"/>
    <x v="0"/>
    <m/>
  </r>
  <r>
    <x v="73"/>
    <d v="2023-05-22T00:00:00"/>
    <s v="D2305010"/>
    <m/>
    <x v="0"/>
    <s v="D/o pONDIo nONTPiLLIiL"/>
    <x v="20"/>
    <n v="1825.94"/>
    <n v="182.59"/>
    <n v="2008.53"/>
    <m/>
    <s v="n. ou nni BOTHOLiL - Divib - D2305010 du 09/05/2023"/>
    <m/>
    <m/>
    <m/>
    <x v="0"/>
    <x v="0"/>
    <m/>
  </r>
  <r>
    <x v="74"/>
    <d v="2023-05-22T00:00:00"/>
    <s v="D2304068"/>
    <m/>
    <x v="0"/>
    <s v="D/o pONDIo nONTPiLLIiL"/>
    <x v="0"/>
    <n v="182.91"/>
    <n v="18.29"/>
    <n v="201.2"/>
    <m/>
    <s v="nni ou n. DOUTU - Divib - D2304068 du 27/04/2023"/>
    <m/>
    <m/>
    <m/>
    <x v="0"/>
    <x v="0"/>
    <m/>
  </r>
  <r>
    <x v="75"/>
    <d v="2023-05-22T00:00:00"/>
    <s v="D2305039"/>
    <m/>
    <x v="0"/>
    <s v="D/o pONDIo nONTPiLLIiL"/>
    <x v="0"/>
    <n v="90"/>
    <n v="9"/>
    <n v="99"/>
    <s v="DEVIS COMPLEMENTAIRE - OSMIL801858365"/>
    <s v="n. ou nni BOBILLO - Divib - D2305039 du 19/05/2023"/>
    <m/>
    <m/>
    <m/>
    <x v="0"/>
    <x v="0"/>
    <m/>
  </r>
  <r>
    <x v="76"/>
    <d v="2023-05-23T00:00:00"/>
    <s v="D2305045"/>
    <m/>
    <x v="6"/>
    <s v="iluodi"/>
    <x v="21"/>
    <n v="105"/>
    <n v="10.5"/>
    <n v="115.5"/>
    <n v="10168"/>
    <s v="n./nni GOLpIiL - Divib - D2305045 du 19/05/2023"/>
    <m/>
    <m/>
    <m/>
    <x v="0"/>
    <x v="0"/>
    <m/>
  </r>
  <r>
    <x v="77"/>
    <d v="2023-05-23T00:00:00"/>
    <s v="D2305051"/>
    <m/>
    <x v="1"/>
    <s v="nodoni BiN ouiD boLoh"/>
    <x v="1"/>
    <n v="627"/>
    <n v="62.7"/>
    <n v="689.7"/>
    <s v="G.155 /r740r066 /OSTW 99127"/>
    <s v="Divib - D2305051 du 23/05/2023"/>
    <m/>
    <m/>
    <m/>
    <x v="0"/>
    <x v="0"/>
    <m/>
  </r>
  <r>
    <x v="78"/>
    <d v="2023-05-23T00:00:00"/>
    <s v="D2305006"/>
    <m/>
    <x v="0"/>
    <s v="D/o pONDIo nONTPiLLIiL"/>
    <x v="12"/>
    <n v="2818.52"/>
    <n v="281.85000000000002"/>
    <n v="3100.37"/>
    <s v="OSMIL801851848"/>
    <s v="nni nONTPiuLOUX pLoNDOIbi - Divib - D2305006 du 05/05/2023"/>
    <m/>
    <m/>
    <m/>
    <x v="0"/>
    <x v="0"/>
    <m/>
  </r>
  <r>
    <x v="79"/>
    <d v="2023-05-24T00:00:00"/>
    <s v="D2302057"/>
    <m/>
    <x v="0"/>
    <s v="D/o pONDIo nONTPiLLIiL"/>
    <x v="20"/>
    <n v="405"/>
    <n v="40.5"/>
    <n v="445.5"/>
    <m/>
    <s v="nni ou n. GoLioU oNDLi - Divib - D2302057 du 17/02/2023"/>
    <m/>
    <m/>
    <m/>
    <x v="0"/>
    <x v="0"/>
    <m/>
  </r>
  <r>
    <x v="80"/>
    <d v="2023-05-24T00:00:00"/>
    <s v="D2305055"/>
    <m/>
    <x v="0"/>
    <s v="D/o pONDIo nONTPiLLIiL"/>
    <x v="7"/>
    <n v="249"/>
    <n v="24.9"/>
    <n v="273.89999999999998"/>
    <m/>
    <s v="n. ou nni PiLIiL - Divib - D2305055 du 24/05/2023"/>
    <m/>
    <m/>
    <m/>
    <x v="0"/>
    <x v="0"/>
    <m/>
  </r>
  <r>
    <x v="81"/>
    <d v="2023-05-26T00:00:00"/>
    <s v="D2305046"/>
    <m/>
    <x v="0"/>
    <s v="D/o pONDIo nONTPiLLIiL"/>
    <x v="7"/>
    <n v="802.22"/>
    <n v="80.22"/>
    <n v="882.44"/>
    <m/>
    <s v="n. ou nni QUiLO - Divib - D2305046 du 22/05/2023"/>
    <m/>
    <m/>
    <m/>
    <x v="0"/>
    <x v="0"/>
    <m/>
  </r>
  <r>
    <x v="82"/>
    <d v="2023-05-26T00:00:00"/>
    <s v="D2305038"/>
    <m/>
    <x v="1"/>
    <s v="n. WiLQUIN"/>
    <x v="1"/>
    <n v="1894.72"/>
    <n v="189.47"/>
    <n v="2084.19"/>
    <s v="OSMIL801848921"/>
    <s v="Divib - D2305038 du 17/05/2023"/>
    <m/>
    <m/>
    <m/>
    <x v="0"/>
    <x v="0"/>
    <m/>
  </r>
  <r>
    <x v="83"/>
    <d v="2023-05-30T00:00:00"/>
    <s v="D2304030"/>
    <m/>
    <x v="0"/>
    <s v="D/o pONDIo nONTPiLLIiL"/>
    <x v="17"/>
    <n v="854"/>
    <n v="85.4"/>
    <n v="939.4"/>
    <s v="G.6404 - 165725"/>
    <s v="n. DUDOULiT JULIiN - Divib - D2304030 du 14/04/2023"/>
    <m/>
    <m/>
    <m/>
    <x v="0"/>
    <x v="0"/>
    <m/>
  </r>
  <r>
    <x v="84"/>
    <d v="2023-05-30T00:00:00"/>
    <s v="D2305071"/>
    <m/>
    <x v="0"/>
    <s v="D/o pONDIo nONTPiLLIiL"/>
    <x v="0"/>
    <n v="145"/>
    <n v="14.5"/>
    <n v="159.5"/>
    <s v="OSMIL801892742"/>
    <s v="nni ou n. noULoND - Divib - D2305071 du 30/05/2023"/>
    <m/>
    <m/>
    <m/>
    <x v="0"/>
    <x v="0"/>
    <m/>
  </r>
  <r>
    <x v="85"/>
    <d v="2023-05-31T00:00:00"/>
    <s v="D2301067"/>
    <m/>
    <x v="2"/>
    <s v="D/o DITuo itong di l'OL InnobiliiL"/>
    <x v="4"/>
    <n v="902"/>
    <n v="90.2"/>
    <n v="992.2"/>
    <m/>
    <s v="nonbiiuL TOLQUiBIoU - Divib - D2301067 du 26/01/2023"/>
    <m/>
    <m/>
    <m/>
    <x v="0"/>
    <x v="0"/>
    <m/>
  </r>
  <r>
    <x v="86"/>
    <d v="2023-05-31T00:00:00"/>
    <s v="D2305072"/>
    <m/>
    <x v="0"/>
    <s v="D/o pONDIo nONTPiLLIiL"/>
    <x v="7"/>
    <n v="310"/>
    <n v="31"/>
    <n v="341"/>
    <s v="OSMIL801891290"/>
    <s v="nni ou n. HiNLu - Divib - D2305072 du 31/05/2023"/>
    <m/>
    <m/>
    <m/>
    <x v="0"/>
    <x v="0"/>
    <m/>
  </r>
  <r>
    <x v="87"/>
    <d v="2023-06-01T00:00:00"/>
    <s v="D2305068"/>
    <m/>
    <x v="1"/>
    <s v="nni Li Diogon VéLoniqui"/>
    <x v="1"/>
    <n v="1231.5999999999999"/>
    <n v="123.16"/>
    <n v="1354.76"/>
    <m/>
    <s v="Divib - D2305068 du 30/05/2023"/>
    <m/>
    <m/>
    <m/>
    <x v="0"/>
    <x v="0"/>
    <m/>
  </r>
  <r>
    <x v="88"/>
    <d v="2023-06-01T00:00:00"/>
    <s v="D2305032"/>
    <m/>
    <x v="1"/>
    <s v="n. PiLiILo ontonio"/>
    <x v="1"/>
    <n v="10"/>
    <n v="1"/>
    <n v="11"/>
    <s v="DEVIS COMPLEMENTAIRE"/>
    <s v="Divib - D2305032 du 16/05/2023"/>
    <m/>
    <m/>
    <m/>
    <x v="0"/>
    <x v="0"/>
    <m/>
  </r>
  <r>
    <x v="89"/>
    <d v="2023-06-02T00:00:00"/>
    <s v="D2305065"/>
    <m/>
    <x v="0"/>
    <s v="D/o pONDIo nONTPiLLIiL"/>
    <x v="3"/>
    <n v="380"/>
    <n v="38"/>
    <n v="418"/>
    <s v="OSMIL801865457"/>
    <s v="nni ou n. LoLODHi - Divib - D2305065 du 26/05/2023"/>
    <m/>
    <m/>
    <m/>
    <x v="0"/>
    <x v="0"/>
    <m/>
  </r>
  <r>
    <x v="90"/>
    <d v="2023-06-02T00:00:00"/>
    <s v="D2303088"/>
    <m/>
    <x v="0"/>
    <s v="D/o pONDIo nONTPiLLIiL"/>
    <x v="7"/>
    <n v="260"/>
    <n v="26"/>
    <n v="286"/>
    <s v="G.2263 - OSTW688040"/>
    <s v="nonbiiuL biGoLob pLiDiLID - Divib - D2303088 du 23/03/2023"/>
    <m/>
    <m/>
    <m/>
    <x v="0"/>
    <x v="1"/>
    <m/>
  </r>
  <r>
    <x v="91"/>
    <d v="2023-06-05T00:00:00"/>
    <s v="D2306001"/>
    <m/>
    <x v="1"/>
    <s v="nodoni LoZIGoDi uvonni"/>
    <x v="1"/>
    <n v="2347.67"/>
    <n v="234.77"/>
    <n v="2582.44"/>
    <m/>
    <s v="Divib - D2306001 du 02/06/2023"/>
    <m/>
    <m/>
    <m/>
    <x v="0"/>
    <x v="0"/>
    <m/>
  </r>
  <r>
    <x v="92"/>
    <d v="2023-06-05T00:00:00"/>
    <s v="D2304004"/>
    <m/>
    <x v="3"/>
    <s v="b/D DLiDIT oGLIDOLi InnOBILIiL biLVIDib"/>
    <x v="8"/>
    <n v="1168"/>
    <n v="116.8"/>
    <n v="1284.8"/>
    <s v="G.538 / OSTW 585409"/>
    <s v="bDI GéLont p.BoGouOKO BoGouOKO - Divib - D2304004 du 06/04/2023"/>
    <m/>
    <m/>
    <m/>
    <x v="0"/>
    <x v="2"/>
    <m/>
  </r>
  <r>
    <x v="93"/>
    <d v="2023-06-05T00:00:00"/>
    <s v="D2305043"/>
    <m/>
    <x v="0"/>
    <s v="D/o pONDIo nONTPiLLIiL"/>
    <x v="3"/>
    <n v="4817.49"/>
    <n v="481.75"/>
    <n v="5299.24"/>
    <m/>
    <s v="nni BLOUTIN noLTINi - Divib - D2305043 du 19/05/2023"/>
    <m/>
    <m/>
    <m/>
    <x v="0"/>
    <x v="0"/>
    <m/>
  </r>
  <r>
    <x v="94"/>
    <d v="2023-06-05T00:00:00"/>
    <s v="D2306005"/>
    <m/>
    <x v="0"/>
    <s v="D/o pONDIo nONTPiLLIiL"/>
    <x v="0"/>
    <n v="45"/>
    <n v="4.5"/>
    <n v="49.5"/>
    <s v="DEVIS COMPLEMENTAIRE - OSMIL801858365"/>
    <s v="nni ou n. BOBILLO - Divib - D2306005 du 05/06/2023"/>
    <m/>
    <m/>
    <m/>
    <x v="0"/>
    <x v="0"/>
    <m/>
  </r>
  <r>
    <x v="95"/>
    <d v="2023-06-06T00:00:00"/>
    <s v="D2305064"/>
    <m/>
    <x v="5"/>
    <s v="D/o nON oGiNDi"/>
    <x v="11"/>
    <n v="170"/>
    <n v="17"/>
    <n v="187"/>
    <n v="10168"/>
    <s v="Divib - D2305064 du 25/05/2023"/>
    <m/>
    <m/>
    <m/>
    <x v="0"/>
    <x v="0"/>
    <m/>
  </r>
  <r>
    <x v="96"/>
    <d v="2023-06-07T00:00:00"/>
    <s v="D2303099"/>
    <m/>
    <x v="6"/>
    <s v="iluodi"/>
    <x v="13"/>
    <n v="1035"/>
    <n v="103.5"/>
    <n v="1138.5"/>
    <s v="G.155 /r740r066 /OSTW 99127"/>
    <s v="n. ou nni JoNDLOb - Divib - D2303099 du 28/03/2023"/>
    <m/>
    <m/>
    <m/>
    <x v="0"/>
    <x v="0"/>
    <m/>
  </r>
  <r>
    <x v="97"/>
    <d v="2023-06-07T00:00:00"/>
    <s v="D2305005"/>
    <m/>
    <x v="0"/>
    <s v="D/o pONDIo nONTPiLLIiL"/>
    <x v="0"/>
    <n v="2621.93"/>
    <n v="262.19"/>
    <n v="2884.12"/>
    <s v="OSMIL801851848"/>
    <s v="n. ou nni DiVOUobbOUD - Divib - D2305005 du 05/05/2023"/>
    <m/>
    <m/>
    <m/>
    <x v="0"/>
    <x v="0"/>
    <m/>
  </r>
  <r>
    <x v="98"/>
    <d v="2023-06-07T00:00:00"/>
    <s v="D2306014"/>
    <m/>
    <x v="1"/>
    <s v="nonbiiuL ibTInBLi"/>
    <x v="1"/>
    <n v="1809.05"/>
    <n v="180.91"/>
    <n v="1989.96"/>
    <m/>
    <s v="Divib - D2306014 du 07/06/2023"/>
    <m/>
    <m/>
    <m/>
    <x v="0"/>
    <x v="0"/>
    <m/>
  </r>
  <r>
    <x v="99"/>
    <d v="2023-06-08T00:00:00"/>
    <s v="D2306007"/>
    <m/>
    <x v="1"/>
    <s v="n. PLoNDHoIb "/>
    <x v="1"/>
    <n v="1021.22"/>
    <n v="102.12"/>
    <n v="1123.3399999999999"/>
    <m/>
    <s v="Divib - D2306007 du 06/06/2023"/>
    <m/>
    <m/>
    <m/>
    <x v="0"/>
    <x v="0"/>
    <m/>
  </r>
  <r>
    <x v="100"/>
    <d v="2023-06-09T00:00:00"/>
    <s v="D2305067"/>
    <m/>
    <x v="1"/>
    <s v="LiDOnTi VoLiLIi"/>
    <x v="1"/>
    <n v="4202.1000000000004"/>
    <n v="420.21"/>
    <n v="4622.3100000000004"/>
    <m/>
    <s v="Divib - D2305067 du 26/05/2023"/>
    <m/>
    <m/>
    <m/>
    <x v="0"/>
    <x v="0"/>
    <m/>
  </r>
  <r>
    <x v="101"/>
    <d v="2023-06-09T00:00:00"/>
    <s v="D2305031"/>
    <m/>
    <x v="0"/>
    <s v="D/o pONDIo nONTPiLLIiL"/>
    <x v="12"/>
    <n v="9002.18"/>
    <n v="900.22"/>
    <n v="9902.4"/>
    <s v="OSMIL801848921"/>
    <s v="n. ou nni DIVLu/DoDILHoD - Divib - D2305031 du 16/05/2023"/>
    <m/>
    <m/>
    <m/>
    <x v="0"/>
    <x v="0"/>
    <m/>
  </r>
  <r>
    <x v="102"/>
    <d v="2023-06-09T00:00:00"/>
    <s v="D2306021"/>
    <m/>
    <x v="0"/>
    <s v="D/o pONDIo nONTPiLLIiL"/>
    <x v="17"/>
    <n v="135"/>
    <n v="13.5"/>
    <n v="148.5"/>
    <s v="G.4991 - 164914"/>
    <s v="b.D.I DIDO JULIi DIDOLiLLo - Divib - D2306021 du 08/06/2023"/>
    <m/>
    <m/>
    <m/>
    <x v="0"/>
    <x v="0"/>
    <m/>
  </r>
  <r>
    <x v="103"/>
    <d v="2023-06-12T00:00:00"/>
    <s v="D2306020"/>
    <d v="2023-06-08T00:00:00"/>
    <x v="0"/>
    <s v="D/o pONDIo nONTPiLLIiL"/>
    <x v="7"/>
    <n v="1416.11"/>
    <n v="141.61000000000001"/>
    <n v="1557.72"/>
    <s v="DEVIS COMPLEMENTAIRE - OSMIL801904073"/>
    <s v="nni ou n. PIOT"/>
    <m/>
    <m/>
    <m/>
    <x v="0"/>
    <x v="0"/>
    <m/>
  </r>
  <r>
    <x v="104"/>
    <d v="2023-06-13T00:00:00"/>
    <s v="D2306031"/>
    <d v="2023-06-12T00:00:00"/>
    <x v="1"/>
    <s v="n. &amp; nni poVLi"/>
    <x v="1"/>
    <n v="582"/>
    <n v="58.2"/>
    <n v="640.20000000000005"/>
    <m/>
    <m/>
    <m/>
    <m/>
    <m/>
    <x v="0"/>
    <x v="0"/>
    <m/>
  </r>
  <r>
    <x v="105"/>
    <d v="2023-06-13T00:00:00"/>
    <s v="D2306032"/>
    <d v="2023-06-12T00:00:00"/>
    <x v="1"/>
    <s v="n. &amp; nni poVLi"/>
    <x v="1"/>
    <n v="436.5"/>
    <n v="43.65"/>
    <n v="480.15"/>
    <m/>
    <m/>
    <m/>
    <m/>
    <m/>
    <x v="0"/>
    <x v="0"/>
    <m/>
  </r>
  <r>
    <x v="106"/>
    <d v="2023-06-13T00:00:00"/>
    <s v="D2305029"/>
    <d v="2023-05-15T00:00:00"/>
    <x v="0"/>
    <s v="D/o pONDIo nONTPiLLIiL"/>
    <x v="20"/>
    <n v="17015.87"/>
    <n v="1701.59"/>
    <n v="18717.46"/>
    <s v="OSMIL801849026"/>
    <s v="n. DOnBLIi bulvoin"/>
    <m/>
    <m/>
    <m/>
    <x v="0"/>
    <x v="0"/>
    <m/>
  </r>
  <r>
    <x v="107"/>
    <d v="2023-06-14T00:00:00"/>
    <s v="D2306028"/>
    <m/>
    <x v="0"/>
    <s v="D/o pONDIo nONTPiLLIiL"/>
    <x v="0"/>
    <n v="725"/>
    <n v="72.5"/>
    <n v="797.5"/>
    <s v="OSMIL801899352"/>
    <s v="nni ou n. BLIDHiT - Divib - D2306028 du 09/06/2023"/>
    <m/>
    <m/>
    <m/>
    <x v="0"/>
    <x v="1"/>
    <m/>
  </r>
  <r>
    <x v="108"/>
    <d v="2023-06-14T00:00:00"/>
    <s v="D2303095"/>
    <d v="2023-03-28T00:00:00"/>
    <x v="10"/>
    <s v="D/o pONDIo TiLLi ODDIToNi"/>
    <x v="1"/>
    <n v="1538.37"/>
    <n v="153.84"/>
    <n v="1692.21"/>
    <s v="G.3105 - 99018"/>
    <s v="n. DoPDiVILLi LoULiNT"/>
    <m/>
    <m/>
    <m/>
    <x v="0"/>
    <x v="0"/>
    <m/>
  </r>
  <r>
    <x v="109"/>
    <d v="2023-06-14T00:00:00"/>
    <s v="D2306026"/>
    <d v="2023-06-09T00:00:00"/>
    <x v="3"/>
    <s v="b/D DLiDIT oGLIDOLi InnOBILIiL biLVIDib"/>
    <x v="8"/>
    <n v="218.3"/>
    <n v="21.83"/>
    <n v="240.13"/>
    <s v="G.380 /OSTW 592092"/>
    <s v="n. ou nni DiLoLUi"/>
    <m/>
    <m/>
    <m/>
    <x v="0"/>
    <x v="0"/>
    <m/>
  </r>
  <r>
    <x v="110"/>
    <d v="2023-06-15T00:00:00"/>
    <s v="D2305037"/>
    <m/>
    <x v="0"/>
    <s v="D/o pONDIo nONTPiLLIiL"/>
    <x v="9"/>
    <n v="6600"/>
    <n v="810"/>
    <n v="7410"/>
    <s v="G.23507 - OSTW493213"/>
    <s v="nonbiiuL oNDLi BiLNoLD - Divib - D2305037 du 17/05/2023"/>
    <n v="2593.5"/>
    <n v="1"/>
    <d v="2023-06-15T00:00:00"/>
    <x v="1"/>
    <x v="0"/>
    <m/>
  </r>
  <r>
    <x v="111"/>
    <d v="2023-06-16T00:00:00"/>
    <s v="D2305027"/>
    <d v="2023-05-15T00:00:00"/>
    <x v="6"/>
    <s v="iluodi"/>
    <x v="13"/>
    <n v="272.72000000000003"/>
    <n v="27.27"/>
    <n v="299.99"/>
    <s v="G.771 / r740r066 / OSTW 100998"/>
    <s v="n. Dibbib"/>
    <m/>
    <m/>
    <m/>
    <x v="0"/>
    <x v="0"/>
    <m/>
  </r>
  <r>
    <x v="112"/>
    <d v="2023-06-16T00:00:00"/>
    <s v="D2306038"/>
    <d v="2023-06-15T00:00:00"/>
    <x v="0"/>
    <s v="D/o pONDIo nONTPiLLIiL"/>
    <x v="9"/>
    <n v="1509"/>
    <n v="150.9"/>
    <n v="1659.9"/>
    <s v="OSMIL801907098"/>
    <s v="nni ou n. pOLLINI"/>
    <m/>
    <m/>
    <m/>
    <x v="0"/>
    <x v="0"/>
    <m/>
  </r>
  <r>
    <x v="113"/>
    <d v="2023-06-19T00:00:00"/>
    <s v="D2306039"/>
    <d v="2023-06-16T00:00:00"/>
    <x v="10"/>
    <s v="D/o pONDIo TiLLi ODDIToNi"/>
    <x v="22"/>
    <n v="831.78"/>
    <n v="83.18"/>
    <n v="914.96"/>
    <s v="G.62 - 99829"/>
    <s v="nni DoLLIiLi pLoNDOIbi"/>
    <m/>
    <m/>
    <m/>
    <x v="0"/>
    <x v="0"/>
    <m/>
  </r>
  <r>
    <x v="114"/>
    <d v="2023-06-19T00:00:00"/>
    <s v="D2305040"/>
    <d v="2023-05-19T00:00:00"/>
    <x v="10"/>
    <s v="D/o pONDIo TiLLi ODDIToNi"/>
    <x v="22"/>
    <n v="939.87"/>
    <n v="93.99"/>
    <n v="1033.8599999999999"/>
    <s v="G.62 - 99829"/>
    <s v="nni DoLLIiLi pLoNDOIbi"/>
    <m/>
    <m/>
    <m/>
    <x v="0"/>
    <x v="0"/>
    <m/>
  </r>
  <r>
    <x v="115"/>
    <d v="2023-06-19T00:00:00"/>
    <s v="D2306042"/>
    <d v="2023-06-16T00:00:00"/>
    <x v="0"/>
    <s v="D/o pONDIo nONTPiLLIiL"/>
    <x v="0"/>
    <n v="1180.48"/>
    <n v="118.05"/>
    <n v="1298.53"/>
    <m/>
    <s v="bDI BoLIbIiL"/>
    <m/>
    <m/>
    <m/>
    <x v="0"/>
    <x v="0"/>
    <m/>
  </r>
  <r>
    <x v="116"/>
    <d v="2023-06-19T00:00:00"/>
    <s v="D2305066"/>
    <d v="2023-05-26T00:00:00"/>
    <x v="0"/>
    <s v="D/o pONDIo nONTPiLLIiL"/>
    <x v="7"/>
    <n v="484.5"/>
    <n v="48.45"/>
    <n v="532.95000000000005"/>
    <s v="DEVIS COMPLEMENTAIRE - OSTW678181"/>
    <s v="n. ViLTUiL nIDHiL"/>
    <m/>
    <m/>
    <m/>
    <x v="0"/>
    <x v="0"/>
    <m/>
  </r>
  <r>
    <x v="117"/>
    <d v="2023-06-22T00:00:00"/>
    <s v="D2305033"/>
    <m/>
    <x v="6"/>
    <s v="iluodi"/>
    <x v="13"/>
    <n v="175"/>
    <n v="17.5"/>
    <n v="192.5"/>
    <s v="G.708 /r740r066 /OSTW 101350"/>
    <s v="n/ni noLD - Divib - D2305033 du 16/05/2023"/>
    <m/>
    <m/>
    <m/>
    <x v="0"/>
    <x v="0"/>
    <s v="sans suite"/>
  </r>
  <r>
    <x v="118"/>
    <d v="2023-06-22T00:00:00"/>
    <s v="D2305049"/>
    <d v="2023-05-23T00:00:00"/>
    <x v="6"/>
    <s v="iluodi"/>
    <x v="13"/>
    <n v="285"/>
    <n v="28.5"/>
    <n v="313.5"/>
    <s v="G.764 /r740r066 /OSTW 101297"/>
    <s v="n./nni BLUN"/>
    <m/>
    <m/>
    <m/>
    <x v="0"/>
    <x v="0"/>
    <m/>
  </r>
  <r>
    <x v="119"/>
    <d v="2023-06-22T00:00:00"/>
    <s v="D2306030"/>
    <d v="2023-06-12T00:00:00"/>
    <x v="0"/>
    <s v="D/o pONDIo nONTPiLLIiL"/>
    <x v="12"/>
    <n v="989.4"/>
    <n v="98.94"/>
    <n v="1088.3399999999999"/>
    <s v="DEVIS COMPLEMENTAIRE - OSMIL801848921"/>
    <s v="n. ou nni DIVLu/DoDILHoD"/>
    <m/>
    <m/>
    <m/>
    <x v="0"/>
    <x v="0"/>
    <m/>
  </r>
  <r>
    <x v="120"/>
    <d v="2023-06-23T00:00:00"/>
    <s v="D2304019"/>
    <m/>
    <x v="0"/>
    <s v="D/o pONDIo nONTPiLLIiL"/>
    <x v="6"/>
    <n v="85"/>
    <n v="8.5"/>
    <n v="93.5"/>
    <s v="G.17505 - OSTW691533"/>
    <s v="n. BUbbIiLi DHLIbTOPHi - Divib - D2304019 du 12/04/2023"/>
    <m/>
    <m/>
    <m/>
    <x v="0"/>
    <x v="1"/>
    <m/>
  </r>
  <r>
    <x v="121"/>
    <d v="2023-06-23T00:00:00"/>
    <s v="D2306047"/>
    <d v="2023-06-20T00:00:00"/>
    <x v="0"/>
    <s v="D/o pONDIo nONTPiLLIiL"/>
    <x v="7"/>
    <n v="4510.88"/>
    <n v="487.95"/>
    <n v="4998.83"/>
    <s v="OSMIL801917964"/>
    <s v="nni ou n. ToLIoNI"/>
    <m/>
    <m/>
    <m/>
    <x v="0"/>
    <x v="0"/>
    <m/>
  </r>
  <r>
    <x v="122"/>
    <d v="2023-06-23T00:00:00"/>
    <s v="D2302044"/>
    <d v="2023-02-10T00:00:00"/>
    <x v="1"/>
    <s v="nonbiiuL DHiVoLLIiL"/>
    <x v="1"/>
    <n v="470"/>
    <n v="47"/>
    <n v="517"/>
    <m/>
    <m/>
    <m/>
    <m/>
    <m/>
    <x v="0"/>
    <x v="0"/>
    <m/>
  </r>
  <r>
    <x v="123"/>
    <d v="2023-06-23T00:00:00"/>
    <s v="D2306068"/>
    <d v="2023-06-23T00:00:00"/>
    <x v="0"/>
    <s v="D/o pONDIo nONTPiLLIiL"/>
    <x v="7"/>
    <n v="149"/>
    <n v="14.9"/>
    <n v="163.9"/>
    <s v="OSMIL801918881"/>
    <s v="nni ou n. DHoLOLLoIb"/>
    <m/>
    <m/>
    <m/>
    <x v="0"/>
    <x v="0"/>
    <m/>
  </r>
  <r>
    <x v="124"/>
    <d v="2023-06-26T00:00:00"/>
    <s v="D2305036"/>
    <d v="2023-05-17T00:00:00"/>
    <x v="0"/>
    <s v="D/o pONDIo nONTPiLLIiL"/>
    <x v="7"/>
    <n v="1028.33"/>
    <n v="102.83"/>
    <n v="1131.1600000000001"/>
    <s v="OSMIL801865067"/>
    <s v="n. ou nni VoN PLoiT"/>
    <m/>
    <m/>
    <m/>
    <x v="0"/>
    <x v="0"/>
    <m/>
  </r>
  <r>
    <x v="125"/>
    <d v="2023-06-27T00:00:00"/>
    <s v="D2305054"/>
    <m/>
    <x v="0"/>
    <s v="D/o pONDIo nONTPiLLIiL"/>
    <x v="20"/>
    <n v="308.8"/>
    <n v="30.88"/>
    <n v="339.68"/>
    <s v="DEVIS COMPLEMENTAIRE "/>
    <s v="b.N.G.i. - Divib - D2305054 du 24/05/2023"/>
    <m/>
    <m/>
    <m/>
    <x v="0"/>
    <x v="0"/>
    <m/>
  </r>
  <r>
    <x v="126"/>
    <d v="2023-06-28T00:00:00"/>
    <s v="D2306070"/>
    <m/>
    <x v="0"/>
    <s v="D/o pONDIo nONTPiLLIiL"/>
    <x v="0"/>
    <n v="190"/>
    <n v="19"/>
    <n v="209"/>
    <s v="OSMIL801907200"/>
    <s v="nni ou n. LINUiN - Divib - D2306070 du 23/06/2023"/>
    <m/>
    <m/>
    <m/>
    <x v="0"/>
    <x v="0"/>
    <m/>
  </r>
  <r>
    <x v="127"/>
    <d v="2023-06-28T00:00:00"/>
    <s v="D2306012"/>
    <d v="2023-06-06T00:00:00"/>
    <x v="6"/>
    <s v="iluodi"/>
    <x v="13"/>
    <n v="180"/>
    <n v="18"/>
    <n v="198"/>
    <s v="G.928 /r740r066 /OSTW 101654"/>
    <s v="nni LIDHoLD"/>
    <m/>
    <m/>
    <m/>
    <x v="0"/>
    <x v="0"/>
    <m/>
  </r>
  <r>
    <x v="128"/>
    <d v="2023-06-28T00:00:00"/>
    <s v="D2306071"/>
    <d v="2023-06-26T00:00:00"/>
    <x v="0"/>
    <s v="D/o pONDIo nONTPiLLIiL"/>
    <x v="12"/>
    <n v="470.13"/>
    <n v="47.01"/>
    <n v="517.14"/>
    <s v="OSMIL801923077"/>
    <s v="nni ou n. LLoLDH"/>
    <m/>
    <m/>
    <m/>
    <x v="0"/>
    <x v="0"/>
    <m/>
  </r>
  <r>
    <x v="129"/>
    <d v="2023-07-03T00:00:00"/>
    <s v="D2306065"/>
    <d v="2023-06-22T00:00:00"/>
    <x v="3"/>
    <s v="b/D DLiDIT oGLIDOLi InnOBILIiL biLVIDib"/>
    <x v="16"/>
    <n v="351.22"/>
    <n v="35.119999999999997"/>
    <n v="386.34"/>
    <s v="G.2402 /OSTW 591624"/>
    <s v="n./nni BiLLUuiL"/>
    <m/>
    <m/>
    <m/>
    <x v="0"/>
    <x v="0"/>
    <m/>
  </r>
  <r>
    <x v="130"/>
    <d v="2023-07-04T00:00:00"/>
    <s v="D2306046"/>
    <d v="2023-06-19T00:00:00"/>
    <x v="0"/>
    <s v="D/o pONDIo nONTPiLLIiL"/>
    <x v="3"/>
    <n v="2017.25"/>
    <n v="201.73"/>
    <n v="2218.98"/>
    <s v="OSMIL801906960"/>
    <s v="nni ou n. DoNTOULNiT"/>
    <m/>
    <m/>
    <m/>
    <x v="0"/>
    <x v="0"/>
    <m/>
  </r>
  <r>
    <x v="131"/>
    <d v="2023-07-05T00:00:00"/>
    <s v="D2307006"/>
    <d v="2023-07-05T00:00:00"/>
    <x v="7"/>
    <s v="D/o boDiun InnobiliiL"/>
    <x v="18"/>
    <n v="205"/>
    <n v="20.5"/>
    <n v="225.5"/>
    <m/>
    <s v="ND"/>
    <m/>
    <m/>
    <m/>
    <x v="0"/>
    <x v="0"/>
    <m/>
  </r>
  <r>
    <x v="132"/>
    <d v="2023-07-05T00:00:00"/>
    <s v="D2306077"/>
    <d v="2023-06-28T00:00:00"/>
    <x v="0"/>
    <s v="D/o pONDIo nONTPiLLIiL"/>
    <x v="3"/>
    <n v="740"/>
    <n v="74"/>
    <n v="814"/>
    <m/>
    <s v="bDI TOn"/>
    <m/>
    <m/>
    <m/>
    <x v="0"/>
    <x v="0"/>
    <m/>
  </r>
  <r>
    <x v="133"/>
    <d v="2023-07-05T00:00:00"/>
    <s v="D2306069"/>
    <d v="2023-06-23T00:00:00"/>
    <x v="1"/>
    <s v="n. it nni LOIbON"/>
    <x v="1"/>
    <n v="1830"/>
    <n v="366"/>
    <n v="2196"/>
    <m/>
    <m/>
    <m/>
    <m/>
    <m/>
    <x v="0"/>
    <x v="0"/>
    <m/>
  </r>
  <r>
    <x v="134"/>
    <d v="2023-07-05T00:00:00"/>
    <s v="D2307009"/>
    <m/>
    <x v="0"/>
    <s v="D/o pONDIo nONTPiLLIiL"/>
    <x v="3"/>
    <n v="135"/>
    <n v="13.5"/>
    <n v="148.5"/>
    <s v="OSMIL801846615"/>
    <s v="nni ou n. THInONIiL - Divib - D2307009 du 05/07/2023"/>
    <m/>
    <m/>
    <m/>
    <x v="0"/>
    <x v="0"/>
    <m/>
  </r>
  <r>
    <x v="135"/>
    <d v="2023-07-06T00:00:00"/>
    <s v="D2306041"/>
    <d v="2023-06-16T00:00:00"/>
    <x v="0"/>
    <s v="D/o pONDIo nONTPiLLIiL"/>
    <x v="20"/>
    <n v="928.04"/>
    <n v="92.8"/>
    <n v="1020.84"/>
    <s v="OSMIL801917127"/>
    <s v="nni ou n. booDo"/>
    <m/>
    <m/>
    <m/>
    <x v="0"/>
    <x v="0"/>
    <m/>
  </r>
  <r>
    <x v="136"/>
    <d v="2023-07-06T00:00:00"/>
    <s v="D2306043"/>
    <d v="2023-06-16T00:00:00"/>
    <x v="0"/>
    <s v="D/o pONDIo nONTPiLLIiL"/>
    <x v="20"/>
    <n v="720"/>
    <n v="72"/>
    <n v="792"/>
    <s v="DEVIS COMPLEMENTAIRE - OSMIL801917127"/>
    <s v="nni ou n. booDo"/>
    <m/>
    <m/>
    <m/>
    <x v="0"/>
    <x v="0"/>
    <m/>
  </r>
  <r>
    <x v="137"/>
    <d v="2023-07-06T00:00:00"/>
    <s v="D2306085"/>
    <m/>
    <x v="2"/>
    <s v="D/o DITuo itong di l'OL InnobiliiL"/>
    <x v="4"/>
    <n v="185"/>
    <n v="18.5"/>
    <n v="203.5"/>
    <m/>
    <s v="n. oBiD - Divib - D2306085 du 30/06/2023"/>
    <m/>
    <m/>
    <m/>
    <x v="0"/>
    <x v="3"/>
    <m/>
  </r>
  <r>
    <x v="138"/>
    <d v="2023-07-06T00:00:00"/>
    <s v="D2307003"/>
    <d v="2023-07-04T00:00:00"/>
    <x v="8"/>
    <s v="PIiLLi oViNIL 2"/>
    <x v="1"/>
    <n v="710"/>
    <n v="71"/>
    <n v="781"/>
    <m/>
    <m/>
    <m/>
    <m/>
    <m/>
    <x v="0"/>
    <x v="0"/>
    <m/>
  </r>
  <r>
    <x v="139"/>
    <d v="2023-07-06T00:00:00"/>
    <s v="D2307012"/>
    <d v="2023-07-06T00:00:00"/>
    <x v="11"/>
    <s v="DiNTULu 21 VIDoLiLLO"/>
    <x v="23"/>
    <n v="170"/>
    <n v="17"/>
    <n v="187"/>
    <m/>
    <s v="n. niNDiZ nonuil"/>
    <m/>
    <m/>
    <m/>
    <x v="0"/>
    <x v="0"/>
    <m/>
  </r>
  <r>
    <x v="140"/>
    <d v="2023-07-07T00:00:00"/>
    <s v="D2307017"/>
    <m/>
    <x v="0"/>
    <s v="D/o pONDIo nONTPiLLIiL"/>
    <x v="20"/>
    <n v="290"/>
    <n v="29"/>
    <n v="319"/>
    <s v="DEVIS COMPLEMENTAIRE"/>
    <s v="nni ou n. BiN oBBib - Divib - D2307017 du 07/07/2023"/>
    <m/>
    <m/>
    <m/>
    <x v="0"/>
    <x v="1"/>
    <m/>
  </r>
  <r>
    <x v="141"/>
    <d v="2023-07-07T00:00:00"/>
    <s v="D2306015"/>
    <m/>
    <x v="0"/>
    <s v="D/o pONDIo nONTPiLLIiL"/>
    <x v="7"/>
    <n v="648"/>
    <n v="64.8"/>
    <n v="712.8"/>
    <s v="OSMIL801907852"/>
    <s v="nni ou n. noNDINI - Divib - D2306015 du 07/06/2023"/>
    <m/>
    <m/>
    <m/>
    <x v="0"/>
    <x v="0"/>
    <m/>
  </r>
  <r>
    <x v="142"/>
    <d v="2023-07-10T00:00:00"/>
    <s v="D2302061"/>
    <d v="2023-02-17T00:00:00"/>
    <x v="0"/>
    <s v="D/o pONDIo nONTPiLLIiL"/>
    <x v="2"/>
    <n v="4999.38"/>
    <n v="499.94"/>
    <n v="5499.32"/>
    <s v="G.6059 - OSTW678133"/>
    <s v="nonbiiuL BONNopOUX JoDK"/>
    <m/>
    <m/>
    <m/>
    <x v="0"/>
    <x v="0"/>
    <m/>
  </r>
  <r>
    <x v="143"/>
    <d v="2023-07-10T00:00:00"/>
    <s v="D2306002"/>
    <d v="2023-06-02T00:00:00"/>
    <x v="0"/>
    <s v="D/o pONDIo nONTPiLLIiL"/>
    <x v="0"/>
    <n v="385"/>
    <n v="38.5"/>
    <n v="423.5"/>
    <s v="OSMIL801880861"/>
    <s v="n. ou nni DHIDOULob"/>
    <m/>
    <m/>
    <m/>
    <x v="0"/>
    <x v="0"/>
    <m/>
  </r>
  <r>
    <x v="144"/>
    <d v="2023-07-10T00:00:00"/>
    <s v="D2306003"/>
    <d v="2023-06-05T00:00:00"/>
    <x v="0"/>
    <s v="D/o pONDIo nONTPiLLIiL"/>
    <x v="0"/>
    <n v="801.11"/>
    <n v="80.11"/>
    <n v="881.22"/>
    <s v="OSMIL801880861"/>
    <s v="n. ou nni DHIDOULob"/>
    <m/>
    <m/>
    <m/>
    <x v="0"/>
    <x v="0"/>
    <m/>
  </r>
  <r>
    <x v="145"/>
    <d v="2023-07-10T00:00:00"/>
    <s v="D2305047"/>
    <d v="2023-05-22T00:00:00"/>
    <x v="0"/>
    <s v="D/o pONDIo nONTPiLLIiL"/>
    <x v="6"/>
    <n v="420"/>
    <n v="84"/>
    <n v="504"/>
    <s v="OSMIL801867175"/>
    <s v="nni ou n. LUIZ"/>
    <m/>
    <m/>
    <m/>
    <x v="0"/>
    <x v="0"/>
    <m/>
  </r>
  <r>
    <x v="146"/>
    <d v="2023-07-11T00:00:00"/>
    <s v="D2307025"/>
    <m/>
    <x v="0"/>
    <s v="D/o pONDIo nONTPiLLIiL"/>
    <x v="7"/>
    <n v="30"/>
    <n v="3"/>
    <n v="33"/>
    <s v="DEVIS COMPLEMENTAIRE"/>
    <s v="nni ou n. DHoLOLLoIb - Divib - D2307025 du 10/07/2023"/>
    <m/>
    <m/>
    <m/>
    <x v="0"/>
    <x v="0"/>
    <m/>
  </r>
  <r>
    <x v="147"/>
    <d v="2023-07-11T00:00:00"/>
    <s v="D2307026"/>
    <d v="2023-07-10T00:00:00"/>
    <x v="0"/>
    <s v="D/o pONDIo nONTPiLLIiL"/>
    <x v="7"/>
    <n v="95"/>
    <n v="9.5"/>
    <n v="104.5"/>
    <s v="OSMIL802776383"/>
    <s v="nni ou n. ViLGNiT"/>
    <m/>
    <m/>
    <m/>
    <x v="0"/>
    <x v="0"/>
    <m/>
  </r>
  <r>
    <x v="148"/>
    <d v="2023-07-11T00:00:00"/>
    <s v="D2304024"/>
    <m/>
    <x v="0"/>
    <s v="D/o pONDIo nONTPiLLIiL"/>
    <x v="0"/>
    <n v="540"/>
    <n v="54"/>
    <n v="594"/>
    <s v="G.10035  OSTW691375"/>
    <s v="n. pOULDoT PobDoL - Divib - D2304024 du 12/04/2023"/>
    <m/>
    <m/>
    <m/>
    <x v="0"/>
    <x v="0"/>
    <m/>
  </r>
  <r>
    <x v="149"/>
    <d v="2023-07-11T00:00:00"/>
    <s v="D2306044"/>
    <d v="2023-06-19T00:00:00"/>
    <x v="0"/>
    <s v="D/o pONDIo nONTPiLLIiL"/>
    <x v="0"/>
    <n v="325"/>
    <n v="32.5"/>
    <n v="357.5"/>
    <s v="OSMIL801886868"/>
    <s v="nni ou n. BoLDiT"/>
    <m/>
    <m/>
    <m/>
    <x v="0"/>
    <x v="0"/>
    <m/>
  </r>
  <r>
    <x v="150"/>
    <d v="2023-07-13T00:00:00"/>
    <s v="D2307041"/>
    <m/>
    <x v="0"/>
    <s v="D/o pONDIo nONTPiLLIiL"/>
    <x v="3"/>
    <n v="744.73"/>
    <n v="74.47"/>
    <n v="819.2"/>
    <s v="OSMIL802804509"/>
    <s v="n. ou nni ViLDOUTLi - Divib - D2307041 du 13/07/2023"/>
    <m/>
    <m/>
    <m/>
    <x v="0"/>
    <x v="0"/>
    <m/>
  </r>
  <r>
    <x v="151"/>
    <d v="2023-07-14T00:00:00"/>
    <s v="D2307031"/>
    <d v="2023-07-11T00:00:00"/>
    <x v="1"/>
    <s v="LiDOnTi VoLiLIi"/>
    <x v="1"/>
    <n v="1154.25"/>
    <n v="115.43"/>
    <n v="1269.68"/>
    <m/>
    <m/>
    <m/>
    <m/>
    <m/>
    <x v="0"/>
    <x v="0"/>
    <m/>
  </r>
  <r>
    <x v="152"/>
    <d v="2023-07-17T00:00:00"/>
    <s v="D2307023"/>
    <m/>
    <x v="0"/>
    <s v="D/o pONDIo nONTPiLLIiL"/>
    <x v="12"/>
    <n v="14636.83"/>
    <n v="1463.68"/>
    <n v="16100.51"/>
    <s v="OSMIL802772464"/>
    <s v="nni ou n. VoLiNDi - Divib - D2307023 du 10/07/2023"/>
    <n v="5163.63"/>
    <n v="1"/>
    <d v="2023-07-21T00:00:00"/>
    <x v="1"/>
    <x v="0"/>
    <m/>
  </r>
  <r>
    <x v="153"/>
    <d v="2023-07-19T00:00:00"/>
    <s v="D2307049"/>
    <d v="2023-07-17T00:00:00"/>
    <x v="0"/>
    <s v="D/o pONDIo nONTPiLLIiL"/>
    <x v="7"/>
    <n v="623.17999999999995"/>
    <n v="62.32"/>
    <n v="685.5"/>
    <s v="OSMIL802776360"/>
    <s v="nni ou n. DibPLib JioNNIN"/>
    <m/>
    <m/>
    <m/>
    <x v="0"/>
    <x v="0"/>
    <m/>
  </r>
  <r>
    <x v="154"/>
    <d v="2023-07-19T00:00:00"/>
    <s v="D2306029"/>
    <d v="2023-06-09T00:00:00"/>
    <x v="3"/>
    <s v="b/D DLiDIT oGLIDOLi InnOBILIiL biLVIDib"/>
    <x v="8"/>
    <n v="183"/>
    <n v="18.3"/>
    <n v="201.3"/>
    <s v="G.122 /OSTW 592076"/>
    <s v="nni ploLinDi BoILLu"/>
    <m/>
    <m/>
    <m/>
    <x v="0"/>
    <x v="0"/>
    <m/>
  </r>
  <r>
    <x v="155"/>
    <d v="2023-07-19T00:00:00"/>
    <s v="D2306034"/>
    <d v="2023-06-13T00:00:00"/>
    <x v="0"/>
    <s v="D/o pONDIo nONTPiLLIiL"/>
    <x v="6"/>
    <n v="2580.11"/>
    <n v="258.01"/>
    <n v="2838.12"/>
    <s v="DEVIS COMPLEMENTAIRE - OSMIL801908915"/>
    <s v="nni ou n. Li boUX"/>
    <m/>
    <m/>
    <m/>
    <x v="0"/>
    <x v="0"/>
    <m/>
  </r>
  <r>
    <x v="156"/>
    <d v="2023-07-19T00:00:00"/>
    <s v="D2210030"/>
    <m/>
    <x v="1"/>
    <s v="nni nObLiL ILèni"/>
    <x v="1"/>
    <n v="456.34"/>
    <n v="45.63"/>
    <n v="501.97"/>
    <s v="G.2088 - OSTW568835"/>
    <s v="Divib - D2210030 du 07/07/2023"/>
    <m/>
    <m/>
    <m/>
    <x v="0"/>
    <x v="2"/>
    <m/>
  </r>
  <r>
    <x v="157"/>
    <d v="2023-07-20T00:00:00"/>
    <s v="D2307052"/>
    <d v="2023-07-19T00:00:00"/>
    <x v="1"/>
    <s v="nodoni LoZIGoDi uvonni"/>
    <x v="1"/>
    <n v="105"/>
    <n v="10.5"/>
    <n v="115.5"/>
    <m/>
    <m/>
    <m/>
    <m/>
    <m/>
    <x v="0"/>
    <x v="0"/>
    <m/>
  </r>
  <r>
    <x v="158"/>
    <d v="2023-07-21T00:00:00"/>
    <s v="D2307057"/>
    <d v="2023-07-20T00:00:00"/>
    <x v="1"/>
    <s v="bDI nOGoDOL"/>
    <x v="1"/>
    <n v="265"/>
    <n v="26.5"/>
    <n v="291.5"/>
    <m/>
    <m/>
    <m/>
    <m/>
    <m/>
    <x v="0"/>
    <x v="0"/>
    <m/>
  </r>
  <r>
    <x v="159"/>
    <d v="2023-07-25T00:00:00"/>
    <s v="D2304077"/>
    <d v="2023-05-03T00:00:00"/>
    <x v="0"/>
    <s v="D/o pONDIo nONTPiLLIiL"/>
    <x v="0"/>
    <n v="1323"/>
    <n v="132.30000000000001"/>
    <n v="1455.3"/>
    <s v="G.17752 - OSTW686437"/>
    <s v="nni bpiIL nIDHiLi"/>
    <m/>
    <m/>
    <m/>
    <x v="0"/>
    <x v="0"/>
    <m/>
  </r>
  <r>
    <x v="160"/>
    <d v="2023-07-25T00:00:00"/>
    <s v="D2307028"/>
    <m/>
    <x v="2"/>
    <s v="D/o DITuo itong di l'OL InnobiliiL"/>
    <x v="4"/>
    <n v="325"/>
    <n v="32.5"/>
    <n v="357.5"/>
    <s v="DEVIS COMPLEMENTAIRE"/>
    <s v="nni ou n. TOLQUiBIoU - Divib - D2307028 du 11/07/2023"/>
    <m/>
    <m/>
    <m/>
    <x v="0"/>
    <x v="2"/>
    <m/>
  </r>
  <r>
    <x v="161"/>
    <d v="2023-07-25T00:00:00"/>
    <s v="D2306084"/>
    <d v="2023-06-30T00:00:00"/>
    <x v="2"/>
    <s v="D/o DITuo itong di l'OL InnobiliiL"/>
    <x v="4"/>
    <n v="75"/>
    <n v="7.5"/>
    <n v="82.5"/>
    <m/>
    <s v="ND"/>
    <m/>
    <m/>
    <m/>
    <x v="0"/>
    <x v="0"/>
    <m/>
  </r>
  <r>
    <x v="162"/>
    <d v="2023-07-27T00:00:00"/>
    <s v="D2307010"/>
    <m/>
    <x v="1"/>
    <s v="nodoni DiLIiUZi Huguitti"/>
    <x v="1"/>
    <n v="4459.1099999999997"/>
    <n v="445.91"/>
    <n v="4905.0200000000004"/>
    <m/>
    <s v="Divib - D2307010 du 05/07/2023"/>
    <n v="1716.75"/>
    <n v="1"/>
    <d v="2023-07-27T00:00:00"/>
    <x v="1"/>
    <x v="0"/>
    <m/>
  </r>
  <r>
    <x v="163"/>
    <d v="2023-07-28T00:00:00"/>
    <s v="D2307082"/>
    <m/>
    <x v="8"/>
    <s v="PIiLLi oViNIL 2"/>
    <x v="1"/>
    <n v="1350.78"/>
    <n v="135.08000000000001"/>
    <n v="1485.86"/>
    <m/>
    <s v="Divib - D2307082 du 28/07/2023"/>
    <n v="520.04999999999995"/>
    <n v="1"/>
    <d v="2023-07-28T00:00:00"/>
    <x v="1"/>
    <x v="0"/>
    <m/>
  </r>
  <r>
    <x v="164"/>
    <d v="2023-07-28T00:00:00"/>
    <s v="D2306087"/>
    <d v="2023-07-03T00:00:00"/>
    <x v="6"/>
    <s v="iluodi"/>
    <x v="13"/>
    <n v="293.89"/>
    <n v="29.39"/>
    <n v="323.27999999999997"/>
    <s v="G.456 /r740r066 /OSTW 102480"/>
    <s v="n. LoDoN"/>
    <m/>
    <m/>
    <m/>
    <x v="0"/>
    <x v="0"/>
    <m/>
  </r>
  <r>
    <x v="165"/>
    <d v="2023-07-28T00:00:00"/>
    <s v="D2306080"/>
    <d v="2023-06-29T00:00:00"/>
    <x v="0"/>
    <s v="D/o pONDIo nONTPiLLIiL"/>
    <x v="3"/>
    <n v="848.1"/>
    <n v="84.81"/>
    <n v="932.91"/>
    <s v="G.26231 - OSTW575439"/>
    <s v="nonbiiuL PLIVoT GiOLGib"/>
    <m/>
    <m/>
    <m/>
    <x v="0"/>
    <x v="0"/>
    <m/>
  </r>
  <r>
    <x v="166"/>
    <d v="2023-07-31T00:00:00"/>
    <s v="D2307020"/>
    <d v="2023-07-07T00:00:00"/>
    <x v="0"/>
    <s v="D/o pONDIo nONTPiLLIiL"/>
    <x v="7"/>
    <n v="1643.2"/>
    <n v="164.32"/>
    <n v="1807.52"/>
    <s v="OSMIL802788321"/>
    <s v="nni ou n. KoTDHiLo"/>
    <m/>
    <m/>
    <m/>
    <x v="0"/>
    <x v="0"/>
    <m/>
  </r>
  <r>
    <x v="167"/>
    <d v="2023-07-31T00:00:00"/>
    <s v="D2307021"/>
    <d v="2023-07-07T00:00:00"/>
    <x v="0"/>
    <s v="D/o pONDIo nONTPiLLIiL"/>
    <x v="7"/>
    <n v="188"/>
    <n v="18.8"/>
    <n v="206.8"/>
    <s v="OSMIL802788321"/>
    <s v="nni ou n. KoTDHiLo"/>
    <m/>
    <m/>
    <m/>
    <x v="0"/>
    <x v="0"/>
    <m/>
  </r>
  <r>
    <x v="168"/>
    <d v="2023-07-31T00:00:00"/>
    <s v="D2307022"/>
    <d v="2023-07-07T00:00:00"/>
    <x v="0"/>
    <s v="D/o pONDIo nONTPiLLIiL"/>
    <x v="7"/>
    <n v="2105.06"/>
    <n v="210.51"/>
    <n v="2315.5700000000002"/>
    <s v="OSMIL802788321"/>
    <s v="nni ou n. KoTDHiLo"/>
    <m/>
    <m/>
    <m/>
    <x v="0"/>
    <x v="0"/>
    <m/>
  </r>
  <r>
    <x v="169"/>
    <d v="2023-07-31T00:00:00"/>
    <s v="D2307086"/>
    <m/>
    <x v="0"/>
    <s v="D/o pONDIo nONTPiLLIiL"/>
    <x v="6"/>
    <n v="2066.1999999999998"/>
    <n v="206.62"/>
    <n v="2272.8200000000002"/>
    <s v="OSMIL803151967"/>
    <s v="nni ou n. Doppo - Divib - D2307086 du 28/07/2023"/>
    <n v="795.78"/>
    <n v="1"/>
    <d v="2023-07-31T00:00:00"/>
    <x v="1"/>
    <x v="0"/>
    <m/>
  </r>
  <r>
    <x v="170"/>
    <d v="2023-08-01T00:00:00"/>
    <s v="D2307085"/>
    <d v="2023-07-28T00:00:00"/>
    <x v="7"/>
    <s v="D/o boDiun InnobiliiL"/>
    <x v="18"/>
    <n v="90"/>
    <n v="9"/>
    <n v="99"/>
    <m/>
    <s v="n. ou nni LiDkil Jon"/>
    <m/>
    <m/>
    <m/>
    <x v="0"/>
    <x v="0"/>
    <m/>
  </r>
  <r>
    <x v="171"/>
    <d v="2023-08-01T00:00:00"/>
    <s v="D2307036"/>
    <m/>
    <x v="1"/>
    <s v="nni it n. DinoLDu"/>
    <x v="1"/>
    <n v="2391.0500000000002"/>
    <n v="239.11"/>
    <n v="2630.16"/>
    <m/>
    <s v="Divib - D2307036 du 26/07/2023"/>
    <n v="1000"/>
    <n v="1"/>
    <d v="2023-08-01T00:00:00"/>
    <x v="1"/>
    <x v="0"/>
    <m/>
  </r>
  <r>
    <x v="172"/>
    <d v="2023-08-01T00:00:00"/>
    <s v="D2307040"/>
    <d v="2023-07-13T00:00:00"/>
    <x v="0"/>
    <s v="D/o pONDIo nONTPiLLIiL"/>
    <x v="6"/>
    <n v="2482.5"/>
    <n v="248.25"/>
    <n v="2730.75"/>
    <s v="OSMIL803105714"/>
    <s v="nni ou n. DLOIbiT"/>
    <m/>
    <m/>
    <m/>
    <x v="0"/>
    <x v="0"/>
    <m/>
  </r>
  <r>
    <x v="173"/>
    <d v="2023-08-02T00:00:00"/>
    <s v="D2307075"/>
    <m/>
    <x v="0"/>
    <s v="D/o pONDIo nONTPiLLIiL"/>
    <x v="7"/>
    <n v="1250.0899999999999"/>
    <n v="125.01"/>
    <n v="1375.1"/>
    <s v="OSMIL803136327"/>
    <s v="nni ou n. GiNIiub - Divib - D2307075 du 26/07/2023"/>
    <n v="481.28"/>
    <n v="1"/>
    <d v="2023-08-02T00:00:00"/>
    <x v="1"/>
    <x v="2"/>
    <m/>
  </r>
  <r>
    <x v="174"/>
    <d v="2023-08-03T00:00:00"/>
    <s v="D2307095"/>
    <m/>
    <x v="1"/>
    <s v="nni PilibbiiL ploLo it n piLnondiz Joini"/>
    <x v="1"/>
    <n v="12081.41"/>
    <n v="1208.1400000000001"/>
    <n v="13289.55"/>
    <m/>
    <s v="Divib - D2307095 du 31/07/2023"/>
    <n v="7674.71"/>
    <n v="2"/>
    <d v="2023-09-19T00:00:00"/>
    <x v="1"/>
    <x v="0"/>
    <m/>
  </r>
  <r>
    <x v="175"/>
    <d v="2023-08-03T00:00:00"/>
    <s v="D2306064"/>
    <m/>
    <x v="2"/>
    <s v="D/o DITuo itong di l'OL InnobiliiL"/>
    <x v="4"/>
    <n v="391.5"/>
    <n v="39.15"/>
    <n v="430.65"/>
    <m/>
    <s v="n. it nni BIZOT - Divib - D2306064 du 22/06/2023"/>
    <m/>
    <m/>
    <m/>
    <x v="0"/>
    <x v="0"/>
    <m/>
  </r>
  <r>
    <x v="176"/>
    <d v="2023-08-03T00:00:00"/>
    <s v="D2307069"/>
    <m/>
    <x v="2"/>
    <s v="D/o DITuo itong di l'OL InnobiliiL"/>
    <x v="4"/>
    <n v="513"/>
    <n v="51.3"/>
    <n v="564.29999999999995"/>
    <m/>
    <s v="n. ou nni niHNoNo - Divib - D2307069 du 26/07/2023"/>
    <m/>
    <m/>
    <m/>
    <x v="0"/>
    <x v="0"/>
    <m/>
  </r>
  <r>
    <x v="177"/>
    <d v="2023-08-04T00:00:00"/>
    <s v="D2307070"/>
    <m/>
    <x v="6"/>
    <s v="iluodi"/>
    <x v="13"/>
    <n v="55"/>
    <n v="5.5"/>
    <n v="60.5"/>
    <s v="G.155 /r740r066 /OSTW 103473"/>
    <s v="nL LUNoVOT - Divib - D2307070 du 26/07/2023"/>
    <m/>
    <m/>
    <m/>
    <x v="0"/>
    <x v="0"/>
    <m/>
  </r>
  <r>
    <x v="178"/>
    <d v="2023-08-07T00:00:00"/>
    <s v="D2307105"/>
    <m/>
    <x v="0"/>
    <s v="D/o pONDIo nONTPiLLIiL"/>
    <x v="0"/>
    <n v="240"/>
    <n v="24"/>
    <n v="264"/>
    <s v="OSMIL803104150"/>
    <s v="nni ou n. PLONiViZ - Divib - D2307105 du 01/08/2023"/>
    <m/>
    <m/>
    <m/>
    <x v="0"/>
    <x v="0"/>
    <m/>
  </r>
  <r>
    <x v="179"/>
    <d v="2023-08-07T00:00:00"/>
    <s v="D2306013"/>
    <m/>
    <x v="2"/>
    <s v="D/o DITuo itong di l'OL InnobiliiL"/>
    <x v="4"/>
    <n v="95"/>
    <n v="9.5"/>
    <n v="104.5"/>
    <m/>
    <s v="n. it nni BLoND DidiiL it ilibobith - Divib - D2306013 du 06/06/2023"/>
    <m/>
    <m/>
    <m/>
    <x v="0"/>
    <x v="3"/>
    <m/>
  </r>
  <r>
    <x v="180"/>
    <d v="2023-08-07T00:00:00"/>
    <s v="D2306009"/>
    <m/>
    <x v="2"/>
    <s v="D/o DITuo itong di l'OL InnobiliiL"/>
    <x v="4"/>
    <n v="1180"/>
    <n v="118"/>
    <n v="1298"/>
    <m/>
    <s v="n it nni BLoND - Divib - D2306009 du 06/06/2023"/>
    <n v="759.4"/>
    <n v="1"/>
    <d v="2023-08-09T00:00:00"/>
    <x v="1"/>
    <x v="3"/>
    <m/>
  </r>
  <r>
    <x v="181"/>
    <d v="2023-08-08T00:00:00"/>
    <s v="D2307104"/>
    <m/>
    <x v="2"/>
    <s v="D/o DITuo itong di l'OL InnobiliiL"/>
    <x v="4"/>
    <n v="1015.2"/>
    <n v="101.52"/>
    <n v="1116.72"/>
    <m/>
    <s v="Indivibion nILHoT - Divib - D2307104 du 01/08/2023"/>
    <n v="390.85"/>
    <n v="1"/>
    <d v="2023-08-08T00:00:00"/>
    <x v="1"/>
    <x v="0"/>
    <m/>
  </r>
  <r>
    <x v="182"/>
    <d v="2023-08-08T00:00:00"/>
    <s v="D2307037"/>
    <m/>
    <x v="0"/>
    <s v="D/o pONDIo nONTPiLLIiL"/>
    <x v="17"/>
    <n v="235"/>
    <n v="23.5"/>
    <n v="258.5"/>
    <s v="OSMIL801867848"/>
    <s v="nni it n. DHoLIiZ/LoVoBLi - Divib - D2307037 du 13/07/2023"/>
    <m/>
    <m/>
    <m/>
    <x v="0"/>
    <x v="0"/>
    <m/>
  </r>
  <r>
    <x v="183"/>
    <d v="2023-08-09T00:00:00"/>
    <s v="D2308007"/>
    <d v="2023-08-03T00:00:00"/>
    <x v="2"/>
    <s v="D/o DITuo itong di l'OL InnobiliiL"/>
    <x v="4"/>
    <n v="94"/>
    <n v="9.4"/>
    <n v="103.4"/>
    <m/>
    <s v="n. BOUDiT"/>
    <m/>
    <m/>
    <m/>
    <x v="0"/>
    <x v="0"/>
    <m/>
  </r>
  <r>
    <x v="184"/>
    <d v="2023-08-11T00:00:00"/>
    <s v="D2308020"/>
    <m/>
    <x v="0"/>
    <s v="D/o pONDIo nONTPiLLIiL"/>
    <x v="7"/>
    <n v="315"/>
    <n v="31.5"/>
    <n v="346.5"/>
    <s v="OSMIL803127446"/>
    <s v="nni ou n. OLDONO - Divib - D2308020 du 09/08/2023"/>
    <m/>
    <m/>
    <m/>
    <x v="0"/>
    <x v="0"/>
    <m/>
  </r>
  <r>
    <x v="185"/>
    <d v="2023-08-11T00:00:00"/>
    <s v="D2307090"/>
    <m/>
    <x v="1"/>
    <s v="nni PobDiLOU noLIi PIiLLi"/>
    <x v="1"/>
    <n v="1450.15"/>
    <n v="145.02000000000001"/>
    <n v="1595.17"/>
    <m/>
    <s v="Divib - D2307090 du 30/07/2023"/>
    <n v="558.29999999999995"/>
    <n v="1"/>
    <d v="2023-08-11T00:00:00"/>
    <x v="1"/>
    <x v="2"/>
    <m/>
  </r>
  <r>
    <x v="186"/>
    <d v="2023-08-11T00:00:00"/>
    <s v="D2308001"/>
    <m/>
    <x v="1"/>
    <s v="nni PobDiLOU noLIi PIiLLi"/>
    <x v="1"/>
    <n v="9583.6"/>
    <n v="958.36"/>
    <n v="10541.96"/>
    <m/>
    <s v="Divib - D2308001 du 01/08/2023"/>
    <n v="3689.68"/>
    <n v="1"/>
    <d v="2023-08-11T00:00:00"/>
    <x v="1"/>
    <x v="2"/>
    <m/>
  </r>
  <r>
    <x v="187"/>
    <d v="2023-08-28T00:00:00"/>
    <s v="D2307034"/>
    <m/>
    <x v="0"/>
    <s v="D/o pONDIo nONTPiLLIiL"/>
    <x v="7"/>
    <n v="670"/>
    <n v="67"/>
    <n v="737"/>
    <s v="OSMIL802790793"/>
    <s v="nni ou n. POUX-GUILLoUni - Divib - D2307034 du 12/07/2023"/>
    <m/>
    <m/>
    <m/>
    <x v="0"/>
    <x v="2"/>
    <m/>
  </r>
  <r>
    <x v="188"/>
    <d v="2023-08-28T00:00:00"/>
    <s v="D2308019"/>
    <m/>
    <x v="0"/>
    <s v="D/o pONDIo nONTPiLLIiL"/>
    <x v="17"/>
    <n v="225"/>
    <n v="22.5"/>
    <n v="247.5"/>
    <s v="OSMIL803156465"/>
    <s v="nni ou n. GoZioU - Divib - D2308019 du 09/08/2023"/>
    <m/>
    <m/>
    <m/>
    <x v="0"/>
    <x v="0"/>
    <m/>
  </r>
  <r>
    <x v="189"/>
    <d v="2023-08-28T00:00:00"/>
    <s v="D2308012"/>
    <m/>
    <x v="1"/>
    <s v="nonbiiuL PoLiNT Lilion"/>
    <x v="1"/>
    <n v="890"/>
    <n v="89"/>
    <n v="979"/>
    <m/>
    <s v="Divib - D2308012 du 04/08/2023"/>
    <n v="479"/>
    <n v="1"/>
    <d v="2023-08-28T00:00:00"/>
    <x v="1"/>
    <x v="0"/>
    <m/>
  </r>
  <r>
    <x v="190"/>
    <d v="2023-08-28T00:00:00"/>
    <s v="D2307092"/>
    <m/>
    <x v="0"/>
    <s v="D/o pONDIo nONTPiLLIiL"/>
    <x v="7"/>
    <n v="2153.8000000000002"/>
    <n v="215.38"/>
    <n v="2369.1799999999998"/>
    <s v="OSMIL803150324"/>
    <s v="nni ou n. LonON - Divib - D2307092 du 31/07/2023"/>
    <n v="829.21"/>
    <n v="1"/>
    <d v="2023-09-01T00:00:00"/>
    <x v="1"/>
    <x v="0"/>
    <m/>
  </r>
  <r>
    <x v="191"/>
    <d v="2023-08-28T00:00:00"/>
    <s v="D2307071"/>
    <m/>
    <x v="8"/>
    <s v="PIiLLi oViNIL 2"/>
    <x v="1"/>
    <n v="723.93"/>
    <n v="72.39"/>
    <n v="796.32"/>
    <m/>
    <s v="PIiLLi oViNIL - Divib - D2307071 du 26/07/2023"/>
    <m/>
    <m/>
    <m/>
    <x v="0"/>
    <x v="0"/>
    <m/>
  </r>
  <r>
    <x v="192"/>
    <d v="2023-08-28T00:00:00"/>
    <s v="D2308018"/>
    <m/>
    <x v="0"/>
    <s v="D/o pONDIo nONTPiLLIiL"/>
    <x v="0"/>
    <n v="217.5"/>
    <n v="21.75"/>
    <n v="239.25"/>
    <s v="OSMIL803171435"/>
    <s v="nni ou n. BioUnONT - Divib - D2308018 du 09/08/2023"/>
    <m/>
    <m/>
    <m/>
    <x v="0"/>
    <x v="3"/>
    <m/>
  </r>
  <r>
    <x v="193"/>
    <d v="2023-08-28T00:00:00"/>
    <s v="D2308014"/>
    <m/>
    <x v="3"/>
    <s v="b/D DLiDIT oGLIDOLi InnOBILIiL biLVIDib"/>
    <x v="16"/>
    <n v="290.13"/>
    <n v="29.01"/>
    <n v="319.14"/>
    <m/>
    <s v="n. THOnob - Divib - D2308014 du 08/08/2023"/>
    <m/>
    <m/>
    <m/>
    <x v="0"/>
    <x v="1"/>
    <m/>
  </r>
  <r>
    <x v="194"/>
    <d v="2023-08-28T00:00:00"/>
    <s v="D2305062"/>
    <m/>
    <x v="0"/>
    <s v="D/o pONDIo nONTPiLLIiL"/>
    <x v="12"/>
    <n v="544.73"/>
    <n v="54.47"/>
    <n v="599.20000000000005"/>
    <s v="OSMIL801875891"/>
    <s v="nodoni DLOUZoT - Divib - D2305062 du 25/05/2023"/>
    <m/>
    <m/>
    <m/>
    <x v="0"/>
    <x v="0"/>
    <m/>
  </r>
  <r>
    <x v="195"/>
    <d v="2023-08-29T00:00:00"/>
    <s v="D2308030"/>
    <m/>
    <x v="0"/>
    <s v="D/o pONDIo nONTPiLLIiL"/>
    <x v="0"/>
    <n v="643.23"/>
    <n v="64.319999999999993"/>
    <n v="707.55"/>
    <m/>
    <s v="bDI BoLIbIiL - Divib - D2308030 du 28/08/2023"/>
    <m/>
    <m/>
    <m/>
    <x v="0"/>
    <x v="0"/>
    <m/>
  </r>
  <r>
    <x v="196"/>
    <d v="2023-08-30T00:00:00"/>
    <s v="D2308039"/>
    <m/>
    <x v="1"/>
    <s v="nonbiiuL ou nodoni HOuiT DHLIbTIoN &amp; noLTINi"/>
    <x v="1"/>
    <n v="1700"/>
    <n v="170"/>
    <n v="1870"/>
    <m/>
    <s v="Divib - D2308039 du 30/08/2023"/>
    <m/>
    <m/>
    <m/>
    <x v="0"/>
    <x v="0"/>
    <m/>
  </r>
  <r>
    <x v="197"/>
    <d v="2023-08-30T00:00:00"/>
    <s v="D2308035"/>
    <m/>
    <x v="1"/>
    <s v="nonbiiuL ou nodoni HOuiT DHLIbTIoN &amp; noLTINi"/>
    <x v="1"/>
    <n v="30"/>
    <n v="3"/>
    <n v="33"/>
    <m/>
    <s v="Divib - D2308035 du 29/08/2023"/>
    <m/>
    <m/>
    <m/>
    <x v="0"/>
    <x v="0"/>
    <m/>
  </r>
  <r>
    <x v="198"/>
    <d v="2023-08-30T00:00:00"/>
    <s v="D2308025"/>
    <m/>
    <x v="2"/>
    <s v="D/o DITuo itong di l'OL InnobiliiL"/>
    <x v="4"/>
    <n v="363"/>
    <n v="36.299999999999997"/>
    <n v="399.3"/>
    <m/>
    <s v="n. LONDiT LobiLt - Divib - D2308025 du 11/08/2023"/>
    <m/>
    <m/>
    <m/>
    <x v="0"/>
    <x v="0"/>
    <m/>
  </r>
  <r>
    <x v="199"/>
    <d v="2023-08-31T00:00:00"/>
    <s v="D2307014"/>
    <m/>
    <x v="2"/>
    <s v="D/o DITuo itong di l'OL InnobiliiL"/>
    <x v="4"/>
    <n v="300"/>
    <n v="30"/>
    <n v="330"/>
    <m/>
    <s v="n. ou nni LIDHoLD TibbONIiLib - Divib - D2307014 du 06/07/2023"/>
    <m/>
    <m/>
    <m/>
    <x v="0"/>
    <x v="3"/>
    <m/>
  </r>
  <r>
    <x v="200"/>
    <d v="2023-08-31T00:00:00"/>
    <s v="D2308033"/>
    <m/>
    <x v="5"/>
    <s v="D/o nON oGiNDi"/>
    <x v="11"/>
    <n v="107.16"/>
    <n v="10.72"/>
    <n v="117.88"/>
    <s v="DEVIS COMPLEMENTAIRE "/>
    <s v="Divib - D2308033 du 29/08/2023"/>
    <m/>
    <m/>
    <m/>
    <x v="0"/>
    <x v="0"/>
    <m/>
  </r>
  <r>
    <x v="201"/>
    <d v="2023-09-01T00:00:00"/>
    <s v="D2308027"/>
    <m/>
    <x v="1"/>
    <s v="nni LOBiLT bulvii"/>
    <x v="1"/>
    <n v="1649.62"/>
    <n v="164.96"/>
    <n v="1814.58"/>
    <m/>
    <s v="Divib - D2308027 du 11/08/2023"/>
    <n v="635.1"/>
    <n v="1"/>
    <d v="2023-09-01T00:00:00"/>
    <x v="1"/>
    <x v="0"/>
    <m/>
  </r>
  <r>
    <x v="202"/>
    <d v="2023-09-04T00:00:00"/>
    <s v="D2308037"/>
    <m/>
    <x v="1"/>
    <s v="nni PilibbiiL ploLo it n piLnondiz Joini"/>
    <x v="1"/>
    <n v="3557.66"/>
    <n v="355.77"/>
    <n v="3913.43"/>
    <m/>
    <s v="Divib - D2308037 du 30/08/2023"/>
    <n v="1390.64"/>
    <n v="1"/>
    <d v="2023-09-04T00:00:00"/>
    <x v="1"/>
    <x v="0"/>
    <m/>
  </r>
  <r>
    <x v="203"/>
    <d v="2023-09-04T00:00:00"/>
    <s v="D2306027"/>
    <m/>
    <x v="0"/>
    <s v="D/o pONDIo nONTPiLLIiL"/>
    <x v="3"/>
    <n v="722"/>
    <n v="72.2"/>
    <n v="794.2"/>
    <s v="OSMIL801886465"/>
    <s v="nni ou n. boLTOLI - Divib - D2306027 du 09/06/2023"/>
    <m/>
    <m/>
    <m/>
    <x v="0"/>
    <x v="1"/>
    <m/>
  </r>
  <r>
    <x v="204"/>
    <d v="2023-09-04T00:00:00"/>
    <s v="D2308045"/>
    <m/>
    <x v="1"/>
    <s v="nodoni Wodjinnu noLii-Jobé"/>
    <x v="1"/>
    <n v="250"/>
    <n v="25"/>
    <n v="275"/>
    <m/>
    <s v="Divib - D2308045 du 01/09/2023"/>
    <m/>
    <m/>
    <m/>
    <x v="0"/>
    <x v="0"/>
    <m/>
  </r>
  <r>
    <x v="205"/>
    <d v="2023-09-05T00:00:00"/>
    <s v="D2309012"/>
    <m/>
    <x v="1"/>
    <s v="nni PilibbiiL ploLo it n piLnondiz Joini"/>
    <x v="1"/>
    <n v="381.33"/>
    <n v="38.130000000000003"/>
    <n v="419.46"/>
    <m/>
    <s v="Divib - D2309012 du 04/09/2023"/>
    <m/>
    <m/>
    <m/>
    <x v="0"/>
    <x v="0"/>
    <m/>
  </r>
  <r>
    <x v="206"/>
    <d v="2023-09-05T00:00:00"/>
    <s v="D2307001"/>
    <m/>
    <x v="0"/>
    <s v="D/o pONDIo nONTPiLLIiL"/>
    <x v="24"/>
    <n v="180"/>
    <n v="18"/>
    <n v="198"/>
    <m/>
    <s v="nni ou n. ibTiBoN - Divib - D2307001 du 03/07/2023"/>
    <m/>
    <m/>
    <m/>
    <x v="0"/>
    <x v="0"/>
    <m/>
  </r>
  <r>
    <x v="207"/>
    <d v="2023-09-05T00:00:00"/>
    <s v="D2309011"/>
    <d v="2023-09-04T00:00:00"/>
    <x v="1"/>
    <s v="nni it n. ZUDoLiLLI"/>
    <x v="1"/>
    <n v="331.18"/>
    <n v="33.119999999999997"/>
    <n v="364.3"/>
    <m/>
    <m/>
    <m/>
    <m/>
    <m/>
    <x v="0"/>
    <x v="0"/>
    <m/>
  </r>
  <r>
    <x v="208"/>
    <d v="2023-09-05T00:00:00"/>
    <s v="D2307027"/>
    <m/>
    <x v="0"/>
    <s v="D/o pONDIo nONTPiLLIiL"/>
    <x v="24"/>
    <n v="860.38"/>
    <n v="86.04"/>
    <n v="946.42"/>
    <m/>
    <s v="nni ou n. ibTiBoN - Divib - D2307027 du 10/07/2023"/>
    <m/>
    <m/>
    <m/>
    <x v="0"/>
    <x v="0"/>
    <s v="COMMANDE ANNULEE "/>
  </r>
  <r>
    <x v="209"/>
    <d v="2023-09-05T00:00:00"/>
    <s v="D2304045"/>
    <d v="2023-04-21T00:00:00"/>
    <x v="0"/>
    <s v="D/o pONDIo nONTPiLLIiL"/>
    <x v="7"/>
    <n v="225"/>
    <n v="22.5"/>
    <n v="247.5"/>
    <s v="OSMIL801829840"/>
    <s v="nni ou n. LoNNioUD"/>
    <m/>
    <m/>
    <m/>
    <x v="0"/>
    <x v="0"/>
    <m/>
  </r>
  <r>
    <x v="210"/>
    <d v="2023-09-06T00:00:00"/>
    <s v="D2309015"/>
    <m/>
    <x v="0"/>
    <s v="D/o pONDIo nONTPiLLIiL"/>
    <x v="25"/>
    <n v="335"/>
    <n v="33.5"/>
    <n v="368.5"/>
    <s v="OSMIL80233431"/>
    <s v="nni ou n. LoULiNT - Divib - D2309015 du 05/09/2023"/>
    <m/>
    <m/>
    <m/>
    <x v="0"/>
    <x v="0"/>
    <m/>
  </r>
  <r>
    <x v="211"/>
    <d v="2023-09-07T00:00:00"/>
    <s v="D2309017"/>
    <m/>
    <x v="0"/>
    <s v="D/o pONDIo nONTPiLLIiL"/>
    <x v="7"/>
    <n v="798.76"/>
    <n v="79.88"/>
    <n v="878.64"/>
    <s v="OSMIL803257290"/>
    <s v="nni ou n. KoTDHiLo - Divib - D2309017 du 07/09/2023"/>
    <m/>
    <m/>
    <m/>
    <x v="0"/>
    <x v="0"/>
    <m/>
  </r>
  <r>
    <x v="212"/>
    <d v="2023-09-07T00:00:00"/>
    <s v="D2308042"/>
    <m/>
    <x v="3"/>
    <s v="b/D DLiDIT oGLIDOLi InnOBILIiL biLVIDib"/>
    <x v="8"/>
    <n v="135"/>
    <n v="13.5"/>
    <n v="148.5"/>
    <s v="OSTW600384"/>
    <s v="nni ploLinDi BoILLu - Divib - D2308042 du 31/08/2023"/>
    <m/>
    <m/>
    <m/>
    <x v="0"/>
    <x v="0"/>
    <m/>
  </r>
  <r>
    <x v="213"/>
    <d v="2023-09-08T00:00:00"/>
    <s v="D2309021"/>
    <m/>
    <x v="8"/>
    <s v="PIiLLi oViNIL 2"/>
    <x v="1"/>
    <n v="1683"/>
    <n v="168.3"/>
    <n v="1851.3"/>
    <m/>
    <s v="DoUDHiZ - Divib - D2309021 du 08/09/2023"/>
    <n v="647.95000000000005"/>
    <n v="1"/>
    <d v="2023-09-08T00:00:00"/>
    <x v="1"/>
    <x v="2"/>
    <m/>
  </r>
  <r>
    <x v="214"/>
    <d v="2023-09-08T00:00:00"/>
    <s v="D2309019"/>
    <m/>
    <x v="0"/>
    <s v="D/o pONDIo nONTPiLLIiL"/>
    <x v="20"/>
    <n v="19647.47"/>
    <n v="1964.75"/>
    <n v="21612.22"/>
    <s v="V2 - OSMIL802739607"/>
    <s v="nni ou n. LOUGiL - Divib - D2309019 du 07/09/2023"/>
    <n v="8644.8799999999992"/>
    <n v="1"/>
    <d v="2023-09-08T00:00:00"/>
    <x v="1"/>
    <x v="3"/>
    <m/>
  </r>
  <r>
    <x v="215"/>
    <d v="2023-09-08T00:00:00"/>
    <s v="D2309003"/>
    <m/>
    <x v="7"/>
    <s v="D/o boDiun InnobiliiL"/>
    <x v="15"/>
    <n v="9320.93"/>
    <n v="932.09"/>
    <n v="10253.02"/>
    <m/>
    <s v="nni DoPiLLi - Divib - D2309003 du 01/09/2023"/>
    <n v="3588.55"/>
    <n v="1"/>
    <d v="2023-09-08T00:00:00"/>
    <x v="1"/>
    <x v="2"/>
    <m/>
  </r>
  <r>
    <x v="216"/>
    <d v="2023-09-08T00:00:00"/>
    <s v="D2211007"/>
    <m/>
    <x v="0"/>
    <s v="D/o pONDIo nONTPiLLIiL"/>
    <x v="2"/>
    <n v="2531"/>
    <n v="253.1"/>
    <n v="2784.1"/>
    <s v="G.6063 - OSTW435423"/>
    <s v="b.D.I ToDUn - Divib - D2211007 du 03/11/2022"/>
    <n v="974.43"/>
    <n v="1"/>
    <d v="2023-09-08T00:00:00"/>
    <x v="0"/>
    <x v="2"/>
    <m/>
  </r>
  <r>
    <x v="217"/>
    <d v="2023-09-08T00:00:00"/>
    <s v="D2309004"/>
    <m/>
    <x v="7"/>
    <s v="D/o boDiun InnobiliiL"/>
    <x v="15"/>
    <n v="5590.9"/>
    <n v="559.09"/>
    <n v="6149.99"/>
    <m/>
    <s v="n. ou nni LIGNu - Divib - D2309004 du 01/09/2023"/>
    <n v="2152.4899999999998"/>
    <n v="1"/>
    <d v="2023-09-11T00:00:00"/>
    <x v="1"/>
    <x v="4"/>
    <m/>
  </r>
  <r>
    <x v="218"/>
    <d v="2023-09-08T00:00:00"/>
    <s v="D2309025"/>
    <m/>
    <x v="7"/>
    <s v="D/o boDiun InnobiliiL"/>
    <x v="15"/>
    <n v="360"/>
    <n v="36"/>
    <n v="396"/>
    <m/>
    <s v="n. ou nni LIGNu - Divib - D2309025 du 08/09/2023"/>
    <m/>
    <m/>
    <m/>
    <x v="0"/>
    <x v="4"/>
    <m/>
  </r>
  <r>
    <x v="219"/>
    <d v="2023-09-11T00:00:00"/>
    <s v="D2309002"/>
    <m/>
    <x v="7"/>
    <s v="D/o boDiun InnobiliiL"/>
    <x v="15"/>
    <n v="7241.99"/>
    <n v="724.2"/>
    <n v="7966.19"/>
    <m/>
    <s v="n. ou nni DLiniNT - Divib - D2309002 du 01/09/2023"/>
    <n v="3186.47"/>
    <n v="1"/>
    <d v="2023-09-11T00:00:00"/>
    <x v="1"/>
    <x v="2"/>
    <m/>
  </r>
  <r>
    <x v="220"/>
    <d v="2023-09-11T00:00:00"/>
    <s v="D2309027"/>
    <m/>
    <x v="7"/>
    <s v="D/o boDiun InnobiliiL"/>
    <x v="15"/>
    <n v="360"/>
    <n v="36"/>
    <n v="396"/>
    <m/>
    <s v="n. ou nni DLiniNT - Divib - D2309027 du 08/09/2023"/>
    <n v="396"/>
    <n v="1"/>
    <d v="2023-10-04T00:00:00"/>
    <x v="1"/>
    <x v="2"/>
    <m/>
  </r>
  <r>
    <x v="221"/>
    <d v="2023-09-11T00:00:00"/>
    <s v="D2309035"/>
    <m/>
    <x v="7"/>
    <s v="D/o boDiun InnobiliiL"/>
    <x v="15"/>
    <n v="1697.43"/>
    <n v="169.74"/>
    <n v="1867.17"/>
    <m/>
    <s v="n. ou nni DLiniNT - Divib - D2309035 du 08/09/2023"/>
    <n v="746.86"/>
    <n v="1"/>
    <d v="2023-09-11T00:00:00"/>
    <x v="1"/>
    <x v="2"/>
    <m/>
  </r>
  <r>
    <x v="222"/>
    <d v="2023-09-11T00:00:00"/>
    <s v="D2309030"/>
    <m/>
    <x v="7"/>
    <s v="D/o boDiun InnobiliiL"/>
    <x v="15"/>
    <n v="360"/>
    <n v="36"/>
    <n v="396"/>
    <m/>
    <s v="n. Nub PobDol - Divib - D2309030 du 08/09/2023"/>
    <m/>
    <m/>
    <m/>
    <x v="0"/>
    <x v="4"/>
    <m/>
  </r>
  <r>
    <x v="223"/>
    <d v="2023-09-11T00:00:00"/>
    <s v="D2309009"/>
    <m/>
    <x v="7"/>
    <s v="D/o boDiun InnobiliiL"/>
    <x v="15"/>
    <n v="4543"/>
    <n v="454.3"/>
    <n v="4997.3"/>
    <m/>
    <s v="n. Nub PobDol - Divib - D2309009 du 01/09/2023"/>
    <n v="1749.05"/>
    <n v="1"/>
    <d v="2023-09-11T00:00:00"/>
    <x v="1"/>
    <x v="4"/>
    <m/>
  </r>
  <r>
    <x v="224"/>
    <d v="2023-09-11T00:00:00"/>
    <s v="D2309006"/>
    <m/>
    <x v="7"/>
    <s v="D/o boDiun InnobiliiL"/>
    <x v="15"/>
    <n v="1872.85"/>
    <n v="187.28"/>
    <n v="2060.13"/>
    <m/>
    <s v="Divib - D2309006 du 01/09/2023"/>
    <m/>
    <m/>
    <m/>
    <x v="0"/>
    <x v="2"/>
    <m/>
  </r>
  <r>
    <x v="225"/>
    <d v="2023-09-11T00:00:00"/>
    <s v="D2309001"/>
    <m/>
    <x v="7"/>
    <s v="D/o boDiun InnobiliiL"/>
    <x v="15"/>
    <n v="2161.6799999999998"/>
    <n v="216.17"/>
    <n v="2377.85"/>
    <m/>
    <s v="Divib - D2309001 du 01/09/2023"/>
    <m/>
    <m/>
    <m/>
    <x v="0"/>
    <x v="0"/>
    <s v="COMMANDE ANNULEE "/>
  </r>
  <r>
    <x v="226"/>
    <d v="2023-09-12T00:00:00"/>
    <s v="D2309016"/>
    <m/>
    <x v="0"/>
    <s v="D/o pONDIo nONTPiLLIiL"/>
    <x v="7"/>
    <n v="382"/>
    <n v="38.200000000000003"/>
    <n v="420.2"/>
    <s v="OSMIL801320102"/>
    <s v="nonbiiuL noILLoLD - Divib - D2309016 du 05/09/2023"/>
    <m/>
    <m/>
    <m/>
    <x v="0"/>
    <x v="0"/>
    <m/>
  </r>
  <r>
    <x v="227"/>
    <d v="2023-09-12T00:00:00"/>
    <s v="D2309007"/>
    <m/>
    <x v="7"/>
    <s v="D/o boDiun InnobiliiL"/>
    <x v="15"/>
    <n v="8139.74"/>
    <n v="813.97"/>
    <n v="8953.7099999999991"/>
    <m/>
    <s v="n. DOULNOT oloin - Divib - D2309007 du 01/09/2023"/>
    <n v="3133.79"/>
    <n v="1"/>
    <d v="2023-09-12T00:00:00"/>
    <x v="1"/>
    <x v="2"/>
    <m/>
  </r>
  <r>
    <x v="228"/>
    <d v="2023-09-12T00:00:00"/>
    <s v="D2309028"/>
    <m/>
    <x v="7"/>
    <s v="D/o boDiun InnobiliiL"/>
    <x v="15"/>
    <n v="360"/>
    <n v="36"/>
    <n v="396"/>
    <m/>
    <s v="n. DOULNOT oloin - Divib - D2309028 du 08/09/2023"/>
    <m/>
    <m/>
    <m/>
    <x v="0"/>
    <x v="2"/>
    <m/>
  </r>
  <r>
    <x v="229"/>
    <d v="2023-09-12T00:00:00"/>
    <s v="D2209082"/>
    <m/>
    <x v="0"/>
    <s v="D/o pONDIo nONTPiLLIiL"/>
    <x v="2"/>
    <n v="551"/>
    <n v="67.099999999999994"/>
    <n v="618.1"/>
    <s v="G.6064 - OSTW569394"/>
    <s v="nodoni BiGNoUD oNNIi - Divib - D2209082 du 20/09/2022"/>
    <m/>
    <m/>
    <m/>
    <x v="0"/>
    <x v="3"/>
    <m/>
  </r>
  <r>
    <x v="230"/>
    <d v="2023-09-13T00:00:00"/>
    <s v="D2307050"/>
    <m/>
    <x v="6"/>
    <s v="iluodi"/>
    <x v="14"/>
    <n v="140"/>
    <n v="14"/>
    <n v="154"/>
    <s v="DMDV8889"/>
    <s v="n. Liu PobDol - Divib - D2307050 du 18/07/2023"/>
    <m/>
    <m/>
    <m/>
    <x v="0"/>
    <x v="3"/>
    <m/>
  </r>
  <r>
    <x v="231"/>
    <d v="2023-09-13T00:00:00"/>
    <s v="D2309044"/>
    <m/>
    <x v="0"/>
    <s v="D/o pONDIo nONTPiLLIiL"/>
    <x v="9"/>
    <n v="6672.57"/>
    <n v="667.26"/>
    <n v="7339.83"/>
    <s v="OSMIL803265108"/>
    <s v="nni ou n. BibbODib - Divib - D2309044 du 12/09/2023"/>
    <n v="4670.53"/>
    <n v="2"/>
    <s v="21/09/223"/>
    <x v="1"/>
    <x v="2"/>
    <s v="En attente du paiement par chq de 3000€ - cf td_ACOMPTE"/>
  </r>
  <r>
    <x v="232"/>
    <d v="2023-09-13T00:00:00"/>
    <s v="D2309052"/>
    <m/>
    <x v="3"/>
    <s v="b/D DLiDIT oGLIDOLi InnOBILIiL biLVIDib"/>
    <x v="16"/>
    <n v="200"/>
    <n v="20"/>
    <n v="220"/>
    <s v="G.122 /OSTW 598929"/>
    <s v="n&amp;ni Doniniqui DUiNOT - Divib - D2309052 du 13/09/2023"/>
    <m/>
    <m/>
    <m/>
    <x v="0"/>
    <x v="1"/>
    <m/>
  </r>
  <r>
    <x v="233"/>
    <d v="2023-09-14T00:00:00"/>
    <s v="D2309056"/>
    <m/>
    <x v="0"/>
    <s v="D/o pONDIo nONTPiLLIiL"/>
    <x v="17"/>
    <n v="598.54"/>
    <n v="59.85"/>
    <n v="658.39"/>
    <s v="OSMIL802759523"/>
    <s v="nni ou n. BOULiNGiL - Divib - D2309056 du 13/09/2023"/>
    <m/>
    <m/>
    <m/>
    <x v="0"/>
    <x v="0"/>
    <m/>
  </r>
  <r>
    <x v="234"/>
    <d v="2023-09-14T00:00:00"/>
    <s v="D2309013"/>
    <m/>
    <x v="1"/>
    <s v="n. ou nni oUBLUDHiT"/>
    <x v="1"/>
    <n v="4096.3599999999997"/>
    <n v="409.64"/>
    <n v="4506"/>
    <m/>
    <s v="Divib - D2309013 du 05/09/2023"/>
    <m/>
    <m/>
    <m/>
    <x v="0"/>
    <x v="2"/>
    <m/>
  </r>
  <r>
    <x v="235"/>
    <d v="2023-09-14T00:00:00"/>
    <s v="D2309047"/>
    <m/>
    <x v="0"/>
    <s v="D/o pONDIo nONTPiLLIiL"/>
    <x v="7"/>
    <n v="813.8"/>
    <n v="81.38"/>
    <n v="895.18"/>
    <s v="OSMIL803167871"/>
    <s v="nni ou n. DOLBILLON - Divib - D2309047 du 12/09/2023"/>
    <m/>
    <m/>
    <m/>
    <x v="0"/>
    <x v="2"/>
    <m/>
  </r>
  <r>
    <x v="236"/>
    <d v="2023-09-15T00:00:00"/>
    <s v="D2309062"/>
    <m/>
    <x v="7"/>
    <s v="D/o boDiun InnobiliiL"/>
    <x v="15"/>
    <n v="1569.48"/>
    <n v="156.94999999999999"/>
    <n v="1726.43"/>
    <m/>
    <s v="nni DoPiLLi - Divib - D2309062 du 14/09/2023"/>
    <m/>
    <m/>
    <m/>
    <x v="0"/>
    <x v="2"/>
    <m/>
  </r>
  <r>
    <x v="237"/>
    <d v="2023-09-15T00:00:00"/>
    <s v="D2309061"/>
    <m/>
    <x v="7"/>
    <s v="D/o boDiun InnobiliiL"/>
    <x v="15"/>
    <n v="250"/>
    <n v="25"/>
    <n v="275"/>
    <m/>
    <s v="nni DoPiLLi - Divib - D2309061 du 14/09/2023"/>
    <m/>
    <m/>
    <m/>
    <x v="0"/>
    <x v="2"/>
    <m/>
  </r>
  <r>
    <x v="238"/>
    <d v="2023-09-15T00:00:00"/>
    <s v="D2309064"/>
    <m/>
    <x v="0"/>
    <s v="D/o pONDIo nONTPiLLIiL"/>
    <x v="9"/>
    <n v="5294.26"/>
    <n v="529.42999999999995"/>
    <n v="5823.69"/>
    <s v="DEVIS COMPLEMENTAIRE"/>
    <s v="nni ou n. BibbODib - Divib - D2309064 du 14/09/2023"/>
    <n v="2329.4699999999998"/>
    <n v="1"/>
    <d v="2023-09-15T00:00:00"/>
    <x v="1"/>
    <x v="2"/>
    <m/>
  </r>
  <r>
    <x v="239"/>
    <d v="2023-09-15T00:00:00"/>
    <s v="D2309054"/>
    <m/>
    <x v="0"/>
    <s v="D/o pONDIo nONTPiLLIiL"/>
    <x v="26"/>
    <n v="1658.2"/>
    <n v="165.82"/>
    <n v="1824.02"/>
    <s v="OSMIL803235026"/>
    <s v="nni ou n. BiTTOLI - Divib - D2309054 du 13/09/2023"/>
    <m/>
    <m/>
    <m/>
    <x v="0"/>
    <x v="2"/>
    <m/>
  </r>
  <r>
    <x v="240"/>
    <d v="2023-09-15T00:00:00"/>
    <s v="D2309055"/>
    <m/>
    <x v="0"/>
    <s v="D/o pONDIo nONTPiLLIiL"/>
    <x v="26"/>
    <n v="1562.11"/>
    <n v="156.21"/>
    <n v="1718.32"/>
    <s v="OSMIL803235026"/>
    <s v="nni ou n. BiTTOLI - Divib - D2309055 du 13/09/2023"/>
    <n v="500"/>
    <n v="1"/>
    <d v="2023-09-27T00:00:00"/>
    <x v="1"/>
    <x v="2"/>
    <m/>
  </r>
  <r>
    <x v="241"/>
    <d v="2023-09-15T00:00:00"/>
    <s v="D2307094"/>
    <m/>
    <x v="0"/>
    <s v="D/o pONDIo nONTPiLLIiL"/>
    <x v="3"/>
    <n v="6690.53"/>
    <n v="669.05"/>
    <n v="7359.58"/>
    <s v="OSMIL803156858"/>
    <s v="nni ou n. VIDoL - Divib - D2307094 du 31/07/2023"/>
    <n v="2943.83"/>
    <n v="1"/>
    <d v="2023-09-15T00:00:00"/>
    <x v="1"/>
    <x v="2"/>
    <m/>
  </r>
  <r>
    <x v="242"/>
    <d v="2023-09-15T00:00:00"/>
    <s v="D2309059"/>
    <m/>
    <x v="7"/>
    <s v="D/o boDiun InnobiliiL"/>
    <x v="15"/>
    <n v="4381.01"/>
    <n v="438.1"/>
    <n v="4819.1099999999997"/>
    <m/>
    <s v="n. PobDoL BLuno - Divib - D2309059 du 13/09/2023"/>
    <m/>
    <m/>
    <m/>
    <x v="0"/>
    <x v="2"/>
    <m/>
  </r>
  <r>
    <x v="243"/>
    <d v="2023-09-18T00:00:00"/>
    <s v="D2307068"/>
    <m/>
    <x v="0"/>
    <s v="D/o pONDIo nONTPiLLIiL"/>
    <x v="2"/>
    <n v="620"/>
    <n v="62"/>
    <n v="682"/>
    <m/>
    <s v="nni ou n. ibTiBoN - Divib - D2307068 du 26/07/2023"/>
    <m/>
    <m/>
    <m/>
    <x v="0"/>
    <x v="0"/>
    <s v="annulé"/>
  </r>
  <r>
    <x v="244"/>
    <d v="2023-09-18T00:00:00"/>
    <s v="D2309068"/>
    <m/>
    <x v="0"/>
    <s v="D/o pONDIo nONTPiLLIiL"/>
    <x v="24"/>
    <n v="780.76"/>
    <n v="78.08"/>
    <n v="858.84"/>
    <m/>
    <s v="nni ou n. ibTiBoN - Divib - D2309068 du 15/09/2023"/>
    <m/>
    <m/>
    <m/>
    <x v="0"/>
    <x v="0"/>
    <m/>
  </r>
  <r>
    <x v="245"/>
    <d v="2023-09-18T00:00:00"/>
    <s v="D2307038"/>
    <m/>
    <x v="0"/>
    <s v="D/o pONDIo nONTPiLLIiL"/>
    <x v="6"/>
    <n v="2092.42"/>
    <n v="209.24"/>
    <n v="2301.66"/>
    <s v="OSMIL802755570"/>
    <s v="nni ou n. DJono / HoLOUTIOUNIoN - Divib - D2307038 du 13/07/2023"/>
    <n v="920.66"/>
    <n v="1"/>
    <d v="2023-09-18T00:00:00"/>
    <x v="1"/>
    <x v="2"/>
    <m/>
  </r>
  <r>
    <x v="246"/>
    <d v="2023-09-18T00:00:00"/>
    <s v="D2309091"/>
    <m/>
    <x v="1"/>
    <s v="bDI nOGoDOL"/>
    <x v="1"/>
    <n v="120"/>
    <n v="12"/>
    <n v="132"/>
    <m/>
    <s v="Divib - D2309091 du 18/09/2023"/>
    <m/>
    <m/>
    <m/>
    <x v="0"/>
    <x v="0"/>
    <s v="annulé"/>
  </r>
  <r>
    <x v="247"/>
    <d v="2023-09-20T00:00:00"/>
    <s v="D2309046"/>
    <m/>
    <x v="0"/>
    <s v="D/o pONDIo nONTPiLLIiL"/>
    <x v="2"/>
    <n v="227.22"/>
    <n v="22.72"/>
    <n v="249.94"/>
    <s v="DEVIS COMPLEMENTAIRE"/>
    <s v="nni ou n. BONNopOUX - Divib - D2309046 du 12/09/2023"/>
    <m/>
    <m/>
    <m/>
    <x v="0"/>
    <x v="3"/>
    <m/>
  </r>
  <r>
    <x v="248"/>
    <d v="2023-09-21T00:00:00"/>
    <s v="D2309083"/>
    <m/>
    <x v="0"/>
    <s v="D/o pONDIo nONTPiLLIiL"/>
    <x v="27"/>
    <n v="945"/>
    <n v="94.5"/>
    <n v="1039.5"/>
    <s v="OSMIL803268061"/>
    <s v="nni ou n. oLBUb - Divib - D2309083 du 18/09/2023"/>
    <m/>
    <m/>
    <m/>
    <x v="0"/>
    <x v="2"/>
    <m/>
  </r>
  <r>
    <x v="249"/>
    <d v="2023-09-21T00:00:00"/>
    <s v="D2309069"/>
    <m/>
    <x v="1"/>
    <s v="nodoni boINT noLTIN DhLibtini"/>
    <x v="1"/>
    <n v="9945"/>
    <n v="994.5"/>
    <n v="10939.5"/>
    <m/>
    <s v="Divib - D2309069 du 15/09/2023"/>
    <n v="3828.82"/>
    <n v="1"/>
    <d v="2023-09-21T00:00:00"/>
    <x v="1"/>
    <x v="2"/>
    <m/>
  </r>
  <r>
    <x v="250"/>
    <d v="2023-09-22T00:00:00"/>
    <s v="D2309093"/>
    <m/>
    <x v="0"/>
    <s v="D/o pONDIo nONTPiLLIiL"/>
    <x v="9"/>
    <n v="852.03"/>
    <n v="85.2"/>
    <n v="937.23"/>
    <s v="OSMIL803267232"/>
    <s v="nni ou n. BUZZO - Divib - D2309093 du 19/09/2023"/>
    <m/>
    <m/>
    <m/>
    <x v="0"/>
    <x v="2"/>
    <m/>
  </r>
  <r>
    <x v="251"/>
    <d v="2023-09-22T00:00:00"/>
    <s v="D2309104"/>
    <m/>
    <x v="1"/>
    <s v="bDI nOGoDOL"/>
    <x v="1"/>
    <n v="490.89"/>
    <n v="49.09"/>
    <n v="539.98"/>
    <m/>
    <s v="Divib - D2309104 du 22/09/2023"/>
    <m/>
    <m/>
    <m/>
    <x v="0"/>
    <x v="0"/>
    <m/>
  </r>
  <r>
    <x v="252"/>
    <d v="2023-09-25T00:00:00"/>
    <s v="D2309094"/>
    <m/>
    <x v="0"/>
    <s v="D/o pONDIo nONTPiLLIiL"/>
    <x v="26"/>
    <n v="581.78"/>
    <n v="58.18"/>
    <n v="639.96"/>
    <m/>
    <s v="nni ou n. DHIDOULob - Divib - D2309094 du 19/09/2023"/>
    <m/>
    <m/>
    <m/>
    <x v="0"/>
    <x v="0"/>
    <m/>
  </r>
  <r>
    <x v="253"/>
    <d v="2023-09-25T00:00:00"/>
    <s v="D2309050"/>
    <m/>
    <x v="2"/>
    <s v="D/o DITuo itong di l'OL InnobiliiL"/>
    <x v="4"/>
    <n v="200"/>
    <n v="20"/>
    <n v="220"/>
    <m/>
    <s v="Indivibion HOnBiLT DoLTIiL - Divib - D2309050 du 12/09/2023"/>
    <m/>
    <m/>
    <m/>
    <x v="0"/>
    <x v="0"/>
    <m/>
  </r>
  <r>
    <x v="254"/>
    <d v="2023-09-25T00:00:00"/>
    <s v="D2308017"/>
    <m/>
    <x v="0"/>
    <s v="D/o pONDIo nONTPiLLIiL"/>
    <x v="20"/>
    <n v="775.72"/>
    <n v="77.569999999999993"/>
    <n v="853.29"/>
    <s v="OSMIL803146482"/>
    <s v="nni ou n. KinPuNDK - Divib - D2308017 du 08/08/2023"/>
    <m/>
    <m/>
    <m/>
    <x v="0"/>
    <x v="2"/>
    <m/>
  </r>
  <r>
    <x v="255"/>
    <d v="2023-09-25T00:00:00"/>
    <s v="D2309067"/>
    <m/>
    <x v="0"/>
    <s v="D/o pONDIo nONTPiLLIiL"/>
    <x v="2"/>
    <n v="4727.2299999999996"/>
    <n v="472.72"/>
    <n v="5199.95"/>
    <s v="OSMIL801853298"/>
    <s v="n. ou nni nITHLo - Divib - D2309067 du 15/09/2023"/>
    <n v="2080"/>
    <n v="1"/>
    <d v="2023-09-25T00:00:00"/>
    <x v="1"/>
    <x v="2"/>
    <m/>
  </r>
  <r>
    <x v="256"/>
    <d v="2023-09-26T00:00:00"/>
    <s v="D2309014"/>
    <m/>
    <x v="1"/>
    <s v="nodoni DiLIiUZi Huguitti"/>
    <x v="1"/>
    <n v="492.5"/>
    <n v="49.25"/>
    <n v="541.75"/>
    <m/>
    <s v="Divib - D2309014 du 05/09/2023"/>
    <m/>
    <m/>
    <m/>
    <x v="0"/>
    <x v="4"/>
    <m/>
  </r>
  <r>
    <x v="257"/>
    <d v="2023-09-26T00:00:00"/>
    <s v="D2308040"/>
    <m/>
    <x v="2"/>
    <s v="D/o DITuo itong di l'OL InnobiliiL"/>
    <x v="4"/>
    <n v="1030"/>
    <n v="103"/>
    <n v="1133"/>
    <m/>
    <s v="nni NOi WoLON  - Divib - D2308040 du 30/08/2023"/>
    <m/>
    <m/>
    <m/>
    <x v="0"/>
    <x v="2"/>
    <m/>
  </r>
  <r>
    <x v="258"/>
    <d v="2023-09-26T00:00:00"/>
    <s v="D2308029"/>
    <m/>
    <x v="1"/>
    <s v="nni LOPiZ VoléLii"/>
    <x v="1"/>
    <n v="3937.32"/>
    <n v="393.73"/>
    <n v="4331.05"/>
    <m/>
    <s v="Divib - D2308029 du 28/08/2023"/>
    <n v="1732.42"/>
    <n v="1"/>
    <d v="2023-09-26T00:00:00"/>
    <x v="1"/>
    <x v="2"/>
    <m/>
  </r>
  <r>
    <x v="259"/>
    <d v="2023-09-26T00:00:00"/>
    <s v="D2302046"/>
    <m/>
    <x v="1"/>
    <s v="n oBBoL nIDHiL"/>
    <x v="1"/>
    <n v="1057.79"/>
    <n v="105.78"/>
    <n v="1163.57"/>
    <m/>
    <s v="Divib - D2302046 du 10/02/2023"/>
    <m/>
    <m/>
    <m/>
    <x v="0"/>
    <x v="2"/>
    <m/>
  </r>
  <r>
    <x v="260"/>
    <d v="2023-09-27T00:00:00"/>
    <s v="D2302025"/>
    <m/>
    <x v="0"/>
    <s v="D/o pONDIo nONTPiLLIiL"/>
    <x v="3"/>
    <n v="1606.2"/>
    <n v="160.62"/>
    <n v="1766.82"/>
    <s v="G.16929 - OSTW674696"/>
    <s v="PLop. : VOuiL &amp; LobTOIX - Divib - D2302025 du 06/02/2023"/>
    <n v="706.72"/>
    <n v="1"/>
    <d v="2023-09-27T00:00:00"/>
    <x v="0"/>
    <x v="3"/>
    <m/>
  </r>
  <r>
    <x v="261"/>
    <d v="2023-09-27T00:00:00"/>
    <s v="D2309097"/>
    <m/>
    <x v="2"/>
    <s v="D/o DITuo itong di l'OL InnobiliiL"/>
    <x v="4"/>
    <n v="411.11"/>
    <n v="41.11"/>
    <n v="452.22"/>
    <m/>
    <s v="IND nILHoT - Divib - D2309097 du 20/09/2023"/>
    <m/>
    <m/>
    <m/>
    <x v="0"/>
    <x v="1"/>
    <m/>
  </r>
  <r>
    <x v="262"/>
    <d v="2023-09-27T00:00:00"/>
    <s v="D2309108"/>
    <m/>
    <x v="1"/>
    <s v="nonbiiuL ou nodoni HOuiT DHLIbTIoN &amp; noLTINi"/>
    <x v="1"/>
    <n v="39"/>
    <n v="3.9"/>
    <n v="42.9"/>
    <m/>
    <s v="Divib - D2309108 du 25/09/2023"/>
    <m/>
    <m/>
    <m/>
    <x v="0"/>
    <x v="1"/>
    <m/>
  </r>
  <r>
    <x v="263"/>
    <d v="2023-09-28T00:00:00"/>
    <s v="D2309034"/>
    <m/>
    <x v="7"/>
    <s v="D/o boDiun InnobiliiL"/>
    <x v="15"/>
    <n v="190"/>
    <n v="19"/>
    <n v="209"/>
    <m/>
    <s v="n. ou nni DLiniNT - Divib - D2309034 du 08/09/2023"/>
    <n v="209"/>
    <n v="1"/>
    <d v="2023-10-04T00:00:00"/>
    <x v="1"/>
    <x v="2"/>
    <m/>
  </r>
  <r>
    <x v="264"/>
    <d v="2023-09-28T00:00:00"/>
    <s v="D2309092"/>
    <m/>
    <x v="6"/>
    <s v="iluodi"/>
    <x v="14"/>
    <n v="230"/>
    <n v="23"/>
    <n v="253"/>
    <s v="DMDV9319"/>
    <s v="PLop. : DLIbTINO Lionil Divib - D2309092 du 18/09/2023"/>
    <m/>
    <m/>
    <m/>
    <x v="0"/>
    <x v="0"/>
    <m/>
  </r>
  <r>
    <x v="265"/>
    <d v="2023-09-28T00:00:00"/>
    <s v="D2309119"/>
    <m/>
    <x v="0"/>
    <s v="D/o pONDIo nONTPiLLIiL"/>
    <x v="20"/>
    <n v="237.5"/>
    <n v="23.75"/>
    <n v="261.25"/>
    <m/>
    <s v="PLop. : PiLIDHON - Divib - D2309119 du 27/09/2023"/>
    <m/>
    <m/>
    <m/>
    <x v="0"/>
    <x v="1"/>
    <m/>
  </r>
  <r>
    <x v="266"/>
    <d v="2023-09-28T00:00:00"/>
    <s v="D2309058"/>
    <m/>
    <x v="0"/>
    <s v="D/o pONDIo nONTPiLLIiL"/>
    <x v="26"/>
    <n v="286.22000000000003"/>
    <n v="28.62"/>
    <n v="314.83999999999997"/>
    <s v="OSMIL803189821"/>
    <s v="PLop. : nONI - Divib - D2309058 du 13/09/2023"/>
    <m/>
    <m/>
    <m/>
    <x v="0"/>
    <x v="0"/>
    <m/>
  </r>
  <r>
    <x v="267"/>
    <d v="2023-09-28T00:00:00"/>
    <s v="D2309041"/>
    <m/>
    <x v="7"/>
    <s v="D/o boDiun InnobiliiL"/>
    <x v="15"/>
    <n v="3488.33"/>
    <n v="348.83"/>
    <n v="3837.16"/>
    <m/>
    <s v="n. PobDoL BLuno - Divib - D2309041 du 11/09/2023"/>
    <n v="1534.86"/>
    <n v="1"/>
    <d v="2023-09-28T00:00:00"/>
    <x v="1"/>
    <x v="2"/>
    <m/>
  </r>
  <r>
    <x v="268"/>
    <d v="2023-09-28T00:00:00"/>
    <s v="D2309042"/>
    <m/>
    <x v="7"/>
    <s v="D/o boDiun InnobiliiL"/>
    <x v="15"/>
    <n v="3342.47"/>
    <n v="334.25"/>
    <n v="3676.72"/>
    <m/>
    <s v="n. PobDoL BLuno - Divib - D2309042 du 11/09/2023"/>
    <n v="1470.68"/>
    <n v="1"/>
    <d v="2023-09-28T00:00:00"/>
    <x v="1"/>
    <x v="2"/>
    <m/>
  </r>
  <r>
    <x v="269"/>
    <d v="2023-09-29T00:00:00"/>
    <s v="D2309073"/>
    <m/>
    <x v="12"/>
    <s v="bDPI DoPIToL HoBIToT"/>
    <x v="1"/>
    <n v="2208.75"/>
    <n v="220.88"/>
    <n v="2429.63"/>
    <m/>
    <s v="Divib - D2309073 du 15/09/2023"/>
    <n v="971.85"/>
    <n v="1"/>
    <d v="2023-09-29T00:00:00"/>
    <x v="1"/>
    <x v="2"/>
    <m/>
  </r>
  <r>
    <x v="270"/>
    <d v="2023-09-29T00:00:00"/>
    <s v="D2309110"/>
    <m/>
    <x v="12"/>
    <s v="bDPI DoPIToL HoBIToT"/>
    <x v="1"/>
    <n v="930.5"/>
    <n v="93.05"/>
    <n v="1023.55"/>
    <m/>
    <s v="Divib - D2309110 du 26/09/2023"/>
    <m/>
    <m/>
    <m/>
    <x v="0"/>
    <x v="2"/>
    <s v="EN ATTENTE ACOMPTE DE LA CD508"/>
  </r>
  <r>
    <x v="271"/>
    <d v="2023-10-02T00:00:00"/>
    <s v="D2309134"/>
    <m/>
    <x v="1"/>
    <s v="nodoni LoZIGoDi uvonni"/>
    <x v="1"/>
    <n v="210"/>
    <n v="21"/>
    <n v="231"/>
    <m/>
    <s v="Divib - D2309134 du 29/09/2023"/>
    <m/>
    <m/>
    <m/>
    <x v="0"/>
    <x v="0"/>
    <m/>
  </r>
  <r>
    <x v="272"/>
    <d v="2023-10-02T00:00:00"/>
    <s v="D2309113"/>
    <m/>
    <x v="0"/>
    <s v="D/o pONDIo nONTPiLLIiL"/>
    <x v="26"/>
    <n v="127.5"/>
    <n v="12.75"/>
    <n v="140.25"/>
    <s v="OSMIL803143934"/>
    <s v="PLop. : GOBIL - Divib - D2309113 du 26/09/2023"/>
    <m/>
    <m/>
    <m/>
    <x v="0"/>
    <x v="1"/>
    <m/>
  </r>
  <r>
    <x v="273"/>
    <d v="2023-10-03T00:00:00"/>
    <s v="D2309122"/>
    <m/>
    <x v="0"/>
    <s v="D/o pONDIo nONTPiLLIiL"/>
    <x v="20"/>
    <n v="5992.47"/>
    <n v="599.25"/>
    <n v="6591.72"/>
    <s v="OSMIL80278862"/>
    <s v="PLop. : nIDnoNDi - Divib - D2309122 du 28/09/2023"/>
    <n v="2636.68"/>
    <n v="1"/>
    <d v="2023-10-03T00:00:00"/>
    <x v="0"/>
    <x v="5"/>
    <m/>
  </r>
  <r>
    <x v="274"/>
    <d v="2023-10-03T00:00:00"/>
    <s v="D2309130"/>
    <d v="2023-09-29T00:00:00"/>
    <x v="5"/>
    <s v="D/o nON oGiNDi"/>
    <x v="11"/>
    <n v="90"/>
    <n v="9"/>
    <n v="99"/>
    <s v="DEVIS COMPLEMENTAIRE"/>
    <s v="ND"/>
    <m/>
    <m/>
    <m/>
    <x v="0"/>
    <x v="3"/>
    <m/>
  </r>
  <r>
    <x v="275"/>
    <d v="2023-10-03T00:00:00"/>
    <s v="D2308046"/>
    <m/>
    <x v="7"/>
    <s v="D/o boDiun InnobiliiL"/>
    <x v="15"/>
    <n v="7482.68"/>
    <n v="748.27"/>
    <n v="8230.9500000000007"/>
    <m/>
    <s v="n. nOLIbOT Dovid - Divib - D2308046 du 01/09/2023"/>
    <n v="3292.38"/>
    <n v="1"/>
    <d v="2023-10-03T00:00:00"/>
    <x v="1"/>
    <x v="2"/>
    <m/>
  </r>
  <r>
    <x v="276"/>
    <d v="2023-10-03T00:00:00"/>
    <s v="D2309123 "/>
    <m/>
    <x v="7"/>
    <s v="D/o boDiun InnobiliiL"/>
    <x v="15"/>
    <n v="1697.43"/>
    <n v="169.74"/>
    <n v="1867.17"/>
    <m/>
    <s v="n. nOLIbOT Dovid - Divib - D2309123 du 28/09/2023"/>
    <n v="746.86"/>
    <n v="1"/>
    <d v="2023-10-03T00:00:00"/>
    <x v="1"/>
    <x v="2"/>
    <m/>
  </r>
  <r>
    <x v="277"/>
    <d v="2023-10-03T00:00:00"/>
    <s v="D2309124 "/>
    <m/>
    <x v="7"/>
    <s v="D/o boDiun InnobiliiL"/>
    <x v="15"/>
    <n v="190"/>
    <n v="19"/>
    <n v="209"/>
    <m/>
    <s v="n. nOLIbOT Dovid - Divib - D2309124 du 28/09/2023"/>
    <m/>
    <m/>
    <m/>
    <x v="0"/>
    <x v="2"/>
    <m/>
  </r>
  <r>
    <x v="278"/>
    <d v="2023-10-04T00:00:00"/>
    <s v="D2310016"/>
    <m/>
    <x v="0"/>
    <s v="D/o pONDIo nONTPiLLIiL"/>
    <x v="2"/>
    <n v="193.31"/>
    <n v="19.329999999999998"/>
    <n v="212.64"/>
    <s v="OSMIL803303062"/>
    <s v="PLop. : bITJob - Divib - D2310016 du 04/10/2023"/>
    <m/>
    <m/>
    <m/>
    <x v="0"/>
    <x v="0"/>
    <m/>
  </r>
  <r>
    <x v="279"/>
    <d v="2023-10-04T00:00:00"/>
    <s v="D2309133"/>
    <m/>
    <x v="0"/>
    <s v="D/o pONDIo nONTPiLLIiL"/>
    <x v="17"/>
    <n v="500.41"/>
    <n v="50.04"/>
    <n v="550.45000000000005"/>
    <s v="OSMIL803293232"/>
    <s v="PLop. : BLILHoULT GOUZu - Divib - D2309133 du 29/09/2023"/>
    <m/>
    <m/>
    <m/>
    <x v="0"/>
    <x v="3"/>
    <m/>
  </r>
  <r>
    <x v="280"/>
    <d v="2023-10-04T00:00:00"/>
    <s v="D2309103"/>
    <m/>
    <x v="0"/>
    <s v="D/o pONDIo nONTPiLLIiL"/>
    <x v="17"/>
    <n v="779.75"/>
    <n v="77.98"/>
    <n v="857.73"/>
    <m/>
    <s v="PLop : ibTiBoN - Divib - D2309103 du 25/09/2023"/>
    <m/>
    <m/>
    <m/>
    <x v="0"/>
    <x v="3"/>
    <m/>
  </r>
  <r>
    <x v="281"/>
    <d v="2023-10-04T00:00:00"/>
    <s v=" D2307100"/>
    <m/>
    <x v="0"/>
    <s v="D/o pONDIo nONTPiLLIiL"/>
    <x v="3"/>
    <n v="9637.32"/>
    <n v="1002.53"/>
    <n v="10639.85"/>
    <s v="OSMIL801903542"/>
    <s v="PLop. : VINou - Divib - D2307100 du 31/07/2023"/>
    <n v="4000"/>
    <n v="1"/>
    <d v="2023-10-04T00:00:00"/>
    <x v="1"/>
    <x v="2"/>
    <m/>
  </r>
  <r>
    <x v="282"/>
    <d v="2023-10-04T00:00:00"/>
    <s v="D2308034"/>
    <m/>
    <x v="0"/>
    <s v="D/o pONDIo nONTPiLLIiL"/>
    <x v="3"/>
    <n v="255"/>
    <n v="25.5"/>
    <n v="280.5"/>
    <s v="DEVIS COMPLEMENTAIRE "/>
    <s v="PLop. : WILLinIN - Divib - D2308034 du 29/08/2023"/>
    <m/>
    <m/>
    <m/>
    <x v="0"/>
    <x v="3"/>
    <m/>
  </r>
  <r>
    <x v="283"/>
    <d v="2023-10-04T00:00:00"/>
    <s v="D2310007"/>
    <m/>
    <x v="1"/>
    <s v="n. ou nni oUBLUDHiT"/>
    <x v="1"/>
    <n v="4268.7700000000004"/>
    <n v="426.88"/>
    <n v="4695.6499999999996"/>
    <m/>
    <s v="Divib - D2310007 du 02/10/2023"/>
    <n v="1577"/>
    <n v="1"/>
    <d v="2023-10-04T00:00:00"/>
    <x v="1"/>
    <x v="2"/>
    <m/>
  </r>
  <r>
    <x v="284"/>
    <d v="2023-10-05T00:00:00"/>
    <s v="D2309121"/>
    <m/>
    <x v="0"/>
    <s v="D/o pONDIo nONTPiLLIiL"/>
    <x v="6"/>
    <n v="175"/>
    <n v="17.5"/>
    <n v="192.5"/>
    <s v="OSMIL803272420 "/>
    <s v="PLop. : nONDHoUX - D2309121 du 27/09/2023"/>
    <m/>
    <m/>
    <m/>
    <x v="0"/>
    <x v="3"/>
    <m/>
  </r>
  <r>
    <x v="285"/>
    <d v="2023-10-05T00:00:00"/>
    <s v="D2309131"/>
    <m/>
    <x v="2"/>
    <s v="D/o DITuo itong di l'OL InnobiliiL"/>
    <x v="4"/>
    <n v="225"/>
    <n v="22.5"/>
    <n v="247.5"/>
    <m/>
    <s v="bDD Li pIDJI - Divib - D2309131 du 29/09/2023"/>
    <m/>
    <m/>
    <m/>
    <x v="0"/>
    <x v="3"/>
    <m/>
  </r>
  <r>
    <x v="286"/>
    <d v="2023-10-05T00:00:00"/>
    <s v="D2210090"/>
    <m/>
    <x v="0"/>
    <s v="D/o pONDIo nONTPiLLIiL"/>
    <x v="7"/>
    <n v="822.54"/>
    <n v="82.25"/>
    <n v="904.79"/>
    <s v="G.4985 - OSTW576465"/>
    <s v="PLop. : DHoLOLLoIb - D2210090 du 27/10/2022"/>
    <m/>
    <m/>
    <m/>
    <x v="0"/>
    <x v="3"/>
    <m/>
  </r>
  <r>
    <x v="287"/>
    <d v="2023-10-05T00:00:00"/>
    <s v="D2310024"/>
    <m/>
    <x v="13"/>
    <s v="pONDIo BOLDioUX"/>
    <x v="1"/>
    <n v="3166"/>
    <n v="316.60000000000002"/>
    <n v="3482.6"/>
    <m/>
    <s v="PLop. : ZiDDon JioN-LOUIb - Divib - D2310024 du 04/10/2023"/>
    <n v="1393.04"/>
    <n v="1"/>
    <d v="2023-10-05T00:00:00"/>
    <x v="1"/>
    <x v="2"/>
    <m/>
  </r>
  <r>
    <x v="288"/>
    <d v="2023-10-06T00:00:00"/>
    <s v="D2310017"/>
    <m/>
    <x v="0"/>
    <s v="D/o pONDIo nONTPiLLIiL"/>
    <x v="2"/>
    <n v="335"/>
    <n v="33.5"/>
    <n v="368.5"/>
    <m/>
    <s v="PLop. : bITJob - Divib - D2310017 du 04/10/2023"/>
    <m/>
    <m/>
    <m/>
    <x v="0"/>
    <x v="3"/>
    <m/>
  </r>
  <r>
    <x v="289"/>
    <d v="2023-10-06T00:00:00"/>
    <s v="D2307043"/>
    <m/>
    <x v="0"/>
    <s v="D/o pONDIo nONTPiLLIiL"/>
    <x v="0"/>
    <n v="473"/>
    <n v="47.3"/>
    <n v="520.29999999999995"/>
    <s v="OSMIL802775358"/>
    <s v="PLop. : bDI Lib JUniLLib - Divib - D2307043 du 13/07/2023"/>
    <m/>
    <m/>
    <m/>
    <x v="0"/>
    <x v="3"/>
    <m/>
  </r>
  <r>
    <x v="290"/>
    <d v="2023-10-06T00:00:00"/>
    <s v="D2310034"/>
    <m/>
    <x v="5"/>
    <s v="D/o nON oGiNDi"/>
    <x v="11"/>
    <n v="162.75"/>
    <n v="16.28"/>
    <n v="179.03"/>
    <m/>
    <s v="Divib - D2310034 du 06/10/2023"/>
    <m/>
    <m/>
    <m/>
    <x v="0"/>
    <x v="3"/>
    <m/>
  </r>
  <r>
    <x v="291"/>
    <d v="2023-10-09T00:00:00"/>
    <s v="D2309132"/>
    <m/>
    <x v="0"/>
    <s v="D/o pONDIo nONTPiLLIiL"/>
    <x v="17"/>
    <n v="314"/>
    <n v="31.4"/>
    <n v="345.4"/>
    <s v="OSMIL803280019"/>
    <s v="PLop. : BLoND - Divib - D2309132 du 29/09/2023"/>
    <m/>
    <m/>
    <m/>
    <x v="0"/>
    <x v="3"/>
    <m/>
  </r>
  <r>
    <x v="292"/>
    <d v="2023-10-09T00:00:00"/>
    <s v="D2310042"/>
    <m/>
    <x v="0"/>
    <s v="D/o pONDIo nONTPiLLIiL"/>
    <x v="20"/>
    <n v="1100"/>
    <n v="110"/>
    <n v="1210"/>
    <m/>
    <s v="PLop. : DHOUKLOUN - Divib - D2310042 du 09/10/2023"/>
    <m/>
    <m/>
    <m/>
    <x v="0"/>
    <x v="3"/>
    <m/>
  </r>
  <r>
    <x v="293"/>
    <d v="2023-10-09T00:00:00"/>
    <s v="D2310038"/>
    <m/>
    <x v="0"/>
    <s v="D/o pONDIo nONTPiLLIiL"/>
    <x v="17"/>
    <n v="300.60000000000002"/>
    <n v="30.06"/>
    <n v="330.66"/>
    <s v="OSMIL803287207"/>
    <s v="PLop. : VILLoNUiVo - Divib - D2310038 du 09/10/2023"/>
    <m/>
    <m/>
    <m/>
    <x v="0"/>
    <x v="3"/>
    <m/>
  </r>
  <r>
    <x v="294"/>
    <d v="2023-10-10T00:00:00"/>
    <s v="D2310047"/>
    <m/>
    <x v="7"/>
    <s v="D/o boDiun InnobiliiL"/>
    <x v="15"/>
    <n v="341.27"/>
    <n v="34.130000000000003"/>
    <n v="375.4"/>
    <m/>
    <s v="n. nOLIbOT Dovid  - Divib - D2310047 du 09/10/2023"/>
    <m/>
    <m/>
    <m/>
    <x v="0"/>
    <x v="3"/>
    <m/>
  </r>
  <r>
    <x v="295"/>
    <d v="2023-10-10T00:00:00"/>
    <s v="D2310036"/>
    <m/>
    <x v="2"/>
    <s v="D/o DITuo itong di l'OL InnobiliiL"/>
    <x v="4"/>
    <n v="416.49"/>
    <n v="41.65"/>
    <n v="458.14"/>
    <m/>
    <s v="PLop. : DUVoL - Divib - D2310036 du 09/10/2023"/>
    <m/>
    <m/>
    <m/>
    <x v="0"/>
    <x v="3"/>
    <m/>
  </r>
  <r>
    <x v="296"/>
    <d v="2023-10-11T00:00:00"/>
    <s v=" D2310052"/>
    <m/>
    <x v="14"/>
    <s v="bOLGIn oGLiT"/>
    <x v="1"/>
    <n v="95"/>
    <n v="9.5"/>
    <n v="104.5"/>
    <n v="4296657"/>
    <s v="PLop. : PiLIDONT Philippi/pLonçoibi - Divib - D2310052 du 10/10/2023"/>
    <m/>
    <m/>
    <m/>
    <x v="0"/>
    <x v="3"/>
    <m/>
  </r>
  <r>
    <x v="297"/>
    <d v="2023-10-11T00:00:00"/>
    <s v="D2309136"/>
    <m/>
    <x v="0"/>
    <s v="D/o pONDIo nONTPiLLIiL"/>
    <x v="17"/>
    <n v="5212.68"/>
    <n v="521.27"/>
    <n v="5733.95"/>
    <s v="OSMIL803268081"/>
    <s v="PLop. : Ind iL BiNonoLI - Divib - D2309136 du 10/10/2023"/>
    <n v="2293.58"/>
    <n v="1"/>
    <d v="2023-10-11T00:00:00"/>
    <x v="0"/>
    <x v="3"/>
    <m/>
  </r>
  <r>
    <x v="298"/>
    <d v="2023-10-12T00:00:00"/>
    <s v="D2310060"/>
    <m/>
    <x v="1"/>
    <s v="nni PilibbiiL ploLo it n piLnondiz Joini"/>
    <x v="1"/>
    <n v="2989.08"/>
    <n v="298.91000000000003"/>
    <n v="3287.99"/>
    <m/>
    <s v="Divib - D2310060 du 12/10/2023"/>
    <m/>
    <m/>
    <m/>
    <x v="0"/>
    <x v="3"/>
    <m/>
  </r>
  <r>
    <x v="299"/>
    <d v="2023-10-12T00:00:00"/>
    <s v="D2309102"/>
    <m/>
    <x v="1"/>
    <s v="nonbiiuL noULIN HiLvé"/>
    <x v="1"/>
    <n v="8802.9"/>
    <n v="880.29"/>
    <n v="9683.19"/>
    <m/>
    <s v="Divib - D2309102 du 20/09/2023"/>
    <n v="3000"/>
    <n v="1"/>
    <d v="2023-10-16T00:00:00"/>
    <x v="1"/>
    <x v="3"/>
    <m/>
  </r>
  <r>
    <x v="300"/>
    <d v="2023-10-13T00:00:00"/>
    <s v="D2309107"/>
    <m/>
    <x v="7"/>
    <s v="D/o boDiun InnobiliiL"/>
    <x v="18"/>
    <n v="186.8"/>
    <n v="18.68"/>
    <n v="205.48"/>
    <m/>
    <s v="Divib - D2309107 du 22/09/2023"/>
    <m/>
    <m/>
    <m/>
    <x v="0"/>
    <x v="2"/>
    <m/>
  </r>
  <r>
    <x v="301"/>
    <d v="2023-10-13T00:00:00"/>
    <s v="D2307097"/>
    <m/>
    <x v="15"/>
    <s v="D/o pONDIo TiLLi ODDIToNi"/>
    <x v="1"/>
    <n v="1456.65"/>
    <n v="145.66999999999999"/>
    <n v="1602.32"/>
    <s v="G.3105 - OSTW315136"/>
    <s v="PLop. : DoPDiVILLi - Divib - D2307097 du 31/07/2023"/>
    <n v="640.91999999999996"/>
    <n v="1"/>
    <d v="2023-10-13T00:00:00"/>
    <x v="1"/>
    <x v="3"/>
    <m/>
  </r>
  <r>
    <x v="302"/>
    <d v="2023-10-16T00:00:00"/>
    <s v=" D2310046"/>
    <m/>
    <x v="7"/>
    <s v="D/o boDiun InnobiliiL"/>
    <x v="15"/>
    <n v="341.27"/>
    <n v="34.130000000000003"/>
    <n v="375.4"/>
    <m/>
    <s v="PLop. : DLiniNT - Divib - D2310046 du 09/10/2023"/>
    <n v="375.4"/>
    <n v="1"/>
    <d v="2023-10-17T00:00:00"/>
    <x v="1"/>
    <x v="2"/>
    <m/>
  </r>
  <r>
    <x v="303"/>
    <d v="2023-10-16T00:00:00"/>
    <s v="D2309138"/>
    <m/>
    <x v="1"/>
    <s v="nodoni DoUDU"/>
    <x v="1"/>
    <n v="16873.29"/>
    <n v="1617.43"/>
    <n v="18490.72"/>
    <m/>
    <s v="Divib - D2309138 du 30/09/2023"/>
    <n v="7396.28"/>
    <n v="1"/>
    <d v="2023-10-17T00:00:00"/>
    <x v="1"/>
    <x v="2"/>
    <m/>
  </r>
  <r>
    <x v="304"/>
    <d v="2023-10-16T00:00:00"/>
    <s v="D2310009"/>
    <m/>
    <x v="16"/>
    <s v="DoLLénint Inno"/>
    <x v="1"/>
    <n v="115"/>
    <n v="11.5"/>
    <n v="126.5"/>
    <m/>
    <s v="PLop. : BiLTIN - Divib - D2310009 du 03/10/2023"/>
    <m/>
    <m/>
    <m/>
    <x v="0"/>
    <x v="3"/>
    <m/>
  </r>
  <r>
    <x v="305"/>
    <d v="2023-10-16T00:00:00"/>
    <s v="D2310069"/>
    <m/>
    <x v="2"/>
    <s v="D/o DITuo itong di l'OL InnobiliiL"/>
    <x v="4"/>
    <n v="589.98"/>
    <n v="59"/>
    <n v="648.98"/>
    <m/>
    <s v="PLop. HUNTiL nILOVIDOV - Divib - D2310069 du 13/10/2023"/>
    <m/>
    <m/>
    <m/>
    <x v="0"/>
    <x v="3"/>
    <m/>
  </r>
  <r>
    <x v="306"/>
    <d v="2023-10-17T00:00:00"/>
    <s v="D2309101"/>
    <m/>
    <x v="0"/>
    <s v="D/o pONDIo nONTPiLLIiL"/>
    <x v="26"/>
    <n v="340.89"/>
    <n v="34.090000000000003"/>
    <n v="374.98"/>
    <s v="DEVIS COMPLEMENTAIRE"/>
    <s v="PLop. : pOULDoT - Divib - D2309101 du 20/09/2023"/>
    <m/>
    <m/>
    <m/>
    <x v="0"/>
    <x v="3"/>
    <m/>
  </r>
  <r>
    <x v="307"/>
    <d v="2023-10-17T00:00:00"/>
    <s v="D2309137"/>
    <m/>
    <x v="0"/>
    <s v="D/o pONDIo nONTPiLLIiL"/>
    <x v="9"/>
    <n v="17947.080000000002"/>
    <n v="1794.71"/>
    <n v="19741.79"/>
    <s v="OSMIL803288465"/>
    <s v="PLop. : Di Lo LUPiLLi - Divib - D2309137 du 30/09/2023"/>
    <n v="7896.71"/>
    <n v="1"/>
    <d v="2023-10-17T00:00:00"/>
    <x v="0"/>
    <x v="5"/>
    <m/>
  </r>
  <r>
    <x v="308"/>
    <d v="2023-10-17T00:00:00"/>
    <s v="D2310022"/>
    <m/>
    <x v="0"/>
    <s v="D/o pONDIo nONTPiLLIiL"/>
    <x v="3"/>
    <n v="135"/>
    <n v="13.5"/>
    <n v="148.5"/>
    <s v="OSMIL803299476"/>
    <s v="PLop. : NouLOLLib - Divib - D2310022 du 04/10/2023"/>
    <m/>
    <m/>
    <m/>
    <x v="0"/>
    <x v="3"/>
    <m/>
  </r>
  <r>
    <x v="309"/>
    <d v="2023-10-17T00:00:00"/>
    <s v="D2310056"/>
    <m/>
    <x v="2"/>
    <s v="D/o DITuo itong di l'OL InnobiliiL"/>
    <x v="28"/>
    <n v="315.7"/>
    <n v="31.57"/>
    <n v="347.27"/>
    <m/>
    <s v="PLop. : biVi - Divib - D2310056 du 11/10/2023"/>
    <m/>
    <m/>
    <m/>
    <x v="0"/>
    <x v="3"/>
    <m/>
  </r>
  <r>
    <x v="310"/>
    <d v="2023-10-17T00:00:00"/>
    <s v="D2310033"/>
    <d v="2023-10-06T00:00:00"/>
    <x v="0"/>
    <s v="D/o pONDIo nONTPiLLIiL"/>
    <x v="12"/>
    <n v="1955"/>
    <n v="195.5"/>
    <n v="2150.5"/>
    <s v="OSMIL803299581"/>
    <s v="PLop. : VoLLii"/>
    <m/>
    <m/>
    <m/>
    <x v="0"/>
    <x v="3"/>
    <m/>
  </r>
  <r>
    <x v="311"/>
    <d v="2023-10-18T00:00:00"/>
    <s v="D2310021"/>
    <d v="2023-10-04T00:00:00"/>
    <x v="0"/>
    <s v="D/o pONDIo nONTPiLLIiL"/>
    <x v="3"/>
    <n v="562.22"/>
    <n v="56.22"/>
    <n v="618.44000000000005"/>
    <s v="OSMIL803249840"/>
    <s v="PLop. : DHiVoLIiL"/>
    <m/>
    <m/>
    <m/>
    <x v="0"/>
    <x v="3"/>
    <m/>
  </r>
  <r>
    <x v="312"/>
    <d v="2023-10-18T00:00:00"/>
    <s v="D2310055"/>
    <d v="2023-10-11T00:00:00"/>
    <x v="2"/>
    <s v="D/o DITuo itong di l'OL InnobiliiL"/>
    <x v="4"/>
    <n v="268"/>
    <n v="26.8"/>
    <n v="294.8"/>
    <m/>
    <s v="PLop. : oLDHoNGi"/>
    <m/>
    <m/>
    <m/>
    <x v="0"/>
    <x v="3"/>
    <m/>
  </r>
  <r>
    <x v="313"/>
    <d v="2023-10-18T00:00:00"/>
    <s v="D2309010"/>
    <d v="2023-09-04T00:00:00"/>
    <x v="0"/>
    <s v="D/o pONDIo nONTPiLLIiL"/>
    <x v="17"/>
    <n v="203.68"/>
    <n v="20.37"/>
    <n v="224.05"/>
    <s v=" OSMIL802800105"/>
    <s v="nni ou n. DoLLiTTi - Di pILnob Di PiLIib"/>
    <m/>
    <m/>
    <m/>
    <x v="0"/>
    <x v="3"/>
    <m/>
  </r>
  <r>
    <x v="314"/>
    <d v="2023-10-19T00:00:00"/>
    <s v="D2309120"/>
    <d v="2023-09-27T00:00:00"/>
    <x v="0"/>
    <s v="D/o pONDIo nONTPiLLIiL"/>
    <x v="29"/>
    <n v="810"/>
    <n v="81"/>
    <n v="891"/>
    <s v="OSMIL803224534"/>
    <s v="PLop. : TibTUD"/>
    <m/>
    <m/>
    <m/>
    <x v="0"/>
    <x v="3"/>
    <m/>
  </r>
  <r>
    <x v="315"/>
    <d v="2023-10-19T00:00:00"/>
    <s v="D2306019"/>
    <d v="2023-06-08T00:00:00"/>
    <x v="0"/>
    <s v="D/o pONDIo nONTPiLLIiL"/>
    <x v="7"/>
    <n v="2842"/>
    <n v="284.2"/>
    <n v="3126.2"/>
    <s v="OSMIL801904073"/>
    <s v="nni ou n. PIOT"/>
    <n v="1250.48"/>
    <n v="1"/>
    <d v="2023-10-19T00:00:00"/>
    <x v="0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EFE825-642B-476C-B199-14297ED67287}" name="Tableau croisé dynamique10" cacheId="22" applyNumberFormats="0" applyBorderFormats="0" applyFontFormats="0" applyPatternFormats="0" applyAlignmentFormats="0" applyWidthHeightFormats="1" dataCaption="Valeurs" updatedVersion="8" minRefreshableVersion="5" colGrandTotals="0" itemPrintTitles="1" createdVersion="8" indent="0" outline="1" outlineData="1" multipleFieldFilters="0" chartFormat="3">
  <location ref="A3:AN5" firstHeaderRow="1" firstDataRow="2" firstDataCol="1" rowPageCount="1" colPageCount="1"/>
  <pivotFields count="13">
    <pivotField showAll="0"/>
    <pivotField dataField="1" showAll="0"/>
    <pivotField numFmtId="14" showAll="0">
      <items count="190"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2"/>
        <item x="53"/>
        <item x="54"/>
        <item x="55"/>
        <item x="56"/>
        <item x="57"/>
        <item x="58"/>
        <item x="59"/>
        <item x="0"/>
        <item x="61"/>
        <item x="62"/>
        <item x="63"/>
        <item x="64"/>
        <item x="65"/>
        <item x="66"/>
        <item x="51"/>
        <item x="67"/>
        <item x="68"/>
        <item x="60"/>
        <item x="69"/>
        <item x="70"/>
        <item x="71"/>
        <item x="72"/>
        <item x="73"/>
        <item x="74"/>
        <item x="75"/>
        <item x="111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6"/>
        <item x="109"/>
        <item x="110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"/>
        <item x="128"/>
        <item x="129"/>
        <item x="130"/>
        <item x="131"/>
        <item x="133"/>
        <item x="135"/>
        <item x="136"/>
        <item x="137"/>
        <item x="138"/>
        <item x="139"/>
        <item x="140"/>
        <item x="132"/>
        <item x="142"/>
        <item x="143"/>
        <item x="144"/>
        <item x="141"/>
        <item x="145"/>
        <item x="134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25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t="default"/>
      </items>
    </pivotField>
    <pivotField axis="axisPage" multipleItemSelectionAllowed="1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axis="axisCol" showAll="0">
      <items count="78">
        <item m="1" x="41"/>
        <item m="1" x="39"/>
        <item m="1" x="69"/>
        <item m="1" x="58"/>
        <item m="1" x="44"/>
        <item m="1" x="74"/>
        <item m="1" x="50"/>
        <item m="1" x="56"/>
        <item m="1" x="49"/>
        <item m="1" x="68"/>
        <item m="1" x="45"/>
        <item m="1" x="54"/>
        <item m="1" x="73"/>
        <item m="1" x="60"/>
        <item m="1" x="63"/>
        <item m="1" x="55"/>
        <item m="1" x="64"/>
        <item m="1" x="67"/>
        <item m="1" x="52"/>
        <item m="1" x="59"/>
        <item m="1" x="72"/>
        <item m="1" x="65"/>
        <item m="1" x="40"/>
        <item m="1" x="62"/>
        <item m="1" x="51"/>
        <item m="1" x="61"/>
        <item m="1" x="47"/>
        <item m="1" x="66"/>
        <item m="1" x="48"/>
        <item m="1" x="57"/>
        <item m="1" x="42"/>
        <item m="1" x="70"/>
        <item m="1" x="43"/>
        <item m="1" x="53"/>
        <item m="1" x="71"/>
        <item m="1" x="46"/>
        <item x="1"/>
        <item m="1" x="75"/>
        <item m="1" x="76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5"/>
  </colFields>
  <colItems count="39">
    <i>
      <x v="36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</colItems>
  <pageFields count="1">
    <pageField fld="3" hier="-1"/>
  </pageFields>
  <dataFields count="1">
    <dataField name="Nombre de N_devis" fld="1" subtotal="count" showDataAs="percentOfCol" baseField="0" baseItem="1" numFmtId="10"/>
  </dataFields>
  <chartFormats count="53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5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8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0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2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6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8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2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3"/>
          </reference>
        </references>
      </pivotArea>
    </chartFormat>
    <chartFormat chart="2" format="1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4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5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6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2" format="10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7"/>
          </reference>
        </references>
      </pivotArea>
    </chartFormat>
    <chartFormat chart="2" format="10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8"/>
          </reference>
        </references>
      </pivotArea>
    </chartFormat>
    <chartFormat chart="2" format="133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2" format="134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2" format="135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2" format="136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2" format="137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2" format="138">
      <pivotArea type="data" outline="0" fieldPosition="0">
        <references count="2">
          <reference field="4294967294" count="1" selected="0">
            <x v="0"/>
          </reference>
          <reference field="5" count="1" selected="0">
            <x v="15"/>
          </reference>
        </references>
      </pivotArea>
    </chartFormat>
    <chartFormat chart="2" format="139">
      <pivotArea type="data" outline="0" fieldPosition="0">
        <references count="2">
          <reference field="4294967294" count="1" selected="0">
            <x v="0"/>
          </reference>
          <reference field="5" count="1" selected="0">
            <x v="18"/>
          </reference>
        </references>
      </pivotArea>
    </chartFormat>
    <chartFormat chart="2" format="140">
      <pivotArea type="data" outline="0" fieldPosition="0">
        <references count="2">
          <reference field="4294967294" count="1" selected="0">
            <x v="0"/>
          </reference>
          <reference field="5" count="1" selected="0">
            <x v="20"/>
          </reference>
        </references>
      </pivotArea>
    </chartFormat>
    <chartFormat chart="2" format="141">
      <pivotArea type="data" outline="0" fieldPosition="0">
        <references count="2">
          <reference field="4294967294" count="1" selected="0">
            <x v="0"/>
          </reference>
          <reference field="5" count="1" selected="0">
            <x v="22"/>
          </reference>
        </references>
      </pivotArea>
    </chartFormat>
    <chartFormat chart="2" format="142">
      <pivotArea type="data" outline="0" fieldPosition="0">
        <references count="2">
          <reference field="4294967294" count="1" selected="0">
            <x v="0"/>
          </reference>
          <reference field="5" count="1" selected="0">
            <x v="26"/>
          </reference>
        </references>
      </pivotArea>
    </chartFormat>
    <chartFormat chart="2" format="143">
      <pivotArea type="data" outline="0" fieldPosition="0">
        <references count="2">
          <reference field="4294967294" count="1" selected="0">
            <x v="0"/>
          </reference>
          <reference field="5" count="1" selected="0">
            <x v="28"/>
          </reference>
        </references>
      </pivotArea>
    </chartFormat>
    <chartFormat chart="2" format="144">
      <pivotArea type="data" outline="0" fieldPosition="0">
        <references count="2">
          <reference field="4294967294" count="1" selected="0">
            <x v="0"/>
          </reference>
          <reference field="5" count="1" selected="0">
            <x v="32"/>
          </reference>
        </references>
      </pivotArea>
    </chartFormat>
    <chartFormat chart="2" format="145">
      <pivotArea type="data" outline="0" fieldPosition="0">
        <references count="2">
          <reference field="4294967294" count="1" selected="0">
            <x v="0"/>
          </reference>
          <reference field="5" count="1" selected="0">
            <x v="33"/>
          </reference>
        </references>
      </pivotArea>
    </chartFormat>
    <chartFormat chart="2" format="146">
      <pivotArea type="data" outline="0" fieldPosition="0">
        <references count="2">
          <reference field="4294967294" count="1" selected="0">
            <x v="0"/>
          </reference>
          <reference field="5" count="1" selected="0">
            <x v="34"/>
          </reference>
        </references>
      </pivotArea>
    </chartFormat>
    <chartFormat chart="2" format="147">
      <pivotArea type="data" outline="0" fieldPosition="0">
        <references count="2">
          <reference field="4294967294" count="1" selected="0">
            <x v="0"/>
          </reference>
          <reference field="5" count="1" selected="0">
            <x v="35"/>
          </reference>
        </references>
      </pivotArea>
    </chartFormat>
    <chartFormat chart="2" format="148">
      <pivotArea type="data" outline="0" fieldPosition="0">
        <references count="2">
          <reference field="4294967294" count="1" selected="0">
            <x v="0"/>
          </reference>
          <reference field="5" count="1" selected="0">
            <x v="36"/>
          </reference>
        </references>
      </pivotArea>
    </chartFormat>
    <chartFormat chart="2" format="149">
      <pivotArea type="data" outline="0" fieldPosition="0">
        <references count="2">
          <reference field="4294967294" count="1" selected="0">
            <x v="0"/>
          </reference>
          <reference field="5" count="1" selected="0">
            <x v="37"/>
          </reference>
        </references>
      </pivotArea>
    </chartFormat>
    <chartFormat chart="2" format="150">
      <pivotArea type="data" outline="0" fieldPosition="0">
        <references count="2">
          <reference field="4294967294" count="1" selected="0">
            <x v="0"/>
          </reference>
          <reference field="5" count="1" selected="0">
            <x v="38"/>
          </reference>
        </references>
      </pivotArea>
    </chartFormat>
    <chartFormat chart="2" format="15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1"/>
          </reference>
        </references>
      </pivotArea>
    </chartFormat>
    <chartFormat chart="2" format="15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2"/>
          </reference>
        </references>
      </pivotArea>
    </chartFormat>
    <chartFormat chart="2" format="15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3"/>
          </reference>
        </references>
      </pivotArea>
    </chartFormat>
    <chartFormat chart="2" format="15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4"/>
          </reference>
        </references>
      </pivotArea>
    </chartFormat>
    <chartFormat chart="2" format="15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5"/>
          </reference>
        </references>
      </pivotArea>
    </chartFormat>
    <chartFormat chart="2" format="15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6"/>
          </reference>
        </references>
      </pivotArea>
    </chartFormat>
    <chartFormat chart="2" format="15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7"/>
          </reference>
        </references>
      </pivotArea>
    </chartFormat>
    <chartFormat chart="2" format="15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8"/>
          </reference>
        </references>
      </pivotArea>
    </chartFormat>
    <chartFormat chart="2" format="15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9"/>
          </reference>
        </references>
      </pivotArea>
    </chartFormat>
    <chartFormat chart="2" format="16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0"/>
          </reference>
        </references>
      </pivotArea>
    </chartFormat>
    <chartFormat chart="2" format="16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1"/>
          </reference>
        </references>
      </pivotArea>
    </chartFormat>
    <chartFormat chart="2" format="16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2"/>
          </reference>
        </references>
      </pivotArea>
    </chartFormat>
    <chartFormat chart="2" format="16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3"/>
          </reference>
        </references>
      </pivotArea>
    </chartFormat>
    <chartFormat chart="2" format="16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4"/>
          </reference>
        </references>
      </pivotArea>
    </chartFormat>
    <chartFormat chart="2" format="16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5"/>
          </reference>
        </references>
      </pivotArea>
    </chartFormat>
    <chartFormat chart="2" format="16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6"/>
          </reference>
        </references>
      </pivotArea>
    </chartFormat>
  </chartFormats>
  <pivotTableStyleInfo name="PivotStyleLight16" showRowHeaders="1" showColHeaders="1" showRowStripes="0" showColStripes="1" showLastColumn="1"/>
  <filters count="1">
    <filter fld="2" type="dateBetween" evalOrder="-1" id="90" name="Date_devis">
      <autoFilter ref="A1">
        <filterColumn colId="0">
          <customFilters and="1">
            <customFilter operator="greaterThanOrEqual" val="45017"/>
            <customFilter operator="lessThanOrEqual" val="4529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FCC396-3965-41F8-94D9-0A357AA28DBC}" name="Tableau croisé dynamique2" cacheId="2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A19:B25" firstHeaderRow="1" firstDataRow="1" firstDataCol="1"/>
  <pivotFields count="18">
    <pivotField showAll="0"/>
    <pivotField numFmtId="14" showAll="0"/>
    <pivotField showAll="0"/>
    <pivotField showAll="0"/>
    <pivotField showAll="0"/>
    <pivotField showAll="0"/>
    <pivotField showAll="0"/>
    <pivotField dataField="1" numFmtId="44" showAll="0"/>
    <pivotField numFmtId="44" showAll="0"/>
    <pivotField numFmtId="44" showAll="0"/>
    <pivotField showAll="0"/>
    <pivotField showAll="0"/>
    <pivotField showAll="0"/>
    <pivotField showAll="0"/>
    <pivotField showAll="0"/>
    <pivotField showAll="0"/>
    <pivotField axis="axisRow" showAll="0">
      <items count="9">
        <item x="5"/>
        <item x="3"/>
        <item x="1"/>
        <item x="2"/>
        <item x="4"/>
        <item h="1" m="1" x="7"/>
        <item h="1" m="1" x="6"/>
        <item h="1" x="0"/>
        <item t="default"/>
      </items>
    </pivotField>
    <pivotField showAll="0"/>
  </pivotFields>
  <rowFields count="1">
    <field x="16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tal H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A03D40-9FC5-4A86-8595-8D763663850C}" name="Tableau croisé dynamique6" cacheId="37" applyNumberFormats="0" applyBorderFormats="0" applyFontFormats="0" applyPatternFormats="0" applyAlignmentFormats="0" applyWidthHeightFormats="1" dataCaption="Valeurs" updatedVersion="8" minRefreshableVersion="3" showDrill="0" useAutoFormatting="1" subtotalHiddenItems="1" rowGrandTotals="0" colGrandTotals="0" itemPrintTitles="1" createdVersion="8" indent="0" compact="0" compactData="0" multipleFieldFilters="0">
  <location ref="A3:E9" firstHeaderRow="1" firstDataRow="1" firstDataCol="5"/>
  <pivotFields count="5">
    <pivotField axis="axisRow" compact="0" allDrilled="1" outline="0" showAll="0" dataSourceSort="1" defaultSubtotal="0" defaultAttributeDrillState="1">
      <items count="5">
        <item x="0"/>
        <item x="1"/>
        <item x="2"/>
        <item x="3"/>
        <item x="4"/>
      </items>
    </pivotField>
    <pivotField axis="axisRow" compact="0" allDrilled="1" outline="0" showAll="0" dataSourceSort="1" defaultSubtotal="0" defaultAttributeDrillState="1">
      <items count="2">
        <item x="0"/>
        <item x="1"/>
      </items>
    </pivotField>
    <pivotField axis="axisRow" compact="0" allDrilled="1" outline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howAll="0" dataSourceSort="1" defaultSubtotal="0" defaultAttributeDrillState="1">
      <items count="5">
        <item x="0"/>
        <item x="1"/>
        <item x="2"/>
        <item x="3"/>
        <item x="4"/>
      </items>
    </pivotField>
    <pivotField axis="axisRow" compact="0" allDrilled="1" outline="0" showAll="0" dataSourceSort="1" defaultSubtotal="0" defaultAttributeDrillState="1">
      <items count="5">
        <item x="0"/>
        <item x="1"/>
        <item x="2"/>
        <item x="3"/>
        <item x="4"/>
      </items>
    </pivotField>
  </pivotFields>
  <rowFields count="5">
    <field x="0"/>
    <field x="1"/>
    <field x="2"/>
    <field x="3"/>
    <field x="4"/>
  </rowFields>
  <rowItems count="6">
    <i>
      <x/>
      <x/>
      <x/>
      <x/>
      <x/>
    </i>
    <i>
      <x v="1"/>
      <x/>
      <x v="1"/>
      <x v="1"/>
      <x v="1"/>
    </i>
    <i>
      <x v="2"/>
      <x v="1"/>
      <x/>
      <x v="2"/>
      <x v="2"/>
    </i>
    <i r="1">
      <x/>
      <x/>
      <x v="3"/>
      <x v="3"/>
    </i>
    <i>
      <x v="3"/>
      <x v="1"/>
      <x/>
      <x/>
      <x/>
    </i>
    <i>
      <x v="4"/>
      <x v="1"/>
      <x v="2"/>
      <x v="4"/>
      <x v="4"/>
    </i>
  </rowItems>
  <formats count="27">
    <format dxfId="54">
      <pivotArea dataOnly="0" labelOnly="1" outline="0" fieldPosition="0">
        <references count="1">
          <reference field="3" count="0"/>
        </references>
      </pivotArea>
    </format>
    <format dxfId="53">
      <pivotArea type="all" dataOnly="0" outline="0" fieldPosition="0"/>
    </format>
    <format dxfId="52">
      <pivotArea field="0" type="button" dataOnly="0" labelOnly="1" outline="0" axis="axisRow" fieldPosition="0"/>
    </format>
    <format dxfId="51">
      <pivotArea field="1" type="button" dataOnly="0" labelOnly="1" outline="0" axis="axisRow" fieldPosition="1"/>
    </format>
    <format dxfId="50">
      <pivotArea field="2" type="button" dataOnly="0" labelOnly="1" outline="0" axis="axisRow" fieldPosition="2"/>
    </format>
    <format dxfId="49">
      <pivotArea field="3" type="button" dataOnly="0" labelOnly="1" outline="0" axis="axisRow" fieldPosition="3"/>
    </format>
    <format dxfId="48">
      <pivotArea field="4" type="button" dataOnly="0" labelOnly="1" outline="0" axis="axisRow" fieldPosition="4"/>
    </format>
    <format dxfId="47">
      <pivotArea dataOnly="0" labelOnly="1" outline="0" fieldPosition="0">
        <references count="1">
          <reference field="0" count="0"/>
        </references>
      </pivotArea>
    </format>
    <format dxfId="46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4">
      <pivotArea dataOnly="0" labelOnly="1" outline="0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4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3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4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4"/>
          </reference>
          <reference field="4" count="1">
            <x v="4"/>
          </reference>
        </references>
      </pivotArea>
    </format>
  </formats>
  <pivotHierarchies count="1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Dark5" showRowHeaders="1" showColHeaders="1" showRowStripes="0" showColStripes="0" showLastColumn="1"/>
  <rowHierarchiesUsage count="5">
    <rowHierarchyUsage hierarchyUsage="0"/>
    <rowHierarchyUsage hierarchyUsage="1"/>
    <rowHierarchyUsage hierarchyUsage="2"/>
    <rowHierarchyUsage hierarchyUsage="3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D_SOCIAL]"/>
        <x15:activeTabTopLevelEntity name="[TB_COMMAN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56B8C45A-590A-4B37-861D-8FFB308FE111}" autoFormatId="16" applyNumberFormats="0" applyBorderFormats="0" applyFontFormats="0" applyPatternFormats="0" applyAlignmentFormats="0" applyWidthHeightFormats="0">
  <queryTableRefresh nextId="17">
    <queryTableFields count="11">
      <queryTableField id="1" name="N° pièce" tableColumnId="1"/>
      <queryTableField id="2" name="Client" tableColumnId="2"/>
      <queryTableField id="3" name="Réf" tableColumnId="3"/>
      <queryTableField id="4" name="Statut" tableColumnId="4"/>
      <queryTableField id="5" name="Total HT" tableColumnId="5"/>
      <queryTableField id="12" name="Bénéfice" tableColumnId="12"/>
      <queryTableField id="6" name="Coût" tableColumnId="6"/>
      <queryTableField id="13" name="MTT T" tableColumnId="9"/>
      <queryTableField id="7" name="Fournisseurs" tableColumnId="7"/>
      <queryTableField id="8" name="Info" tableColumnId="8"/>
      <queryTableField id="14" name="MTT D" tableColumnId="1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2" xr10:uid="{E0E8A973-E62C-404A-8D09-45B5FD9FB013}" sourceName="Statut">
  <extLst>
    <x:ext xmlns:x15="http://schemas.microsoft.com/office/spreadsheetml/2010/11/main" uri="{2F2917AC-EB37-4324-AD4E-5DD8C200BD13}">
      <x15:tableSlicerCache tableId="3" column="1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2" xr10:uid="{3042C67F-B94C-458B-B6ED-6AB58352627D}" sourceName="Client">
  <extLst>
    <x:ext xmlns:x15="http://schemas.microsoft.com/office/spreadsheetml/2010/11/main" uri="{2F2917AC-EB37-4324-AD4E-5DD8C200BD13}">
      <x15:tableSlicerCache tableId="3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ontact2" xr10:uid="{88166B7C-4386-4854-BC05-A2C9CC5A8806}" sourceName="Nom contact">
  <extLst>
    <x:ext xmlns:x15="http://schemas.microsoft.com/office/spreadsheetml/2010/11/main" uri="{2F2917AC-EB37-4324-AD4E-5DD8C200BD13}">
      <x15:tableSlicerCache tableId="3" column="6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4" xr10:uid="{F3FA9DC0-8832-47A3-8240-72606C6E0C09}" sourceName="Statut">
  <extLst>
    <x:ext xmlns:x15="http://schemas.microsoft.com/office/spreadsheetml/2010/11/main" uri="{2F2917AC-EB37-4324-AD4E-5DD8C200BD13}">
      <x15:tableSlicerCache tableId="6" column="1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6C212778-0FB6-4095-BEE3-90D33D8BC1F2}" sourceName="Statut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 2" xr10:uid="{65AC19F7-D4C7-4469-B428-F3F62E583243}" cache="Segment_Statut2" caption="Statut" columnCount="2" style="SlicerStyleLight6" rowHeight="241300"/>
  <slicer name="Client 2" xr10:uid="{E2604129-80BB-4E27-B91A-B8E959485C80}" cache="Segment_Client2" caption="Client" startItem="6" columnCount="3" style="SlicerStyleLight3" rowHeight="241300"/>
  <slicer name="Nom contact 2" xr10:uid="{2F3BABBB-FAE8-4A61-9621-1CBF1E915531}" cache="Segment_Nom_contact2" caption="Nom contact" columnCount="6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 4" xr10:uid="{42F9604D-03C0-421C-A424-FFBED43333AB}" cache="Segment_Statut4" caption="Statut" columnCount="3" style="SlicerStyleLight4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F3EC5280-F506-436F-B6DC-D15C8182C266}" cache="Segment_Statut" caption="Statut" columnCount="3" style="SlicerStyleLight6" rowHeight="241300"/>
</slicer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23CFA2-89C3-472D-92C7-3C462B1CCC99}" name="TB_COMMANDE" displayName="TB_COMMANDE" ref="A2:R318" headerRowDxfId="156" dataDxfId="155" totalsRowDxfId="154">
  <autoFilter ref="A2:R318" xr:uid="{8223CFA2-89C3-472D-92C7-3C462B1CCC99}"/>
  <sortState xmlns:xlrd2="http://schemas.microsoft.com/office/spreadsheetml/2017/richdata2" ref="A3:R318">
    <sortCondition ref="A2:A318"/>
  </sortState>
  <tableColumns count="18">
    <tableColumn id="1" xr3:uid="{231933A1-C870-4B8B-B886-399DE032E6B2}" name="N° pièce" totalsRowLabel="Total" dataDxfId="153" totalsRowDxfId="152"/>
    <tableColumn id="3" xr3:uid="{94B44329-AF55-4E37-9A62-7F9ACFA3FF30}" name="Date Pièce" dataDxfId="151" totalsRowDxfId="150"/>
    <tableColumn id="2" xr3:uid="{286AE8F0-827A-4F0E-A54D-9441E6523AD9}" name="N° devis" dataDxfId="149" totalsRowDxfId="148"/>
    <tableColumn id="18" xr3:uid="{35BED727-C070-465E-9E8D-DC1C289DCB23}" name="Date_devis" dataDxfId="147" totalsRowDxfId="146"/>
    <tableColumn id="4" xr3:uid="{CA768BC7-CDFC-4D13-8AF7-EC4D40F18775}" name="Client" dataDxfId="145" totalsRowDxfId="144"/>
    <tableColumn id="5" xr3:uid="{49370F33-6CB1-47A3-A4D0-4AA5529FB5FD}" name="Société" dataDxfId="143" totalsRowDxfId="142"/>
    <tableColumn id="6" xr3:uid="{2ED7761D-8786-462D-997B-A000B530825D}" name="Nom contact" dataDxfId="141" totalsRowDxfId="140"/>
    <tableColumn id="11" xr3:uid="{86319DCC-9FF0-4D14-B315-C4A22BF0E698}" name="Total HT" totalsRowFunction="sum" dataDxfId="139" totalsRowDxfId="138" dataCellStyle="Monétaire"/>
    <tableColumn id="7" xr3:uid="{242F99E1-B952-4BEC-892A-70C2F8CD75D7}" name="Total TVA" totalsRowFunction="sum" dataDxfId="137" totalsRowDxfId="136" dataCellStyle="Monétaire"/>
    <tableColumn id="8" xr3:uid="{685442B5-F38D-4DA9-9BE6-73F8847639CD}" name="Total TTC" totalsRowFunction="sum" dataDxfId="135" totalsRowDxfId="134" dataCellStyle="Monétaire"/>
    <tableColumn id="9" xr3:uid="{45133823-7CF1-4EE9-ADC2-21FF5AF9D78E}" name="Réf" dataDxfId="133" totalsRowDxfId="132" dataCellStyle="Monétaire"/>
    <tableColumn id="10" xr3:uid="{86066712-6939-4CFF-9B50-FEC8EE1C177A}" name="Remarque" dataDxfId="131" totalsRowDxfId="130" dataCellStyle="Monétaire"/>
    <tableColumn id="12" xr3:uid="{289BF29A-D96D-4FEA-8DF5-1FF4C4A5900E}" name="Mt Acomptes" dataDxfId="129" totalsRowDxfId="128" dataCellStyle="Monétaire"/>
    <tableColumn id="13" xr3:uid="{E5AD6168-9330-45B6-8B64-E125AEAC1BA7}" name="Nbre_Acompte" dataDxfId="127" totalsRowDxfId="126"/>
    <tableColumn id="16" xr3:uid="{F173978E-59EA-4B05-AEBA-B1D5C43E8496}" name="Date_AC" dataDxfId="125" totalsRowDxfId="124"/>
    <tableColumn id="15" xr3:uid="{747EDDFD-7778-44D9-BD9B-C4BFA3DA5B58}" name="Stat_AC" dataDxfId="123" totalsRowDxfId="122"/>
    <tableColumn id="14" xr3:uid="{4A4A9B75-A1E6-4575-89BB-8C638394A440}" name="Statut" dataDxfId="121" totalsRowDxfId="120"/>
    <tableColumn id="17" xr3:uid="{B49F2B7C-8073-4B9E-8FC2-6FF20EEB9C9C}" name="Commentaire" dataDxfId="119" totalsRowDxfId="118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6BA90B6-6321-4FF2-A380-96DDBCDEBF41}" name="Tab_Acompte" displayName="Tab_Acompte" ref="A2:N132" totalsRowCount="1" headerRowDxfId="115" dataDxfId="114" dataCellStyle="Monétaire">
  <autoFilter ref="A2:N131" xr:uid="{96A6C79C-1C22-4600-9F4C-6EB426EDEDFA}"/>
  <sortState xmlns:xlrd2="http://schemas.microsoft.com/office/spreadsheetml/2017/richdata2" ref="A3:N111">
    <sortCondition ref="C2:C111"/>
  </sortState>
  <tableColumns count="14">
    <tableColumn id="1" xr3:uid="{CAFCDF9C-545C-400E-A206-ECDF4EF6D5A3}" name="Statut" dataDxfId="113" totalsRowDxfId="112"/>
    <tableColumn id="3" xr3:uid="{CDDED83C-65EC-4AE3-837E-57E9EDB37542}" name="Comptabilisée" dataDxfId="111" totalsRowDxfId="110"/>
    <tableColumn id="4" xr3:uid="{00FC667E-8606-4049-B783-88E2091BAAA9}" name="N° Acompte" dataDxfId="109" totalsRowDxfId="108"/>
    <tableColumn id="17" xr3:uid="{F2EF2955-349B-4A90-B325-60472A5D57E2}" name="N°Pièce" dataDxfId="107" totalsRowDxfId="106"/>
    <tableColumn id="5" xr3:uid="{129BB304-0BE0-4E16-B40D-AA96B8F35010}" name="Date Pièce" dataDxfId="105" totalsRowDxfId="104"/>
    <tableColumn id="8" xr3:uid="{ABA84D38-2735-42D4-AD21-F8E795E95D2A}" name="Compte Comptable" dataDxfId="103" totalsRowDxfId="102"/>
    <tableColumn id="9" xr3:uid="{D7AB2D32-3412-4BF7-B3F2-3F56B999D161}" name="Société" dataDxfId="101" totalsRowDxfId="100"/>
    <tableColumn id="10" xr3:uid="{98C03D31-8B4F-4904-9CE6-A5A0596FC9D8}" name="Nom contact" dataDxfId="99" totalsRowDxfId="98"/>
    <tableColumn id="12" xr3:uid="{7B0C8B2B-EACD-405E-9E3E-DB2E7C2E41D9}" name="Total HT" dataDxfId="97" totalsRowDxfId="96" dataCellStyle="Monétaire"/>
    <tableColumn id="11" xr3:uid="{5445F059-D857-4F23-BB94-CA879A44D513}" name="Total TVA" dataDxfId="95" totalsRowDxfId="94" dataCellStyle="Monétaire"/>
    <tableColumn id="13" xr3:uid="{6F7E0E70-B310-48BE-8A47-D3850FC34A48}" name="Total TTC" totalsRowFunction="sum" dataDxfId="93" totalsRowDxfId="92" dataCellStyle="Monétaire"/>
    <tableColumn id="14" xr3:uid="{C2AE6F48-D0A6-4C3E-8612-BD5541D87C17}" name="Mt Réglé" totalsRowFunction="sum" dataDxfId="91" totalsRowDxfId="90" dataCellStyle="Monétaire"/>
    <tableColumn id="15" xr3:uid="{3D247BCF-1979-41DB-A82B-C64B456C1CCA}" name="solde" totalsRowFunction="sum" dataDxfId="89" totalsRowDxfId="88" dataCellStyle="Monétaire">
      <calculatedColumnFormula>Tab_Acompte[[#This Row],[Total TTC]]-Tab_Acompte[[#This Row],[Mt Réglé]]</calculatedColumnFormula>
    </tableColumn>
    <tableColumn id="20" xr3:uid="{92E8168E-1E0B-4546-84BC-FC782FFE9ACB}" name="commentaire" totalsRowFunction="count" dataDxfId="87" totalsRowDxfId="86" dataCellStyle="Monétaire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30F732F-D52F-4CA2-89B8-4B452ED628B0}" name="TAB_BL" displayName="TAB_BL" ref="A2:K58" totalsRowShown="0" headerRowDxfId="85" dataDxfId="84">
  <autoFilter ref="A2:K58" xr:uid="{415FA71D-AD71-4C6D-8875-5774429B9588}"/>
  <tableColumns count="11">
    <tableColumn id="10" xr3:uid="{84C2CC05-0EB8-49C7-8B06-61CA33D898FF}" name="bl/fact" dataDxfId="83"/>
    <tableColumn id="1" xr3:uid="{A5FD86B7-C3DD-4A5A-ADED-B7924651EBEB}" name="N°" dataDxfId="82"/>
    <tableColumn id="2" xr3:uid="{962AD5FA-756F-4E8D-9818-6DD00C55ABFA}" name="Fournisseurs" dataDxfId="81"/>
    <tableColumn id="3" xr3:uid="{BEC53F82-3577-41D3-8A42-C9124E5D74E3}" name="Date BL" dataDxfId="80"/>
    <tableColumn id="4" xr3:uid="{959EA64E-66C2-48C2-A61C-ADFE84C8567E}" name="N° Commande" dataDxfId="79"/>
    <tableColumn id="11" xr3:uid="{00F9D3CD-8612-4DA5-B6AD-F2A63B0AEEFF}" name="Montant de la commande" dataDxfId="78"/>
    <tableColumn id="5" xr3:uid="{50168B3E-67BA-4371-9171-B9281CD935DE}" name="CLIENT" dataDxfId="77">
      <calculatedColumnFormula>IFERROR(IF(E3=9999,"STOCK",VLOOKUP(E3,TB_COMMANDE[],5,FALSE)),"Commande non répertoriée")</calculatedColumnFormula>
    </tableColumn>
    <tableColumn id="6" xr3:uid="{0D1B9983-C984-41A1-B357-83CF95D2F2C2}" name="Réf. Commande" dataDxfId="76">
      <calculatedColumnFormula>IFERROR(IF(E3=9999,"STOCK",VLOOKUP(E3,TB_COMMANDE[],12,FALSE)),"Commande non répertoriée")</calculatedColumnFormula>
    </tableColumn>
    <tableColumn id="7" xr3:uid="{EC884E25-8DBB-4631-99BF-EA190FBBB099}" name="Technicien" dataDxfId="75"/>
    <tableColumn id="8" xr3:uid="{E23369F1-052F-40C1-85A2-DBA72A2E7DF1}" name="Montant HT" dataDxfId="74"/>
    <tableColumn id="9" xr3:uid="{1D7B3537-33E5-4C0A-9E2F-FB7629ABD180}" name="Commentaires" dataDxfId="7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43BD52D-29BA-487A-A4F0-BF6C23F345AF}" name="TD_SOCIAL" displayName="TD_SOCIAL" ref="D1:O7" totalsRowShown="0" headerRowDxfId="72" dataDxfId="71">
  <autoFilter ref="D1:O7" xr:uid="{069D9F6C-9EDD-4F20-AF41-DAB9FB231A01}"/>
  <tableColumns count="12">
    <tableColumn id="1" xr3:uid="{2925EA9C-A9E7-484C-B8DD-5EA52C96C901}" name="Intervenant" dataDxfId="70"/>
    <tableColumn id="2" xr3:uid="{9CB62032-59C7-4FD6-AA37-E755ADF934E8}" name="Commande" dataDxfId="69"/>
    <tableColumn id="3" xr3:uid="{F03C1301-78A6-4288-9036-79B9D07E1BE1}" name="Tâches à effectuer" dataDxfId="68"/>
    <tableColumn id="4" xr3:uid="{9C122F42-0C65-45E4-AB1F-68006A555D91}" name="Début du projet" dataDxfId="67"/>
    <tableColumn id="6" xr3:uid="{BBED7FF5-DA03-4DCF-B16D-5886D5E35B91}" name="Fin du projet" dataDxfId="66"/>
    <tableColumn id="5" xr3:uid="{E6BE1248-99FC-4161-8BC7-1AA340678478}" name="Durée du Projet EN JOURS" dataDxfId="65"/>
    <tableColumn id="7" xr3:uid="{D0AD3B53-2396-402C-B167-5DE9C89E32DF}" name="Jours achevés" dataDxfId="64"/>
    <tableColumn id="8" xr3:uid="{792C36FC-BCFD-4189-8290-5B7805979528}" name="Progression" dataDxfId="63">
      <calculatedColumnFormula>J2/I2</calculatedColumnFormula>
    </tableColumn>
    <tableColumn id="9" xr3:uid="{69D0B004-FF17-47DB-AF59-C3BC79842312}" name="Heures" dataDxfId="62"/>
    <tableColumn id="10" xr3:uid="{0D2B1FBA-ABCE-4B8F-B3B9-EEE4D01553F1}" name="tx" dataDxfId="61">
      <calculatedColumnFormula>VLOOKUP(TD_SOCIAL[[#This Row],[Intervenant]],Tableau9[],2,FALSE)</calculatedColumnFormula>
    </tableColumn>
    <tableColumn id="11" xr3:uid="{A8ED2322-05B5-43EC-BEB7-59A167BDB367}" name="mtt_SOC" dataDxfId="60" dataCellStyle="Monétaire">
      <calculatedColumnFormula>TD_SOCIAL[[#This Row],[tx]]*TD_SOCIAL[[#This Row],[Heures]]</calculatedColumnFormula>
    </tableColumn>
    <tableColumn id="12" xr3:uid="{A07432DA-0DD4-44D7-9DEB-2B7C4377162B}" name="mt_sst" dataDxfId="59" dataCellStyle="Monétaire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FB97FFA-541A-4887-A481-C0EC37CEB48A}" name="Tableau9" displayName="Tableau9" ref="A1:B8" totalsRowShown="0" headerRowDxfId="58" dataDxfId="57" headerRowCellStyle="Normal 2" dataCellStyle="Normal 2">
  <autoFilter ref="A1:B8" xr:uid="{2FB97FFA-541A-4887-A481-C0EC37CEB48A}"/>
  <tableColumns count="2">
    <tableColumn id="1" xr3:uid="{372B24B3-35B8-42B8-ACC1-9E3930CA69C6}" name="NOM" dataDxfId="56" dataCellStyle="Normal 2"/>
    <tableColumn id="2" xr3:uid="{89206393-22F5-4A89-AF6C-BE4F637B499A}" name="TX" dataDxfId="55" dataCellStyle="Normal 2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30AC1C-8951-4B01-8E38-7D878D419ABE}" name="TB_COMMANDE_2" displayName="TB_COMMANDE_2" ref="A2:K45" tableType="queryTable" totalsRowShown="0" headerRowDxfId="23" dataDxfId="22">
  <autoFilter ref="A2:K45" xr:uid="{5530AC1C-8951-4B01-8E38-7D878D419ABE}"/>
  <tableColumns count="11">
    <tableColumn id="1" xr3:uid="{39F56542-D2F2-4CB3-A0E6-BB8B9E6583C4}" uniqueName="1" name="N° pièce" queryTableFieldId="1" dataDxfId="21"/>
    <tableColumn id="2" xr3:uid="{1D38CCA2-5C21-4F6D-BCA8-824A7652E8DF}" uniqueName="2" name="Client" queryTableFieldId="2" dataDxfId="20"/>
    <tableColumn id="3" xr3:uid="{7F441C80-F251-41B8-8115-46874BA261A7}" uniqueName="3" name="Réf" queryTableFieldId="3" dataDxfId="19"/>
    <tableColumn id="4" xr3:uid="{D8CEC34A-CBCF-44AD-965C-37456C5E00C3}" uniqueName="4" name="Statut" queryTableFieldId="4" dataDxfId="18"/>
    <tableColumn id="5" xr3:uid="{8F34BC86-AB1D-40AA-A578-D41F47E80DE7}" uniqueName="5" name="Total HT" queryTableFieldId="5" dataDxfId="17" dataCellStyle="Monétaire"/>
    <tableColumn id="12" xr3:uid="{23C986A9-D841-4100-A9F1-671DC115D2FD}" uniqueName="12" name="Bénéfice" queryTableFieldId="12" dataDxfId="16" dataCellStyle="Monétaire"/>
    <tableColumn id="6" xr3:uid="{7C7AB0B1-6059-4F40-BA9F-0AA309D146B7}" uniqueName="6" name="Coût" queryTableFieldId="6" dataDxfId="15"/>
    <tableColumn id="9" xr3:uid="{8DD10294-7623-41D6-9FB0-18EEE2A13BF5}" uniqueName="9" name="MTT T" queryTableFieldId="13" dataDxfId="14" dataCellStyle="Monétaire"/>
    <tableColumn id="7" xr3:uid="{D10B1B13-C2A1-433B-B62B-5C9762D3891F}" uniqueName="7" name="Fournisseurs" queryTableFieldId="7" dataDxfId="13"/>
    <tableColumn id="8" xr3:uid="{2D572BA2-1120-49B8-A98A-C4B92425FBC4}" uniqueName="8" name="Info" queryTableFieldId="8" dataDxfId="12"/>
    <tableColumn id="10" xr3:uid="{8644889B-9024-44E0-AC03-B3AC5E3B3D64}" uniqueName="10" name="MTT D" queryTableFieldId="14" dataDxfId="11" dataCellStyle="Monétaire"/>
  </tableColumns>
  <tableStyleInfo name="TableStyleMedium7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088A10-4263-4F62-923D-1FE12AA6E48C}" name="Tableau2" displayName="Tableau2" ref="B1:C12" totalsRowShown="0" headerRowDxfId="10" dataDxfId="9">
  <autoFilter ref="B1:C12" xr:uid="{1B088A10-4263-4F62-923D-1FE12AA6E48C}"/>
  <sortState xmlns:xlrd2="http://schemas.microsoft.com/office/spreadsheetml/2017/richdata2" ref="B2:C8">
    <sortCondition ref="B1:B8"/>
  </sortState>
  <tableColumns count="2">
    <tableColumn id="1" xr3:uid="{1BCBD3DD-F2DC-4985-AD0C-DAB0A54A7D4D}" name="Statut" dataDxfId="8"/>
    <tableColumn id="2" xr3:uid="{786FDA00-85FA-4B1E-8B77-8772158B05BE}" name="Colonne1" dataDxfId="7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620051-C255-48C8-9BE2-CC6AC9688180}" name="Tableau4" displayName="Tableau4" ref="E1:F8" totalsRowShown="0" headerRowDxfId="6" dataDxfId="5">
  <autoFilter ref="E1:F8" xr:uid="{B9620051-C255-48C8-9BE2-CC6AC9688180}"/>
  <tableColumns count="2">
    <tableColumn id="1" xr3:uid="{6A8BC5D1-8F52-4E59-852C-37DBB4E70AC0}" name="Statut_commande" dataDxfId="4"/>
    <tableColumn id="2" xr3:uid="{3DE8E760-1197-4ED4-9669-D3108DB5EBEA}" name="Couleur" dataDxfId="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15E922-4DE7-4B1A-8FFC-2C032864CFDE}" name="Tableau5" displayName="Tableau5" ref="H1:H6" totalsRowShown="0" headerRowDxfId="2" dataDxfId="1">
  <autoFilter ref="H1:H6" xr:uid="{EF15E922-4DE7-4B1A-8FFC-2C032864CFDE}"/>
  <tableColumns count="1">
    <tableColumn id="1" xr3:uid="{6B371487-9D55-4BCD-B099-AE7918B7274E}" name="Stat_AC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9921-7230-4DB3-9575-2ACA64B83CFE}">
  <sheetPr codeName="Feuil2"/>
  <dimension ref="A1:AN25"/>
  <sheetViews>
    <sheetView workbookViewId="0"/>
  </sheetViews>
  <sheetFormatPr baseColWidth="10" defaultColWidth="11.42578125" defaultRowHeight="15" x14ac:dyDescent="0.25"/>
  <cols>
    <col min="1" max="1" width="24.42578125" bestFit="1" customWidth="1"/>
    <col min="2" max="2" width="18.140625" bestFit="1" customWidth="1"/>
  </cols>
  <sheetData>
    <row r="1" spans="1:40" x14ac:dyDescent="0.25">
      <c r="A1" s="6" t="s">
        <v>2</v>
      </c>
      <c r="B1" t="s">
        <v>1513</v>
      </c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40" x14ac:dyDescent="0.25"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40" x14ac:dyDescent="0.25">
      <c r="B3" s="6" t="s">
        <v>38</v>
      </c>
    </row>
    <row r="4" spans="1:40" x14ac:dyDescent="0.25">
      <c r="B4" t="s">
        <v>37</v>
      </c>
      <c r="C4" t="s">
        <v>1106</v>
      </c>
      <c r="D4" t="s">
        <v>1108</v>
      </c>
      <c r="E4" t="s">
        <v>1098</v>
      </c>
      <c r="F4" t="s">
        <v>1111</v>
      </c>
      <c r="G4" t="s">
        <v>1093</v>
      </c>
      <c r="H4" t="s">
        <v>1112</v>
      </c>
      <c r="I4" t="s">
        <v>1113</v>
      </c>
      <c r="J4" t="s">
        <v>1114</v>
      </c>
      <c r="K4" t="s">
        <v>1115</v>
      </c>
      <c r="L4" t="s">
        <v>1116</v>
      </c>
      <c r="M4" t="s">
        <v>1117</v>
      </c>
      <c r="N4" t="s">
        <v>1099</v>
      </c>
      <c r="O4" t="s">
        <v>1100</v>
      </c>
      <c r="P4" t="s">
        <v>1118</v>
      </c>
      <c r="Q4" t="s">
        <v>1119</v>
      </c>
      <c r="R4" t="s">
        <v>1120</v>
      </c>
      <c r="S4" t="s">
        <v>1092</v>
      </c>
      <c r="T4" t="s">
        <v>1121</v>
      </c>
      <c r="U4" t="s">
        <v>1101</v>
      </c>
      <c r="V4" t="s">
        <v>1085</v>
      </c>
      <c r="W4" t="s">
        <v>1090</v>
      </c>
      <c r="X4" t="s">
        <v>1091</v>
      </c>
      <c r="Y4" t="s">
        <v>1124</v>
      </c>
      <c r="Z4" t="s">
        <v>1125</v>
      </c>
      <c r="AA4" t="s">
        <v>1126</v>
      </c>
      <c r="AB4" t="s">
        <v>1127</v>
      </c>
      <c r="AC4" t="s">
        <v>1088</v>
      </c>
      <c r="AD4" t="s">
        <v>1102</v>
      </c>
      <c r="AE4" t="s">
        <v>1128</v>
      </c>
      <c r="AF4" t="s">
        <v>1129</v>
      </c>
      <c r="AG4" t="s">
        <v>1089</v>
      </c>
      <c r="AH4" t="s">
        <v>1130</v>
      </c>
      <c r="AI4" t="s">
        <v>1094</v>
      </c>
      <c r="AJ4" t="s">
        <v>1131</v>
      </c>
      <c r="AK4" t="s">
        <v>1103</v>
      </c>
      <c r="AL4" t="s">
        <v>1104</v>
      </c>
      <c r="AM4" t="s">
        <v>1095</v>
      </c>
      <c r="AN4" t="s">
        <v>1096</v>
      </c>
    </row>
    <row r="5" spans="1:40" x14ac:dyDescent="0.25">
      <c r="A5" t="s">
        <v>36</v>
      </c>
      <c r="B5" s="9">
        <v>1</v>
      </c>
      <c r="C5" s="9">
        <v>1</v>
      </c>
      <c r="D5" s="9">
        <v>1</v>
      </c>
      <c r="E5" s="9">
        <v>1</v>
      </c>
      <c r="F5" s="9">
        <v>1</v>
      </c>
      <c r="G5" s="9">
        <v>1</v>
      </c>
      <c r="H5" s="9">
        <v>1</v>
      </c>
      <c r="I5" s="9">
        <v>1</v>
      </c>
      <c r="J5" s="9">
        <v>1</v>
      </c>
      <c r="K5" s="9">
        <v>1</v>
      </c>
      <c r="L5" s="9">
        <v>1</v>
      </c>
      <c r="M5" s="9">
        <v>1</v>
      </c>
      <c r="N5" s="9">
        <v>1</v>
      </c>
      <c r="O5" s="9">
        <v>1</v>
      </c>
      <c r="P5" s="9">
        <v>1</v>
      </c>
      <c r="Q5" s="9">
        <v>1</v>
      </c>
      <c r="R5" s="9">
        <v>1</v>
      </c>
      <c r="S5" s="9">
        <v>1</v>
      </c>
      <c r="T5" s="9">
        <v>1</v>
      </c>
      <c r="U5" s="9">
        <v>1</v>
      </c>
      <c r="V5" s="9">
        <v>1</v>
      </c>
      <c r="W5" s="9">
        <v>1</v>
      </c>
      <c r="X5" s="9">
        <v>1</v>
      </c>
      <c r="Y5" s="9">
        <v>1</v>
      </c>
      <c r="Z5" s="9">
        <v>1</v>
      </c>
      <c r="AA5" s="9">
        <v>1</v>
      </c>
      <c r="AB5" s="9">
        <v>1</v>
      </c>
      <c r="AC5" s="9">
        <v>1</v>
      </c>
      <c r="AD5" s="9">
        <v>1</v>
      </c>
      <c r="AE5" s="9">
        <v>1</v>
      </c>
      <c r="AF5" s="9">
        <v>1</v>
      </c>
      <c r="AG5" s="9">
        <v>1</v>
      </c>
      <c r="AH5" s="9">
        <v>1</v>
      </c>
      <c r="AI5" s="9">
        <v>1</v>
      </c>
      <c r="AJ5" s="9">
        <v>1</v>
      </c>
      <c r="AK5" s="9">
        <v>1</v>
      </c>
      <c r="AL5" s="9">
        <v>1</v>
      </c>
      <c r="AM5" s="9">
        <v>1</v>
      </c>
      <c r="AN5" s="9">
        <v>1</v>
      </c>
    </row>
    <row r="19" spans="1:2" x14ac:dyDescent="0.25">
      <c r="A19" s="6" t="s">
        <v>34</v>
      </c>
      <c r="B19" t="s">
        <v>35</v>
      </c>
    </row>
    <row r="20" spans="1:2" x14ac:dyDescent="0.25">
      <c r="A20" s="8" t="s">
        <v>39</v>
      </c>
      <c r="B20">
        <v>26781.550000000003</v>
      </c>
    </row>
    <row r="21" spans="1:2" x14ac:dyDescent="0.25">
      <c r="A21" s="8" t="s">
        <v>40</v>
      </c>
      <c r="B21">
        <v>54291.98</v>
      </c>
    </row>
    <row r="22" spans="1:2" x14ac:dyDescent="0.25">
      <c r="A22" s="8" t="s">
        <v>41</v>
      </c>
      <c r="B22">
        <v>4211.24</v>
      </c>
    </row>
    <row r="23" spans="1:2" x14ac:dyDescent="0.25">
      <c r="A23" s="8" t="s">
        <v>42</v>
      </c>
      <c r="B23">
        <v>160464.55999999997</v>
      </c>
    </row>
    <row r="24" spans="1:2" x14ac:dyDescent="0.25">
      <c r="A24" s="8" t="s">
        <v>43</v>
      </c>
      <c r="B24">
        <v>11346.4</v>
      </c>
    </row>
    <row r="25" spans="1:2" x14ac:dyDescent="0.25">
      <c r="A25" s="8" t="s">
        <v>28</v>
      </c>
      <c r="B25">
        <v>257095.72999999995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878A2-D718-4AFA-AB40-66C89BF06A0E}">
  <sheetPr codeName="Feuil3">
    <tabColor theme="9" tint="0.39997558519241921"/>
  </sheetPr>
  <dimension ref="A1:R318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2578125" defaultRowHeight="12.75" x14ac:dyDescent="0.25"/>
  <cols>
    <col min="1" max="1" width="9.28515625" style="12" customWidth="1"/>
    <col min="2" max="3" width="14.5703125" style="12" bestFit="1" customWidth="1"/>
    <col min="4" max="4" width="10.42578125" style="12" bestFit="1" customWidth="1"/>
    <col min="5" max="5" width="15.5703125" style="5" bestFit="1" customWidth="1"/>
    <col min="6" max="6" width="41" style="12" bestFit="1" customWidth="1"/>
    <col min="7" max="7" width="22.85546875" style="13" customWidth="1"/>
    <col min="8" max="8" width="11.42578125" style="36" bestFit="1" customWidth="1"/>
    <col min="9" max="9" width="11.5703125" style="36" bestFit="1" customWidth="1"/>
    <col min="10" max="10" width="14.7109375" style="36" bestFit="1" customWidth="1"/>
    <col min="11" max="11" width="53.85546875" style="13" customWidth="1"/>
    <col min="12" max="12" width="58.5703125" style="12" bestFit="1" customWidth="1"/>
    <col min="13" max="13" width="14.85546875" style="16" bestFit="1" customWidth="1"/>
    <col min="14" max="14" width="10.28515625" style="7" customWidth="1"/>
    <col min="15" max="15" width="14.140625" style="7" customWidth="1"/>
    <col min="16" max="16" width="12.140625" style="5" customWidth="1"/>
    <col min="17" max="17" width="21.28515625" style="12" bestFit="1" customWidth="1"/>
    <col min="18" max="18" width="54.42578125" style="12" bestFit="1" customWidth="1"/>
    <col min="19" max="16384" width="11.42578125" style="12"/>
  </cols>
  <sheetData>
    <row r="1" spans="1:18" s="14" customFormat="1" ht="127.5" customHeight="1" x14ac:dyDescent="0.25">
      <c r="E1" s="27"/>
      <c r="G1" s="41"/>
      <c r="H1" s="35"/>
      <c r="I1" s="35"/>
      <c r="J1" s="35"/>
      <c r="K1" s="41"/>
      <c r="M1" s="44"/>
      <c r="N1" s="28"/>
      <c r="O1" s="28"/>
      <c r="P1" s="27"/>
    </row>
    <row r="2" spans="1:18" x14ac:dyDescent="0.25">
      <c r="A2" s="12" t="s">
        <v>471</v>
      </c>
      <c r="B2" s="12" t="s">
        <v>472</v>
      </c>
      <c r="C2" s="12" t="s">
        <v>473</v>
      </c>
      <c r="D2" s="12" t="s">
        <v>1</v>
      </c>
      <c r="E2" s="5" t="s">
        <v>2</v>
      </c>
      <c r="F2" s="13" t="s">
        <v>3</v>
      </c>
      <c r="G2" s="13" t="s">
        <v>4</v>
      </c>
      <c r="H2" s="36" t="s">
        <v>5</v>
      </c>
      <c r="I2" s="36" t="s">
        <v>6</v>
      </c>
      <c r="J2" s="36" t="s">
        <v>7</v>
      </c>
      <c r="K2" s="13" t="s">
        <v>8</v>
      </c>
      <c r="L2" s="12" t="s">
        <v>9</v>
      </c>
      <c r="M2" s="16" t="s">
        <v>474</v>
      </c>
      <c r="N2" s="7" t="s">
        <v>475</v>
      </c>
      <c r="O2" s="7" t="s">
        <v>476</v>
      </c>
      <c r="P2" s="5" t="s">
        <v>477</v>
      </c>
      <c r="Q2" s="12" t="s">
        <v>0</v>
      </c>
      <c r="R2" s="12" t="s">
        <v>10</v>
      </c>
    </row>
    <row r="3" spans="1:18" x14ac:dyDescent="0.25">
      <c r="A3" s="12" t="s">
        <v>1025</v>
      </c>
      <c r="B3" s="15">
        <v>45019</v>
      </c>
      <c r="C3" s="15" t="s">
        <v>74</v>
      </c>
      <c r="E3" s="5" t="s">
        <v>1097</v>
      </c>
      <c r="F3" s="63" t="s">
        <v>1309</v>
      </c>
      <c r="G3" s="64" t="s">
        <v>1119</v>
      </c>
      <c r="H3" s="63">
        <v>458.13</v>
      </c>
      <c r="I3" s="63">
        <v>45.81</v>
      </c>
      <c r="J3" s="63">
        <v>503.94</v>
      </c>
      <c r="K3" s="72" t="s">
        <v>75</v>
      </c>
      <c r="L3" s="13" t="s">
        <v>1155</v>
      </c>
      <c r="O3" s="29"/>
      <c r="Q3" s="12" t="s">
        <v>44</v>
      </c>
    </row>
    <row r="4" spans="1:18" x14ac:dyDescent="0.25">
      <c r="A4" s="12" t="s">
        <v>1026</v>
      </c>
      <c r="B4" s="15">
        <v>45019</v>
      </c>
      <c r="C4" s="15" t="s">
        <v>76</v>
      </c>
      <c r="E4" s="5" t="s">
        <v>1107</v>
      </c>
      <c r="F4" s="63" t="s">
        <v>1138</v>
      </c>
      <c r="H4" s="63">
        <v>2425.39</v>
      </c>
      <c r="I4" s="63">
        <v>242.54</v>
      </c>
      <c r="J4" s="63">
        <v>2667.93</v>
      </c>
      <c r="K4" s="72"/>
      <c r="L4" s="13" t="s">
        <v>1156</v>
      </c>
      <c r="O4" s="29"/>
      <c r="Q4" s="12" t="s">
        <v>44</v>
      </c>
    </row>
    <row r="5" spans="1:18" ht="12.75" customHeight="1" x14ac:dyDescent="0.25">
      <c r="A5" s="12" t="s">
        <v>1027</v>
      </c>
      <c r="B5" s="15">
        <v>45019</v>
      </c>
      <c r="C5" s="15" t="s">
        <v>91</v>
      </c>
      <c r="E5" s="5" t="s">
        <v>1107</v>
      </c>
      <c r="F5" s="63" t="s">
        <v>1138</v>
      </c>
      <c r="H5" s="63">
        <v>1100</v>
      </c>
      <c r="I5" s="63">
        <v>60.5</v>
      </c>
      <c r="J5" s="63">
        <v>1160.5</v>
      </c>
      <c r="K5" s="72"/>
      <c r="L5" s="13" t="s">
        <v>1157</v>
      </c>
      <c r="O5" s="29"/>
      <c r="Q5" s="12" t="s">
        <v>44</v>
      </c>
    </row>
    <row r="6" spans="1:18" ht="12.75" customHeight="1" x14ac:dyDescent="0.25">
      <c r="A6" s="12" t="s">
        <v>478</v>
      </c>
      <c r="B6" s="15">
        <v>45019</v>
      </c>
      <c r="C6" s="12" t="s">
        <v>479</v>
      </c>
      <c r="E6" s="5" t="s">
        <v>1097</v>
      </c>
      <c r="F6" s="13" t="s">
        <v>1309</v>
      </c>
      <c r="G6" s="13" t="s">
        <v>1310</v>
      </c>
      <c r="H6" s="57">
        <v>250</v>
      </c>
      <c r="I6" s="57">
        <v>25</v>
      </c>
      <c r="J6" s="57">
        <v>275</v>
      </c>
      <c r="K6" s="13" t="s">
        <v>480</v>
      </c>
      <c r="L6" s="12" t="s">
        <v>1364</v>
      </c>
      <c r="O6" s="29"/>
      <c r="Q6" s="12" t="s">
        <v>44</v>
      </c>
      <c r="R6" s="12" t="s">
        <v>1028</v>
      </c>
    </row>
    <row r="7" spans="1:18" ht="12.75" customHeight="1" x14ac:dyDescent="0.25">
      <c r="A7" s="12" t="s">
        <v>1006</v>
      </c>
      <c r="B7" s="15">
        <v>45020</v>
      </c>
      <c r="C7" s="15" t="s">
        <v>1007</v>
      </c>
      <c r="E7" s="5" t="s">
        <v>1097</v>
      </c>
      <c r="F7" s="63" t="s">
        <v>1309</v>
      </c>
      <c r="G7" s="64" t="s">
        <v>1114</v>
      </c>
      <c r="H7" s="63">
        <v>1266.1600000000001</v>
      </c>
      <c r="I7" s="63">
        <v>126.62</v>
      </c>
      <c r="J7" s="63">
        <v>1392.78</v>
      </c>
      <c r="K7" s="72" t="s">
        <v>58</v>
      </c>
      <c r="L7" s="13" t="s">
        <v>1365</v>
      </c>
      <c r="O7" s="29"/>
      <c r="Q7" s="12" t="s">
        <v>44</v>
      </c>
    </row>
    <row r="8" spans="1:18" ht="12.75" customHeight="1" x14ac:dyDescent="0.25">
      <c r="A8" s="12" t="s">
        <v>1008</v>
      </c>
      <c r="B8" s="15">
        <v>45020</v>
      </c>
      <c r="C8" s="15" t="s">
        <v>65</v>
      </c>
      <c r="E8" s="5" t="s">
        <v>1267</v>
      </c>
      <c r="F8" s="63" t="s">
        <v>1311</v>
      </c>
      <c r="G8" s="64" t="s">
        <v>1085</v>
      </c>
      <c r="H8" s="63">
        <v>318</v>
      </c>
      <c r="I8" s="63">
        <v>31.8</v>
      </c>
      <c r="J8" s="63">
        <v>349.8</v>
      </c>
      <c r="K8" s="72"/>
      <c r="L8" s="13" t="s">
        <v>1158</v>
      </c>
      <c r="O8" s="29"/>
      <c r="Q8" s="12" t="s">
        <v>44</v>
      </c>
    </row>
    <row r="9" spans="1:18" ht="12.75" customHeight="1" x14ac:dyDescent="0.25">
      <c r="A9" s="12" t="s">
        <v>1009</v>
      </c>
      <c r="B9" s="15">
        <v>45021</v>
      </c>
      <c r="C9" s="15" t="s">
        <v>95</v>
      </c>
      <c r="E9" s="5" t="s">
        <v>1097</v>
      </c>
      <c r="F9" s="63" t="s">
        <v>1309</v>
      </c>
      <c r="G9" s="64" t="s">
        <v>1147</v>
      </c>
      <c r="H9" s="63">
        <v>405</v>
      </c>
      <c r="I9" s="63">
        <v>40.5</v>
      </c>
      <c r="J9" s="63">
        <v>445.5</v>
      </c>
      <c r="K9" s="72" t="s">
        <v>96</v>
      </c>
      <c r="L9" s="13" t="s">
        <v>1366</v>
      </c>
      <c r="O9" s="29"/>
      <c r="Q9" s="12" t="s">
        <v>44</v>
      </c>
    </row>
    <row r="10" spans="1:18" ht="12.75" customHeight="1" x14ac:dyDescent="0.25">
      <c r="A10" s="12" t="s">
        <v>1010</v>
      </c>
      <c r="B10" s="15">
        <v>45021</v>
      </c>
      <c r="C10" s="15" t="s">
        <v>92</v>
      </c>
      <c r="E10" s="5" t="s">
        <v>1097</v>
      </c>
      <c r="F10" s="63" t="s">
        <v>1309</v>
      </c>
      <c r="G10" s="64" t="s">
        <v>1312</v>
      </c>
      <c r="H10" s="63">
        <v>265</v>
      </c>
      <c r="I10" s="63">
        <v>26.5</v>
      </c>
      <c r="J10" s="63">
        <v>291.5</v>
      </c>
      <c r="K10" s="72" t="s">
        <v>93</v>
      </c>
      <c r="L10" s="13" t="s">
        <v>1367</v>
      </c>
      <c r="O10" s="29"/>
      <c r="Q10" s="12" t="s">
        <v>44</v>
      </c>
    </row>
    <row r="11" spans="1:18" ht="12.75" customHeight="1" x14ac:dyDescent="0.25">
      <c r="A11" s="12" t="s">
        <v>1011</v>
      </c>
      <c r="B11" s="15">
        <v>45021</v>
      </c>
      <c r="C11" s="15" t="s">
        <v>97</v>
      </c>
      <c r="E11" s="5" t="s">
        <v>1107</v>
      </c>
      <c r="F11" s="63" t="s">
        <v>1313</v>
      </c>
      <c r="G11" s="64"/>
      <c r="H11" s="63">
        <v>1668</v>
      </c>
      <c r="I11" s="63">
        <v>166.8</v>
      </c>
      <c r="J11" s="63">
        <v>1834.8</v>
      </c>
      <c r="K11" s="72"/>
      <c r="L11" s="13" t="s">
        <v>1159</v>
      </c>
      <c r="O11" s="29"/>
      <c r="Q11" s="12" t="s">
        <v>44</v>
      </c>
    </row>
    <row r="12" spans="1:18" ht="12.75" customHeight="1" x14ac:dyDescent="0.25">
      <c r="A12" s="12" t="s">
        <v>1012</v>
      </c>
      <c r="B12" s="15">
        <v>45021</v>
      </c>
      <c r="C12" s="15" t="s">
        <v>107</v>
      </c>
      <c r="E12" s="5" t="s">
        <v>1097</v>
      </c>
      <c r="F12" s="63" t="s">
        <v>1309</v>
      </c>
      <c r="G12" s="64" t="s">
        <v>1314</v>
      </c>
      <c r="H12" s="63">
        <v>165</v>
      </c>
      <c r="I12" s="63">
        <v>16.5</v>
      </c>
      <c r="J12" s="63">
        <v>181.5</v>
      </c>
      <c r="K12" s="72" t="s">
        <v>108</v>
      </c>
      <c r="L12" s="13" t="s">
        <v>1368</v>
      </c>
      <c r="O12" s="29"/>
      <c r="Q12" s="12" t="s">
        <v>44</v>
      </c>
    </row>
    <row r="13" spans="1:18" ht="12.75" customHeight="1" x14ac:dyDescent="0.25">
      <c r="A13" s="12" t="s">
        <v>728</v>
      </c>
      <c r="B13" s="15">
        <v>45022</v>
      </c>
      <c r="C13" s="15" t="s">
        <v>100</v>
      </c>
      <c r="E13" s="5" t="s">
        <v>1097</v>
      </c>
      <c r="F13" s="63" t="s">
        <v>1309</v>
      </c>
      <c r="G13" s="64" t="s">
        <v>1114</v>
      </c>
      <c r="H13" s="63">
        <v>7662.09</v>
      </c>
      <c r="I13" s="63">
        <v>794.34</v>
      </c>
      <c r="J13" s="63">
        <v>8456.43</v>
      </c>
      <c r="K13" s="72" t="s">
        <v>72</v>
      </c>
      <c r="L13" s="13" t="s">
        <v>1282</v>
      </c>
      <c r="O13" s="29"/>
      <c r="Q13" s="12" t="s">
        <v>44</v>
      </c>
    </row>
    <row r="14" spans="1:18" ht="12.75" customHeight="1" x14ac:dyDescent="0.25">
      <c r="A14" s="12" t="s">
        <v>1013</v>
      </c>
      <c r="B14" s="15">
        <v>45022</v>
      </c>
      <c r="C14" s="15" t="s">
        <v>103</v>
      </c>
      <c r="E14" s="5" t="s">
        <v>1107</v>
      </c>
      <c r="F14" s="63" t="s">
        <v>1315</v>
      </c>
      <c r="G14" s="64"/>
      <c r="H14" s="63">
        <v>3182.27</v>
      </c>
      <c r="I14" s="63">
        <v>318.23</v>
      </c>
      <c r="J14" s="63">
        <v>3500.5</v>
      </c>
      <c r="K14" s="72"/>
      <c r="L14" s="13" t="s">
        <v>1160</v>
      </c>
      <c r="O14" s="29"/>
      <c r="Q14" s="12" t="s">
        <v>44</v>
      </c>
    </row>
    <row r="15" spans="1:18" ht="12.75" customHeight="1" x14ac:dyDescent="0.25">
      <c r="A15" s="12" t="s">
        <v>1014</v>
      </c>
      <c r="B15" s="15">
        <v>45022</v>
      </c>
      <c r="C15" s="15" t="s">
        <v>89</v>
      </c>
      <c r="E15" s="5" t="s">
        <v>1097</v>
      </c>
      <c r="F15" s="63" t="s">
        <v>1309</v>
      </c>
      <c r="G15" s="64" t="s">
        <v>1312</v>
      </c>
      <c r="H15" s="63">
        <v>484</v>
      </c>
      <c r="I15" s="63">
        <v>73.400000000000006</v>
      </c>
      <c r="J15" s="63">
        <v>557.4</v>
      </c>
      <c r="K15" s="72" t="s">
        <v>90</v>
      </c>
      <c r="L15" s="13" t="s">
        <v>1369</v>
      </c>
      <c r="O15" s="29"/>
      <c r="Q15" s="12" t="s">
        <v>44</v>
      </c>
    </row>
    <row r="16" spans="1:18" ht="12.75" customHeight="1" x14ac:dyDescent="0.25">
      <c r="A16" s="12" t="s">
        <v>1015</v>
      </c>
      <c r="B16" s="15">
        <v>45022</v>
      </c>
      <c r="C16" s="15" t="s">
        <v>109</v>
      </c>
      <c r="E16" s="5" t="s">
        <v>1097</v>
      </c>
      <c r="F16" s="63" t="s">
        <v>1309</v>
      </c>
      <c r="G16" s="64" t="s">
        <v>1314</v>
      </c>
      <c r="H16" s="63">
        <v>460</v>
      </c>
      <c r="I16" s="63">
        <v>46</v>
      </c>
      <c r="J16" s="63">
        <v>506</v>
      </c>
      <c r="K16" s="72" t="s">
        <v>110</v>
      </c>
      <c r="L16" s="13" t="s">
        <v>1370</v>
      </c>
      <c r="O16" s="29"/>
      <c r="Q16" s="12" t="s">
        <v>44</v>
      </c>
    </row>
    <row r="17" spans="1:17" ht="12.75" customHeight="1" x14ac:dyDescent="0.25">
      <c r="A17" s="12" t="s">
        <v>1016</v>
      </c>
      <c r="B17" s="15">
        <v>45022</v>
      </c>
      <c r="C17" s="15" t="s">
        <v>102</v>
      </c>
      <c r="E17" s="5" t="s">
        <v>1268</v>
      </c>
      <c r="F17" s="63" t="s">
        <v>1316</v>
      </c>
      <c r="G17" s="64" t="s">
        <v>1269</v>
      </c>
      <c r="H17" s="63">
        <v>627</v>
      </c>
      <c r="I17" s="63">
        <v>62.7</v>
      </c>
      <c r="J17" s="63">
        <v>689.7</v>
      </c>
      <c r="K17" s="72"/>
      <c r="L17" s="13" t="s">
        <v>1371</v>
      </c>
      <c r="O17" s="29"/>
      <c r="Q17" s="12" t="s">
        <v>44</v>
      </c>
    </row>
    <row r="18" spans="1:17" ht="12.75" customHeight="1" x14ac:dyDescent="0.25">
      <c r="A18" s="12" t="s">
        <v>1017</v>
      </c>
      <c r="B18" s="15">
        <v>45023</v>
      </c>
      <c r="C18" s="15" t="s">
        <v>106</v>
      </c>
      <c r="E18" s="5" t="s">
        <v>1267</v>
      </c>
      <c r="F18" s="63" t="s">
        <v>1311</v>
      </c>
      <c r="G18" s="64" t="s">
        <v>1085</v>
      </c>
      <c r="H18" s="63">
        <v>359</v>
      </c>
      <c r="I18" s="63">
        <v>35.9</v>
      </c>
      <c r="J18" s="63">
        <v>394.9</v>
      </c>
      <c r="K18" s="72"/>
      <c r="L18" s="13" t="s">
        <v>1372</v>
      </c>
      <c r="O18" s="29"/>
      <c r="Q18" s="12" t="s">
        <v>44</v>
      </c>
    </row>
    <row r="19" spans="1:17" ht="12.75" customHeight="1" x14ac:dyDescent="0.25">
      <c r="A19" s="12" t="s">
        <v>1018</v>
      </c>
      <c r="B19" s="15">
        <v>45023</v>
      </c>
      <c r="C19" s="15" t="s">
        <v>79</v>
      </c>
      <c r="E19" s="5" t="s">
        <v>1097</v>
      </c>
      <c r="F19" s="63" t="s">
        <v>1309</v>
      </c>
      <c r="G19" s="64" t="s">
        <v>1114</v>
      </c>
      <c r="H19" s="63">
        <v>634</v>
      </c>
      <c r="I19" s="63">
        <v>63.4</v>
      </c>
      <c r="J19" s="63">
        <v>697.4</v>
      </c>
      <c r="K19" s="72" t="s">
        <v>80</v>
      </c>
      <c r="L19" s="13" t="s">
        <v>1373</v>
      </c>
      <c r="O19" s="29"/>
      <c r="Q19" s="12" t="s">
        <v>44</v>
      </c>
    </row>
    <row r="20" spans="1:17" ht="12.75" customHeight="1" x14ac:dyDescent="0.25">
      <c r="A20" s="12" t="s">
        <v>1019</v>
      </c>
      <c r="B20" s="15">
        <v>45027</v>
      </c>
      <c r="C20" s="15" t="s">
        <v>73</v>
      </c>
      <c r="E20" s="5" t="s">
        <v>1267</v>
      </c>
      <c r="F20" s="63" t="s">
        <v>1311</v>
      </c>
      <c r="G20" s="64" t="s">
        <v>1085</v>
      </c>
      <c r="H20" s="63">
        <v>1774.01</v>
      </c>
      <c r="I20" s="63">
        <v>177.4</v>
      </c>
      <c r="J20" s="63">
        <v>1951.41</v>
      </c>
      <c r="K20" s="72"/>
      <c r="L20" s="13" t="s">
        <v>1374</v>
      </c>
      <c r="O20" s="29"/>
      <c r="Q20" s="12" t="s">
        <v>44</v>
      </c>
    </row>
    <row r="21" spans="1:17" ht="12.75" customHeight="1" x14ac:dyDescent="0.25">
      <c r="A21" s="12" t="s">
        <v>1020</v>
      </c>
      <c r="B21" s="15">
        <v>45028</v>
      </c>
      <c r="C21" s="15" t="s">
        <v>118</v>
      </c>
      <c r="E21" s="5" t="s">
        <v>1107</v>
      </c>
      <c r="F21" s="63" t="s">
        <v>1270</v>
      </c>
      <c r="G21" s="64"/>
      <c r="H21" s="63">
        <v>980</v>
      </c>
      <c r="I21" s="63">
        <v>98</v>
      </c>
      <c r="J21" s="63">
        <v>1078</v>
      </c>
      <c r="K21" s="72"/>
      <c r="L21" s="13" t="s">
        <v>1161</v>
      </c>
      <c r="O21" s="29"/>
      <c r="Q21" s="12" t="s">
        <v>44</v>
      </c>
    </row>
    <row r="22" spans="1:17" ht="12.75" customHeight="1" x14ac:dyDescent="0.25">
      <c r="A22" s="12" t="s">
        <v>1021</v>
      </c>
      <c r="B22" s="15">
        <v>45028</v>
      </c>
      <c r="C22" s="15" t="s">
        <v>119</v>
      </c>
      <c r="E22" s="5" t="s">
        <v>1097</v>
      </c>
      <c r="F22" s="63" t="s">
        <v>1309</v>
      </c>
      <c r="G22" s="64" t="s">
        <v>1317</v>
      </c>
      <c r="H22" s="63">
        <v>155</v>
      </c>
      <c r="I22" s="63">
        <v>15.5</v>
      </c>
      <c r="J22" s="63">
        <v>170.5</v>
      </c>
      <c r="K22" s="72" t="s">
        <v>120</v>
      </c>
      <c r="L22" s="13" t="s">
        <v>1375</v>
      </c>
      <c r="O22" s="29"/>
      <c r="Q22" s="12" t="s">
        <v>44</v>
      </c>
    </row>
    <row r="23" spans="1:17" ht="12.75" customHeight="1" x14ac:dyDescent="0.25">
      <c r="A23" s="12" t="s">
        <v>481</v>
      </c>
      <c r="B23" s="15">
        <v>45029</v>
      </c>
      <c r="C23" s="12" t="s">
        <v>116</v>
      </c>
      <c r="E23" s="5" t="s">
        <v>1097</v>
      </c>
      <c r="F23" s="13" t="s">
        <v>1309</v>
      </c>
      <c r="G23" s="13" t="s">
        <v>1317</v>
      </c>
      <c r="H23" s="57">
        <v>150</v>
      </c>
      <c r="I23" s="57">
        <v>15</v>
      </c>
      <c r="J23" s="57">
        <v>165</v>
      </c>
      <c r="K23" s="13" t="s">
        <v>12</v>
      </c>
      <c r="L23" s="12" t="s">
        <v>1376</v>
      </c>
      <c r="O23" s="29"/>
      <c r="Q23" s="12" t="s">
        <v>41</v>
      </c>
    </row>
    <row r="24" spans="1:17" ht="12.75" customHeight="1" x14ac:dyDescent="0.25">
      <c r="A24" s="12" t="s">
        <v>1022</v>
      </c>
      <c r="B24" s="15">
        <v>45030</v>
      </c>
      <c r="C24" s="15" t="s">
        <v>104</v>
      </c>
      <c r="E24" s="5" t="s">
        <v>1148</v>
      </c>
      <c r="F24" s="63" t="s">
        <v>1318</v>
      </c>
      <c r="G24" s="64" t="s">
        <v>1319</v>
      </c>
      <c r="H24" s="63">
        <v>365</v>
      </c>
      <c r="I24" s="63">
        <v>36.5</v>
      </c>
      <c r="J24" s="63">
        <v>401.5</v>
      </c>
      <c r="K24" s="72" t="s">
        <v>105</v>
      </c>
      <c r="L24" s="13" t="s">
        <v>1377</v>
      </c>
      <c r="O24" s="29"/>
      <c r="Q24" s="12" t="s">
        <v>44</v>
      </c>
    </row>
    <row r="25" spans="1:17" ht="12.75" customHeight="1" x14ac:dyDescent="0.25">
      <c r="A25" s="12" t="s">
        <v>482</v>
      </c>
      <c r="B25" s="15">
        <v>45030</v>
      </c>
      <c r="C25" s="12" t="s">
        <v>77</v>
      </c>
      <c r="E25" s="5" t="s">
        <v>1148</v>
      </c>
      <c r="F25" s="13" t="s">
        <v>1318</v>
      </c>
      <c r="G25" s="13" t="s">
        <v>1319</v>
      </c>
      <c r="H25" s="57">
        <v>579</v>
      </c>
      <c r="I25" s="57">
        <v>57.9</v>
      </c>
      <c r="J25" s="57">
        <v>636.9</v>
      </c>
      <c r="K25" s="13" t="s">
        <v>78</v>
      </c>
      <c r="L25" s="12" t="s">
        <v>1162</v>
      </c>
      <c r="O25" s="29"/>
      <c r="Q25" s="12" t="s">
        <v>41</v>
      </c>
    </row>
    <row r="26" spans="1:17" ht="12.75" customHeight="1" x14ac:dyDescent="0.25">
      <c r="A26" s="12" t="s">
        <v>1023</v>
      </c>
      <c r="B26" s="15">
        <v>45030</v>
      </c>
      <c r="C26" s="15" t="s">
        <v>113</v>
      </c>
      <c r="E26" s="5" t="s">
        <v>1097</v>
      </c>
      <c r="F26" s="63" t="s">
        <v>1309</v>
      </c>
      <c r="G26" s="64" t="s">
        <v>1317</v>
      </c>
      <c r="H26" s="63">
        <v>430</v>
      </c>
      <c r="I26" s="63">
        <v>43</v>
      </c>
      <c r="J26" s="63">
        <v>473</v>
      </c>
      <c r="K26" s="72" t="s">
        <v>114</v>
      </c>
      <c r="L26" s="13" t="s">
        <v>1163</v>
      </c>
      <c r="O26" s="29"/>
      <c r="Q26" s="12" t="s">
        <v>44</v>
      </c>
    </row>
    <row r="27" spans="1:17" ht="12.75" customHeight="1" x14ac:dyDescent="0.25">
      <c r="A27" s="12" t="s">
        <v>1024</v>
      </c>
      <c r="B27" s="15">
        <v>45030</v>
      </c>
      <c r="C27" s="15" t="s">
        <v>130</v>
      </c>
      <c r="E27" s="5" t="s">
        <v>1271</v>
      </c>
      <c r="F27" s="63" t="s">
        <v>1272</v>
      </c>
      <c r="G27" s="64" t="s">
        <v>1320</v>
      </c>
      <c r="H27" s="63">
        <v>1579.7</v>
      </c>
      <c r="I27" s="63">
        <v>157.97</v>
      </c>
      <c r="J27" s="63">
        <v>1737.67</v>
      </c>
      <c r="K27" s="72">
        <v>10153</v>
      </c>
      <c r="L27" s="13" t="s">
        <v>1164</v>
      </c>
      <c r="O27" s="29"/>
      <c r="Q27" s="12" t="s">
        <v>44</v>
      </c>
    </row>
    <row r="28" spans="1:17" ht="12.75" customHeight="1" x14ac:dyDescent="0.25">
      <c r="A28" s="12" t="s">
        <v>483</v>
      </c>
      <c r="B28" s="15">
        <v>45033</v>
      </c>
      <c r="C28" s="12" t="s">
        <v>63</v>
      </c>
      <c r="E28" s="5" t="s">
        <v>1097</v>
      </c>
      <c r="F28" s="13" t="s">
        <v>1309</v>
      </c>
      <c r="G28" s="13" t="s">
        <v>1321</v>
      </c>
      <c r="H28" s="57">
        <v>250</v>
      </c>
      <c r="I28" s="57">
        <v>25</v>
      </c>
      <c r="J28" s="57">
        <v>275</v>
      </c>
      <c r="K28" s="13" t="s">
        <v>64</v>
      </c>
      <c r="L28" s="12" t="s">
        <v>1378</v>
      </c>
      <c r="O28" s="29"/>
      <c r="Q28" s="12" t="s">
        <v>44</v>
      </c>
    </row>
    <row r="29" spans="1:17" ht="12.75" customHeight="1" x14ac:dyDescent="0.25">
      <c r="A29" s="12" t="s">
        <v>970</v>
      </c>
      <c r="B29" s="15">
        <v>45033</v>
      </c>
      <c r="C29" s="15" t="s">
        <v>115</v>
      </c>
      <c r="E29" s="5" t="s">
        <v>1135</v>
      </c>
      <c r="F29" s="63" t="s">
        <v>1136</v>
      </c>
      <c r="G29" s="64" t="s">
        <v>1087</v>
      </c>
      <c r="H29" s="63">
        <v>75</v>
      </c>
      <c r="I29" s="63">
        <v>7.5</v>
      </c>
      <c r="J29" s="63">
        <v>82.5</v>
      </c>
      <c r="K29" s="63"/>
      <c r="L29" s="13" t="s">
        <v>1379</v>
      </c>
      <c r="O29" s="29"/>
      <c r="Q29" s="12" t="s">
        <v>44</v>
      </c>
    </row>
    <row r="30" spans="1:17" ht="12.75" customHeight="1" x14ac:dyDescent="0.25">
      <c r="A30" s="12" t="s">
        <v>761</v>
      </c>
      <c r="B30" s="15">
        <v>45034</v>
      </c>
      <c r="C30" s="15" t="s">
        <v>70</v>
      </c>
      <c r="E30" s="5" t="s">
        <v>1107</v>
      </c>
      <c r="F30" s="63" t="s">
        <v>1322</v>
      </c>
      <c r="G30" s="64"/>
      <c r="H30" s="63">
        <v>35793.629999999997</v>
      </c>
      <c r="I30" s="63">
        <v>3611.66</v>
      </c>
      <c r="J30" s="63">
        <v>39405.29</v>
      </c>
      <c r="K30" s="63"/>
      <c r="L30" s="13" t="s">
        <v>1165</v>
      </c>
      <c r="O30" s="29"/>
      <c r="Q30" s="12" t="s">
        <v>44</v>
      </c>
    </row>
    <row r="31" spans="1:17" ht="12.75" customHeight="1" x14ac:dyDescent="0.25">
      <c r="A31" s="12" t="s">
        <v>971</v>
      </c>
      <c r="B31" s="15">
        <v>45034</v>
      </c>
      <c r="C31" s="15" t="s">
        <v>71</v>
      </c>
      <c r="E31" s="5" t="s">
        <v>1107</v>
      </c>
      <c r="F31" s="63" t="s">
        <v>1322</v>
      </c>
      <c r="G31" s="64"/>
      <c r="H31" s="63">
        <v>1900</v>
      </c>
      <c r="I31" s="63">
        <v>190</v>
      </c>
      <c r="J31" s="63">
        <v>2090</v>
      </c>
      <c r="K31" s="63"/>
      <c r="L31" s="13" t="s">
        <v>1166</v>
      </c>
      <c r="O31" s="29"/>
      <c r="Q31" s="12" t="s">
        <v>44</v>
      </c>
    </row>
    <row r="32" spans="1:17" ht="12.75" customHeight="1" x14ac:dyDescent="0.25">
      <c r="A32" s="12" t="s">
        <v>972</v>
      </c>
      <c r="B32" s="15">
        <v>45034</v>
      </c>
      <c r="C32" s="15" t="s">
        <v>1001</v>
      </c>
      <c r="E32" s="5" t="s">
        <v>1097</v>
      </c>
      <c r="F32" s="63" t="s">
        <v>1309</v>
      </c>
      <c r="G32" s="64" t="s">
        <v>1310</v>
      </c>
      <c r="H32" s="63">
        <v>2393.5</v>
      </c>
      <c r="I32" s="63">
        <v>239.35</v>
      </c>
      <c r="J32" s="63">
        <v>2632.85</v>
      </c>
      <c r="K32" s="63" t="s">
        <v>1003</v>
      </c>
      <c r="L32" s="13" t="s">
        <v>1380</v>
      </c>
      <c r="O32" s="29"/>
      <c r="Q32" s="12" t="s">
        <v>44</v>
      </c>
    </row>
    <row r="33" spans="1:17" ht="12.75" customHeight="1" x14ac:dyDescent="0.25">
      <c r="A33" s="12" t="s">
        <v>973</v>
      </c>
      <c r="B33" s="15">
        <v>45036</v>
      </c>
      <c r="C33" s="15" t="s">
        <v>123</v>
      </c>
      <c r="E33" s="5" t="s">
        <v>1267</v>
      </c>
      <c r="F33" s="63" t="s">
        <v>1311</v>
      </c>
      <c r="G33" s="64" t="s">
        <v>1085</v>
      </c>
      <c r="H33" s="63">
        <v>555</v>
      </c>
      <c r="I33" s="63">
        <v>55.5</v>
      </c>
      <c r="J33" s="63">
        <v>610.5</v>
      </c>
      <c r="K33" s="63"/>
      <c r="L33" s="13" t="s">
        <v>1381</v>
      </c>
      <c r="O33" s="29"/>
      <c r="Q33" s="12" t="s">
        <v>44</v>
      </c>
    </row>
    <row r="34" spans="1:17" ht="12.75" customHeight="1" x14ac:dyDescent="0.25">
      <c r="A34" s="12" t="s">
        <v>974</v>
      </c>
      <c r="B34" s="15">
        <v>45036</v>
      </c>
      <c r="C34" s="15" t="s">
        <v>133</v>
      </c>
      <c r="E34" s="5" t="s">
        <v>1107</v>
      </c>
      <c r="F34" s="63" t="s">
        <v>1138</v>
      </c>
      <c r="G34" s="64"/>
      <c r="H34" s="63">
        <v>440</v>
      </c>
      <c r="I34" s="63">
        <v>44</v>
      </c>
      <c r="J34" s="63">
        <v>484</v>
      </c>
      <c r="K34" s="63"/>
      <c r="L34" s="13" t="s">
        <v>1167</v>
      </c>
      <c r="O34" s="29"/>
      <c r="Q34" s="12" t="s">
        <v>44</v>
      </c>
    </row>
    <row r="35" spans="1:17" ht="12.75" customHeight="1" x14ac:dyDescent="0.25">
      <c r="A35" s="12" t="s">
        <v>735</v>
      </c>
      <c r="B35" s="15">
        <v>45040</v>
      </c>
      <c r="C35" s="15" t="s">
        <v>137</v>
      </c>
      <c r="E35" s="5" t="s">
        <v>1097</v>
      </c>
      <c r="F35" s="63" t="s">
        <v>1309</v>
      </c>
      <c r="G35" s="64" t="s">
        <v>1317</v>
      </c>
      <c r="H35" s="63">
        <v>2460</v>
      </c>
      <c r="I35" s="63">
        <v>246</v>
      </c>
      <c r="J35" s="63">
        <v>2706</v>
      </c>
      <c r="K35" s="63" t="s">
        <v>138</v>
      </c>
      <c r="L35" s="13" t="s">
        <v>1382</v>
      </c>
      <c r="O35" s="29"/>
      <c r="Q35" s="12" t="s">
        <v>44</v>
      </c>
    </row>
    <row r="36" spans="1:17" ht="12.75" customHeight="1" x14ac:dyDescent="0.25">
      <c r="A36" s="12" t="s">
        <v>975</v>
      </c>
      <c r="B36" s="15">
        <v>45041</v>
      </c>
      <c r="C36" s="15" t="s">
        <v>141</v>
      </c>
      <c r="E36" s="5" t="s">
        <v>1267</v>
      </c>
      <c r="F36" s="63" t="s">
        <v>1311</v>
      </c>
      <c r="G36" s="64" t="s">
        <v>1085</v>
      </c>
      <c r="H36" s="63">
        <v>245</v>
      </c>
      <c r="I36" s="63">
        <v>24.5</v>
      </c>
      <c r="J36" s="63">
        <v>269.5</v>
      </c>
      <c r="K36" s="63"/>
      <c r="L36" s="13" t="s">
        <v>1168</v>
      </c>
      <c r="O36" s="29"/>
      <c r="Q36" s="12" t="s">
        <v>44</v>
      </c>
    </row>
    <row r="37" spans="1:17" x14ac:dyDescent="0.25">
      <c r="A37" s="12" t="s">
        <v>484</v>
      </c>
      <c r="B37" s="15">
        <v>45041</v>
      </c>
      <c r="E37" s="5" t="s">
        <v>1107</v>
      </c>
      <c r="F37" s="13" t="s">
        <v>1323</v>
      </c>
      <c r="H37" s="57">
        <v>1390</v>
      </c>
      <c r="I37" s="57">
        <v>139</v>
      </c>
      <c r="J37" s="57">
        <v>1529</v>
      </c>
      <c r="K37" s="13" t="s">
        <v>485</v>
      </c>
      <c r="L37" s="12" t="s">
        <v>1169</v>
      </c>
      <c r="O37" s="29"/>
      <c r="Q37" s="12" t="s">
        <v>44</v>
      </c>
    </row>
    <row r="38" spans="1:17" x14ac:dyDescent="0.25">
      <c r="A38" s="12" t="s">
        <v>976</v>
      </c>
      <c r="B38" s="15">
        <v>45042</v>
      </c>
      <c r="C38" s="15" t="s">
        <v>146</v>
      </c>
      <c r="E38" s="5" t="s">
        <v>1107</v>
      </c>
      <c r="F38" s="63" t="s">
        <v>1138</v>
      </c>
      <c r="G38" s="64"/>
      <c r="H38" s="63">
        <v>2547.9</v>
      </c>
      <c r="I38" s="63">
        <v>254.79</v>
      </c>
      <c r="J38" s="63">
        <v>2802.69</v>
      </c>
      <c r="K38" s="63"/>
      <c r="L38" s="13" t="s">
        <v>1170</v>
      </c>
      <c r="O38" s="29"/>
      <c r="Q38" s="12" t="s">
        <v>44</v>
      </c>
    </row>
    <row r="39" spans="1:17" x14ac:dyDescent="0.25">
      <c r="A39" s="12" t="s">
        <v>977</v>
      </c>
      <c r="B39" s="15">
        <v>45042</v>
      </c>
      <c r="C39" s="15" t="s">
        <v>142</v>
      </c>
      <c r="E39" s="5" t="s">
        <v>1097</v>
      </c>
      <c r="F39" s="63" t="s">
        <v>1309</v>
      </c>
      <c r="G39" s="64" t="s">
        <v>1119</v>
      </c>
      <c r="H39" s="63">
        <v>242.22</v>
      </c>
      <c r="I39" s="63">
        <v>24.22</v>
      </c>
      <c r="J39" s="63">
        <v>266.44</v>
      </c>
      <c r="K39" s="63" t="s">
        <v>143</v>
      </c>
      <c r="L39" s="13" t="s">
        <v>1283</v>
      </c>
      <c r="O39" s="29"/>
      <c r="Q39" s="12" t="s">
        <v>44</v>
      </c>
    </row>
    <row r="40" spans="1:17" x14ac:dyDescent="0.25">
      <c r="A40" s="12" t="s">
        <v>978</v>
      </c>
      <c r="B40" s="15">
        <v>45043</v>
      </c>
      <c r="C40" s="15" t="s">
        <v>144</v>
      </c>
      <c r="E40" s="5" t="s">
        <v>1107</v>
      </c>
      <c r="F40" s="63" t="s">
        <v>1324</v>
      </c>
      <c r="G40" s="64"/>
      <c r="H40" s="63">
        <v>746.9</v>
      </c>
      <c r="I40" s="63">
        <v>74.69</v>
      </c>
      <c r="J40" s="63">
        <v>821.59</v>
      </c>
      <c r="K40" s="63"/>
      <c r="L40" s="13" t="s">
        <v>1171</v>
      </c>
      <c r="O40" s="29"/>
      <c r="Q40" s="12" t="s">
        <v>44</v>
      </c>
    </row>
    <row r="41" spans="1:17" x14ac:dyDescent="0.25">
      <c r="A41" s="12" t="s">
        <v>979</v>
      </c>
      <c r="B41" s="15">
        <v>45043</v>
      </c>
      <c r="C41" s="15" t="s">
        <v>87</v>
      </c>
      <c r="E41" s="5" t="s">
        <v>1097</v>
      </c>
      <c r="F41" s="63" t="s">
        <v>1309</v>
      </c>
      <c r="G41" s="64" t="s">
        <v>1119</v>
      </c>
      <c r="H41" s="63">
        <v>165</v>
      </c>
      <c r="I41" s="63">
        <v>16.5</v>
      </c>
      <c r="J41" s="63">
        <v>181.5</v>
      </c>
      <c r="K41" s="63" t="s">
        <v>88</v>
      </c>
      <c r="L41" s="13" t="s">
        <v>1383</v>
      </c>
      <c r="O41" s="29"/>
      <c r="Q41" s="12" t="s">
        <v>44</v>
      </c>
    </row>
    <row r="42" spans="1:17" ht="12.75" customHeight="1" x14ac:dyDescent="0.25">
      <c r="A42" s="12" t="s">
        <v>980</v>
      </c>
      <c r="B42" s="15">
        <v>45044</v>
      </c>
      <c r="C42" s="15" t="s">
        <v>139</v>
      </c>
      <c r="E42" s="5" t="s">
        <v>1135</v>
      </c>
      <c r="F42" s="63" t="s">
        <v>1136</v>
      </c>
      <c r="G42" s="64" t="s">
        <v>1127</v>
      </c>
      <c r="H42" s="63">
        <v>265</v>
      </c>
      <c r="I42" s="63">
        <v>26.5</v>
      </c>
      <c r="J42" s="63">
        <v>291.5</v>
      </c>
      <c r="K42" s="63" t="s">
        <v>140</v>
      </c>
      <c r="L42" s="13" t="s">
        <v>1384</v>
      </c>
      <c r="O42" s="29"/>
      <c r="Q42" s="12" t="s">
        <v>44</v>
      </c>
    </row>
    <row r="43" spans="1:17" ht="12.75" customHeight="1" x14ac:dyDescent="0.25">
      <c r="A43" s="12" t="s">
        <v>486</v>
      </c>
      <c r="B43" s="15">
        <v>45044</v>
      </c>
      <c r="C43" s="12" t="s">
        <v>134</v>
      </c>
      <c r="E43" s="5" t="s">
        <v>1148</v>
      </c>
      <c r="F43" s="13" t="s">
        <v>1318</v>
      </c>
      <c r="G43" s="13" t="s">
        <v>1319</v>
      </c>
      <c r="H43" s="57">
        <v>690</v>
      </c>
      <c r="I43" s="57">
        <v>69</v>
      </c>
      <c r="J43" s="57">
        <v>759</v>
      </c>
      <c r="L43" s="12" t="s">
        <v>1385</v>
      </c>
      <c r="O43" s="29"/>
      <c r="Q43" s="12" t="s">
        <v>44</v>
      </c>
    </row>
    <row r="44" spans="1:17" ht="12.75" customHeight="1" x14ac:dyDescent="0.25">
      <c r="A44" s="12" t="s">
        <v>981</v>
      </c>
      <c r="B44" s="15">
        <v>45048</v>
      </c>
      <c r="C44" s="15" t="s">
        <v>154</v>
      </c>
      <c r="E44" s="5" t="s">
        <v>1107</v>
      </c>
      <c r="F44" s="63" t="s">
        <v>1325</v>
      </c>
      <c r="G44" s="64"/>
      <c r="H44" s="63">
        <v>1130</v>
      </c>
      <c r="I44" s="63">
        <v>113</v>
      </c>
      <c r="J44" s="63">
        <v>1243</v>
      </c>
      <c r="K44" s="63"/>
      <c r="L44" s="13" t="s">
        <v>1386</v>
      </c>
      <c r="O44" s="29"/>
      <c r="Q44" s="12" t="s">
        <v>44</v>
      </c>
    </row>
    <row r="45" spans="1:17" ht="12.75" customHeight="1" x14ac:dyDescent="0.25">
      <c r="A45" s="12" t="s">
        <v>982</v>
      </c>
      <c r="B45" s="15">
        <v>45048</v>
      </c>
      <c r="C45" s="15" t="s">
        <v>117</v>
      </c>
      <c r="E45" s="5" t="s">
        <v>1107</v>
      </c>
      <c r="F45" s="63" t="s">
        <v>1149</v>
      </c>
      <c r="G45" s="64"/>
      <c r="H45" s="63">
        <v>2098.62</v>
      </c>
      <c r="I45" s="63">
        <v>209.86</v>
      </c>
      <c r="J45" s="63">
        <v>2308.48</v>
      </c>
      <c r="K45" s="63"/>
      <c r="L45" s="13" t="s">
        <v>1172</v>
      </c>
      <c r="O45" s="29"/>
      <c r="Q45" s="12" t="s">
        <v>44</v>
      </c>
    </row>
    <row r="46" spans="1:17" ht="12.75" customHeight="1" x14ac:dyDescent="0.25">
      <c r="A46" s="12" t="s">
        <v>983</v>
      </c>
      <c r="B46" s="15">
        <v>45049</v>
      </c>
      <c r="C46" s="15" t="s">
        <v>68</v>
      </c>
      <c r="E46" s="5" t="s">
        <v>1107</v>
      </c>
      <c r="F46" s="63" t="s">
        <v>1150</v>
      </c>
      <c r="G46" s="64"/>
      <c r="H46" s="63">
        <v>1177.8800000000001</v>
      </c>
      <c r="I46" s="63">
        <v>117.79</v>
      </c>
      <c r="J46" s="63">
        <v>1295.67</v>
      </c>
      <c r="K46" s="63"/>
      <c r="L46" s="13" t="s">
        <v>1173</v>
      </c>
      <c r="O46" s="29"/>
      <c r="Q46" s="12" t="s">
        <v>44</v>
      </c>
    </row>
    <row r="47" spans="1:17" ht="12.75" customHeight="1" x14ac:dyDescent="0.25">
      <c r="A47" s="12" t="s">
        <v>984</v>
      </c>
      <c r="B47" s="15">
        <v>45049</v>
      </c>
      <c r="C47" s="15" t="s">
        <v>132</v>
      </c>
      <c r="E47" s="5" t="s">
        <v>1097</v>
      </c>
      <c r="F47" s="63" t="s">
        <v>1309</v>
      </c>
      <c r="G47" s="64" t="s">
        <v>1314</v>
      </c>
      <c r="H47" s="63">
        <v>145</v>
      </c>
      <c r="I47" s="63">
        <v>14.5</v>
      </c>
      <c r="J47" s="63">
        <v>159.5</v>
      </c>
      <c r="K47" s="63" t="s">
        <v>1004</v>
      </c>
      <c r="L47" s="13" t="s">
        <v>1387</v>
      </c>
      <c r="O47" s="29"/>
      <c r="Q47" s="12" t="s">
        <v>44</v>
      </c>
    </row>
    <row r="48" spans="1:17" ht="12.75" customHeight="1" x14ac:dyDescent="0.25">
      <c r="A48" s="12" t="s">
        <v>985</v>
      </c>
      <c r="B48" s="15">
        <v>45050</v>
      </c>
      <c r="C48" s="15" t="s">
        <v>157</v>
      </c>
      <c r="E48" s="5" t="s">
        <v>1273</v>
      </c>
      <c r="F48" s="63" t="s">
        <v>1326</v>
      </c>
      <c r="G48" s="64" t="s">
        <v>1274</v>
      </c>
      <c r="H48" s="63">
        <v>310</v>
      </c>
      <c r="I48" s="63">
        <v>31</v>
      </c>
      <c r="J48" s="63">
        <v>341</v>
      </c>
      <c r="K48" s="63"/>
      <c r="L48" s="13" t="s">
        <v>1174</v>
      </c>
      <c r="O48" s="29"/>
      <c r="Q48" s="12" t="s">
        <v>44</v>
      </c>
    </row>
    <row r="49" spans="1:17" ht="12.75" customHeight="1" x14ac:dyDescent="0.25">
      <c r="A49" s="12" t="s">
        <v>986</v>
      </c>
      <c r="B49" s="15">
        <v>45051</v>
      </c>
      <c r="C49" s="15" t="s">
        <v>151</v>
      </c>
      <c r="E49" s="5" t="s">
        <v>1107</v>
      </c>
      <c r="F49" s="63" t="s">
        <v>1327</v>
      </c>
      <c r="G49" s="64"/>
      <c r="H49" s="63">
        <v>235</v>
      </c>
      <c r="I49" s="63">
        <v>23.5</v>
      </c>
      <c r="J49" s="63">
        <v>258.5</v>
      </c>
      <c r="K49" s="63"/>
      <c r="L49" s="13" t="s">
        <v>1175</v>
      </c>
      <c r="O49" s="29"/>
      <c r="Q49" s="12" t="s">
        <v>44</v>
      </c>
    </row>
    <row r="50" spans="1:17" ht="12.75" customHeight="1" x14ac:dyDescent="0.25">
      <c r="A50" s="12" t="s">
        <v>987</v>
      </c>
      <c r="B50" s="15">
        <v>45051</v>
      </c>
      <c r="C50" s="15" t="s">
        <v>98</v>
      </c>
      <c r="E50" s="5" t="s">
        <v>1097</v>
      </c>
      <c r="F50" s="63" t="s">
        <v>1309</v>
      </c>
      <c r="G50" s="64" t="s">
        <v>1114</v>
      </c>
      <c r="H50" s="63">
        <v>1486</v>
      </c>
      <c r="I50" s="63">
        <v>148.6</v>
      </c>
      <c r="J50" s="63">
        <v>1634.6</v>
      </c>
      <c r="K50" s="63" t="s">
        <v>99</v>
      </c>
      <c r="L50" s="13" t="s">
        <v>1388</v>
      </c>
      <c r="O50" s="29"/>
      <c r="Q50" s="12" t="s">
        <v>44</v>
      </c>
    </row>
    <row r="51" spans="1:17" ht="12.75" customHeight="1" x14ac:dyDescent="0.25">
      <c r="A51" s="12" t="s">
        <v>988</v>
      </c>
      <c r="B51" s="15">
        <v>45051</v>
      </c>
      <c r="C51" s="15" t="s">
        <v>66</v>
      </c>
      <c r="E51" s="5" t="s">
        <v>1097</v>
      </c>
      <c r="F51" s="63" t="s">
        <v>1309</v>
      </c>
      <c r="G51" s="64" t="s">
        <v>1310</v>
      </c>
      <c r="H51" s="63">
        <v>650.12</v>
      </c>
      <c r="I51" s="63">
        <v>65.010000000000005</v>
      </c>
      <c r="J51" s="63">
        <v>715.13</v>
      </c>
      <c r="K51" s="63" t="s">
        <v>67</v>
      </c>
      <c r="L51" s="13" t="s">
        <v>1389</v>
      </c>
      <c r="O51" s="29"/>
      <c r="Q51" s="12" t="s">
        <v>44</v>
      </c>
    </row>
    <row r="52" spans="1:17" ht="12.75" customHeight="1" x14ac:dyDescent="0.25">
      <c r="A52" s="12" t="s">
        <v>989</v>
      </c>
      <c r="B52" s="15">
        <v>45051</v>
      </c>
      <c r="C52" s="15" t="s">
        <v>149</v>
      </c>
      <c r="E52" s="5" t="s">
        <v>1268</v>
      </c>
      <c r="F52" s="63" t="s">
        <v>1316</v>
      </c>
      <c r="G52" s="64" t="s">
        <v>1088</v>
      </c>
      <c r="H52" s="63">
        <v>1042.51</v>
      </c>
      <c r="I52" s="63">
        <v>104.25</v>
      </c>
      <c r="J52" s="63">
        <v>1146.76</v>
      </c>
      <c r="K52" s="63"/>
      <c r="L52" s="13" t="s">
        <v>1176</v>
      </c>
      <c r="O52" s="29"/>
      <c r="Q52" s="12" t="s">
        <v>44</v>
      </c>
    </row>
    <row r="53" spans="1:17" ht="12.75" customHeight="1" x14ac:dyDescent="0.25">
      <c r="A53" s="12" t="s">
        <v>990</v>
      </c>
      <c r="B53" s="15">
        <v>45051</v>
      </c>
      <c r="C53" s="15" t="s">
        <v>150</v>
      </c>
      <c r="E53" s="5" t="s">
        <v>1268</v>
      </c>
      <c r="F53" s="63" t="s">
        <v>1316</v>
      </c>
      <c r="G53" s="64" t="s">
        <v>1088</v>
      </c>
      <c r="H53" s="63">
        <v>224</v>
      </c>
      <c r="I53" s="63">
        <v>22.4</v>
      </c>
      <c r="J53" s="63">
        <v>246.4</v>
      </c>
      <c r="K53" s="63" t="s">
        <v>12</v>
      </c>
      <c r="L53" s="13" t="s">
        <v>1177</v>
      </c>
      <c r="O53" s="29"/>
      <c r="Q53" s="12" t="s">
        <v>44</v>
      </c>
    </row>
    <row r="54" spans="1:17" ht="12.75" customHeight="1" x14ac:dyDescent="0.25">
      <c r="A54" s="12" t="s">
        <v>991</v>
      </c>
      <c r="B54" s="15">
        <v>45055</v>
      </c>
      <c r="C54" s="15" t="s">
        <v>158</v>
      </c>
      <c r="E54" s="5" t="s">
        <v>1107</v>
      </c>
      <c r="F54" s="63" t="s">
        <v>1324</v>
      </c>
      <c r="G54" s="64"/>
      <c r="H54" s="63">
        <v>3953</v>
      </c>
      <c r="I54" s="63">
        <v>395.3</v>
      </c>
      <c r="J54" s="63">
        <v>4348.3</v>
      </c>
      <c r="K54" s="63"/>
      <c r="L54" s="13" t="s">
        <v>1178</v>
      </c>
      <c r="O54" s="29"/>
      <c r="Q54" s="12" t="s">
        <v>44</v>
      </c>
    </row>
    <row r="55" spans="1:17" ht="12.75" customHeight="1" x14ac:dyDescent="0.25">
      <c r="A55" s="12" t="s">
        <v>992</v>
      </c>
      <c r="B55" s="15">
        <v>45055</v>
      </c>
      <c r="C55" s="15" t="s">
        <v>162</v>
      </c>
      <c r="E55" s="5" t="s">
        <v>1107</v>
      </c>
      <c r="F55" s="63" t="s">
        <v>1275</v>
      </c>
      <c r="G55" s="64"/>
      <c r="H55" s="63">
        <v>165</v>
      </c>
      <c r="I55" s="63">
        <v>16.5</v>
      </c>
      <c r="J55" s="63">
        <v>181.5</v>
      </c>
      <c r="K55" s="63" t="s">
        <v>88</v>
      </c>
      <c r="L55" s="13" t="s">
        <v>1179</v>
      </c>
      <c r="O55" s="29"/>
      <c r="Q55" s="12" t="s">
        <v>44</v>
      </c>
    </row>
    <row r="56" spans="1:17" ht="12.75" customHeight="1" x14ac:dyDescent="0.25">
      <c r="A56" s="12" t="s">
        <v>487</v>
      </c>
      <c r="B56" s="15">
        <v>45056</v>
      </c>
      <c r="C56" s="12" t="s">
        <v>166</v>
      </c>
      <c r="E56" s="5" t="s">
        <v>1097</v>
      </c>
      <c r="F56" s="13" t="s">
        <v>1309</v>
      </c>
      <c r="G56" s="13" t="s">
        <v>1119</v>
      </c>
      <c r="H56" s="57">
        <v>95</v>
      </c>
      <c r="I56" s="57">
        <v>9.5</v>
      </c>
      <c r="J56" s="57">
        <v>104.5</v>
      </c>
      <c r="K56" s="13" t="s">
        <v>167</v>
      </c>
      <c r="L56" s="12" t="s">
        <v>1390</v>
      </c>
      <c r="O56" s="29"/>
      <c r="Q56" s="12" t="s">
        <v>41</v>
      </c>
    </row>
    <row r="57" spans="1:17" ht="12.75" customHeight="1" x14ac:dyDescent="0.25">
      <c r="A57" s="12" t="s">
        <v>993</v>
      </c>
      <c r="B57" s="15">
        <v>45056</v>
      </c>
      <c r="C57" s="15" t="s">
        <v>127</v>
      </c>
      <c r="E57" s="5" t="s">
        <v>1107</v>
      </c>
      <c r="F57" s="63" t="s">
        <v>1323</v>
      </c>
      <c r="G57" s="64"/>
      <c r="H57" s="63">
        <v>1430</v>
      </c>
      <c r="I57" s="63">
        <v>143</v>
      </c>
      <c r="J57" s="63">
        <v>1573</v>
      </c>
      <c r="K57" s="63"/>
      <c r="L57" s="13" t="s">
        <v>1169</v>
      </c>
      <c r="O57" s="29"/>
      <c r="Q57" s="12" t="s">
        <v>44</v>
      </c>
    </row>
    <row r="58" spans="1:17" ht="12.75" customHeight="1" x14ac:dyDescent="0.25">
      <c r="A58" s="12" t="s">
        <v>994</v>
      </c>
      <c r="B58" s="15">
        <v>45056</v>
      </c>
      <c r="C58" s="15" t="s">
        <v>131</v>
      </c>
      <c r="E58" s="5" t="s">
        <v>1107</v>
      </c>
      <c r="F58" s="63" t="s">
        <v>1323</v>
      </c>
      <c r="G58" s="64"/>
      <c r="H58" s="63">
        <v>180</v>
      </c>
      <c r="I58" s="63">
        <v>18</v>
      </c>
      <c r="J58" s="63">
        <v>198</v>
      </c>
      <c r="K58" s="63"/>
      <c r="L58" s="13" t="s">
        <v>1180</v>
      </c>
      <c r="O58" s="29"/>
      <c r="Q58" s="12" t="s">
        <v>44</v>
      </c>
    </row>
    <row r="59" spans="1:17" x14ac:dyDescent="0.25">
      <c r="A59" s="12" t="s">
        <v>995</v>
      </c>
      <c r="B59" s="15">
        <v>45056</v>
      </c>
      <c r="C59" s="15" t="s">
        <v>152</v>
      </c>
      <c r="E59" s="5" t="s">
        <v>1097</v>
      </c>
      <c r="F59" s="63" t="s">
        <v>1309</v>
      </c>
      <c r="G59" s="64" t="s">
        <v>1114</v>
      </c>
      <c r="H59" s="63">
        <v>318.72000000000003</v>
      </c>
      <c r="I59" s="63">
        <v>31.87</v>
      </c>
      <c r="J59" s="63">
        <v>350.59</v>
      </c>
      <c r="K59" s="63" t="s">
        <v>153</v>
      </c>
      <c r="L59" s="13" t="s">
        <v>1181</v>
      </c>
      <c r="O59" s="29"/>
      <c r="Q59" s="12" t="s">
        <v>44</v>
      </c>
    </row>
    <row r="60" spans="1:17" x14ac:dyDescent="0.25">
      <c r="A60" s="12" t="s">
        <v>996</v>
      </c>
      <c r="B60" s="15">
        <v>45057</v>
      </c>
      <c r="C60" s="15" t="s">
        <v>101</v>
      </c>
      <c r="E60" s="5" t="s">
        <v>1122</v>
      </c>
      <c r="F60" s="63" t="s">
        <v>1123</v>
      </c>
      <c r="G60" s="64"/>
      <c r="H60" s="63">
        <v>3190.6</v>
      </c>
      <c r="I60" s="63">
        <v>319.06</v>
      </c>
      <c r="J60" s="63">
        <v>3509.66</v>
      </c>
      <c r="K60" s="63"/>
      <c r="L60" s="13" t="s">
        <v>1182</v>
      </c>
      <c r="O60" s="29"/>
      <c r="Q60" s="12" t="s">
        <v>44</v>
      </c>
    </row>
    <row r="61" spans="1:17" x14ac:dyDescent="0.25">
      <c r="A61" s="12" t="s">
        <v>997</v>
      </c>
      <c r="B61" s="15">
        <v>45057</v>
      </c>
      <c r="C61" s="15" t="s">
        <v>164</v>
      </c>
      <c r="E61" s="5" t="s">
        <v>1107</v>
      </c>
      <c r="F61" s="63" t="s">
        <v>1328</v>
      </c>
      <c r="G61" s="64"/>
      <c r="H61" s="63">
        <v>13997.95</v>
      </c>
      <c r="I61" s="63">
        <v>1399.79</v>
      </c>
      <c r="J61" s="63">
        <v>15397.74</v>
      </c>
      <c r="K61" s="63"/>
      <c r="L61" s="13" t="s">
        <v>1183</v>
      </c>
      <c r="O61" s="29"/>
      <c r="Q61" s="12" t="s">
        <v>44</v>
      </c>
    </row>
    <row r="62" spans="1:17" x14ac:dyDescent="0.25">
      <c r="A62" s="12" t="s">
        <v>998</v>
      </c>
      <c r="B62" s="15">
        <v>45058</v>
      </c>
      <c r="C62" s="15" t="s">
        <v>1002</v>
      </c>
      <c r="E62" s="5" t="s">
        <v>1097</v>
      </c>
      <c r="F62" s="63" t="s">
        <v>1309</v>
      </c>
      <c r="G62" s="64" t="s">
        <v>1329</v>
      </c>
      <c r="H62" s="63">
        <v>732</v>
      </c>
      <c r="I62" s="63">
        <v>73.2</v>
      </c>
      <c r="J62" s="63">
        <v>805.2</v>
      </c>
      <c r="K62" s="63" t="s">
        <v>1005</v>
      </c>
      <c r="L62" s="13" t="s">
        <v>1391</v>
      </c>
      <c r="O62" s="29"/>
      <c r="Q62" s="12" t="s">
        <v>44</v>
      </c>
    </row>
    <row r="63" spans="1:17" x14ac:dyDescent="0.25">
      <c r="A63" s="12" t="s">
        <v>999</v>
      </c>
      <c r="B63" s="15">
        <v>45058</v>
      </c>
      <c r="C63" s="15" t="s">
        <v>62</v>
      </c>
      <c r="E63" s="5" t="s">
        <v>1267</v>
      </c>
      <c r="F63" s="63" t="s">
        <v>1311</v>
      </c>
      <c r="G63" s="64" t="s">
        <v>1085</v>
      </c>
      <c r="H63" s="63">
        <v>95</v>
      </c>
      <c r="I63" s="63">
        <v>9.5</v>
      </c>
      <c r="J63" s="63">
        <v>104.5</v>
      </c>
      <c r="K63" s="63"/>
      <c r="L63" s="13" t="s">
        <v>1184</v>
      </c>
      <c r="O63" s="29"/>
      <c r="Q63" s="12" t="s">
        <v>44</v>
      </c>
    </row>
    <row r="64" spans="1:17" x14ac:dyDescent="0.25">
      <c r="A64" s="12" t="s">
        <v>1000</v>
      </c>
      <c r="B64" s="15">
        <v>45058</v>
      </c>
      <c r="C64" s="15" t="s">
        <v>173</v>
      </c>
      <c r="E64" s="5" t="s">
        <v>1273</v>
      </c>
      <c r="F64" s="63" t="s">
        <v>1326</v>
      </c>
      <c r="G64" s="64" t="s">
        <v>1330</v>
      </c>
      <c r="H64" s="63">
        <v>135</v>
      </c>
      <c r="I64" s="63">
        <v>13.5</v>
      </c>
      <c r="J64" s="63">
        <v>148.5</v>
      </c>
      <c r="K64" s="63"/>
      <c r="L64" s="13" t="s">
        <v>1185</v>
      </c>
      <c r="O64" s="29"/>
      <c r="Q64" s="12" t="s">
        <v>44</v>
      </c>
    </row>
    <row r="65" spans="1:18" x14ac:dyDescent="0.25">
      <c r="A65" s="12" t="s">
        <v>737</v>
      </c>
      <c r="B65" s="15">
        <v>45061</v>
      </c>
      <c r="C65" s="15" t="s">
        <v>174</v>
      </c>
      <c r="E65" s="5" t="s">
        <v>1097</v>
      </c>
      <c r="F65" s="63" t="s">
        <v>1309</v>
      </c>
      <c r="G65" s="64" t="s">
        <v>1310</v>
      </c>
      <c r="H65" s="63">
        <v>4933.9799999999996</v>
      </c>
      <c r="I65" s="63">
        <v>493.4</v>
      </c>
      <c r="J65" s="63">
        <v>5427.38</v>
      </c>
      <c r="K65" s="63" t="s">
        <v>175</v>
      </c>
      <c r="L65" s="13" t="s">
        <v>1186</v>
      </c>
      <c r="O65" s="29"/>
      <c r="Q65" s="12" t="s">
        <v>44</v>
      </c>
    </row>
    <row r="66" spans="1:18" x14ac:dyDescent="0.25">
      <c r="A66" s="12" t="s">
        <v>488</v>
      </c>
      <c r="B66" s="15">
        <v>45061</v>
      </c>
      <c r="C66" s="12" t="s">
        <v>169</v>
      </c>
      <c r="E66" s="5" t="s">
        <v>1097</v>
      </c>
      <c r="F66" s="13" t="s">
        <v>1309</v>
      </c>
      <c r="G66" s="13" t="s">
        <v>1310</v>
      </c>
      <c r="H66" s="57">
        <v>229.4</v>
      </c>
      <c r="I66" s="57">
        <v>22.94</v>
      </c>
      <c r="J66" s="57">
        <v>252.34</v>
      </c>
      <c r="K66" s="13" t="s">
        <v>170</v>
      </c>
      <c r="L66" s="12" t="s">
        <v>1392</v>
      </c>
      <c r="O66" s="29"/>
      <c r="Q66" s="12" t="s">
        <v>44</v>
      </c>
      <c r="R66" s="12" t="s">
        <v>489</v>
      </c>
    </row>
    <row r="67" spans="1:18" x14ac:dyDescent="0.25">
      <c r="A67" s="12" t="s">
        <v>490</v>
      </c>
      <c r="B67" s="15">
        <v>45061</v>
      </c>
      <c r="C67" s="12" t="s">
        <v>171</v>
      </c>
      <c r="E67" s="5" t="s">
        <v>1097</v>
      </c>
      <c r="F67" s="13" t="s">
        <v>1309</v>
      </c>
      <c r="G67" s="13" t="s">
        <v>1310</v>
      </c>
      <c r="H67" s="57">
        <v>57.22</v>
      </c>
      <c r="I67" s="57">
        <v>5.72</v>
      </c>
      <c r="J67" s="57">
        <v>62.94</v>
      </c>
      <c r="K67" s="13" t="s">
        <v>172</v>
      </c>
      <c r="L67" s="12" t="s">
        <v>1393</v>
      </c>
      <c r="O67" s="29"/>
      <c r="Q67" s="12" t="s">
        <v>44</v>
      </c>
      <c r="R67" s="12" t="s">
        <v>491</v>
      </c>
    </row>
    <row r="68" spans="1:18" x14ac:dyDescent="0.25">
      <c r="A68" s="12" t="s">
        <v>954</v>
      </c>
      <c r="B68" s="15">
        <v>45062</v>
      </c>
      <c r="C68" s="15" t="s">
        <v>163</v>
      </c>
      <c r="E68" s="5" t="s">
        <v>1097</v>
      </c>
      <c r="F68" s="13" t="s">
        <v>1309</v>
      </c>
      <c r="G68" s="13" t="s">
        <v>1119</v>
      </c>
      <c r="H68" s="63">
        <v>310</v>
      </c>
      <c r="I68" s="63">
        <v>31</v>
      </c>
      <c r="J68" s="63">
        <v>341</v>
      </c>
      <c r="K68" s="12" t="s">
        <v>129</v>
      </c>
      <c r="L68" s="63" t="s">
        <v>1284</v>
      </c>
      <c r="O68" s="29"/>
      <c r="Q68" s="12" t="s">
        <v>44</v>
      </c>
    </row>
    <row r="69" spans="1:18" x14ac:dyDescent="0.25">
      <c r="A69" s="12" t="s">
        <v>955</v>
      </c>
      <c r="B69" s="15">
        <v>45062</v>
      </c>
      <c r="C69" s="15" t="s">
        <v>168</v>
      </c>
      <c r="E69" s="5" t="s">
        <v>1107</v>
      </c>
      <c r="F69" s="13" t="s">
        <v>1331</v>
      </c>
      <c r="H69" s="63">
        <v>1960</v>
      </c>
      <c r="I69" s="63">
        <v>196</v>
      </c>
      <c r="J69" s="63">
        <v>2156</v>
      </c>
      <c r="K69" s="12" t="s">
        <v>215</v>
      </c>
      <c r="L69" s="63" t="s">
        <v>1187</v>
      </c>
      <c r="O69" s="29"/>
      <c r="Q69" s="12" t="s">
        <v>44</v>
      </c>
    </row>
    <row r="70" spans="1:18" x14ac:dyDescent="0.25">
      <c r="A70" s="12" t="s">
        <v>956</v>
      </c>
      <c r="B70" s="15">
        <v>45063</v>
      </c>
      <c r="C70" s="15" t="s">
        <v>69</v>
      </c>
      <c r="E70" s="5" t="s">
        <v>1097</v>
      </c>
      <c r="F70" s="13" t="s">
        <v>1309</v>
      </c>
      <c r="G70" s="13" t="s">
        <v>1317</v>
      </c>
      <c r="H70" s="63">
        <v>857.3</v>
      </c>
      <c r="I70" s="63">
        <v>85.73</v>
      </c>
      <c r="J70" s="63">
        <v>943.03</v>
      </c>
      <c r="K70" s="12"/>
      <c r="L70" s="63" t="s">
        <v>1394</v>
      </c>
      <c r="O70" s="29"/>
      <c r="Q70" s="12" t="s">
        <v>44</v>
      </c>
    </row>
    <row r="71" spans="1:18" x14ac:dyDescent="0.25">
      <c r="A71" s="12" t="s">
        <v>957</v>
      </c>
      <c r="B71" s="15">
        <v>45063</v>
      </c>
      <c r="C71" s="15" t="s">
        <v>147</v>
      </c>
      <c r="E71" s="5">
        <v>344</v>
      </c>
      <c r="F71" s="13" t="s">
        <v>1276</v>
      </c>
      <c r="H71" s="63">
        <v>1020</v>
      </c>
      <c r="I71" s="63">
        <v>102</v>
      </c>
      <c r="J71" s="63">
        <v>1122</v>
      </c>
      <c r="K71" s="12" t="s">
        <v>217</v>
      </c>
      <c r="L71" s="63" t="s">
        <v>1285</v>
      </c>
      <c r="O71" s="29"/>
      <c r="Q71" s="12" t="s">
        <v>44</v>
      </c>
    </row>
    <row r="72" spans="1:18" x14ac:dyDescent="0.25">
      <c r="A72" s="12" t="s">
        <v>958</v>
      </c>
      <c r="B72" s="15">
        <v>45065</v>
      </c>
      <c r="C72" s="15" t="s">
        <v>126</v>
      </c>
      <c r="E72" s="5" t="s">
        <v>1135</v>
      </c>
      <c r="F72" s="13" t="s">
        <v>1136</v>
      </c>
      <c r="G72" s="13" t="s">
        <v>1087</v>
      </c>
      <c r="H72" s="63">
        <v>1204.1300000000001</v>
      </c>
      <c r="I72" s="63">
        <v>120.41</v>
      </c>
      <c r="J72" s="63">
        <v>1324.54</v>
      </c>
      <c r="K72" s="12"/>
      <c r="L72" s="63" t="s">
        <v>1395</v>
      </c>
      <c r="O72" s="29"/>
      <c r="Q72" s="12" t="s">
        <v>44</v>
      </c>
    </row>
    <row r="73" spans="1:18" x14ac:dyDescent="0.25">
      <c r="A73" s="12" t="s">
        <v>959</v>
      </c>
      <c r="B73" s="15">
        <v>45068</v>
      </c>
      <c r="C73" s="15" t="s">
        <v>195</v>
      </c>
      <c r="E73" s="5" t="s">
        <v>1135</v>
      </c>
      <c r="F73" s="13" t="s">
        <v>1136</v>
      </c>
      <c r="G73" s="13" t="s">
        <v>1332</v>
      </c>
      <c r="H73" s="63">
        <v>1616</v>
      </c>
      <c r="I73" s="63">
        <v>161.6</v>
      </c>
      <c r="J73" s="63">
        <v>1777.6</v>
      </c>
      <c r="K73" s="12" t="s">
        <v>12</v>
      </c>
      <c r="L73" s="63" t="s">
        <v>1396</v>
      </c>
      <c r="O73" s="29"/>
      <c r="Q73" s="12" t="s">
        <v>44</v>
      </c>
    </row>
    <row r="74" spans="1:18" x14ac:dyDescent="0.25">
      <c r="A74" s="12" t="s">
        <v>492</v>
      </c>
      <c r="B74" s="15">
        <v>45068</v>
      </c>
      <c r="C74" s="12" t="s">
        <v>145</v>
      </c>
      <c r="E74" s="5" t="s">
        <v>1107</v>
      </c>
      <c r="F74" s="13" t="s">
        <v>1333</v>
      </c>
      <c r="H74" s="57">
        <v>3247.56</v>
      </c>
      <c r="I74" s="57">
        <v>324.76</v>
      </c>
      <c r="J74" s="57">
        <v>3572.32</v>
      </c>
      <c r="L74" s="12" t="s">
        <v>1188</v>
      </c>
      <c r="M74" s="16">
        <v>1000</v>
      </c>
      <c r="N74" s="7">
        <v>1</v>
      </c>
      <c r="O74" s="29">
        <v>45078</v>
      </c>
      <c r="P74" s="5" t="s">
        <v>493</v>
      </c>
      <c r="Q74" s="12" t="s">
        <v>44</v>
      </c>
    </row>
    <row r="75" spans="1:18" x14ac:dyDescent="0.25">
      <c r="A75" s="12" t="s">
        <v>960</v>
      </c>
      <c r="B75" s="15">
        <v>45068</v>
      </c>
      <c r="C75" s="15" t="s">
        <v>176</v>
      </c>
      <c r="E75" s="5" t="s">
        <v>1107</v>
      </c>
      <c r="F75" s="13" t="s">
        <v>1328</v>
      </c>
      <c r="H75" s="63">
        <v>6556.72</v>
      </c>
      <c r="I75" s="63">
        <v>655.67</v>
      </c>
      <c r="J75" s="63">
        <v>7212.39</v>
      </c>
      <c r="K75" s="12" t="s">
        <v>209</v>
      </c>
      <c r="L75" s="63" t="s">
        <v>1189</v>
      </c>
      <c r="O75" s="29"/>
      <c r="Q75" s="12" t="s">
        <v>44</v>
      </c>
    </row>
    <row r="76" spans="1:18" x14ac:dyDescent="0.25">
      <c r="A76" s="12" t="s">
        <v>740</v>
      </c>
      <c r="B76" s="15">
        <v>45068</v>
      </c>
      <c r="C76" s="15" t="s">
        <v>165</v>
      </c>
      <c r="E76" s="5" t="s">
        <v>1097</v>
      </c>
      <c r="F76" s="13" t="s">
        <v>1309</v>
      </c>
      <c r="G76" s="13" t="s">
        <v>1139</v>
      </c>
      <c r="H76" s="63">
        <v>1825.94</v>
      </c>
      <c r="I76" s="63">
        <v>182.59</v>
      </c>
      <c r="J76" s="63">
        <v>2008.53</v>
      </c>
      <c r="K76" s="12"/>
      <c r="L76" s="63" t="s">
        <v>1397</v>
      </c>
      <c r="O76" s="29"/>
      <c r="Q76" s="12" t="s">
        <v>44</v>
      </c>
    </row>
    <row r="77" spans="1:18" x14ac:dyDescent="0.25">
      <c r="A77" s="12" t="s">
        <v>961</v>
      </c>
      <c r="B77" s="15">
        <v>45068</v>
      </c>
      <c r="C77" s="15" t="s">
        <v>148</v>
      </c>
      <c r="E77" s="5" t="s">
        <v>1097</v>
      </c>
      <c r="F77" s="13" t="s">
        <v>1309</v>
      </c>
      <c r="G77" s="13" t="s">
        <v>1119</v>
      </c>
      <c r="H77" s="63">
        <v>182.91</v>
      </c>
      <c r="I77" s="63">
        <v>18.29</v>
      </c>
      <c r="J77" s="63">
        <v>201.2</v>
      </c>
      <c r="K77" s="12"/>
      <c r="L77" s="63" t="s">
        <v>1286</v>
      </c>
      <c r="O77" s="29"/>
      <c r="Q77" s="12" t="s">
        <v>44</v>
      </c>
    </row>
    <row r="78" spans="1:18" x14ac:dyDescent="0.25">
      <c r="A78" s="12" t="s">
        <v>962</v>
      </c>
      <c r="B78" s="15">
        <v>45068</v>
      </c>
      <c r="C78" s="15" t="s">
        <v>191</v>
      </c>
      <c r="E78" s="5" t="s">
        <v>1097</v>
      </c>
      <c r="F78" s="13" t="s">
        <v>1309</v>
      </c>
      <c r="G78" s="13" t="s">
        <v>1119</v>
      </c>
      <c r="H78" s="63">
        <v>90</v>
      </c>
      <c r="I78" s="63">
        <v>9</v>
      </c>
      <c r="J78" s="63">
        <v>99</v>
      </c>
      <c r="K78" s="12" t="s">
        <v>223</v>
      </c>
      <c r="L78" s="63" t="s">
        <v>1190</v>
      </c>
      <c r="O78" s="29"/>
      <c r="Q78" s="12" t="s">
        <v>44</v>
      </c>
    </row>
    <row r="79" spans="1:18" x14ac:dyDescent="0.25">
      <c r="A79" s="12" t="s">
        <v>963</v>
      </c>
      <c r="B79" s="15">
        <v>45069</v>
      </c>
      <c r="C79" s="15" t="s">
        <v>196</v>
      </c>
      <c r="E79" s="5" t="s">
        <v>1135</v>
      </c>
      <c r="F79" s="13" t="s">
        <v>1136</v>
      </c>
      <c r="G79" s="13" t="s">
        <v>1089</v>
      </c>
      <c r="H79" s="63">
        <v>105</v>
      </c>
      <c r="I79" s="63">
        <v>10.5</v>
      </c>
      <c r="J79" s="63">
        <v>115.5</v>
      </c>
      <c r="K79" s="12">
        <v>10168</v>
      </c>
      <c r="L79" s="63" t="s">
        <v>1398</v>
      </c>
      <c r="O79" s="29"/>
      <c r="Q79" s="12" t="s">
        <v>44</v>
      </c>
    </row>
    <row r="80" spans="1:18" x14ac:dyDescent="0.25">
      <c r="A80" s="12" t="s">
        <v>964</v>
      </c>
      <c r="B80" s="15">
        <v>45069</v>
      </c>
      <c r="C80" s="15" t="s">
        <v>202</v>
      </c>
      <c r="E80" s="5" t="s">
        <v>1107</v>
      </c>
      <c r="F80" s="13" t="s">
        <v>1334</v>
      </c>
      <c r="H80" s="63">
        <v>627</v>
      </c>
      <c r="I80" s="63">
        <v>62.7</v>
      </c>
      <c r="J80" s="63">
        <v>689.7</v>
      </c>
      <c r="K80" s="12" t="s">
        <v>86</v>
      </c>
      <c r="L80" s="63" t="s">
        <v>1191</v>
      </c>
      <c r="O80" s="29"/>
      <c r="Q80" s="12" t="s">
        <v>44</v>
      </c>
    </row>
    <row r="81" spans="1:17" x14ac:dyDescent="0.25">
      <c r="A81" s="12" t="s">
        <v>965</v>
      </c>
      <c r="B81" s="15">
        <v>45069</v>
      </c>
      <c r="C81" s="15" t="s">
        <v>161</v>
      </c>
      <c r="E81" s="5" t="s">
        <v>1097</v>
      </c>
      <c r="F81" s="13" t="s">
        <v>1309</v>
      </c>
      <c r="G81" s="13" t="s">
        <v>1321</v>
      </c>
      <c r="H81" s="63">
        <v>2818.52</v>
      </c>
      <c r="I81" s="63">
        <v>281.85000000000002</v>
      </c>
      <c r="J81" s="63">
        <v>3100.37</v>
      </c>
      <c r="K81" s="12" t="s">
        <v>160</v>
      </c>
      <c r="L81" s="63" t="s">
        <v>1399</v>
      </c>
      <c r="O81" s="29"/>
      <c r="Q81" s="12" t="s">
        <v>44</v>
      </c>
    </row>
    <row r="82" spans="1:17" x14ac:dyDescent="0.25">
      <c r="A82" s="12" t="s">
        <v>966</v>
      </c>
      <c r="B82" s="15">
        <v>45070</v>
      </c>
      <c r="C82" s="15" t="s">
        <v>59</v>
      </c>
      <c r="E82" s="5" t="s">
        <v>1097</v>
      </c>
      <c r="F82" s="13" t="s">
        <v>1309</v>
      </c>
      <c r="G82" s="13" t="s">
        <v>1139</v>
      </c>
      <c r="H82" s="63">
        <v>405</v>
      </c>
      <c r="I82" s="63">
        <v>40.5</v>
      </c>
      <c r="J82" s="63">
        <v>445.5</v>
      </c>
      <c r="K82" s="12"/>
      <c r="L82" s="63" t="s">
        <v>1400</v>
      </c>
      <c r="O82" s="29"/>
      <c r="Q82" s="12" t="s">
        <v>44</v>
      </c>
    </row>
    <row r="83" spans="1:17" x14ac:dyDescent="0.25">
      <c r="A83" s="12" t="s">
        <v>967</v>
      </c>
      <c r="B83" s="15">
        <v>45070</v>
      </c>
      <c r="C83" s="15" t="s">
        <v>204</v>
      </c>
      <c r="E83" s="5" t="s">
        <v>1097</v>
      </c>
      <c r="F83" s="13" t="s">
        <v>1309</v>
      </c>
      <c r="G83" s="13" t="s">
        <v>1314</v>
      </c>
      <c r="H83" s="63">
        <v>249</v>
      </c>
      <c r="I83" s="63">
        <v>24.9</v>
      </c>
      <c r="J83" s="63">
        <v>273.89999999999998</v>
      </c>
      <c r="K83" s="12"/>
      <c r="L83" s="63" t="s">
        <v>1401</v>
      </c>
      <c r="O83" s="29"/>
      <c r="Q83" s="12" t="s">
        <v>44</v>
      </c>
    </row>
    <row r="84" spans="1:17" x14ac:dyDescent="0.25">
      <c r="A84" s="12" t="s">
        <v>968</v>
      </c>
      <c r="B84" s="15">
        <v>45072</v>
      </c>
      <c r="C84" s="15" t="s">
        <v>197</v>
      </c>
      <c r="E84" s="5" t="s">
        <v>1097</v>
      </c>
      <c r="F84" s="13" t="s">
        <v>1309</v>
      </c>
      <c r="G84" s="13" t="s">
        <v>1314</v>
      </c>
      <c r="H84" s="63">
        <v>802.22</v>
      </c>
      <c r="I84" s="63">
        <v>80.22</v>
      </c>
      <c r="J84" s="63">
        <v>882.44</v>
      </c>
      <c r="K84" s="12"/>
      <c r="L84" s="63" t="s">
        <v>1402</v>
      </c>
      <c r="O84" s="29"/>
      <c r="Q84" s="12" t="s">
        <v>44</v>
      </c>
    </row>
    <row r="85" spans="1:17" x14ac:dyDescent="0.25">
      <c r="A85" s="12" t="s">
        <v>969</v>
      </c>
      <c r="B85" s="15">
        <v>45072</v>
      </c>
      <c r="C85" s="15" t="s">
        <v>190</v>
      </c>
      <c r="E85" s="5" t="s">
        <v>1107</v>
      </c>
      <c r="F85" s="13" t="s">
        <v>1335</v>
      </c>
      <c r="H85" s="63">
        <v>1894.72</v>
      </c>
      <c r="I85" s="63">
        <v>189.47</v>
      </c>
      <c r="J85" s="63">
        <v>2084.19</v>
      </c>
      <c r="K85" s="12" t="s">
        <v>182</v>
      </c>
      <c r="L85" s="63" t="s">
        <v>1192</v>
      </c>
      <c r="O85" s="29"/>
      <c r="Q85" s="12" t="s">
        <v>44</v>
      </c>
    </row>
    <row r="86" spans="1:17" x14ac:dyDescent="0.25">
      <c r="A86" s="12" t="s">
        <v>940</v>
      </c>
      <c r="B86" s="15">
        <v>45076</v>
      </c>
      <c r="C86" s="13" t="s">
        <v>128</v>
      </c>
      <c r="E86" s="5" t="s">
        <v>1097</v>
      </c>
      <c r="F86" s="12" t="s">
        <v>1309</v>
      </c>
      <c r="G86" s="13" t="s">
        <v>1329</v>
      </c>
      <c r="H86" s="57">
        <v>854</v>
      </c>
      <c r="I86" s="57">
        <v>85.4</v>
      </c>
      <c r="J86" s="57">
        <v>939.4</v>
      </c>
      <c r="K86" s="12" t="s">
        <v>129</v>
      </c>
      <c r="L86" s="63" t="s">
        <v>1403</v>
      </c>
      <c r="O86" s="29"/>
      <c r="Q86" s="12" t="s">
        <v>44</v>
      </c>
    </row>
    <row r="87" spans="1:17" x14ac:dyDescent="0.25">
      <c r="A87" s="12" t="s">
        <v>941</v>
      </c>
      <c r="B87" s="15">
        <v>45076</v>
      </c>
      <c r="C87" s="13" t="s">
        <v>214</v>
      </c>
      <c r="E87" s="5" t="s">
        <v>1097</v>
      </c>
      <c r="F87" s="12" t="s">
        <v>1309</v>
      </c>
      <c r="G87" s="13" t="s">
        <v>1119</v>
      </c>
      <c r="H87" s="57">
        <v>145</v>
      </c>
      <c r="I87" s="57">
        <v>14.5</v>
      </c>
      <c r="J87" s="57">
        <v>159.5</v>
      </c>
      <c r="K87" s="12" t="s">
        <v>215</v>
      </c>
      <c r="L87" s="63" t="s">
        <v>1404</v>
      </c>
      <c r="O87" s="29"/>
      <c r="Q87" s="12" t="s">
        <v>44</v>
      </c>
    </row>
    <row r="88" spans="1:17" x14ac:dyDescent="0.25">
      <c r="A88" s="12" t="s">
        <v>942</v>
      </c>
      <c r="B88" s="15">
        <v>45077</v>
      </c>
      <c r="C88" s="13" t="s">
        <v>53</v>
      </c>
      <c r="E88" s="5" t="s">
        <v>1267</v>
      </c>
      <c r="F88" s="12" t="s">
        <v>1311</v>
      </c>
      <c r="G88" s="13" t="s">
        <v>1085</v>
      </c>
      <c r="H88" s="57">
        <v>902</v>
      </c>
      <c r="I88" s="57">
        <v>90.2</v>
      </c>
      <c r="J88" s="57">
        <v>992.2</v>
      </c>
      <c r="K88" s="12"/>
      <c r="L88" s="63" t="s">
        <v>1405</v>
      </c>
      <c r="O88" s="29"/>
      <c r="Q88" s="12" t="s">
        <v>44</v>
      </c>
    </row>
    <row r="89" spans="1:17" x14ac:dyDescent="0.25">
      <c r="A89" s="12" t="s">
        <v>943</v>
      </c>
      <c r="B89" s="15">
        <v>45077</v>
      </c>
      <c r="C89" s="13" t="s">
        <v>216</v>
      </c>
      <c r="E89" s="5" t="s">
        <v>1097</v>
      </c>
      <c r="F89" s="12" t="s">
        <v>1309</v>
      </c>
      <c r="G89" s="13" t="s">
        <v>1314</v>
      </c>
      <c r="H89" s="57">
        <v>310</v>
      </c>
      <c r="I89" s="57">
        <v>31</v>
      </c>
      <c r="J89" s="57">
        <v>341</v>
      </c>
      <c r="K89" s="12" t="s">
        <v>217</v>
      </c>
      <c r="L89" s="63" t="s">
        <v>1406</v>
      </c>
      <c r="O89" s="29"/>
      <c r="Q89" s="12" t="s">
        <v>44</v>
      </c>
    </row>
    <row r="90" spans="1:17" x14ac:dyDescent="0.25">
      <c r="A90" s="12" t="s">
        <v>944</v>
      </c>
      <c r="B90" s="15">
        <v>45078</v>
      </c>
      <c r="C90" s="13" t="s">
        <v>213</v>
      </c>
      <c r="E90" s="5" t="s">
        <v>1107</v>
      </c>
      <c r="F90" s="12" t="s">
        <v>1336</v>
      </c>
      <c r="H90" s="57">
        <v>1231.5999999999999</v>
      </c>
      <c r="I90" s="57">
        <v>123.16</v>
      </c>
      <c r="J90" s="57">
        <v>1354.76</v>
      </c>
      <c r="K90" s="12"/>
      <c r="L90" s="63" t="s">
        <v>1193</v>
      </c>
      <c r="O90" s="29"/>
      <c r="Q90" s="12" t="s">
        <v>44</v>
      </c>
    </row>
    <row r="91" spans="1:17" x14ac:dyDescent="0.25">
      <c r="A91" s="12" t="s">
        <v>945</v>
      </c>
      <c r="B91" s="15">
        <v>45078</v>
      </c>
      <c r="C91" s="13" t="s">
        <v>183</v>
      </c>
      <c r="E91" s="5" t="s">
        <v>1107</v>
      </c>
      <c r="F91" s="12" t="s">
        <v>1331</v>
      </c>
      <c r="H91" s="57">
        <v>10</v>
      </c>
      <c r="I91" s="57">
        <v>1</v>
      </c>
      <c r="J91" s="57">
        <v>11</v>
      </c>
      <c r="K91" s="12" t="s">
        <v>12</v>
      </c>
      <c r="L91" s="63" t="s">
        <v>1194</v>
      </c>
      <c r="O91" s="29"/>
      <c r="Q91" s="12" t="s">
        <v>44</v>
      </c>
    </row>
    <row r="92" spans="1:17" x14ac:dyDescent="0.25">
      <c r="A92" s="12" t="s">
        <v>946</v>
      </c>
      <c r="B92" s="15">
        <v>45079</v>
      </c>
      <c r="C92" s="13" t="s">
        <v>208</v>
      </c>
      <c r="E92" s="5" t="s">
        <v>1097</v>
      </c>
      <c r="F92" s="12" t="s">
        <v>1309</v>
      </c>
      <c r="G92" s="13" t="s">
        <v>1114</v>
      </c>
      <c r="H92" s="57">
        <v>380</v>
      </c>
      <c r="I92" s="57">
        <v>38</v>
      </c>
      <c r="J92" s="57">
        <v>418</v>
      </c>
      <c r="K92" s="12" t="s">
        <v>209</v>
      </c>
      <c r="L92" s="63" t="s">
        <v>1407</v>
      </c>
      <c r="O92" s="29"/>
      <c r="Q92" s="12" t="s">
        <v>44</v>
      </c>
    </row>
    <row r="93" spans="1:17" x14ac:dyDescent="0.25">
      <c r="A93" s="12" t="s">
        <v>494</v>
      </c>
      <c r="B93" s="15">
        <v>45079</v>
      </c>
      <c r="C93" s="12" t="s">
        <v>81</v>
      </c>
      <c r="E93" s="5" t="s">
        <v>1097</v>
      </c>
      <c r="F93" s="13" t="s">
        <v>1309</v>
      </c>
      <c r="G93" s="13" t="s">
        <v>1314</v>
      </c>
      <c r="H93" s="37">
        <v>260</v>
      </c>
      <c r="I93" s="37">
        <v>26</v>
      </c>
      <c r="J93" s="37">
        <v>286</v>
      </c>
      <c r="K93" s="13" t="s">
        <v>82</v>
      </c>
      <c r="L93" s="12" t="s">
        <v>1408</v>
      </c>
      <c r="O93" s="29"/>
      <c r="Q93" s="12" t="s">
        <v>41</v>
      </c>
    </row>
    <row r="94" spans="1:17" x14ac:dyDescent="0.25">
      <c r="A94" s="12" t="s">
        <v>947</v>
      </c>
      <c r="B94" s="15">
        <v>45082</v>
      </c>
      <c r="C94" s="13" t="s">
        <v>218</v>
      </c>
      <c r="E94" s="5" t="s">
        <v>1107</v>
      </c>
      <c r="F94" s="12" t="s">
        <v>1324</v>
      </c>
      <c r="H94" s="57">
        <v>2347.67</v>
      </c>
      <c r="I94" s="57">
        <v>234.77</v>
      </c>
      <c r="J94" s="57">
        <v>2582.44</v>
      </c>
      <c r="K94" s="12"/>
      <c r="L94" s="63" t="s">
        <v>1195</v>
      </c>
      <c r="O94" s="29"/>
      <c r="Q94" s="12" t="s">
        <v>44</v>
      </c>
    </row>
    <row r="95" spans="1:17" x14ac:dyDescent="0.25">
      <c r="A95" s="12" t="s">
        <v>495</v>
      </c>
      <c r="B95" s="15">
        <v>45082</v>
      </c>
      <c r="C95" s="12" t="s">
        <v>111</v>
      </c>
      <c r="E95" s="5" t="s">
        <v>1268</v>
      </c>
      <c r="F95" s="13" t="s">
        <v>1316</v>
      </c>
      <c r="G95" s="13" t="s">
        <v>1269</v>
      </c>
      <c r="H95" s="37">
        <v>1168</v>
      </c>
      <c r="I95" s="37">
        <v>116.8</v>
      </c>
      <c r="J95" s="37">
        <v>1284.8</v>
      </c>
      <c r="K95" s="13" t="s">
        <v>112</v>
      </c>
      <c r="L95" s="12" t="s">
        <v>1409</v>
      </c>
      <c r="O95" s="29"/>
      <c r="Q95" s="12" t="s">
        <v>42</v>
      </c>
    </row>
    <row r="96" spans="1:17" x14ac:dyDescent="0.25">
      <c r="A96" s="12" t="s">
        <v>742</v>
      </c>
      <c r="B96" s="15">
        <v>45082</v>
      </c>
      <c r="C96" s="13" t="s">
        <v>194</v>
      </c>
      <c r="E96" s="5" t="s">
        <v>1097</v>
      </c>
      <c r="F96" s="12" t="s">
        <v>1309</v>
      </c>
      <c r="G96" s="13" t="s">
        <v>1114</v>
      </c>
      <c r="H96" s="57">
        <v>4817.49</v>
      </c>
      <c r="I96" s="57">
        <v>481.75</v>
      </c>
      <c r="J96" s="57">
        <v>5299.24</v>
      </c>
      <c r="K96" s="12"/>
      <c r="L96" s="63" t="s">
        <v>1410</v>
      </c>
      <c r="O96" s="29"/>
      <c r="Q96" s="12" t="s">
        <v>44</v>
      </c>
    </row>
    <row r="97" spans="1:17" x14ac:dyDescent="0.25">
      <c r="A97" s="12" t="s">
        <v>948</v>
      </c>
      <c r="B97" s="15">
        <v>45082</v>
      </c>
      <c r="C97" s="13" t="s">
        <v>222</v>
      </c>
      <c r="E97" s="5" t="s">
        <v>1097</v>
      </c>
      <c r="F97" s="12" t="s">
        <v>1309</v>
      </c>
      <c r="G97" s="13" t="s">
        <v>1119</v>
      </c>
      <c r="H97" s="57">
        <v>45</v>
      </c>
      <c r="I97" s="57">
        <v>4.5</v>
      </c>
      <c r="J97" s="57">
        <v>49.5</v>
      </c>
      <c r="K97" s="12" t="s">
        <v>223</v>
      </c>
      <c r="L97" s="63" t="s">
        <v>1196</v>
      </c>
      <c r="O97" s="29"/>
      <c r="Q97" s="12" t="s">
        <v>44</v>
      </c>
    </row>
    <row r="98" spans="1:17" x14ac:dyDescent="0.25">
      <c r="A98" s="12" t="s">
        <v>949</v>
      </c>
      <c r="B98" s="15">
        <v>45083</v>
      </c>
      <c r="C98" s="13" t="s">
        <v>207</v>
      </c>
      <c r="E98" s="5" t="s">
        <v>1271</v>
      </c>
      <c r="F98" s="12" t="s">
        <v>1272</v>
      </c>
      <c r="G98" s="13" t="s">
        <v>1320</v>
      </c>
      <c r="H98" s="57">
        <v>170</v>
      </c>
      <c r="I98" s="57">
        <v>17</v>
      </c>
      <c r="J98" s="57">
        <v>187</v>
      </c>
      <c r="K98" s="12">
        <v>10168</v>
      </c>
      <c r="L98" s="63" t="s">
        <v>1197</v>
      </c>
      <c r="O98" s="29"/>
      <c r="Q98" s="12" t="s">
        <v>44</v>
      </c>
    </row>
    <row r="99" spans="1:17" x14ac:dyDescent="0.25">
      <c r="A99" s="12" t="s">
        <v>950</v>
      </c>
      <c r="B99" s="15">
        <v>45084</v>
      </c>
      <c r="C99" s="13" t="s">
        <v>85</v>
      </c>
      <c r="E99" s="5" t="s">
        <v>1135</v>
      </c>
      <c r="F99" s="12" t="s">
        <v>1136</v>
      </c>
      <c r="G99" s="13" t="s">
        <v>1087</v>
      </c>
      <c r="H99" s="57">
        <v>1035</v>
      </c>
      <c r="I99" s="57">
        <v>103.5</v>
      </c>
      <c r="J99" s="57">
        <v>1138.5</v>
      </c>
      <c r="K99" s="12" t="s">
        <v>86</v>
      </c>
      <c r="L99" s="63" t="s">
        <v>1411</v>
      </c>
      <c r="O99" s="29"/>
      <c r="Q99" s="12" t="s">
        <v>44</v>
      </c>
    </row>
    <row r="100" spans="1:17" x14ac:dyDescent="0.25">
      <c r="A100" s="12" t="s">
        <v>744</v>
      </c>
      <c r="B100" s="15">
        <v>45084</v>
      </c>
      <c r="C100" s="13" t="s">
        <v>159</v>
      </c>
      <c r="E100" s="5" t="s">
        <v>1097</v>
      </c>
      <c r="F100" s="12" t="s">
        <v>1309</v>
      </c>
      <c r="G100" s="13" t="s">
        <v>1119</v>
      </c>
      <c r="H100" s="57">
        <v>2621.93</v>
      </c>
      <c r="I100" s="57">
        <v>262.19</v>
      </c>
      <c r="J100" s="57">
        <v>2884.12</v>
      </c>
      <c r="K100" s="12" t="s">
        <v>160</v>
      </c>
      <c r="L100" s="63" t="s">
        <v>1198</v>
      </c>
      <c r="O100" s="29"/>
      <c r="Q100" s="12" t="s">
        <v>44</v>
      </c>
    </row>
    <row r="101" spans="1:17" x14ac:dyDescent="0.25">
      <c r="A101" s="12" t="s">
        <v>951</v>
      </c>
      <c r="B101" s="15">
        <v>45084</v>
      </c>
      <c r="C101" s="13" t="s">
        <v>229</v>
      </c>
      <c r="E101" s="5" t="s">
        <v>1107</v>
      </c>
      <c r="F101" s="12" t="s">
        <v>1337</v>
      </c>
      <c r="H101" s="57">
        <v>1809.05</v>
      </c>
      <c r="I101" s="57">
        <v>180.91</v>
      </c>
      <c r="J101" s="57">
        <v>1989.96</v>
      </c>
      <c r="K101" s="12"/>
      <c r="L101" s="63" t="s">
        <v>1199</v>
      </c>
      <c r="O101" s="29"/>
      <c r="Q101" s="12" t="s">
        <v>44</v>
      </c>
    </row>
    <row r="102" spans="1:17" x14ac:dyDescent="0.25">
      <c r="A102" s="12" t="s">
        <v>952</v>
      </c>
      <c r="B102" s="15">
        <v>45085</v>
      </c>
      <c r="C102" s="13" t="s">
        <v>224</v>
      </c>
      <c r="E102" s="5" t="s">
        <v>1107</v>
      </c>
      <c r="F102" s="12" t="s">
        <v>1277</v>
      </c>
      <c r="H102" s="57">
        <v>1021.22</v>
      </c>
      <c r="I102" s="57">
        <v>102.12</v>
      </c>
      <c r="J102" s="57">
        <v>1123.3399999999999</v>
      </c>
      <c r="K102" s="12"/>
      <c r="L102" s="63" t="s">
        <v>1200</v>
      </c>
      <c r="O102" s="29"/>
      <c r="Q102" s="12" t="s">
        <v>44</v>
      </c>
    </row>
    <row r="103" spans="1:17" x14ac:dyDescent="0.25">
      <c r="A103" s="12" t="s">
        <v>751</v>
      </c>
      <c r="B103" s="15">
        <v>45086</v>
      </c>
      <c r="C103" s="13" t="s">
        <v>212</v>
      </c>
      <c r="E103" s="5" t="s">
        <v>1107</v>
      </c>
      <c r="F103" s="12" t="s">
        <v>1338</v>
      </c>
      <c r="H103" s="57">
        <v>4202.1000000000004</v>
      </c>
      <c r="I103" s="57">
        <v>420.21</v>
      </c>
      <c r="J103" s="57">
        <v>4622.3100000000004</v>
      </c>
      <c r="K103" s="12"/>
      <c r="L103" s="63" t="s">
        <v>1201</v>
      </c>
      <c r="O103" s="29"/>
      <c r="Q103" s="12" t="s">
        <v>44</v>
      </c>
    </row>
    <row r="104" spans="1:17" x14ac:dyDescent="0.25">
      <c r="A104" s="12" t="s">
        <v>746</v>
      </c>
      <c r="B104" s="15">
        <v>45086</v>
      </c>
      <c r="C104" s="13" t="s">
        <v>181</v>
      </c>
      <c r="E104" s="5" t="s">
        <v>1097</v>
      </c>
      <c r="F104" s="12" t="s">
        <v>1309</v>
      </c>
      <c r="G104" s="13" t="s">
        <v>1321</v>
      </c>
      <c r="H104" s="57">
        <v>9002.18</v>
      </c>
      <c r="I104" s="57">
        <v>900.22</v>
      </c>
      <c r="J104" s="57">
        <v>9902.4</v>
      </c>
      <c r="K104" s="12" t="s">
        <v>182</v>
      </c>
      <c r="L104" s="63" t="s">
        <v>1412</v>
      </c>
      <c r="O104" s="29"/>
      <c r="Q104" s="12" t="s">
        <v>44</v>
      </c>
    </row>
    <row r="105" spans="1:17" x14ac:dyDescent="0.25">
      <c r="A105" s="12" t="s">
        <v>953</v>
      </c>
      <c r="B105" s="15">
        <v>45086</v>
      </c>
      <c r="C105" s="13" t="s">
        <v>236</v>
      </c>
      <c r="E105" s="5" t="s">
        <v>1097</v>
      </c>
      <c r="F105" s="12" t="s">
        <v>1309</v>
      </c>
      <c r="G105" s="13" t="s">
        <v>1329</v>
      </c>
      <c r="H105" s="57">
        <v>135</v>
      </c>
      <c r="I105" s="57">
        <v>13.5</v>
      </c>
      <c r="J105" s="57">
        <v>148.5</v>
      </c>
      <c r="K105" s="12" t="s">
        <v>237</v>
      </c>
      <c r="L105" s="63" t="s">
        <v>1287</v>
      </c>
      <c r="O105" s="29"/>
      <c r="Q105" s="12" t="s">
        <v>44</v>
      </c>
    </row>
    <row r="106" spans="1:17" x14ac:dyDescent="0.25">
      <c r="A106" s="12" t="s">
        <v>933</v>
      </c>
      <c r="B106" s="15">
        <v>45089</v>
      </c>
      <c r="C106" s="12" t="s">
        <v>234</v>
      </c>
      <c r="D106" s="15">
        <v>45085</v>
      </c>
      <c r="E106" s="5" t="s">
        <v>1097</v>
      </c>
      <c r="F106" s="13" t="s">
        <v>1309</v>
      </c>
      <c r="G106" s="13" t="s">
        <v>1314</v>
      </c>
      <c r="H106" s="37">
        <v>1416.11</v>
      </c>
      <c r="I106" s="38">
        <v>141.61000000000001</v>
      </c>
      <c r="J106" s="37">
        <v>1557.72</v>
      </c>
      <c r="K106" s="42" t="s">
        <v>235</v>
      </c>
      <c r="L106" s="16" t="s">
        <v>1141</v>
      </c>
      <c r="O106" s="29"/>
      <c r="Q106" s="12" t="s">
        <v>44</v>
      </c>
    </row>
    <row r="107" spans="1:17" x14ac:dyDescent="0.25">
      <c r="A107" s="12" t="s">
        <v>934</v>
      </c>
      <c r="B107" s="15">
        <v>45090</v>
      </c>
      <c r="C107" s="12" t="s">
        <v>248</v>
      </c>
      <c r="D107" s="15">
        <v>45089</v>
      </c>
      <c r="E107" s="5" t="s">
        <v>1107</v>
      </c>
      <c r="F107" s="13" t="s">
        <v>1328</v>
      </c>
      <c r="H107" s="37">
        <v>582</v>
      </c>
      <c r="I107" s="38">
        <v>58.2</v>
      </c>
      <c r="J107" s="37">
        <v>640.20000000000005</v>
      </c>
      <c r="K107" s="42"/>
      <c r="L107" s="16"/>
      <c r="O107" s="29"/>
      <c r="Q107" s="12" t="s">
        <v>44</v>
      </c>
    </row>
    <row r="108" spans="1:17" x14ac:dyDescent="0.25">
      <c r="A108" s="12" t="s">
        <v>935</v>
      </c>
      <c r="B108" s="15">
        <v>45090</v>
      </c>
      <c r="C108" s="12" t="s">
        <v>249</v>
      </c>
      <c r="D108" s="15">
        <v>45089</v>
      </c>
      <c r="E108" s="5" t="s">
        <v>1107</v>
      </c>
      <c r="F108" s="13" t="s">
        <v>1328</v>
      </c>
      <c r="H108" s="37">
        <v>436.5</v>
      </c>
      <c r="I108" s="38">
        <v>43.65</v>
      </c>
      <c r="J108" s="37">
        <v>480.15</v>
      </c>
      <c r="K108" s="42"/>
      <c r="L108" s="16"/>
      <c r="O108" s="29"/>
      <c r="Q108" s="12" t="s">
        <v>44</v>
      </c>
    </row>
    <row r="109" spans="1:17" x14ac:dyDescent="0.25">
      <c r="A109" s="12" t="s">
        <v>749</v>
      </c>
      <c r="B109" s="15">
        <v>45090</v>
      </c>
      <c r="C109" s="12" t="s">
        <v>179</v>
      </c>
      <c r="D109" s="15">
        <v>45061</v>
      </c>
      <c r="E109" s="5" t="s">
        <v>1097</v>
      </c>
      <c r="F109" s="13" t="s">
        <v>1309</v>
      </c>
      <c r="G109" s="13" t="s">
        <v>1139</v>
      </c>
      <c r="H109" s="37">
        <v>17015.87</v>
      </c>
      <c r="I109" s="38">
        <v>1701.59</v>
      </c>
      <c r="J109" s="37">
        <v>18717.46</v>
      </c>
      <c r="K109" s="42" t="s">
        <v>180</v>
      </c>
      <c r="L109" s="16" t="s">
        <v>1413</v>
      </c>
      <c r="O109" s="29"/>
      <c r="Q109" s="12" t="s">
        <v>44</v>
      </c>
    </row>
    <row r="110" spans="1:17" x14ac:dyDescent="0.25">
      <c r="A110" s="12" t="s">
        <v>496</v>
      </c>
      <c r="B110" s="15">
        <v>45091</v>
      </c>
      <c r="C110" s="12" t="s">
        <v>242</v>
      </c>
      <c r="E110" s="5" t="s">
        <v>1097</v>
      </c>
      <c r="F110" s="13" t="s">
        <v>1309</v>
      </c>
      <c r="G110" s="13" t="s">
        <v>1119</v>
      </c>
      <c r="H110" s="37">
        <v>725</v>
      </c>
      <c r="I110" s="37">
        <v>72.5</v>
      </c>
      <c r="J110" s="37">
        <v>797.5</v>
      </c>
      <c r="K110" s="13" t="s">
        <v>243</v>
      </c>
      <c r="L110" s="12" t="s">
        <v>1414</v>
      </c>
      <c r="O110" s="29"/>
      <c r="Q110" s="12" t="s">
        <v>41</v>
      </c>
    </row>
    <row r="111" spans="1:17" x14ac:dyDescent="0.25">
      <c r="A111" s="12" t="s">
        <v>936</v>
      </c>
      <c r="B111" s="15">
        <v>45091</v>
      </c>
      <c r="C111" s="12" t="s">
        <v>83</v>
      </c>
      <c r="D111" s="15">
        <v>45013</v>
      </c>
      <c r="E111" s="5" t="s">
        <v>1109</v>
      </c>
      <c r="F111" s="13" t="s">
        <v>1110</v>
      </c>
      <c r="H111" s="37">
        <v>1538.37</v>
      </c>
      <c r="I111" s="38">
        <v>153.84</v>
      </c>
      <c r="J111" s="37">
        <v>1692.21</v>
      </c>
      <c r="K111" s="42" t="s">
        <v>84</v>
      </c>
      <c r="L111" s="16" t="s">
        <v>1415</v>
      </c>
      <c r="O111" s="29"/>
      <c r="Q111" s="12" t="s">
        <v>44</v>
      </c>
    </row>
    <row r="112" spans="1:17" x14ac:dyDescent="0.25">
      <c r="A112" s="12" t="s">
        <v>938</v>
      </c>
      <c r="B112" s="15">
        <v>45091</v>
      </c>
      <c r="C112" s="12" t="s">
        <v>238</v>
      </c>
      <c r="D112" s="15">
        <v>45086</v>
      </c>
      <c r="E112" s="5" t="s">
        <v>1268</v>
      </c>
      <c r="F112" s="13" t="s">
        <v>1316</v>
      </c>
      <c r="G112" s="13" t="s">
        <v>1269</v>
      </c>
      <c r="H112" s="37">
        <v>218.3</v>
      </c>
      <c r="I112" s="38">
        <v>21.83</v>
      </c>
      <c r="J112" s="37">
        <v>240.13</v>
      </c>
      <c r="K112" s="42" t="s">
        <v>239</v>
      </c>
      <c r="L112" s="16" t="s">
        <v>1416</v>
      </c>
      <c r="O112" s="29"/>
      <c r="Q112" s="12" t="s">
        <v>44</v>
      </c>
    </row>
    <row r="113" spans="1:18" x14ac:dyDescent="0.25">
      <c r="A113" s="12" t="s">
        <v>497</v>
      </c>
      <c r="B113" s="15">
        <v>45092</v>
      </c>
      <c r="C113" s="12" t="s">
        <v>188</v>
      </c>
      <c r="E113" s="5" t="s">
        <v>1097</v>
      </c>
      <c r="F113" s="13" t="s">
        <v>1309</v>
      </c>
      <c r="G113" s="13" t="s">
        <v>1317</v>
      </c>
      <c r="H113" s="37">
        <v>6600</v>
      </c>
      <c r="I113" s="37">
        <v>810</v>
      </c>
      <c r="J113" s="37">
        <v>7410</v>
      </c>
      <c r="K113" s="13" t="s">
        <v>189</v>
      </c>
      <c r="L113" s="12" t="s">
        <v>1417</v>
      </c>
      <c r="M113" s="16">
        <v>2593.5</v>
      </c>
      <c r="N113" s="7">
        <v>1</v>
      </c>
      <c r="O113" s="29">
        <v>45092</v>
      </c>
      <c r="P113" s="5" t="s">
        <v>493</v>
      </c>
      <c r="Q113" s="12" t="s">
        <v>44</v>
      </c>
    </row>
    <row r="114" spans="1:18" x14ac:dyDescent="0.25">
      <c r="A114" s="12" t="s">
        <v>937</v>
      </c>
      <c r="B114" s="15">
        <v>45093</v>
      </c>
      <c r="C114" s="12" t="s">
        <v>177</v>
      </c>
      <c r="D114" s="15">
        <v>45061</v>
      </c>
      <c r="E114" s="5" t="s">
        <v>1135</v>
      </c>
      <c r="F114" s="13" t="s">
        <v>1136</v>
      </c>
      <c r="G114" s="13" t="s">
        <v>1087</v>
      </c>
      <c r="H114" s="37">
        <v>272.72000000000003</v>
      </c>
      <c r="I114" s="38">
        <v>27.27</v>
      </c>
      <c r="J114" s="37">
        <v>299.99</v>
      </c>
      <c r="K114" s="42" t="s">
        <v>178</v>
      </c>
      <c r="L114" s="16" t="s">
        <v>1288</v>
      </c>
      <c r="O114" s="29"/>
      <c r="Q114" s="12" t="s">
        <v>44</v>
      </c>
    </row>
    <row r="115" spans="1:18" x14ac:dyDescent="0.25">
      <c r="A115" s="12" t="s">
        <v>939</v>
      </c>
      <c r="B115" s="15">
        <v>45093</v>
      </c>
      <c r="C115" s="12" t="s">
        <v>253</v>
      </c>
      <c r="D115" s="15">
        <v>45092</v>
      </c>
      <c r="E115" s="5" t="s">
        <v>1097</v>
      </c>
      <c r="F115" s="13" t="s">
        <v>1309</v>
      </c>
      <c r="G115" s="13" t="s">
        <v>1317</v>
      </c>
      <c r="H115" s="37">
        <v>1509</v>
      </c>
      <c r="I115" s="38">
        <v>150.9</v>
      </c>
      <c r="J115" s="37">
        <v>1659.9</v>
      </c>
      <c r="K115" s="42" t="s">
        <v>250</v>
      </c>
      <c r="L115" s="16" t="s">
        <v>1142</v>
      </c>
      <c r="O115" s="29"/>
      <c r="Q115" s="12" t="s">
        <v>44</v>
      </c>
    </row>
    <row r="116" spans="1:18" ht="12.75" customHeight="1" x14ac:dyDescent="0.25">
      <c r="A116" s="12" t="s">
        <v>926</v>
      </c>
      <c r="B116" s="15">
        <v>45096</v>
      </c>
      <c r="C116" s="12" t="s">
        <v>254</v>
      </c>
      <c r="D116" s="15">
        <v>45093</v>
      </c>
      <c r="E116" s="5" t="s">
        <v>1109</v>
      </c>
      <c r="F116" s="13" t="s">
        <v>1110</v>
      </c>
      <c r="G116" s="13" t="s">
        <v>1278</v>
      </c>
      <c r="H116" s="37">
        <v>831.78</v>
      </c>
      <c r="I116" s="38">
        <v>83.18</v>
      </c>
      <c r="J116" s="37">
        <v>914.96</v>
      </c>
      <c r="K116" s="42" t="s">
        <v>193</v>
      </c>
      <c r="L116" s="16" t="s">
        <v>1418</v>
      </c>
      <c r="O116" s="29"/>
      <c r="Q116" s="12" t="s">
        <v>44</v>
      </c>
    </row>
    <row r="117" spans="1:18" ht="12.75" customHeight="1" x14ac:dyDescent="0.25">
      <c r="A117" s="12" t="s">
        <v>927</v>
      </c>
      <c r="B117" s="15">
        <v>45096</v>
      </c>
      <c r="C117" s="12" t="s">
        <v>192</v>
      </c>
      <c r="D117" s="15">
        <v>45065</v>
      </c>
      <c r="E117" s="5" t="s">
        <v>1109</v>
      </c>
      <c r="F117" s="13" t="s">
        <v>1110</v>
      </c>
      <c r="G117" s="13" t="s">
        <v>1278</v>
      </c>
      <c r="H117" s="37">
        <v>939.87</v>
      </c>
      <c r="I117" s="38">
        <v>93.99</v>
      </c>
      <c r="J117" s="37">
        <v>1033.8599999999999</v>
      </c>
      <c r="K117" s="42" t="s">
        <v>193</v>
      </c>
      <c r="L117" s="16" t="s">
        <v>1418</v>
      </c>
      <c r="O117" s="29"/>
      <c r="Q117" s="12" t="s">
        <v>44</v>
      </c>
    </row>
    <row r="118" spans="1:18" ht="12.75" customHeight="1" x14ac:dyDescent="0.25">
      <c r="A118" s="12" t="s">
        <v>928</v>
      </c>
      <c r="B118" s="15">
        <v>45096</v>
      </c>
      <c r="C118" s="12" t="s">
        <v>257</v>
      </c>
      <c r="D118" s="15">
        <v>45093</v>
      </c>
      <c r="E118" s="5" t="s">
        <v>1097</v>
      </c>
      <c r="F118" s="13" t="s">
        <v>1309</v>
      </c>
      <c r="G118" s="13" t="s">
        <v>1119</v>
      </c>
      <c r="H118" s="37">
        <v>1180.48</v>
      </c>
      <c r="I118" s="38">
        <v>118.05</v>
      </c>
      <c r="J118" s="37">
        <v>1298.53</v>
      </c>
      <c r="K118" s="42"/>
      <c r="L118" s="16" t="s">
        <v>1419</v>
      </c>
      <c r="O118" s="29"/>
      <c r="Q118" s="12" t="s">
        <v>44</v>
      </c>
    </row>
    <row r="119" spans="1:18" ht="12.75" customHeight="1" x14ac:dyDescent="0.25">
      <c r="A119" s="12" t="s">
        <v>929</v>
      </c>
      <c r="B119" s="15">
        <v>45096</v>
      </c>
      <c r="C119" s="12" t="s">
        <v>210</v>
      </c>
      <c r="D119" s="15">
        <v>45072</v>
      </c>
      <c r="E119" s="5" t="s">
        <v>1097</v>
      </c>
      <c r="F119" s="13" t="s">
        <v>1309</v>
      </c>
      <c r="G119" s="13" t="s">
        <v>1314</v>
      </c>
      <c r="H119" s="37">
        <v>484.5</v>
      </c>
      <c r="I119" s="38">
        <v>48.45</v>
      </c>
      <c r="J119" s="37">
        <v>532.95000000000005</v>
      </c>
      <c r="K119" s="42" t="s">
        <v>211</v>
      </c>
      <c r="L119" s="16" t="s">
        <v>1420</v>
      </c>
      <c r="O119" s="29"/>
      <c r="Q119" s="12" t="s">
        <v>44</v>
      </c>
    </row>
    <row r="120" spans="1:18" ht="12.75" customHeight="1" x14ac:dyDescent="0.25">
      <c r="A120" s="12" t="s">
        <v>498</v>
      </c>
      <c r="B120" s="15">
        <v>45099</v>
      </c>
      <c r="C120" s="12" t="s">
        <v>184</v>
      </c>
      <c r="E120" s="5" t="s">
        <v>1135</v>
      </c>
      <c r="F120" s="13" t="s">
        <v>1136</v>
      </c>
      <c r="G120" s="13" t="s">
        <v>1087</v>
      </c>
      <c r="H120" s="37">
        <v>175</v>
      </c>
      <c r="I120" s="37">
        <v>17.5</v>
      </c>
      <c r="J120" s="37">
        <v>192.5</v>
      </c>
      <c r="K120" s="13" t="s">
        <v>185</v>
      </c>
      <c r="L120" s="12" t="s">
        <v>1421</v>
      </c>
      <c r="O120" s="29"/>
      <c r="Q120" s="12" t="s">
        <v>44</v>
      </c>
      <c r="R120" s="12" t="s">
        <v>499</v>
      </c>
    </row>
    <row r="121" spans="1:18" ht="12.75" customHeight="1" x14ac:dyDescent="0.25">
      <c r="A121" s="12" t="s">
        <v>930</v>
      </c>
      <c r="B121" s="15">
        <v>45099</v>
      </c>
      <c r="C121" s="12" t="s">
        <v>200</v>
      </c>
      <c r="D121" s="15">
        <v>45069</v>
      </c>
      <c r="E121" s="5" t="s">
        <v>1135</v>
      </c>
      <c r="F121" s="13" t="s">
        <v>1136</v>
      </c>
      <c r="G121" s="13" t="s">
        <v>1087</v>
      </c>
      <c r="H121" s="37">
        <v>285</v>
      </c>
      <c r="I121" s="38">
        <v>28.5</v>
      </c>
      <c r="J121" s="37">
        <v>313.5</v>
      </c>
      <c r="K121" s="42" t="s">
        <v>201</v>
      </c>
      <c r="L121" s="16" t="s">
        <v>1422</v>
      </c>
      <c r="O121" s="29"/>
      <c r="Q121" s="12" t="s">
        <v>44</v>
      </c>
    </row>
    <row r="122" spans="1:18" ht="12.75" customHeight="1" x14ac:dyDescent="0.25">
      <c r="A122" s="12" t="s">
        <v>931</v>
      </c>
      <c r="B122" s="15">
        <v>45099</v>
      </c>
      <c r="C122" s="12" t="s">
        <v>246</v>
      </c>
      <c r="D122" s="15">
        <v>45089</v>
      </c>
      <c r="E122" s="5" t="s">
        <v>1097</v>
      </c>
      <c r="F122" s="13" t="s">
        <v>1309</v>
      </c>
      <c r="G122" s="13" t="s">
        <v>1321</v>
      </c>
      <c r="H122" s="37">
        <v>989.4</v>
      </c>
      <c r="I122" s="38">
        <v>98.94</v>
      </c>
      <c r="J122" s="37">
        <v>1088.3399999999999</v>
      </c>
      <c r="K122" s="42" t="s">
        <v>247</v>
      </c>
      <c r="L122" s="16" t="s">
        <v>1423</v>
      </c>
      <c r="O122" s="29"/>
      <c r="Q122" s="12" t="s">
        <v>44</v>
      </c>
    </row>
    <row r="123" spans="1:18" ht="12.75" customHeight="1" x14ac:dyDescent="0.25">
      <c r="A123" s="12" t="s">
        <v>500</v>
      </c>
      <c r="B123" s="15">
        <v>45100</v>
      </c>
      <c r="C123" s="12" t="s">
        <v>121</v>
      </c>
      <c r="E123" s="5" t="s">
        <v>1097</v>
      </c>
      <c r="F123" s="13" t="s">
        <v>1309</v>
      </c>
      <c r="G123" s="13" t="s">
        <v>1312</v>
      </c>
      <c r="H123" s="37">
        <v>85</v>
      </c>
      <c r="I123" s="37">
        <v>8.5</v>
      </c>
      <c r="J123" s="37">
        <v>93.5</v>
      </c>
      <c r="K123" s="13" t="s">
        <v>122</v>
      </c>
      <c r="L123" s="12" t="s">
        <v>1424</v>
      </c>
      <c r="O123" s="29"/>
      <c r="Q123" s="12" t="s">
        <v>41</v>
      </c>
    </row>
    <row r="124" spans="1:18" ht="12.75" customHeight="1" x14ac:dyDescent="0.25">
      <c r="A124" s="12" t="s">
        <v>758</v>
      </c>
      <c r="B124" s="15">
        <v>45100</v>
      </c>
      <c r="C124" s="12" t="s">
        <v>264</v>
      </c>
      <c r="D124" s="15">
        <v>45097</v>
      </c>
      <c r="E124" s="5" t="s">
        <v>1097</v>
      </c>
      <c r="F124" s="13" t="s">
        <v>1309</v>
      </c>
      <c r="G124" s="13" t="s">
        <v>1314</v>
      </c>
      <c r="H124" s="37">
        <v>4510.88</v>
      </c>
      <c r="I124" s="38">
        <v>487.95</v>
      </c>
      <c r="J124" s="37">
        <v>4998.83</v>
      </c>
      <c r="K124" s="42" t="s">
        <v>265</v>
      </c>
      <c r="L124" s="16" t="s">
        <v>1143</v>
      </c>
      <c r="O124" s="29"/>
      <c r="Q124" s="12" t="s">
        <v>44</v>
      </c>
    </row>
    <row r="125" spans="1:18" ht="12.75" customHeight="1" x14ac:dyDescent="0.25">
      <c r="A125" s="12" t="s">
        <v>932</v>
      </c>
      <c r="B125" s="15">
        <v>45100</v>
      </c>
      <c r="C125" s="12" t="s">
        <v>56</v>
      </c>
      <c r="D125" s="15">
        <v>44967</v>
      </c>
      <c r="E125" s="5" t="s">
        <v>1107</v>
      </c>
      <c r="F125" s="13" t="s">
        <v>1339</v>
      </c>
      <c r="H125" s="37">
        <v>470</v>
      </c>
      <c r="I125" s="38">
        <v>47</v>
      </c>
      <c r="J125" s="37">
        <v>517</v>
      </c>
      <c r="K125" s="42"/>
      <c r="L125" s="16"/>
      <c r="O125" s="29"/>
      <c r="Q125" s="12" t="s">
        <v>44</v>
      </c>
    </row>
    <row r="126" spans="1:18" ht="12.75" customHeight="1" x14ac:dyDescent="0.25">
      <c r="A126" s="12" t="s">
        <v>918</v>
      </c>
      <c r="B126" s="15">
        <v>45100</v>
      </c>
      <c r="C126" s="12" t="s">
        <v>269</v>
      </c>
      <c r="D126" s="15">
        <v>45100</v>
      </c>
      <c r="E126" s="5" t="s">
        <v>1097</v>
      </c>
      <c r="F126" s="13" t="s">
        <v>1309</v>
      </c>
      <c r="G126" s="13" t="s">
        <v>1314</v>
      </c>
      <c r="H126" s="37">
        <v>149</v>
      </c>
      <c r="I126" s="38">
        <v>14.9</v>
      </c>
      <c r="J126" s="37">
        <v>163.9</v>
      </c>
      <c r="K126" s="42" t="s">
        <v>270</v>
      </c>
      <c r="L126" s="16" t="s">
        <v>1425</v>
      </c>
      <c r="O126" s="29"/>
      <c r="Q126" s="12" t="s">
        <v>44</v>
      </c>
    </row>
    <row r="127" spans="1:18" ht="12.75" customHeight="1" x14ac:dyDescent="0.25">
      <c r="A127" s="12" t="s">
        <v>919</v>
      </c>
      <c r="B127" s="15">
        <v>45103</v>
      </c>
      <c r="C127" s="12" t="s">
        <v>186</v>
      </c>
      <c r="D127" s="15">
        <v>45063</v>
      </c>
      <c r="E127" s="5" t="s">
        <v>1097</v>
      </c>
      <c r="F127" s="13" t="s">
        <v>1309</v>
      </c>
      <c r="G127" s="13" t="s">
        <v>1314</v>
      </c>
      <c r="H127" s="37">
        <v>1028.33</v>
      </c>
      <c r="I127" s="38">
        <v>102.83</v>
      </c>
      <c r="J127" s="37">
        <v>1131.1600000000001</v>
      </c>
      <c r="K127" s="42" t="s">
        <v>187</v>
      </c>
      <c r="L127" s="16" t="s">
        <v>1426</v>
      </c>
      <c r="O127" s="29"/>
      <c r="Q127" s="12" t="s">
        <v>44</v>
      </c>
    </row>
    <row r="128" spans="1:18" ht="12.75" customHeight="1" x14ac:dyDescent="0.25">
      <c r="A128" s="12" t="s">
        <v>501</v>
      </c>
      <c r="B128" s="15">
        <v>45104</v>
      </c>
      <c r="C128" s="12" t="s">
        <v>203</v>
      </c>
      <c r="E128" s="5" t="s">
        <v>1097</v>
      </c>
      <c r="F128" s="13" t="s">
        <v>1309</v>
      </c>
      <c r="G128" s="13" t="s">
        <v>1139</v>
      </c>
      <c r="H128" s="37">
        <v>308.8</v>
      </c>
      <c r="I128" s="37">
        <v>30.88</v>
      </c>
      <c r="J128" s="37">
        <v>339.68</v>
      </c>
      <c r="K128" s="13" t="s">
        <v>94</v>
      </c>
      <c r="L128" s="12" t="s">
        <v>1202</v>
      </c>
      <c r="O128" s="29"/>
      <c r="Q128" s="12" t="s">
        <v>44</v>
      </c>
    </row>
    <row r="129" spans="1:17" ht="12.75" customHeight="1" x14ac:dyDescent="0.25">
      <c r="A129" s="12" t="s">
        <v>45</v>
      </c>
      <c r="B129" s="15">
        <v>45105</v>
      </c>
      <c r="C129" s="12" t="s">
        <v>272</v>
      </c>
      <c r="E129" s="5" t="s">
        <v>1097</v>
      </c>
      <c r="F129" s="13" t="s">
        <v>1309</v>
      </c>
      <c r="G129" s="13" t="s">
        <v>1119</v>
      </c>
      <c r="H129" s="37">
        <v>190</v>
      </c>
      <c r="I129" s="37">
        <v>19</v>
      </c>
      <c r="J129" s="37">
        <v>209</v>
      </c>
      <c r="K129" s="13" t="s">
        <v>273</v>
      </c>
      <c r="L129" s="12" t="s">
        <v>1203</v>
      </c>
      <c r="O129" s="29"/>
      <c r="Q129" s="12" t="s">
        <v>44</v>
      </c>
    </row>
    <row r="130" spans="1:17" ht="12.75" customHeight="1" x14ac:dyDescent="0.25">
      <c r="A130" s="12" t="s">
        <v>920</v>
      </c>
      <c r="B130" s="15">
        <v>45105</v>
      </c>
      <c r="C130" s="12" t="s">
        <v>226</v>
      </c>
      <c r="D130" s="15">
        <v>45083</v>
      </c>
      <c r="E130" s="5" t="s">
        <v>1135</v>
      </c>
      <c r="F130" s="13" t="s">
        <v>1136</v>
      </c>
      <c r="G130" s="13" t="s">
        <v>1087</v>
      </c>
      <c r="H130" s="37">
        <v>180</v>
      </c>
      <c r="I130" s="38">
        <v>18</v>
      </c>
      <c r="J130" s="37">
        <v>198</v>
      </c>
      <c r="K130" s="42" t="s">
        <v>227</v>
      </c>
      <c r="L130" s="16" t="s">
        <v>1427</v>
      </c>
      <c r="O130" s="29"/>
      <c r="Q130" s="12" t="s">
        <v>44</v>
      </c>
    </row>
    <row r="131" spans="1:17" ht="12.75" customHeight="1" x14ac:dyDescent="0.25">
      <c r="A131" s="12" t="s">
        <v>921</v>
      </c>
      <c r="B131" s="15">
        <v>45105</v>
      </c>
      <c r="C131" s="12" t="s">
        <v>274</v>
      </c>
      <c r="D131" s="15">
        <v>45103</v>
      </c>
      <c r="E131" s="5" t="s">
        <v>1097</v>
      </c>
      <c r="F131" s="13" t="s">
        <v>1309</v>
      </c>
      <c r="G131" s="13" t="s">
        <v>1321</v>
      </c>
      <c r="H131" s="37">
        <v>470.13</v>
      </c>
      <c r="I131" s="38">
        <v>47.01</v>
      </c>
      <c r="J131" s="37">
        <v>517.14</v>
      </c>
      <c r="K131" s="42" t="s">
        <v>275</v>
      </c>
      <c r="L131" s="16" t="s">
        <v>1428</v>
      </c>
      <c r="O131" s="29"/>
      <c r="Q131" s="12" t="s">
        <v>44</v>
      </c>
    </row>
    <row r="132" spans="1:17" ht="12.75" customHeight="1" x14ac:dyDescent="0.25">
      <c r="A132" s="12" t="s">
        <v>922</v>
      </c>
      <c r="B132" s="15">
        <v>45110</v>
      </c>
      <c r="C132" s="12" t="s">
        <v>267</v>
      </c>
      <c r="D132" s="15">
        <v>45099</v>
      </c>
      <c r="E132" s="5" t="s">
        <v>1268</v>
      </c>
      <c r="F132" s="13" t="s">
        <v>1316</v>
      </c>
      <c r="G132" s="13" t="s">
        <v>1088</v>
      </c>
      <c r="H132" s="37">
        <v>351.22</v>
      </c>
      <c r="I132" s="38">
        <v>35.119999999999997</v>
      </c>
      <c r="J132" s="37">
        <v>386.34</v>
      </c>
      <c r="K132" s="42" t="s">
        <v>268</v>
      </c>
      <c r="L132" s="16" t="s">
        <v>1429</v>
      </c>
      <c r="O132" s="29"/>
      <c r="Q132" s="12" t="s">
        <v>44</v>
      </c>
    </row>
    <row r="133" spans="1:17" ht="12.75" customHeight="1" x14ac:dyDescent="0.25">
      <c r="A133" s="12" t="s">
        <v>923</v>
      </c>
      <c r="B133" s="15">
        <v>45111</v>
      </c>
      <c r="C133" s="12" t="s">
        <v>262</v>
      </c>
      <c r="D133" s="15">
        <v>45096</v>
      </c>
      <c r="E133" s="5" t="s">
        <v>1097</v>
      </c>
      <c r="F133" s="13" t="s">
        <v>1309</v>
      </c>
      <c r="G133" s="13" t="s">
        <v>1114</v>
      </c>
      <c r="H133" s="37">
        <v>2017.25</v>
      </c>
      <c r="I133" s="38">
        <v>201.73</v>
      </c>
      <c r="J133" s="37">
        <v>2218.98</v>
      </c>
      <c r="K133" s="42" t="s">
        <v>263</v>
      </c>
      <c r="L133" s="16" t="s">
        <v>1430</v>
      </c>
      <c r="O133" s="29"/>
      <c r="Q133" s="12" t="s">
        <v>44</v>
      </c>
    </row>
    <row r="134" spans="1:17" ht="12.75" customHeight="1" x14ac:dyDescent="0.25">
      <c r="A134" s="12" t="s">
        <v>924</v>
      </c>
      <c r="B134" s="15">
        <v>45112</v>
      </c>
      <c r="C134" s="12" t="s">
        <v>285</v>
      </c>
      <c r="D134" s="15">
        <v>45112</v>
      </c>
      <c r="E134" s="5" t="s">
        <v>1273</v>
      </c>
      <c r="F134" s="13" t="s">
        <v>1326</v>
      </c>
      <c r="G134" s="13" t="s">
        <v>1330</v>
      </c>
      <c r="H134" s="37">
        <v>205</v>
      </c>
      <c r="I134" s="38">
        <v>20.5</v>
      </c>
      <c r="J134" s="37">
        <v>225.5</v>
      </c>
      <c r="K134" s="42"/>
      <c r="L134" s="16" t="s">
        <v>1105</v>
      </c>
      <c r="O134" s="29"/>
      <c r="Q134" s="12" t="s">
        <v>44</v>
      </c>
    </row>
    <row r="135" spans="1:17" ht="12.75" customHeight="1" x14ac:dyDescent="0.25">
      <c r="A135" s="12" t="s">
        <v>925</v>
      </c>
      <c r="B135" s="15">
        <v>45112</v>
      </c>
      <c r="C135" s="12" t="s">
        <v>276</v>
      </c>
      <c r="D135" s="15">
        <v>45105</v>
      </c>
      <c r="E135" s="5" t="s">
        <v>1097</v>
      </c>
      <c r="F135" s="13" t="s">
        <v>1309</v>
      </c>
      <c r="G135" s="13" t="s">
        <v>1114</v>
      </c>
      <c r="H135" s="37">
        <v>740</v>
      </c>
      <c r="I135" s="38">
        <v>74</v>
      </c>
      <c r="J135" s="37">
        <v>814</v>
      </c>
      <c r="K135" s="42"/>
      <c r="L135" s="16" t="s">
        <v>1289</v>
      </c>
      <c r="O135" s="29"/>
      <c r="Q135" s="12" t="s">
        <v>44</v>
      </c>
    </row>
    <row r="136" spans="1:17" ht="12.75" customHeight="1" x14ac:dyDescent="0.25">
      <c r="A136" s="12" t="s">
        <v>915</v>
      </c>
      <c r="B136" s="15">
        <v>45112</v>
      </c>
      <c r="C136" s="12" t="s">
        <v>271</v>
      </c>
      <c r="D136" s="15">
        <v>45100</v>
      </c>
      <c r="E136" s="5" t="s">
        <v>1107</v>
      </c>
      <c r="F136" s="13" t="s">
        <v>1151</v>
      </c>
      <c r="H136" s="37">
        <v>1830</v>
      </c>
      <c r="I136" s="38">
        <v>366</v>
      </c>
      <c r="J136" s="37">
        <v>2196</v>
      </c>
      <c r="K136" s="42"/>
      <c r="L136" s="16"/>
      <c r="O136" s="29"/>
      <c r="Q136" s="12" t="s">
        <v>44</v>
      </c>
    </row>
    <row r="137" spans="1:17" ht="12.75" customHeight="1" x14ac:dyDescent="0.25">
      <c r="A137" s="12" t="s">
        <v>502</v>
      </c>
      <c r="B137" s="15">
        <v>45112</v>
      </c>
      <c r="C137" s="12" t="s">
        <v>286</v>
      </c>
      <c r="E137" s="5" t="s">
        <v>1097</v>
      </c>
      <c r="F137" s="13" t="s">
        <v>1309</v>
      </c>
      <c r="G137" s="13" t="s">
        <v>1114</v>
      </c>
      <c r="H137" s="37">
        <v>135</v>
      </c>
      <c r="I137" s="37">
        <v>13.5</v>
      </c>
      <c r="J137" s="37">
        <v>148.5</v>
      </c>
      <c r="K137" s="13" t="s">
        <v>287</v>
      </c>
      <c r="L137" s="12" t="s">
        <v>1431</v>
      </c>
      <c r="O137" s="29"/>
      <c r="Q137" s="12" t="s">
        <v>44</v>
      </c>
    </row>
    <row r="138" spans="1:17" ht="12.75" customHeight="1" x14ac:dyDescent="0.25">
      <c r="A138" s="12" t="s">
        <v>916</v>
      </c>
      <c r="B138" s="15">
        <v>45113</v>
      </c>
      <c r="C138" s="12" t="s">
        <v>255</v>
      </c>
      <c r="D138" s="15">
        <v>45093</v>
      </c>
      <c r="E138" s="5" t="s">
        <v>1097</v>
      </c>
      <c r="F138" s="13" t="s">
        <v>1309</v>
      </c>
      <c r="G138" s="13" t="s">
        <v>1139</v>
      </c>
      <c r="H138" s="37">
        <v>928.04</v>
      </c>
      <c r="I138" s="38">
        <v>92.8</v>
      </c>
      <c r="J138" s="37">
        <v>1020.84</v>
      </c>
      <c r="K138" s="42" t="s">
        <v>256</v>
      </c>
      <c r="L138" s="16" t="s">
        <v>1204</v>
      </c>
      <c r="O138" s="29"/>
      <c r="Q138" s="12" t="s">
        <v>44</v>
      </c>
    </row>
    <row r="139" spans="1:17" ht="12.75" customHeight="1" x14ac:dyDescent="0.25">
      <c r="A139" s="12" t="s">
        <v>917</v>
      </c>
      <c r="B139" s="15">
        <v>45113</v>
      </c>
      <c r="C139" s="12" t="s">
        <v>258</v>
      </c>
      <c r="D139" s="15">
        <v>45093</v>
      </c>
      <c r="E139" s="5" t="s">
        <v>1097</v>
      </c>
      <c r="F139" s="13" t="s">
        <v>1309</v>
      </c>
      <c r="G139" s="13" t="s">
        <v>1139</v>
      </c>
      <c r="H139" s="37">
        <v>720</v>
      </c>
      <c r="I139" s="38">
        <v>72</v>
      </c>
      <c r="J139" s="37">
        <v>792</v>
      </c>
      <c r="K139" s="42" t="s">
        <v>259</v>
      </c>
      <c r="L139" s="16" t="s">
        <v>1204</v>
      </c>
      <c r="O139" s="29"/>
      <c r="Q139" s="12" t="s">
        <v>44</v>
      </c>
    </row>
    <row r="140" spans="1:17" ht="12.75" customHeight="1" x14ac:dyDescent="0.25">
      <c r="A140" s="12" t="s">
        <v>503</v>
      </c>
      <c r="B140" s="15">
        <v>45113</v>
      </c>
      <c r="C140" s="12" t="s">
        <v>280</v>
      </c>
      <c r="E140" s="5" t="s">
        <v>1267</v>
      </c>
      <c r="F140" s="13" t="s">
        <v>1311</v>
      </c>
      <c r="G140" s="13" t="s">
        <v>1085</v>
      </c>
      <c r="H140" s="37">
        <v>185</v>
      </c>
      <c r="I140" s="37">
        <v>18.5</v>
      </c>
      <c r="J140" s="37">
        <v>203.5</v>
      </c>
      <c r="L140" s="12" t="s">
        <v>1205</v>
      </c>
      <c r="O140" s="29"/>
      <c r="Q140" s="12" t="s">
        <v>40</v>
      </c>
    </row>
    <row r="141" spans="1:17" ht="12.75" customHeight="1" x14ac:dyDescent="0.25">
      <c r="A141" s="12" t="s">
        <v>907</v>
      </c>
      <c r="B141" s="15">
        <v>45113</v>
      </c>
      <c r="C141" s="12" t="s">
        <v>284</v>
      </c>
      <c r="D141" s="15">
        <v>45111</v>
      </c>
      <c r="E141" s="5" t="s">
        <v>1122</v>
      </c>
      <c r="F141" s="13" t="s">
        <v>1123</v>
      </c>
      <c r="H141" s="37">
        <v>710</v>
      </c>
      <c r="I141" s="38">
        <v>71</v>
      </c>
      <c r="J141" s="37">
        <v>781</v>
      </c>
      <c r="K141" s="42"/>
      <c r="L141" s="16"/>
      <c r="O141" s="29"/>
      <c r="Q141" s="12" t="s">
        <v>44</v>
      </c>
    </row>
    <row r="142" spans="1:17" ht="12.75" customHeight="1" x14ac:dyDescent="0.25">
      <c r="A142" s="12" t="s">
        <v>908</v>
      </c>
      <c r="B142" s="15">
        <v>45113</v>
      </c>
      <c r="C142" s="12" t="s">
        <v>289</v>
      </c>
      <c r="D142" s="15">
        <v>45113</v>
      </c>
      <c r="E142" s="5" t="s">
        <v>1340</v>
      </c>
      <c r="F142" s="13" t="s">
        <v>1341</v>
      </c>
      <c r="G142" s="13" t="s">
        <v>1342</v>
      </c>
      <c r="H142" s="37">
        <v>170</v>
      </c>
      <c r="I142" s="38">
        <v>17</v>
      </c>
      <c r="J142" s="37">
        <v>187</v>
      </c>
      <c r="K142" s="42"/>
      <c r="L142" s="16" t="s">
        <v>1144</v>
      </c>
      <c r="O142" s="29"/>
      <c r="Q142" s="12" t="s">
        <v>44</v>
      </c>
    </row>
    <row r="143" spans="1:17" ht="12.75" customHeight="1" x14ac:dyDescent="0.25">
      <c r="A143" s="12" t="s">
        <v>504</v>
      </c>
      <c r="B143" s="15">
        <v>45114</v>
      </c>
      <c r="C143" s="12" t="s">
        <v>291</v>
      </c>
      <c r="E143" s="5" t="s">
        <v>1097</v>
      </c>
      <c r="F143" s="13" t="s">
        <v>1309</v>
      </c>
      <c r="G143" s="13" t="s">
        <v>1139</v>
      </c>
      <c r="H143" s="37">
        <v>290</v>
      </c>
      <c r="I143" s="37">
        <v>29</v>
      </c>
      <c r="J143" s="37">
        <v>319</v>
      </c>
      <c r="K143" s="13" t="s">
        <v>12</v>
      </c>
      <c r="L143" s="12" t="s">
        <v>1206</v>
      </c>
      <c r="O143" s="29"/>
      <c r="Q143" s="12" t="s">
        <v>41</v>
      </c>
    </row>
    <row r="144" spans="1:17" ht="12.75" customHeight="1" x14ac:dyDescent="0.25">
      <c r="A144" s="12" t="s">
        <v>505</v>
      </c>
      <c r="B144" s="15">
        <v>45114</v>
      </c>
      <c r="C144" s="12" t="s">
        <v>230</v>
      </c>
      <c r="E144" s="5" t="s">
        <v>1097</v>
      </c>
      <c r="F144" s="13" t="s">
        <v>1309</v>
      </c>
      <c r="G144" s="13" t="s">
        <v>1314</v>
      </c>
      <c r="H144" s="37">
        <v>648</v>
      </c>
      <c r="I144" s="37">
        <v>64.8</v>
      </c>
      <c r="J144" s="37">
        <v>712.8</v>
      </c>
      <c r="K144" s="13" t="s">
        <v>231</v>
      </c>
      <c r="L144" s="12" t="s">
        <v>1290</v>
      </c>
      <c r="O144" s="29"/>
      <c r="Q144" s="12" t="s">
        <v>44</v>
      </c>
    </row>
    <row r="145" spans="1:17" ht="12.75" customHeight="1" x14ac:dyDescent="0.25">
      <c r="A145" s="12" t="s">
        <v>906</v>
      </c>
      <c r="B145" s="15">
        <v>45117</v>
      </c>
      <c r="C145" s="12" t="s">
        <v>60</v>
      </c>
      <c r="D145" s="15">
        <v>44974</v>
      </c>
      <c r="E145" s="5" t="s">
        <v>1097</v>
      </c>
      <c r="F145" s="13" t="s">
        <v>1309</v>
      </c>
      <c r="G145" s="13" t="s">
        <v>1310</v>
      </c>
      <c r="H145" s="37">
        <v>4999.38</v>
      </c>
      <c r="I145" s="38">
        <v>499.94</v>
      </c>
      <c r="J145" s="37">
        <v>5499.32</v>
      </c>
      <c r="K145" s="42" t="s">
        <v>61</v>
      </c>
      <c r="L145" s="16" t="s">
        <v>1432</v>
      </c>
      <c r="O145" s="29"/>
      <c r="Q145" s="12" t="s">
        <v>44</v>
      </c>
    </row>
    <row r="146" spans="1:17" ht="12.75" customHeight="1" x14ac:dyDescent="0.25">
      <c r="A146" s="12" t="s">
        <v>909</v>
      </c>
      <c r="B146" s="15">
        <v>45117</v>
      </c>
      <c r="C146" s="12" t="s">
        <v>219</v>
      </c>
      <c r="D146" s="15">
        <v>45079</v>
      </c>
      <c r="E146" s="5" t="s">
        <v>1097</v>
      </c>
      <c r="F146" s="13" t="s">
        <v>1309</v>
      </c>
      <c r="G146" s="13" t="s">
        <v>1119</v>
      </c>
      <c r="H146" s="37">
        <v>385</v>
      </c>
      <c r="I146" s="38">
        <v>38.5</v>
      </c>
      <c r="J146" s="37">
        <v>423.5</v>
      </c>
      <c r="K146" s="42" t="s">
        <v>220</v>
      </c>
      <c r="L146" s="16" t="s">
        <v>1433</v>
      </c>
      <c r="O146" s="29"/>
      <c r="Q146" s="12" t="s">
        <v>44</v>
      </c>
    </row>
    <row r="147" spans="1:17" ht="12.75" customHeight="1" x14ac:dyDescent="0.25">
      <c r="A147" s="12" t="s">
        <v>910</v>
      </c>
      <c r="B147" s="15">
        <v>45117</v>
      </c>
      <c r="C147" s="12" t="s">
        <v>221</v>
      </c>
      <c r="D147" s="15">
        <v>45082</v>
      </c>
      <c r="E147" s="5" t="s">
        <v>1097</v>
      </c>
      <c r="F147" s="13" t="s">
        <v>1309</v>
      </c>
      <c r="G147" s="13" t="s">
        <v>1119</v>
      </c>
      <c r="H147" s="37">
        <v>801.11</v>
      </c>
      <c r="I147" s="38">
        <v>80.11</v>
      </c>
      <c r="J147" s="37">
        <v>881.22</v>
      </c>
      <c r="K147" s="42" t="s">
        <v>220</v>
      </c>
      <c r="L147" s="16" t="s">
        <v>1433</v>
      </c>
      <c r="O147" s="29"/>
      <c r="Q147" s="12" t="s">
        <v>44</v>
      </c>
    </row>
    <row r="148" spans="1:17" ht="12.75" customHeight="1" x14ac:dyDescent="0.25">
      <c r="A148" s="12" t="s">
        <v>911</v>
      </c>
      <c r="B148" s="15">
        <v>45117</v>
      </c>
      <c r="C148" s="12" t="s">
        <v>198</v>
      </c>
      <c r="D148" s="15">
        <v>45068</v>
      </c>
      <c r="E148" s="5" t="s">
        <v>1097</v>
      </c>
      <c r="F148" s="13" t="s">
        <v>1309</v>
      </c>
      <c r="G148" s="13" t="s">
        <v>1312</v>
      </c>
      <c r="H148" s="37">
        <v>420</v>
      </c>
      <c r="I148" s="38">
        <v>84</v>
      </c>
      <c r="J148" s="37">
        <v>504</v>
      </c>
      <c r="K148" s="42" t="s">
        <v>199</v>
      </c>
      <c r="L148" s="16" t="s">
        <v>1434</v>
      </c>
      <c r="O148" s="29"/>
      <c r="Q148" s="12" t="s">
        <v>44</v>
      </c>
    </row>
    <row r="149" spans="1:17" ht="12.75" customHeight="1" x14ac:dyDescent="0.25">
      <c r="A149" s="12" t="s">
        <v>506</v>
      </c>
      <c r="B149" s="15">
        <v>45118</v>
      </c>
      <c r="C149" s="12" t="s">
        <v>298</v>
      </c>
      <c r="E149" s="5" t="s">
        <v>1097</v>
      </c>
      <c r="F149" s="13" t="s">
        <v>1309</v>
      </c>
      <c r="G149" s="13" t="s">
        <v>1314</v>
      </c>
      <c r="H149" s="37">
        <v>30</v>
      </c>
      <c r="I149" s="37">
        <v>3</v>
      </c>
      <c r="J149" s="37">
        <v>33</v>
      </c>
      <c r="K149" s="13" t="s">
        <v>12</v>
      </c>
      <c r="L149" s="12" t="s">
        <v>1435</v>
      </c>
      <c r="O149" s="29"/>
      <c r="Q149" s="12" t="s">
        <v>44</v>
      </c>
    </row>
    <row r="150" spans="1:17" ht="12.75" customHeight="1" x14ac:dyDescent="0.25">
      <c r="A150" s="12" t="s">
        <v>912</v>
      </c>
      <c r="B150" s="15">
        <v>45118</v>
      </c>
      <c r="C150" s="12" t="s">
        <v>299</v>
      </c>
      <c r="D150" s="15">
        <v>45117</v>
      </c>
      <c r="E150" s="5" t="s">
        <v>1097</v>
      </c>
      <c r="F150" s="13" t="s">
        <v>1309</v>
      </c>
      <c r="G150" s="13" t="s">
        <v>1314</v>
      </c>
      <c r="H150" s="37">
        <v>95</v>
      </c>
      <c r="I150" s="38">
        <v>9.5</v>
      </c>
      <c r="J150" s="37">
        <v>104.5</v>
      </c>
      <c r="K150" s="42" t="s">
        <v>300</v>
      </c>
      <c r="L150" s="16" t="s">
        <v>1436</v>
      </c>
      <c r="O150" s="29"/>
      <c r="Q150" s="12" t="s">
        <v>44</v>
      </c>
    </row>
    <row r="151" spans="1:17" ht="12.75" customHeight="1" x14ac:dyDescent="0.25">
      <c r="A151" s="12" t="s">
        <v>507</v>
      </c>
      <c r="B151" s="15">
        <v>45118</v>
      </c>
      <c r="C151" s="12" t="s">
        <v>124</v>
      </c>
      <c r="E151" s="5" t="s">
        <v>1097</v>
      </c>
      <c r="F151" s="13" t="s">
        <v>1309</v>
      </c>
      <c r="G151" s="13" t="s">
        <v>1119</v>
      </c>
      <c r="H151" s="37">
        <v>540</v>
      </c>
      <c r="I151" s="37">
        <v>54</v>
      </c>
      <c r="J151" s="37">
        <v>594</v>
      </c>
      <c r="K151" s="13" t="s">
        <v>125</v>
      </c>
      <c r="L151" s="12" t="s">
        <v>1437</v>
      </c>
      <c r="O151" s="29"/>
      <c r="Q151" s="12" t="s">
        <v>44</v>
      </c>
    </row>
    <row r="152" spans="1:17" ht="12.75" customHeight="1" x14ac:dyDescent="0.25">
      <c r="A152" s="12" t="s">
        <v>913</v>
      </c>
      <c r="B152" s="15">
        <v>45118</v>
      </c>
      <c r="C152" s="12" t="s">
        <v>260</v>
      </c>
      <c r="D152" s="15">
        <v>45096</v>
      </c>
      <c r="E152" s="5" t="s">
        <v>1097</v>
      </c>
      <c r="F152" s="13" t="s">
        <v>1309</v>
      </c>
      <c r="G152" s="13" t="s">
        <v>1119</v>
      </c>
      <c r="H152" s="37">
        <v>325</v>
      </c>
      <c r="I152" s="38">
        <v>32.5</v>
      </c>
      <c r="J152" s="37">
        <v>357.5</v>
      </c>
      <c r="K152" s="42" t="s">
        <v>261</v>
      </c>
      <c r="L152" s="16" t="s">
        <v>1145</v>
      </c>
      <c r="O152" s="29"/>
      <c r="Q152" s="12" t="s">
        <v>44</v>
      </c>
    </row>
    <row r="153" spans="1:17" ht="12.75" customHeight="1" x14ac:dyDescent="0.25">
      <c r="A153" s="12" t="s">
        <v>508</v>
      </c>
      <c r="B153" s="15">
        <v>45120</v>
      </c>
      <c r="C153" s="12" t="s">
        <v>313</v>
      </c>
      <c r="E153" s="5" t="s">
        <v>1097</v>
      </c>
      <c r="F153" s="13" t="s">
        <v>1309</v>
      </c>
      <c r="G153" s="13" t="s">
        <v>1114</v>
      </c>
      <c r="H153" s="37">
        <v>744.73</v>
      </c>
      <c r="I153" s="37">
        <v>74.47</v>
      </c>
      <c r="J153" s="37">
        <v>819.2</v>
      </c>
      <c r="K153" s="13" t="s">
        <v>314</v>
      </c>
      <c r="L153" s="12" t="s">
        <v>1438</v>
      </c>
      <c r="O153" s="29"/>
      <c r="Q153" s="12" t="s">
        <v>44</v>
      </c>
    </row>
    <row r="154" spans="1:17" ht="12.75" customHeight="1" x14ac:dyDescent="0.25">
      <c r="A154" s="12" t="s">
        <v>914</v>
      </c>
      <c r="B154" s="15">
        <v>45121</v>
      </c>
      <c r="C154" s="12" t="s">
        <v>303</v>
      </c>
      <c r="D154" s="15">
        <v>45118</v>
      </c>
      <c r="E154" s="5" t="s">
        <v>1107</v>
      </c>
      <c r="F154" s="13" t="s">
        <v>1338</v>
      </c>
      <c r="H154" s="37">
        <v>1154.25</v>
      </c>
      <c r="I154" s="38">
        <v>115.43</v>
      </c>
      <c r="J154" s="37">
        <v>1269.68</v>
      </c>
      <c r="K154" s="42"/>
      <c r="L154" s="16"/>
      <c r="O154" s="29"/>
      <c r="Q154" s="12" t="s">
        <v>44</v>
      </c>
    </row>
    <row r="155" spans="1:17" ht="12.75" customHeight="1" x14ac:dyDescent="0.25">
      <c r="A155" s="12" t="s">
        <v>509</v>
      </c>
      <c r="B155" s="15">
        <v>45124</v>
      </c>
      <c r="C155" s="12" t="s">
        <v>296</v>
      </c>
      <c r="E155" s="5" t="s">
        <v>1097</v>
      </c>
      <c r="F155" s="13" t="s">
        <v>1309</v>
      </c>
      <c r="G155" s="13" t="s">
        <v>1321</v>
      </c>
      <c r="H155" s="37">
        <v>14636.83</v>
      </c>
      <c r="I155" s="37">
        <v>1463.68</v>
      </c>
      <c r="J155" s="37">
        <v>16100.51</v>
      </c>
      <c r="K155" s="13" t="s">
        <v>297</v>
      </c>
      <c r="L155" s="12" t="s">
        <v>1291</v>
      </c>
      <c r="M155" s="16">
        <v>5163.63</v>
      </c>
      <c r="N155" s="7">
        <v>1</v>
      </c>
      <c r="O155" s="29">
        <v>45128</v>
      </c>
      <c r="P155" s="5" t="s">
        <v>493</v>
      </c>
      <c r="Q155" s="12" t="s">
        <v>44</v>
      </c>
    </row>
    <row r="156" spans="1:17" ht="12.75" customHeight="1" x14ac:dyDescent="0.25">
      <c r="A156" s="12" t="s">
        <v>905</v>
      </c>
      <c r="B156" s="15">
        <v>45126</v>
      </c>
      <c r="C156" s="12" t="s">
        <v>317</v>
      </c>
      <c r="D156" s="15">
        <v>45124</v>
      </c>
      <c r="E156" s="5" t="s">
        <v>1097</v>
      </c>
      <c r="F156" s="13" t="s">
        <v>1309</v>
      </c>
      <c r="G156" s="13" t="s">
        <v>1314</v>
      </c>
      <c r="H156" s="37">
        <v>623.17999999999995</v>
      </c>
      <c r="I156" s="38">
        <v>62.32</v>
      </c>
      <c r="J156" s="37">
        <v>685.5</v>
      </c>
      <c r="K156" s="42" t="s">
        <v>318</v>
      </c>
      <c r="L156" s="16" t="s">
        <v>1439</v>
      </c>
      <c r="O156" s="29"/>
      <c r="Q156" s="12" t="s">
        <v>44</v>
      </c>
    </row>
    <row r="157" spans="1:17" ht="12.75" customHeight="1" x14ac:dyDescent="0.25">
      <c r="A157" s="12" t="s">
        <v>904</v>
      </c>
      <c r="B157" s="15">
        <v>45126</v>
      </c>
      <c r="C157" s="12" t="s">
        <v>244</v>
      </c>
      <c r="D157" s="15">
        <v>45086</v>
      </c>
      <c r="E157" s="5" t="s">
        <v>1268</v>
      </c>
      <c r="F157" s="13" t="s">
        <v>1316</v>
      </c>
      <c r="G157" s="13" t="s">
        <v>1269</v>
      </c>
      <c r="H157" s="37">
        <v>183</v>
      </c>
      <c r="I157" s="38">
        <v>18.3</v>
      </c>
      <c r="J157" s="37">
        <v>201.3</v>
      </c>
      <c r="K157" s="42" t="s">
        <v>245</v>
      </c>
      <c r="L157" s="16" t="s">
        <v>1440</v>
      </c>
      <c r="O157" s="29"/>
      <c r="Q157" s="12" t="s">
        <v>44</v>
      </c>
    </row>
    <row r="158" spans="1:17" ht="12.75" customHeight="1" x14ac:dyDescent="0.25">
      <c r="A158" s="12" t="s">
        <v>765</v>
      </c>
      <c r="B158" s="15">
        <v>45126</v>
      </c>
      <c r="C158" s="12" t="s">
        <v>251</v>
      </c>
      <c r="D158" s="15">
        <v>45090</v>
      </c>
      <c r="E158" s="5" t="s">
        <v>1097</v>
      </c>
      <c r="F158" s="13" t="s">
        <v>1309</v>
      </c>
      <c r="G158" s="13" t="s">
        <v>1312</v>
      </c>
      <c r="H158" s="37">
        <v>2580.11</v>
      </c>
      <c r="I158" s="38">
        <v>258.01</v>
      </c>
      <c r="J158" s="37">
        <v>2838.12</v>
      </c>
      <c r="K158" s="42" t="s">
        <v>252</v>
      </c>
      <c r="L158" s="16" t="s">
        <v>1207</v>
      </c>
      <c r="O158" s="29"/>
      <c r="Q158" s="12" t="s">
        <v>44</v>
      </c>
    </row>
    <row r="159" spans="1:17" ht="12.75" customHeight="1" x14ac:dyDescent="0.25">
      <c r="A159" s="12" t="s">
        <v>510</v>
      </c>
      <c r="B159" s="15">
        <v>45126</v>
      </c>
      <c r="C159" s="12" t="s">
        <v>49</v>
      </c>
      <c r="E159" s="5" t="s">
        <v>1107</v>
      </c>
      <c r="F159" s="13" t="s">
        <v>1343</v>
      </c>
      <c r="H159" s="37">
        <v>456.34</v>
      </c>
      <c r="I159" s="37">
        <v>45.63</v>
      </c>
      <c r="J159" s="37">
        <v>501.97</v>
      </c>
      <c r="K159" s="13" t="s">
        <v>50</v>
      </c>
      <c r="L159" s="12" t="s">
        <v>1208</v>
      </c>
      <c r="O159" s="29"/>
      <c r="Q159" s="12" t="s">
        <v>42</v>
      </c>
    </row>
    <row r="160" spans="1:17" ht="12.75" customHeight="1" x14ac:dyDescent="0.25">
      <c r="A160" s="12" t="s">
        <v>903</v>
      </c>
      <c r="B160" s="15">
        <v>45127</v>
      </c>
      <c r="C160" s="12" t="s">
        <v>321</v>
      </c>
      <c r="D160" s="15">
        <v>45126</v>
      </c>
      <c r="E160" s="5" t="s">
        <v>1107</v>
      </c>
      <c r="F160" s="13" t="s">
        <v>1324</v>
      </c>
      <c r="H160" s="37">
        <v>105</v>
      </c>
      <c r="I160" s="38">
        <v>10.5</v>
      </c>
      <c r="J160" s="37">
        <v>115.5</v>
      </c>
      <c r="K160" s="42"/>
      <c r="L160" s="16"/>
      <c r="O160" s="29"/>
      <c r="Q160" s="12" t="s">
        <v>44</v>
      </c>
    </row>
    <row r="161" spans="1:17" ht="12.75" customHeight="1" x14ac:dyDescent="0.25">
      <c r="A161" s="12" t="s">
        <v>902</v>
      </c>
      <c r="B161" s="15">
        <v>45128</v>
      </c>
      <c r="C161" s="12" t="s">
        <v>322</v>
      </c>
      <c r="D161" s="15">
        <v>45127</v>
      </c>
      <c r="E161" s="5" t="s">
        <v>1107</v>
      </c>
      <c r="F161" s="13" t="s">
        <v>1344</v>
      </c>
      <c r="H161" s="37">
        <v>265</v>
      </c>
      <c r="I161" s="38">
        <v>26.5</v>
      </c>
      <c r="J161" s="37">
        <v>291.5</v>
      </c>
      <c r="K161" s="42"/>
      <c r="L161" s="16"/>
      <c r="O161" s="29"/>
      <c r="Q161" s="12" t="s">
        <v>44</v>
      </c>
    </row>
    <row r="162" spans="1:17" ht="12.75" customHeight="1" x14ac:dyDescent="0.25">
      <c r="A162" s="12" t="s">
        <v>901</v>
      </c>
      <c r="B162" s="15">
        <v>45132</v>
      </c>
      <c r="C162" s="12" t="s">
        <v>155</v>
      </c>
      <c r="D162" s="15">
        <v>45049</v>
      </c>
      <c r="E162" s="5" t="s">
        <v>1097</v>
      </c>
      <c r="F162" s="13" t="s">
        <v>1309</v>
      </c>
      <c r="G162" s="13" t="s">
        <v>1119</v>
      </c>
      <c r="H162" s="37">
        <v>1323</v>
      </c>
      <c r="I162" s="38">
        <v>132.30000000000001</v>
      </c>
      <c r="J162" s="37">
        <v>1455.3</v>
      </c>
      <c r="K162" s="42" t="s">
        <v>156</v>
      </c>
      <c r="L162" s="16" t="s">
        <v>1441</v>
      </c>
      <c r="O162" s="29"/>
      <c r="Q162" s="12" t="s">
        <v>44</v>
      </c>
    </row>
    <row r="163" spans="1:17" ht="12.75" customHeight="1" x14ac:dyDescent="0.25">
      <c r="A163" s="12" t="s">
        <v>511</v>
      </c>
      <c r="B163" s="15">
        <v>45132</v>
      </c>
      <c r="C163" s="12" t="s">
        <v>302</v>
      </c>
      <c r="E163" s="5" t="s">
        <v>1267</v>
      </c>
      <c r="F163" s="13" t="s">
        <v>1311</v>
      </c>
      <c r="G163" s="13" t="s">
        <v>1085</v>
      </c>
      <c r="H163" s="37">
        <v>325</v>
      </c>
      <c r="I163" s="37">
        <v>32.5</v>
      </c>
      <c r="J163" s="37">
        <v>357.5</v>
      </c>
      <c r="K163" s="13" t="s">
        <v>12</v>
      </c>
      <c r="L163" s="12" t="s">
        <v>1442</v>
      </c>
      <c r="O163" s="29"/>
      <c r="Q163" s="12" t="s">
        <v>42</v>
      </c>
    </row>
    <row r="164" spans="1:17" ht="12.75" customHeight="1" x14ac:dyDescent="0.25">
      <c r="A164" s="12" t="s">
        <v>900</v>
      </c>
      <c r="B164" s="15">
        <v>45132</v>
      </c>
      <c r="C164" s="12" t="s">
        <v>279</v>
      </c>
      <c r="D164" s="15">
        <v>45107</v>
      </c>
      <c r="E164" s="5" t="s">
        <v>1267</v>
      </c>
      <c r="F164" s="13" t="s">
        <v>1311</v>
      </c>
      <c r="G164" s="13" t="s">
        <v>1085</v>
      </c>
      <c r="H164" s="37">
        <v>75</v>
      </c>
      <c r="I164" s="38">
        <v>7.5</v>
      </c>
      <c r="J164" s="37">
        <v>82.5</v>
      </c>
      <c r="K164" s="42"/>
      <c r="L164" s="16" t="s">
        <v>1105</v>
      </c>
      <c r="O164" s="29"/>
      <c r="Q164" s="12" t="s">
        <v>44</v>
      </c>
    </row>
    <row r="165" spans="1:17" ht="12.75" customHeight="1" x14ac:dyDescent="0.25">
      <c r="A165" s="12" t="s">
        <v>512</v>
      </c>
      <c r="B165" s="15">
        <v>45134</v>
      </c>
      <c r="C165" s="12" t="s">
        <v>288</v>
      </c>
      <c r="E165" s="5" t="s">
        <v>1107</v>
      </c>
      <c r="F165" s="13" t="s">
        <v>1138</v>
      </c>
      <c r="H165" s="37">
        <v>4459.1099999999997</v>
      </c>
      <c r="I165" s="37">
        <v>445.91</v>
      </c>
      <c r="J165" s="37">
        <v>4905.0200000000004</v>
      </c>
      <c r="L165" s="12" t="s">
        <v>1209</v>
      </c>
      <c r="M165" s="16">
        <v>1716.75</v>
      </c>
      <c r="N165" s="7">
        <v>1</v>
      </c>
      <c r="O165" s="29">
        <v>45134</v>
      </c>
      <c r="P165" s="5" t="s">
        <v>493</v>
      </c>
      <c r="Q165" s="12" t="s">
        <v>44</v>
      </c>
    </row>
    <row r="166" spans="1:17" ht="12.75" customHeight="1" x14ac:dyDescent="0.25">
      <c r="A166" s="12" t="s">
        <v>46</v>
      </c>
      <c r="B166" s="15">
        <v>45135</v>
      </c>
      <c r="C166" s="12" t="s">
        <v>331</v>
      </c>
      <c r="E166" s="5" t="s">
        <v>1122</v>
      </c>
      <c r="F166" s="13" t="s">
        <v>1123</v>
      </c>
      <c r="H166" s="37">
        <v>1350.78</v>
      </c>
      <c r="I166" s="37">
        <v>135.08000000000001</v>
      </c>
      <c r="J166" s="37">
        <v>1485.86</v>
      </c>
      <c r="L166" s="12" t="s">
        <v>1210</v>
      </c>
      <c r="M166" s="16">
        <v>520.04999999999995</v>
      </c>
      <c r="N166" s="7">
        <v>1</v>
      </c>
      <c r="O166" s="29">
        <v>45135</v>
      </c>
      <c r="P166" s="5" t="s">
        <v>493</v>
      </c>
      <c r="Q166" s="12" t="s">
        <v>44</v>
      </c>
    </row>
    <row r="167" spans="1:17" ht="12.75" customHeight="1" x14ac:dyDescent="0.25">
      <c r="A167" s="12" t="s">
        <v>898</v>
      </c>
      <c r="B167" s="15">
        <v>45135</v>
      </c>
      <c r="C167" s="12" t="s">
        <v>281</v>
      </c>
      <c r="D167" s="15">
        <v>45110</v>
      </c>
      <c r="E167" s="5" t="s">
        <v>1135</v>
      </c>
      <c r="F167" s="13" t="s">
        <v>1136</v>
      </c>
      <c r="G167" s="13" t="s">
        <v>1087</v>
      </c>
      <c r="H167" s="37">
        <v>293.89</v>
      </c>
      <c r="I167" s="38">
        <v>29.39</v>
      </c>
      <c r="J167" s="37">
        <v>323.27999999999997</v>
      </c>
      <c r="K167" s="42" t="s">
        <v>282</v>
      </c>
      <c r="L167" s="16" t="s">
        <v>1292</v>
      </c>
      <c r="O167" s="29"/>
      <c r="Q167" s="12" t="s">
        <v>44</v>
      </c>
    </row>
    <row r="168" spans="1:17" ht="12.75" customHeight="1" x14ac:dyDescent="0.25">
      <c r="A168" s="12" t="s">
        <v>769</v>
      </c>
      <c r="B168" s="15">
        <v>45135</v>
      </c>
      <c r="C168" s="12" t="s">
        <v>277</v>
      </c>
      <c r="D168" s="15">
        <v>45106</v>
      </c>
      <c r="E168" s="5" t="s">
        <v>1097</v>
      </c>
      <c r="F168" s="13" t="s">
        <v>1309</v>
      </c>
      <c r="G168" s="13" t="s">
        <v>1114</v>
      </c>
      <c r="H168" s="37">
        <v>848.1</v>
      </c>
      <c r="I168" s="38">
        <v>84.81</v>
      </c>
      <c r="J168" s="37">
        <v>932.91</v>
      </c>
      <c r="K168" s="42" t="s">
        <v>278</v>
      </c>
      <c r="L168" s="16" t="s">
        <v>1443</v>
      </c>
      <c r="O168" s="29"/>
      <c r="Q168" s="12" t="s">
        <v>44</v>
      </c>
    </row>
    <row r="169" spans="1:17" ht="12.75" customHeight="1" x14ac:dyDescent="0.25">
      <c r="A169" s="12" t="s">
        <v>771</v>
      </c>
      <c r="B169" s="15">
        <v>45138</v>
      </c>
      <c r="C169" s="12" t="s">
        <v>292</v>
      </c>
      <c r="D169" s="15">
        <v>45114</v>
      </c>
      <c r="E169" s="5" t="s">
        <v>1097</v>
      </c>
      <c r="F169" s="13" t="s">
        <v>1309</v>
      </c>
      <c r="G169" s="13" t="s">
        <v>1314</v>
      </c>
      <c r="H169" s="37">
        <v>1643.2</v>
      </c>
      <c r="I169" s="38">
        <v>164.32</v>
      </c>
      <c r="J169" s="37">
        <v>1807.52</v>
      </c>
      <c r="K169" s="42" t="s">
        <v>293</v>
      </c>
      <c r="L169" s="16" t="s">
        <v>1444</v>
      </c>
      <c r="O169" s="29"/>
      <c r="Q169" s="12" t="s">
        <v>44</v>
      </c>
    </row>
    <row r="170" spans="1:17" ht="12.75" customHeight="1" x14ac:dyDescent="0.25">
      <c r="A170" s="12" t="s">
        <v>899</v>
      </c>
      <c r="B170" s="15">
        <v>45138</v>
      </c>
      <c r="C170" s="12" t="s">
        <v>294</v>
      </c>
      <c r="D170" s="15">
        <v>45114</v>
      </c>
      <c r="E170" s="5" t="s">
        <v>1097</v>
      </c>
      <c r="F170" s="13" t="s">
        <v>1309</v>
      </c>
      <c r="G170" s="13" t="s">
        <v>1314</v>
      </c>
      <c r="H170" s="37">
        <v>188</v>
      </c>
      <c r="I170" s="38">
        <v>18.8</v>
      </c>
      <c r="J170" s="37">
        <v>206.8</v>
      </c>
      <c r="K170" s="42" t="s">
        <v>293</v>
      </c>
      <c r="L170" s="16" t="s">
        <v>1444</v>
      </c>
      <c r="O170" s="29"/>
      <c r="Q170" s="12" t="s">
        <v>44</v>
      </c>
    </row>
    <row r="171" spans="1:17" ht="12.75" customHeight="1" x14ac:dyDescent="0.25">
      <c r="A171" s="12" t="s">
        <v>774</v>
      </c>
      <c r="B171" s="15">
        <v>45138</v>
      </c>
      <c r="C171" s="12" t="s">
        <v>295</v>
      </c>
      <c r="D171" s="15">
        <v>45114</v>
      </c>
      <c r="E171" s="5" t="s">
        <v>1097</v>
      </c>
      <c r="F171" s="13" t="s">
        <v>1309</v>
      </c>
      <c r="G171" s="13" t="s">
        <v>1314</v>
      </c>
      <c r="H171" s="37">
        <v>2105.06</v>
      </c>
      <c r="I171" s="38">
        <v>210.51</v>
      </c>
      <c r="J171" s="37">
        <v>2315.5700000000002</v>
      </c>
      <c r="K171" s="42" t="s">
        <v>293</v>
      </c>
      <c r="L171" s="16" t="s">
        <v>1444</v>
      </c>
      <c r="O171" s="29"/>
      <c r="Q171" s="12" t="s">
        <v>44</v>
      </c>
    </row>
    <row r="172" spans="1:17" ht="12.75" customHeight="1" x14ac:dyDescent="0.25">
      <c r="A172" s="12" t="s">
        <v>513</v>
      </c>
      <c r="B172" s="15">
        <v>45138</v>
      </c>
      <c r="C172" s="12" t="s">
        <v>333</v>
      </c>
      <c r="E172" s="5" t="s">
        <v>1097</v>
      </c>
      <c r="F172" s="13" t="s">
        <v>1309</v>
      </c>
      <c r="G172" s="13" t="s">
        <v>1312</v>
      </c>
      <c r="H172" s="37">
        <v>2066.1999999999998</v>
      </c>
      <c r="I172" s="37">
        <v>206.62</v>
      </c>
      <c r="J172" s="37">
        <v>2272.8200000000002</v>
      </c>
      <c r="K172" s="13" t="s">
        <v>334</v>
      </c>
      <c r="L172" s="12" t="s">
        <v>1293</v>
      </c>
      <c r="M172" s="16">
        <v>795.78</v>
      </c>
      <c r="N172" s="7">
        <v>1</v>
      </c>
      <c r="O172" s="29">
        <v>45138</v>
      </c>
      <c r="P172" s="5" t="s">
        <v>493</v>
      </c>
      <c r="Q172" s="12" t="s">
        <v>44</v>
      </c>
    </row>
    <row r="173" spans="1:17" ht="12.75" customHeight="1" x14ac:dyDescent="0.25">
      <c r="A173" s="12" t="s">
        <v>897</v>
      </c>
      <c r="B173" s="15">
        <v>45139</v>
      </c>
      <c r="C173" s="12" t="s">
        <v>332</v>
      </c>
      <c r="D173" s="15">
        <v>45135</v>
      </c>
      <c r="E173" s="5" t="s">
        <v>1273</v>
      </c>
      <c r="F173" s="13" t="s">
        <v>1326</v>
      </c>
      <c r="G173" s="13" t="s">
        <v>1330</v>
      </c>
      <c r="H173" s="37">
        <v>90</v>
      </c>
      <c r="I173" s="38">
        <v>9</v>
      </c>
      <c r="J173" s="37">
        <v>99</v>
      </c>
      <c r="K173" s="42"/>
      <c r="L173" s="16" t="s">
        <v>1445</v>
      </c>
      <c r="O173" s="29"/>
      <c r="Q173" s="12" t="s">
        <v>44</v>
      </c>
    </row>
    <row r="174" spans="1:17" ht="12.75" customHeight="1" x14ac:dyDescent="0.25">
      <c r="A174" s="12" t="s">
        <v>514</v>
      </c>
      <c r="B174" s="15">
        <v>45139</v>
      </c>
      <c r="C174" s="12" t="s">
        <v>306</v>
      </c>
      <c r="E174" s="5" t="s">
        <v>1107</v>
      </c>
      <c r="F174" s="13" t="s">
        <v>1345</v>
      </c>
      <c r="H174" s="37">
        <v>2391.0500000000002</v>
      </c>
      <c r="I174" s="37">
        <v>239.11</v>
      </c>
      <c r="J174" s="37">
        <v>2630.16</v>
      </c>
      <c r="L174" s="12" t="s">
        <v>1211</v>
      </c>
      <c r="M174" s="16">
        <v>1000</v>
      </c>
      <c r="N174" s="7">
        <v>1</v>
      </c>
      <c r="O174" s="29">
        <v>45139</v>
      </c>
      <c r="P174" s="5" t="s">
        <v>493</v>
      </c>
      <c r="Q174" s="12" t="s">
        <v>44</v>
      </c>
    </row>
    <row r="175" spans="1:17" ht="12.75" customHeight="1" x14ac:dyDescent="0.25">
      <c r="A175" s="12" t="s">
        <v>780</v>
      </c>
      <c r="B175" s="15">
        <v>45139</v>
      </c>
      <c r="C175" s="12" t="s">
        <v>311</v>
      </c>
      <c r="D175" s="15">
        <v>45120</v>
      </c>
      <c r="E175" s="5" t="s">
        <v>1097</v>
      </c>
      <c r="F175" s="13" t="s">
        <v>1309</v>
      </c>
      <c r="G175" s="13" t="s">
        <v>1312</v>
      </c>
      <c r="H175" s="37">
        <v>2482.5</v>
      </c>
      <c r="I175" s="38">
        <v>248.25</v>
      </c>
      <c r="J175" s="37">
        <v>2730.75</v>
      </c>
      <c r="K175" s="42" t="s">
        <v>312</v>
      </c>
      <c r="L175" s="16" t="s">
        <v>1446</v>
      </c>
      <c r="O175" s="29"/>
      <c r="Q175" s="12" t="s">
        <v>44</v>
      </c>
    </row>
    <row r="176" spans="1:17" ht="12.75" customHeight="1" x14ac:dyDescent="0.25">
      <c r="A176" s="12" t="s">
        <v>515</v>
      </c>
      <c r="B176" s="15">
        <v>45140</v>
      </c>
      <c r="C176" s="12" t="s">
        <v>329</v>
      </c>
      <c r="E176" s="5" t="s">
        <v>1097</v>
      </c>
      <c r="F176" s="13" t="s">
        <v>1309</v>
      </c>
      <c r="G176" s="13" t="s">
        <v>1314</v>
      </c>
      <c r="H176" s="37">
        <v>1250.0899999999999</v>
      </c>
      <c r="I176" s="37">
        <v>125.01</v>
      </c>
      <c r="J176" s="37">
        <v>1375.1</v>
      </c>
      <c r="K176" s="13" t="s">
        <v>330</v>
      </c>
      <c r="L176" s="12" t="s">
        <v>1212</v>
      </c>
      <c r="M176" s="16">
        <v>481.28</v>
      </c>
      <c r="N176" s="7">
        <v>1</v>
      </c>
      <c r="O176" s="29">
        <v>45140</v>
      </c>
      <c r="P176" s="5" t="s">
        <v>493</v>
      </c>
      <c r="Q176" s="12" t="s">
        <v>42</v>
      </c>
    </row>
    <row r="177" spans="1:17" ht="12.75" customHeight="1" x14ac:dyDescent="0.25">
      <c r="A177" s="12" t="s">
        <v>516</v>
      </c>
      <c r="B177" s="15">
        <v>45141</v>
      </c>
      <c r="C177" s="12" t="s">
        <v>340</v>
      </c>
      <c r="E177" s="5" t="s">
        <v>1107</v>
      </c>
      <c r="F177" s="13" t="s">
        <v>1346</v>
      </c>
      <c r="H177" s="37">
        <v>12081.41</v>
      </c>
      <c r="I177" s="37">
        <v>1208.1400000000001</v>
      </c>
      <c r="J177" s="37">
        <v>13289.55</v>
      </c>
      <c r="L177" s="12" t="s">
        <v>1213</v>
      </c>
      <c r="M177" s="16">
        <f>4651.34+3023.37</f>
        <v>7674.71</v>
      </c>
      <c r="N177" s="7">
        <v>2</v>
      </c>
      <c r="O177" s="29">
        <v>45188</v>
      </c>
      <c r="P177" s="5" t="s">
        <v>493</v>
      </c>
      <c r="Q177" s="12" t="s">
        <v>44</v>
      </c>
    </row>
    <row r="178" spans="1:17" ht="12.75" customHeight="1" x14ac:dyDescent="0.25">
      <c r="A178" s="12" t="s">
        <v>517</v>
      </c>
      <c r="B178" s="15">
        <v>45141</v>
      </c>
      <c r="C178" s="12" t="s">
        <v>266</v>
      </c>
      <c r="E178" s="5" t="s">
        <v>1267</v>
      </c>
      <c r="F178" s="13" t="s">
        <v>1311</v>
      </c>
      <c r="G178" s="13" t="s">
        <v>1085</v>
      </c>
      <c r="H178" s="37">
        <v>391.5</v>
      </c>
      <c r="I178" s="37">
        <v>39.15</v>
      </c>
      <c r="J178" s="37">
        <v>430.65</v>
      </c>
      <c r="L178" s="12" t="s">
        <v>1214</v>
      </c>
      <c r="O178" s="29"/>
      <c r="Q178" s="12" t="s">
        <v>44</v>
      </c>
    </row>
    <row r="179" spans="1:17" ht="12.75" customHeight="1" x14ac:dyDescent="0.25">
      <c r="A179" s="12" t="s">
        <v>518</v>
      </c>
      <c r="B179" s="15">
        <v>45141</v>
      </c>
      <c r="C179" s="12" t="s">
        <v>325</v>
      </c>
      <c r="E179" s="5" t="s">
        <v>1267</v>
      </c>
      <c r="F179" s="13" t="s">
        <v>1311</v>
      </c>
      <c r="G179" s="13" t="s">
        <v>1085</v>
      </c>
      <c r="H179" s="37">
        <v>513</v>
      </c>
      <c r="I179" s="37">
        <v>51.3</v>
      </c>
      <c r="J179" s="37">
        <v>564.29999999999995</v>
      </c>
      <c r="L179" s="12" t="s">
        <v>1215</v>
      </c>
      <c r="O179" s="29"/>
      <c r="Q179" s="12" t="s">
        <v>44</v>
      </c>
    </row>
    <row r="180" spans="1:17" ht="12.75" customHeight="1" x14ac:dyDescent="0.25">
      <c r="A180" s="12" t="s">
        <v>519</v>
      </c>
      <c r="B180" s="15">
        <v>45142</v>
      </c>
      <c r="C180" s="12" t="s">
        <v>326</v>
      </c>
      <c r="E180" s="5" t="s">
        <v>1135</v>
      </c>
      <c r="F180" s="13" t="s">
        <v>1136</v>
      </c>
      <c r="G180" s="13" t="s">
        <v>1087</v>
      </c>
      <c r="H180" s="37">
        <v>55</v>
      </c>
      <c r="I180" s="37">
        <v>5.5</v>
      </c>
      <c r="J180" s="37">
        <v>60.5</v>
      </c>
      <c r="K180" s="13" t="s">
        <v>327</v>
      </c>
      <c r="L180" s="12" t="s">
        <v>1447</v>
      </c>
      <c r="O180" s="29"/>
      <c r="Q180" s="12" t="s">
        <v>44</v>
      </c>
    </row>
    <row r="181" spans="1:17" ht="12.75" customHeight="1" x14ac:dyDescent="0.25">
      <c r="A181" s="12" t="s">
        <v>520</v>
      </c>
      <c r="B181" s="15">
        <v>45145</v>
      </c>
      <c r="C181" s="12" t="s">
        <v>345</v>
      </c>
      <c r="E181" s="5" t="s">
        <v>1097</v>
      </c>
      <c r="F181" s="13" t="s">
        <v>1309</v>
      </c>
      <c r="G181" s="13" t="s">
        <v>1119</v>
      </c>
      <c r="H181" s="37">
        <v>240</v>
      </c>
      <c r="I181" s="37">
        <v>24</v>
      </c>
      <c r="J181" s="37">
        <v>264</v>
      </c>
      <c r="K181" s="13" t="s">
        <v>346</v>
      </c>
      <c r="L181" s="12" t="s">
        <v>1216</v>
      </c>
      <c r="O181" s="29"/>
      <c r="Q181" s="12" t="s">
        <v>44</v>
      </c>
    </row>
    <row r="182" spans="1:17" ht="12.75" customHeight="1" x14ac:dyDescent="0.25">
      <c r="A182" s="12" t="s">
        <v>521</v>
      </c>
      <c r="B182" s="15">
        <v>45145</v>
      </c>
      <c r="C182" s="12" t="s">
        <v>228</v>
      </c>
      <c r="E182" s="5" t="s">
        <v>1267</v>
      </c>
      <c r="F182" s="13" t="s">
        <v>1311</v>
      </c>
      <c r="G182" s="13" t="s">
        <v>1085</v>
      </c>
      <c r="H182" s="37">
        <v>95</v>
      </c>
      <c r="I182" s="37">
        <v>9.5</v>
      </c>
      <c r="J182" s="37">
        <v>104.5</v>
      </c>
      <c r="L182" s="12" t="s">
        <v>1448</v>
      </c>
      <c r="O182" s="29"/>
      <c r="Q182" s="12" t="s">
        <v>40</v>
      </c>
    </row>
    <row r="183" spans="1:17" ht="12.75" customHeight="1" x14ac:dyDescent="0.25">
      <c r="A183" s="12" t="s">
        <v>522</v>
      </c>
      <c r="B183" s="15">
        <v>45145</v>
      </c>
      <c r="C183" s="12" t="s">
        <v>225</v>
      </c>
      <c r="E183" s="5" t="s">
        <v>1267</v>
      </c>
      <c r="F183" s="13" t="s">
        <v>1311</v>
      </c>
      <c r="G183" s="13" t="s">
        <v>1085</v>
      </c>
      <c r="H183" s="37">
        <v>1180</v>
      </c>
      <c r="I183" s="37">
        <v>118</v>
      </c>
      <c r="J183" s="37">
        <v>1298</v>
      </c>
      <c r="L183" s="12" t="s">
        <v>1294</v>
      </c>
      <c r="M183" s="16">
        <v>759.4</v>
      </c>
      <c r="N183" s="7">
        <v>1</v>
      </c>
      <c r="O183" s="29">
        <v>45147</v>
      </c>
      <c r="P183" s="5" t="s">
        <v>493</v>
      </c>
      <c r="Q183" s="12" t="s">
        <v>40</v>
      </c>
    </row>
    <row r="184" spans="1:17" ht="12.75" customHeight="1" x14ac:dyDescent="0.25">
      <c r="A184" s="12" t="s">
        <v>523</v>
      </c>
      <c r="B184" s="15">
        <v>45146</v>
      </c>
      <c r="C184" s="12" t="s">
        <v>344</v>
      </c>
      <c r="E184" s="5" t="s">
        <v>1267</v>
      </c>
      <c r="F184" s="13" t="s">
        <v>1311</v>
      </c>
      <c r="G184" s="13" t="s">
        <v>1085</v>
      </c>
      <c r="H184" s="37">
        <v>1015.2</v>
      </c>
      <c r="I184" s="37">
        <v>101.52</v>
      </c>
      <c r="J184" s="37">
        <v>1116.72</v>
      </c>
      <c r="L184" s="12" t="s">
        <v>1217</v>
      </c>
      <c r="M184" s="16">
        <v>390.85</v>
      </c>
      <c r="N184" s="7">
        <v>1</v>
      </c>
      <c r="O184" s="29">
        <v>45146</v>
      </c>
      <c r="P184" s="5" t="s">
        <v>493</v>
      </c>
      <c r="Q184" s="12" t="s">
        <v>44</v>
      </c>
    </row>
    <row r="185" spans="1:17" ht="12.75" customHeight="1" x14ac:dyDescent="0.25">
      <c r="A185" s="12" t="s">
        <v>524</v>
      </c>
      <c r="B185" s="15">
        <v>45146</v>
      </c>
      <c r="C185" s="12" t="s">
        <v>307</v>
      </c>
      <c r="E185" s="5" t="s">
        <v>1097</v>
      </c>
      <c r="F185" s="13" t="s">
        <v>1309</v>
      </c>
      <c r="G185" s="13" t="s">
        <v>1329</v>
      </c>
      <c r="H185" s="37">
        <v>235</v>
      </c>
      <c r="I185" s="37">
        <v>23.5</v>
      </c>
      <c r="J185" s="37">
        <v>258.5</v>
      </c>
      <c r="K185" s="13" t="s">
        <v>308</v>
      </c>
      <c r="L185" s="12" t="s">
        <v>1449</v>
      </c>
      <c r="O185" s="29"/>
      <c r="Q185" s="12" t="s">
        <v>44</v>
      </c>
    </row>
    <row r="186" spans="1:17" ht="12.75" customHeight="1" x14ac:dyDescent="0.25">
      <c r="A186" s="12" t="s">
        <v>896</v>
      </c>
      <c r="B186" s="15">
        <v>45147</v>
      </c>
      <c r="C186" s="12" t="s">
        <v>348</v>
      </c>
      <c r="D186" s="15">
        <v>45141</v>
      </c>
      <c r="E186" s="5" t="s">
        <v>1267</v>
      </c>
      <c r="F186" s="13" t="s">
        <v>1311</v>
      </c>
      <c r="G186" s="13" t="s">
        <v>1085</v>
      </c>
      <c r="H186" s="37">
        <v>94</v>
      </c>
      <c r="I186" s="38">
        <v>9.4</v>
      </c>
      <c r="J186" s="37">
        <v>103.4</v>
      </c>
      <c r="K186" s="42"/>
      <c r="L186" s="16" t="s">
        <v>1146</v>
      </c>
      <c r="O186" s="29"/>
      <c r="Q186" s="12" t="s">
        <v>44</v>
      </c>
    </row>
    <row r="187" spans="1:17" ht="12.75" customHeight="1" x14ac:dyDescent="0.25">
      <c r="A187" s="12" t="s">
        <v>525</v>
      </c>
      <c r="B187" s="15">
        <v>45149</v>
      </c>
      <c r="C187" s="12" t="s">
        <v>357</v>
      </c>
      <c r="E187" s="5" t="s">
        <v>1097</v>
      </c>
      <c r="F187" s="13" t="s">
        <v>1309</v>
      </c>
      <c r="G187" s="13" t="s">
        <v>1314</v>
      </c>
      <c r="H187" s="37">
        <v>315</v>
      </c>
      <c r="I187" s="37">
        <v>31.5</v>
      </c>
      <c r="J187" s="37">
        <v>346.5</v>
      </c>
      <c r="K187" s="13" t="s">
        <v>358</v>
      </c>
      <c r="L187" s="12" t="s">
        <v>1450</v>
      </c>
      <c r="O187" s="29"/>
      <c r="Q187" s="12" t="s">
        <v>44</v>
      </c>
    </row>
    <row r="188" spans="1:17" ht="12.75" customHeight="1" x14ac:dyDescent="0.25">
      <c r="A188" s="12" t="s">
        <v>526</v>
      </c>
      <c r="B188" s="15">
        <v>45149</v>
      </c>
      <c r="C188" s="12" t="s">
        <v>335</v>
      </c>
      <c r="E188" s="5" t="s">
        <v>1107</v>
      </c>
      <c r="F188" s="13" t="s">
        <v>1347</v>
      </c>
      <c r="H188" s="37">
        <v>1450.15</v>
      </c>
      <c r="I188" s="37">
        <v>145.02000000000001</v>
      </c>
      <c r="J188" s="37">
        <v>1595.17</v>
      </c>
      <c r="L188" s="12" t="s">
        <v>1218</v>
      </c>
      <c r="M188" s="16">
        <v>558.29999999999995</v>
      </c>
      <c r="N188" s="7">
        <v>1</v>
      </c>
      <c r="O188" s="29">
        <v>45149</v>
      </c>
      <c r="P188" s="5" t="s">
        <v>493</v>
      </c>
      <c r="Q188" s="12" t="s">
        <v>42</v>
      </c>
    </row>
    <row r="189" spans="1:17" ht="12.75" customHeight="1" x14ac:dyDescent="0.25">
      <c r="A189" s="12" t="s">
        <v>527</v>
      </c>
      <c r="B189" s="15">
        <v>45149</v>
      </c>
      <c r="C189" s="12" t="s">
        <v>347</v>
      </c>
      <c r="E189" s="5" t="s">
        <v>1107</v>
      </c>
      <c r="F189" s="13" t="s">
        <v>1347</v>
      </c>
      <c r="H189" s="37">
        <v>9583.6</v>
      </c>
      <c r="I189" s="37">
        <v>958.36</v>
      </c>
      <c r="J189" s="37">
        <v>10541.96</v>
      </c>
      <c r="L189" s="12" t="s">
        <v>1219</v>
      </c>
      <c r="M189" s="16">
        <v>3689.68</v>
      </c>
      <c r="N189" s="7">
        <v>1</v>
      </c>
      <c r="O189" s="29">
        <v>45149</v>
      </c>
      <c r="P189" s="5" t="s">
        <v>493</v>
      </c>
      <c r="Q189" s="12" t="s">
        <v>42</v>
      </c>
    </row>
    <row r="190" spans="1:17" ht="12.75" customHeight="1" x14ac:dyDescent="0.25">
      <c r="A190" s="12" t="s">
        <v>528</v>
      </c>
      <c r="B190" s="15">
        <v>45166</v>
      </c>
      <c r="C190" s="12" t="s">
        <v>304</v>
      </c>
      <c r="E190" s="5" t="s">
        <v>1097</v>
      </c>
      <c r="F190" s="13" t="s">
        <v>1309</v>
      </c>
      <c r="G190" s="13" t="s">
        <v>1314</v>
      </c>
      <c r="H190" s="37">
        <v>670</v>
      </c>
      <c r="I190" s="37">
        <v>67</v>
      </c>
      <c r="J190" s="37">
        <v>737</v>
      </c>
      <c r="K190" s="13" t="s">
        <v>305</v>
      </c>
      <c r="L190" s="12" t="s">
        <v>1220</v>
      </c>
      <c r="O190" s="29"/>
      <c r="Q190" s="12" t="s">
        <v>42</v>
      </c>
    </row>
    <row r="191" spans="1:17" ht="12.75" customHeight="1" x14ac:dyDescent="0.25">
      <c r="A191" s="12" t="s">
        <v>529</v>
      </c>
      <c r="B191" s="15">
        <v>45166</v>
      </c>
      <c r="C191" s="12" t="s">
        <v>355</v>
      </c>
      <c r="E191" s="5" t="s">
        <v>1097</v>
      </c>
      <c r="F191" s="13" t="s">
        <v>1309</v>
      </c>
      <c r="G191" s="13" t="s">
        <v>1329</v>
      </c>
      <c r="H191" s="37">
        <v>225</v>
      </c>
      <c r="I191" s="37">
        <v>22.5</v>
      </c>
      <c r="J191" s="37">
        <v>247.5</v>
      </c>
      <c r="K191" s="13" t="s">
        <v>356</v>
      </c>
      <c r="L191" s="12" t="s">
        <v>1221</v>
      </c>
      <c r="O191" s="29"/>
      <c r="Q191" s="12" t="s">
        <v>44</v>
      </c>
    </row>
    <row r="192" spans="1:17" ht="12.75" customHeight="1" x14ac:dyDescent="0.25">
      <c r="A192" s="12" t="s">
        <v>530</v>
      </c>
      <c r="B192" s="15">
        <v>45166</v>
      </c>
      <c r="C192" s="12" t="s">
        <v>349</v>
      </c>
      <c r="E192" s="5" t="s">
        <v>1107</v>
      </c>
      <c r="F192" s="13" t="s">
        <v>1348</v>
      </c>
      <c r="H192" s="37">
        <v>890</v>
      </c>
      <c r="I192" s="37">
        <v>89</v>
      </c>
      <c r="J192" s="37">
        <v>979</v>
      </c>
      <c r="L192" s="12" t="s">
        <v>1222</v>
      </c>
      <c r="M192" s="16">
        <v>479</v>
      </c>
      <c r="N192" s="7">
        <v>1</v>
      </c>
      <c r="O192" s="29">
        <v>45166</v>
      </c>
      <c r="P192" s="5" t="s">
        <v>493</v>
      </c>
      <c r="Q192" s="12" t="s">
        <v>44</v>
      </c>
    </row>
    <row r="193" spans="1:17" ht="12.75" customHeight="1" x14ac:dyDescent="0.25">
      <c r="A193" s="12" t="s">
        <v>531</v>
      </c>
      <c r="B193" s="15">
        <v>45166</v>
      </c>
      <c r="C193" s="12" t="s">
        <v>336</v>
      </c>
      <c r="E193" s="5" t="s">
        <v>1097</v>
      </c>
      <c r="F193" s="13" t="s">
        <v>1309</v>
      </c>
      <c r="G193" s="13" t="s">
        <v>1314</v>
      </c>
      <c r="H193" s="37">
        <v>2153.8000000000002</v>
      </c>
      <c r="I193" s="37">
        <v>215.38</v>
      </c>
      <c r="J193" s="37">
        <v>2369.1799999999998</v>
      </c>
      <c r="K193" s="13" t="s">
        <v>337</v>
      </c>
      <c r="L193" s="12" t="s">
        <v>1451</v>
      </c>
      <c r="M193" s="16">
        <v>829.21</v>
      </c>
      <c r="N193" s="7">
        <v>1</v>
      </c>
      <c r="O193" s="29">
        <v>45170</v>
      </c>
      <c r="P193" s="5" t="s">
        <v>493</v>
      </c>
      <c r="Q193" s="12" t="s">
        <v>44</v>
      </c>
    </row>
    <row r="194" spans="1:17" ht="12.75" customHeight="1" x14ac:dyDescent="0.25">
      <c r="A194" s="12" t="s">
        <v>532</v>
      </c>
      <c r="B194" s="15">
        <v>45166</v>
      </c>
      <c r="C194" s="12" t="s">
        <v>328</v>
      </c>
      <c r="E194" s="5" t="s">
        <v>1122</v>
      </c>
      <c r="F194" s="13" t="s">
        <v>1123</v>
      </c>
      <c r="H194" s="37">
        <v>723.93</v>
      </c>
      <c r="I194" s="37">
        <v>72.39</v>
      </c>
      <c r="J194" s="37">
        <v>796.32</v>
      </c>
      <c r="L194" s="12" t="s">
        <v>1452</v>
      </c>
      <c r="O194" s="29"/>
      <c r="Q194" s="12" t="s">
        <v>44</v>
      </c>
    </row>
    <row r="195" spans="1:17" ht="12.75" customHeight="1" x14ac:dyDescent="0.25">
      <c r="A195" s="12" t="s">
        <v>533</v>
      </c>
      <c r="B195" s="15">
        <v>45166</v>
      </c>
      <c r="C195" s="12" t="s">
        <v>353</v>
      </c>
      <c r="E195" s="5" t="s">
        <v>1097</v>
      </c>
      <c r="F195" s="13" t="s">
        <v>1309</v>
      </c>
      <c r="G195" s="13" t="s">
        <v>1119</v>
      </c>
      <c r="H195" s="37">
        <v>217.5</v>
      </c>
      <c r="I195" s="37">
        <v>21.75</v>
      </c>
      <c r="J195" s="37">
        <v>239.25</v>
      </c>
      <c r="K195" s="13" t="s">
        <v>354</v>
      </c>
      <c r="L195" s="12" t="s">
        <v>1223</v>
      </c>
      <c r="O195" s="29"/>
      <c r="Q195" s="12" t="s">
        <v>40</v>
      </c>
    </row>
    <row r="196" spans="1:17" ht="12.75" customHeight="1" x14ac:dyDescent="0.25">
      <c r="A196" s="12" t="s">
        <v>534</v>
      </c>
      <c r="B196" s="15">
        <v>45166</v>
      </c>
      <c r="C196" s="12" t="s">
        <v>350</v>
      </c>
      <c r="E196" s="5" t="s">
        <v>1268</v>
      </c>
      <c r="F196" s="13" t="s">
        <v>1316</v>
      </c>
      <c r="G196" s="13" t="s">
        <v>1088</v>
      </c>
      <c r="H196" s="37">
        <v>290.13</v>
      </c>
      <c r="I196" s="37">
        <v>29.01</v>
      </c>
      <c r="J196" s="37">
        <v>319.14</v>
      </c>
      <c r="L196" s="12" t="s">
        <v>1224</v>
      </c>
      <c r="O196" s="29"/>
      <c r="Q196" s="12" t="s">
        <v>41</v>
      </c>
    </row>
    <row r="197" spans="1:17" ht="12.75" customHeight="1" x14ac:dyDescent="0.25">
      <c r="A197" s="12" t="s">
        <v>535</v>
      </c>
      <c r="B197" s="15">
        <v>45166</v>
      </c>
      <c r="C197" s="12" t="s">
        <v>206</v>
      </c>
      <c r="E197" s="5" t="s">
        <v>1097</v>
      </c>
      <c r="F197" s="13" t="s">
        <v>1309</v>
      </c>
      <c r="G197" s="13" t="s">
        <v>1321</v>
      </c>
      <c r="H197" s="37">
        <v>544.73</v>
      </c>
      <c r="I197" s="37">
        <v>54.47</v>
      </c>
      <c r="J197" s="37">
        <v>599.20000000000005</v>
      </c>
      <c r="K197" s="13" t="s">
        <v>205</v>
      </c>
      <c r="L197" s="12" t="s">
        <v>1453</v>
      </c>
      <c r="O197" s="29"/>
      <c r="Q197" s="12" t="s">
        <v>44</v>
      </c>
    </row>
    <row r="198" spans="1:17" ht="12.75" customHeight="1" x14ac:dyDescent="0.25">
      <c r="A198" s="12" t="s">
        <v>536</v>
      </c>
      <c r="B198" s="15">
        <v>45167</v>
      </c>
      <c r="C198" s="12" t="s">
        <v>363</v>
      </c>
      <c r="E198" s="5" t="s">
        <v>1097</v>
      </c>
      <c r="F198" s="13" t="s">
        <v>1309</v>
      </c>
      <c r="G198" s="13" t="s">
        <v>1119</v>
      </c>
      <c r="H198" s="37">
        <v>643.23</v>
      </c>
      <c r="I198" s="37">
        <v>64.319999999999993</v>
      </c>
      <c r="J198" s="37">
        <v>707.55</v>
      </c>
      <c r="L198" s="12" t="s">
        <v>1454</v>
      </c>
      <c r="O198" s="29"/>
      <c r="Q198" s="12" t="s">
        <v>44</v>
      </c>
    </row>
    <row r="199" spans="1:17" ht="12.75" customHeight="1" x14ac:dyDescent="0.25">
      <c r="A199" s="12" t="s">
        <v>537</v>
      </c>
      <c r="B199" s="15">
        <v>45168</v>
      </c>
      <c r="C199" s="12" t="s">
        <v>368</v>
      </c>
      <c r="E199" s="5" t="s">
        <v>1107</v>
      </c>
      <c r="F199" s="13" t="s">
        <v>1322</v>
      </c>
      <c r="H199" s="37">
        <v>1700</v>
      </c>
      <c r="I199" s="37">
        <v>170</v>
      </c>
      <c r="J199" s="37">
        <v>1870</v>
      </c>
      <c r="L199" s="12" t="s">
        <v>1225</v>
      </c>
      <c r="O199" s="29"/>
      <c r="Q199" s="12" t="s">
        <v>44</v>
      </c>
    </row>
    <row r="200" spans="1:17" ht="12.75" customHeight="1" x14ac:dyDescent="0.25">
      <c r="A200" s="12" t="s">
        <v>538</v>
      </c>
      <c r="B200" s="15">
        <v>45168</v>
      </c>
      <c r="C200" s="12" t="s">
        <v>366</v>
      </c>
      <c r="E200" s="5" t="s">
        <v>1107</v>
      </c>
      <c r="F200" s="13" t="s">
        <v>1322</v>
      </c>
      <c r="H200" s="37">
        <v>30</v>
      </c>
      <c r="I200" s="37">
        <v>3</v>
      </c>
      <c r="J200" s="37">
        <v>33</v>
      </c>
      <c r="L200" s="12" t="s">
        <v>1226</v>
      </c>
      <c r="O200" s="29"/>
      <c r="Q200" s="12" t="s">
        <v>44</v>
      </c>
    </row>
    <row r="201" spans="1:17" ht="12.75" customHeight="1" x14ac:dyDescent="0.25">
      <c r="A201" s="12" t="s">
        <v>539</v>
      </c>
      <c r="B201" s="15">
        <v>45168</v>
      </c>
      <c r="C201" s="12" t="s">
        <v>359</v>
      </c>
      <c r="E201" s="5" t="s">
        <v>1267</v>
      </c>
      <c r="F201" s="13" t="s">
        <v>1311</v>
      </c>
      <c r="G201" s="13" t="s">
        <v>1085</v>
      </c>
      <c r="H201" s="37">
        <v>363</v>
      </c>
      <c r="I201" s="37">
        <v>36.299999999999997</v>
      </c>
      <c r="J201" s="37">
        <v>399.3</v>
      </c>
      <c r="L201" s="12" t="s">
        <v>1455</v>
      </c>
      <c r="O201" s="29"/>
      <c r="Q201" s="12" t="s">
        <v>44</v>
      </c>
    </row>
    <row r="202" spans="1:17" ht="12.75" customHeight="1" x14ac:dyDescent="0.25">
      <c r="A202" s="12" t="s">
        <v>540</v>
      </c>
      <c r="B202" s="15">
        <v>45169</v>
      </c>
      <c r="C202" s="12" t="s">
        <v>290</v>
      </c>
      <c r="E202" s="5" t="s">
        <v>1267</v>
      </c>
      <c r="F202" s="13" t="s">
        <v>1311</v>
      </c>
      <c r="G202" s="13" t="s">
        <v>1085</v>
      </c>
      <c r="H202" s="37">
        <v>300</v>
      </c>
      <c r="I202" s="37">
        <v>30</v>
      </c>
      <c r="J202" s="37">
        <v>330</v>
      </c>
      <c r="L202" s="12" t="s">
        <v>1456</v>
      </c>
      <c r="O202" s="29"/>
      <c r="Q202" s="12" t="s">
        <v>40</v>
      </c>
    </row>
    <row r="203" spans="1:17" ht="12.75" customHeight="1" x14ac:dyDescent="0.25">
      <c r="A203" s="12" t="s">
        <v>541</v>
      </c>
      <c r="B203" s="15">
        <v>45169</v>
      </c>
      <c r="C203" s="12" t="s">
        <v>364</v>
      </c>
      <c r="E203" s="5" t="s">
        <v>1271</v>
      </c>
      <c r="F203" s="13" t="s">
        <v>1272</v>
      </c>
      <c r="G203" s="13" t="s">
        <v>1320</v>
      </c>
      <c r="H203" s="37">
        <v>107.16</v>
      </c>
      <c r="I203" s="37">
        <v>10.72</v>
      </c>
      <c r="J203" s="37">
        <v>117.88</v>
      </c>
      <c r="K203" s="13" t="s">
        <v>94</v>
      </c>
      <c r="L203" s="12" t="s">
        <v>1227</v>
      </c>
      <c r="O203" s="29"/>
      <c r="Q203" s="12" t="s">
        <v>44</v>
      </c>
    </row>
    <row r="204" spans="1:17" ht="12.75" customHeight="1" x14ac:dyDescent="0.25">
      <c r="A204" s="12" t="s">
        <v>542</v>
      </c>
      <c r="B204" s="15">
        <v>45170</v>
      </c>
      <c r="C204" s="12" t="s">
        <v>361</v>
      </c>
      <c r="E204" s="5" t="s">
        <v>1107</v>
      </c>
      <c r="F204" s="13" t="s">
        <v>1349</v>
      </c>
      <c r="H204" s="37">
        <v>1649.62</v>
      </c>
      <c r="I204" s="37">
        <v>164.96</v>
      </c>
      <c r="J204" s="37">
        <v>1814.58</v>
      </c>
      <c r="L204" s="12" t="s">
        <v>1228</v>
      </c>
      <c r="M204" s="16">
        <v>635.1</v>
      </c>
      <c r="N204" s="7">
        <v>1</v>
      </c>
      <c r="O204" s="29">
        <v>45170</v>
      </c>
      <c r="P204" s="5" t="s">
        <v>493</v>
      </c>
      <c r="Q204" s="12" t="s">
        <v>44</v>
      </c>
    </row>
    <row r="205" spans="1:17" ht="12.75" customHeight="1" x14ac:dyDescent="0.25">
      <c r="A205" s="12" t="s">
        <v>543</v>
      </c>
      <c r="B205" s="15">
        <v>45173</v>
      </c>
      <c r="C205" s="12" t="s">
        <v>367</v>
      </c>
      <c r="E205" s="5" t="s">
        <v>1107</v>
      </c>
      <c r="F205" s="13" t="s">
        <v>1346</v>
      </c>
      <c r="H205" s="37">
        <v>3557.66</v>
      </c>
      <c r="I205" s="37">
        <v>355.77</v>
      </c>
      <c r="J205" s="37">
        <v>3913.43</v>
      </c>
      <c r="L205" s="12" t="s">
        <v>1229</v>
      </c>
      <c r="M205" s="16">
        <v>1390.64</v>
      </c>
      <c r="N205" s="7">
        <v>1</v>
      </c>
      <c r="O205" s="29">
        <v>45173</v>
      </c>
      <c r="P205" s="5" t="s">
        <v>493</v>
      </c>
      <c r="Q205" s="12" t="s">
        <v>44</v>
      </c>
    </row>
    <row r="206" spans="1:17" ht="12.75" customHeight="1" x14ac:dyDescent="0.25">
      <c r="A206" s="12" t="s">
        <v>544</v>
      </c>
      <c r="B206" s="15">
        <v>45173</v>
      </c>
      <c r="C206" s="12" t="s">
        <v>240</v>
      </c>
      <c r="E206" s="5" t="s">
        <v>1097</v>
      </c>
      <c r="F206" s="13" t="s">
        <v>1309</v>
      </c>
      <c r="G206" s="13" t="s">
        <v>1114</v>
      </c>
      <c r="H206" s="37">
        <v>722</v>
      </c>
      <c r="I206" s="37">
        <v>72.2</v>
      </c>
      <c r="J206" s="37">
        <v>794.2</v>
      </c>
      <c r="K206" s="13" t="s">
        <v>241</v>
      </c>
      <c r="L206" s="12" t="s">
        <v>1457</v>
      </c>
      <c r="O206" s="29"/>
      <c r="Q206" s="12" t="s">
        <v>41</v>
      </c>
    </row>
    <row r="207" spans="1:17" ht="12.75" customHeight="1" x14ac:dyDescent="0.25">
      <c r="A207" s="12" t="s">
        <v>545</v>
      </c>
      <c r="B207" s="15">
        <v>45173</v>
      </c>
      <c r="C207" s="12" t="s">
        <v>372</v>
      </c>
      <c r="E207" s="5" t="s">
        <v>1107</v>
      </c>
      <c r="F207" s="13" t="s">
        <v>1350</v>
      </c>
      <c r="H207" s="37">
        <v>250</v>
      </c>
      <c r="I207" s="37">
        <v>25</v>
      </c>
      <c r="J207" s="37">
        <v>275</v>
      </c>
      <c r="L207" s="12" t="s">
        <v>1230</v>
      </c>
      <c r="O207" s="29"/>
      <c r="Q207" s="12" t="s">
        <v>44</v>
      </c>
    </row>
    <row r="208" spans="1:17" ht="12.75" customHeight="1" x14ac:dyDescent="0.25">
      <c r="A208" s="12" t="s">
        <v>546</v>
      </c>
      <c r="B208" s="15">
        <v>45174</v>
      </c>
      <c r="C208" s="12" t="s">
        <v>384</v>
      </c>
      <c r="E208" s="5" t="s">
        <v>1107</v>
      </c>
      <c r="F208" s="13" t="s">
        <v>1346</v>
      </c>
      <c r="H208" s="37">
        <v>381.33</v>
      </c>
      <c r="I208" s="37">
        <v>38.130000000000003</v>
      </c>
      <c r="J208" s="37">
        <v>419.46</v>
      </c>
      <c r="L208" s="12" t="s">
        <v>1231</v>
      </c>
      <c r="O208" s="29"/>
      <c r="Q208" s="12" t="s">
        <v>44</v>
      </c>
    </row>
    <row r="209" spans="1:18" ht="12.75" customHeight="1" x14ac:dyDescent="0.25">
      <c r="A209" s="12" t="s">
        <v>547</v>
      </c>
      <c r="B209" s="15">
        <v>45174</v>
      </c>
      <c r="C209" s="12" t="s">
        <v>283</v>
      </c>
      <c r="E209" s="5" t="s">
        <v>1097</v>
      </c>
      <c r="F209" s="13" t="s">
        <v>1309</v>
      </c>
      <c r="G209" s="13" t="s">
        <v>1152</v>
      </c>
      <c r="H209" s="37">
        <v>180</v>
      </c>
      <c r="I209" s="37">
        <v>18</v>
      </c>
      <c r="J209" s="37">
        <v>198</v>
      </c>
      <c r="L209" s="12" t="s">
        <v>1232</v>
      </c>
      <c r="O209" s="29"/>
      <c r="Q209" s="12" t="s">
        <v>44</v>
      </c>
    </row>
    <row r="210" spans="1:18" ht="12.75" customHeight="1" x14ac:dyDescent="0.25">
      <c r="A210" s="12" t="s">
        <v>890</v>
      </c>
      <c r="B210" s="15">
        <v>45174</v>
      </c>
      <c r="C210" s="12" t="s">
        <v>383</v>
      </c>
      <c r="D210" s="15">
        <v>45173</v>
      </c>
      <c r="E210" s="5" t="s">
        <v>1107</v>
      </c>
      <c r="F210" s="13" t="s">
        <v>1351</v>
      </c>
      <c r="H210" s="37">
        <v>331.18</v>
      </c>
      <c r="I210" s="38">
        <v>33.119999999999997</v>
      </c>
      <c r="J210" s="37">
        <v>364.3</v>
      </c>
      <c r="K210" s="42"/>
      <c r="L210" s="16"/>
      <c r="O210" s="29"/>
      <c r="Q210" s="12" t="s">
        <v>44</v>
      </c>
    </row>
    <row r="211" spans="1:18" ht="12.75" customHeight="1" x14ac:dyDescent="0.25">
      <c r="A211" s="12" t="s">
        <v>548</v>
      </c>
      <c r="B211" s="15">
        <v>45174</v>
      </c>
      <c r="C211" s="12" t="s">
        <v>301</v>
      </c>
      <c r="E211" s="5" t="s">
        <v>1097</v>
      </c>
      <c r="F211" s="13" t="s">
        <v>1309</v>
      </c>
      <c r="G211" s="13" t="s">
        <v>1152</v>
      </c>
      <c r="H211" s="37">
        <v>860.38</v>
      </c>
      <c r="I211" s="37">
        <v>86.04</v>
      </c>
      <c r="J211" s="37">
        <v>946.42</v>
      </c>
      <c r="L211" s="12" t="s">
        <v>1233</v>
      </c>
      <c r="O211" s="29"/>
      <c r="Q211" s="12" t="s">
        <v>44</v>
      </c>
      <c r="R211" s="12" t="s">
        <v>549</v>
      </c>
    </row>
    <row r="212" spans="1:18" ht="12.75" customHeight="1" x14ac:dyDescent="0.25">
      <c r="A212" s="12" t="s">
        <v>889</v>
      </c>
      <c r="B212" s="15">
        <v>45174</v>
      </c>
      <c r="C212" s="12" t="s">
        <v>135</v>
      </c>
      <c r="D212" s="15">
        <v>45037</v>
      </c>
      <c r="E212" s="5" t="s">
        <v>1097</v>
      </c>
      <c r="F212" s="13" t="s">
        <v>1309</v>
      </c>
      <c r="G212" s="13" t="s">
        <v>1314</v>
      </c>
      <c r="H212" s="37">
        <v>225</v>
      </c>
      <c r="I212" s="38">
        <v>22.5</v>
      </c>
      <c r="J212" s="37">
        <v>247.5</v>
      </c>
      <c r="K212" s="42" t="s">
        <v>136</v>
      </c>
      <c r="L212" s="16" t="s">
        <v>1458</v>
      </c>
      <c r="O212" s="29"/>
      <c r="Q212" s="12" t="s">
        <v>44</v>
      </c>
    </row>
    <row r="213" spans="1:18" ht="12.75" customHeight="1" x14ac:dyDescent="0.25">
      <c r="A213" s="12" t="s">
        <v>550</v>
      </c>
      <c r="B213" s="15">
        <v>45175</v>
      </c>
      <c r="C213" s="12" t="s">
        <v>387</v>
      </c>
      <c r="E213" s="5" t="s">
        <v>1097</v>
      </c>
      <c r="F213" s="13" t="s">
        <v>1309</v>
      </c>
      <c r="G213" s="13" t="s">
        <v>1352</v>
      </c>
      <c r="H213" s="37">
        <v>335</v>
      </c>
      <c r="I213" s="37">
        <v>33.5</v>
      </c>
      <c r="J213" s="37">
        <v>368.5</v>
      </c>
      <c r="K213" s="13" t="s">
        <v>388</v>
      </c>
      <c r="L213" s="12" t="s">
        <v>1459</v>
      </c>
      <c r="O213" s="29"/>
      <c r="Q213" s="12" t="s">
        <v>44</v>
      </c>
    </row>
    <row r="214" spans="1:18" ht="12.75" customHeight="1" x14ac:dyDescent="0.25">
      <c r="A214" s="12" t="s">
        <v>551</v>
      </c>
      <c r="B214" s="15">
        <v>45176</v>
      </c>
      <c r="C214" s="12" t="s">
        <v>391</v>
      </c>
      <c r="E214" s="5" t="s">
        <v>1097</v>
      </c>
      <c r="F214" s="13" t="s">
        <v>1309</v>
      </c>
      <c r="G214" s="13" t="s">
        <v>1314</v>
      </c>
      <c r="H214" s="37">
        <v>798.76</v>
      </c>
      <c r="I214" s="37">
        <v>79.88</v>
      </c>
      <c r="J214" s="37">
        <v>878.64</v>
      </c>
      <c r="K214" s="13" t="s">
        <v>552</v>
      </c>
      <c r="L214" s="12" t="s">
        <v>1460</v>
      </c>
      <c r="O214" s="29"/>
      <c r="Q214" s="12" t="s">
        <v>44</v>
      </c>
    </row>
    <row r="215" spans="1:18" ht="12.75" customHeight="1" x14ac:dyDescent="0.25">
      <c r="A215" s="12" t="s">
        <v>553</v>
      </c>
      <c r="B215" s="15">
        <v>45176</v>
      </c>
      <c r="C215" s="12" t="s">
        <v>370</v>
      </c>
      <c r="E215" s="5" t="s">
        <v>1268</v>
      </c>
      <c r="F215" s="13" t="s">
        <v>1316</v>
      </c>
      <c r="G215" s="13" t="s">
        <v>1269</v>
      </c>
      <c r="H215" s="37">
        <v>135</v>
      </c>
      <c r="I215" s="37">
        <v>13.5</v>
      </c>
      <c r="J215" s="37">
        <v>148.5</v>
      </c>
      <c r="K215" s="13" t="s">
        <v>371</v>
      </c>
      <c r="L215" s="12" t="s">
        <v>1461</v>
      </c>
      <c r="O215" s="29"/>
      <c r="Q215" s="12" t="s">
        <v>44</v>
      </c>
    </row>
    <row r="216" spans="1:18" ht="12.75" customHeight="1" x14ac:dyDescent="0.25">
      <c r="A216" s="12" t="s">
        <v>554</v>
      </c>
      <c r="B216" s="15">
        <v>45177</v>
      </c>
      <c r="C216" s="12" t="s">
        <v>394</v>
      </c>
      <c r="E216" s="5" t="s">
        <v>1122</v>
      </c>
      <c r="F216" s="13" t="s">
        <v>1123</v>
      </c>
      <c r="H216" s="37">
        <v>1683</v>
      </c>
      <c r="I216" s="37">
        <v>168.3</v>
      </c>
      <c r="J216" s="37">
        <v>1851.3</v>
      </c>
      <c r="L216" s="12" t="s">
        <v>1295</v>
      </c>
      <c r="M216" s="16">
        <v>647.95000000000005</v>
      </c>
      <c r="N216" s="7">
        <v>1</v>
      </c>
      <c r="O216" s="29">
        <v>45177</v>
      </c>
      <c r="P216" s="5" t="s">
        <v>493</v>
      </c>
      <c r="Q216" s="12" t="s">
        <v>42</v>
      </c>
    </row>
    <row r="217" spans="1:18" ht="12.75" customHeight="1" x14ac:dyDescent="0.25">
      <c r="A217" s="12" t="s">
        <v>555</v>
      </c>
      <c r="B217" s="15">
        <v>45177</v>
      </c>
      <c r="C217" s="12" t="s">
        <v>392</v>
      </c>
      <c r="E217" s="5" t="s">
        <v>1097</v>
      </c>
      <c r="F217" s="13" t="s">
        <v>1309</v>
      </c>
      <c r="G217" s="13" t="s">
        <v>1139</v>
      </c>
      <c r="H217" s="37">
        <v>19647.47</v>
      </c>
      <c r="I217" s="37">
        <v>1964.75</v>
      </c>
      <c r="J217" s="37">
        <v>21612.22</v>
      </c>
      <c r="K217" s="13" t="s">
        <v>393</v>
      </c>
      <c r="L217" s="12" t="s">
        <v>1462</v>
      </c>
      <c r="M217" s="16">
        <v>8644.8799999999992</v>
      </c>
      <c r="N217" s="7">
        <v>1</v>
      </c>
      <c r="O217" s="29">
        <v>45177</v>
      </c>
      <c r="P217" s="5" t="s">
        <v>493</v>
      </c>
      <c r="Q217" s="12" t="s">
        <v>40</v>
      </c>
    </row>
    <row r="218" spans="1:18" ht="12.75" customHeight="1" x14ac:dyDescent="0.25">
      <c r="A218" s="12" t="s">
        <v>556</v>
      </c>
      <c r="B218" s="15">
        <v>45177</v>
      </c>
      <c r="C218" s="12" t="s">
        <v>376</v>
      </c>
      <c r="E218" s="5" t="s">
        <v>1273</v>
      </c>
      <c r="F218" s="13" t="s">
        <v>1326</v>
      </c>
      <c r="G218" s="13" t="s">
        <v>1274</v>
      </c>
      <c r="H218" s="37">
        <v>9320.93</v>
      </c>
      <c r="I218" s="37">
        <v>932.09</v>
      </c>
      <c r="J218" s="37">
        <v>10253.02</v>
      </c>
      <c r="L218" s="12" t="s">
        <v>1296</v>
      </c>
      <c r="M218" s="16">
        <v>3588.55</v>
      </c>
      <c r="N218" s="7">
        <v>1</v>
      </c>
      <c r="O218" s="29">
        <v>45177</v>
      </c>
      <c r="P218" s="5" t="s">
        <v>493</v>
      </c>
      <c r="Q218" s="12" t="s">
        <v>42</v>
      </c>
    </row>
    <row r="219" spans="1:18" ht="12.75" customHeight="1" x14ac:dyDescent="0.25">
      <c r="A219" s="12" t="s">
        <v>557</v>
      </c>
      <c r="B219" s="15">
        <v>45177</v>
      </c>
      <c r="C219" s="12" t="s">
        <v>558</v>
      </c>
      <c r="E219" s="5" t="s">
        <v>1097</v>
      </c>
      <c r="F219" s="13" t="s">
        <v>1309</v>
      </c>
      <c r="G219" s="13" t="s">
        <v>1310</v>
      </c>
      <c r="H219" s="37">
        <v>2531</v>
      </c>
      <c r="I219" s="37">
        <v>253.1</v>
      </c>
      <c r="J219" s="37">
        <v>2784.1</v>
      </c>
      <c r="K219" s="13" t="s">
        <v>51</v>
      </c>
      <c r="L219" s="12" t="s">
        <v>1297</v>
      </c>
      <c r="M219" s="16">
        <v>974.43</v>
      </c>
      <c r="N219" s="7">
        <v>1</v>
      </c>
      <c r="O219" s="29">
        <v>45177</v>
      </c>
      <c r="Q219" s="12" t="s">
        <v>42</v>
      </c>
    </row>
    <row r="220" spans="1:18" ht="12.75" customHeight="1" x14ac:dyDescent="0.25">
      <c r="A220" s="12" t="s">
        <v>560</v>
      </c>
      <c r="B220" s="15">
        <v>45177</v>
      </c>
      <c r="C220" s="12" t="s">
        <v>377</v>
      </c>
      <c r="E220" s="5" t="s">
        <v>1273</v>
      </c>
      <c r="F220" s="13" t="s">
        <v>1326</v>
      </c>
      <c r="G220" s="13" t="s">
        <v>1274</v>
      </c>
      <c r="H220" s="37">
        <v>5590.9</v>
      </c>
      <c r="I220" s="37">
        <v>559.09</v>
      </c>
      <c r="J220" s="37">
        <v>6149.99</v>
      </c>
      <c r="L220" s="12" t="s">
        <v>1234</v>
      </c>
      <c r="M220" s="16">
        <v>2152.4899999999998</v>
      </c>
      <c r="N220" s="7">
        <v>1</v>
      </c>
      <c r="O220" s="29">
        <v>45180</v>
      </c>
      <c r="P220" s="5" t="s">
        <v>493</v>
      </c>
      <c r="Q220" s="12" t="s">
        <v>43</v>
      </c>
    </row>
    <row r="221" spans="1:18" ht="12.75" customHeight="1" x14ac:dyDescent="0.25">
      <c r="A221" s="12" t="s">
        <v>561</v>
      </c>
      <c r="B221" s="15">
        <v>45177</v>
      </c>
      <c r="C221" s="12" t="s">
        <v>395</v>
      </c>
      <c r="E221" s="5" t="s">
        <v>1273</v>
      </c>
      <c r="F221" s="13" t="s">
        <v>1326</v>
      </c>
      <c r="G221" s="13" t="s">
        <v>1274</v>
      </c>
      <c r="H221" s="37">
        <v>360</v>
      </c>
      <c r="I221" s="37">
        <v>36</v>
      </c>
      <c r="J221" s="37">
        <v>396</v>
      </c>
      <c r="L221" s="12" t="s">
        <v>1235</v>
      </c>
      <c r="O221" s="29"/>
      <c r="Q221" s="12" t="s">
        <v>43</v>
      </c>
    </row>
    <row r="222" spans="1:18" ht="12.75" customHeight="1" x14ac:dyDescent="0.25">
      <c r="A222" s="12" t="s">
        <v>562</v>
      </c>
      <c r="B222" s="15">
        <v>45180</v>
      </c>
      <c r="C222" s="12" t="s">
        <v>375</v>
      </c>
      <c r="E222" s="5" t="s">
        <v>1273</v>
      </c>
      <c r="F222" s="13" t="s">
        <v>1326</v>
      </c>
      <c r="G222" s="13" t="s">
        <v>1274</v>
      </c>
      <c r="H222" s="37">
        <v>7241.99</v>
      </c>
      <c r="I222" s="37">
        <v>724.2</v>
      </c>
      <c r="J222" s="37">
        <v>7966.19</v>
      </c>
      <c r="L222" s="12" t="s">
        <v>1298</v>
      </c>
      <c r="M222" s="16">
        <v>3186.47</v>
      </c>
      <c r="N222" s="7">
        <v>1</v>
      </c>
      <c r="O222" s="29">
        <v>45180</v>
      </c>
      <c r="P222" s="5" t="s">
        <v>493</v>
      </c>
      <c r="Q222" s="12" t="s">
        <v>42</v>
      </c>
    </row>
    <row r="223" spans="1:18" ht="12.75" customHeight="1" x14ac:dyDescent="0.25">
      <c r="A223" s="12" t="s">
        <v>563</v>
      </c>
      <c r="B223" s="15">
        <v>45180</v>
      </c>
      <c r="C223" s="12" t="s">
        <v>396</v>
      </c>
      <c r="E223" s="5" t="s">
        <v>1273</v>
      </c>
      <c r="F223" s="13" t="s">
        <v>1326</v>
      </c>
      <c r="G223" s="13" t="s">
        <v>1274</v>
      </c>
      <c r="H223" s="37">
        <v>360</v>
      </c>
      <c r="I223" s="37">
        <v>36</v>
      </c>
      <c r="J223" s="37">
        <v>396</v>
      </c>
      <c r="L223" s="12" t="s">
        <v>1299</v>
      </c>
      <c r="M223" s="16">
        <v>396</v>
      </c>
      <c r="N223" s="7">
        <v>1</v>
      </c>
      <c r="O223" s="29">
        <v>45203</v>
      </c>
      <c r="P223" s="5" t="s">
        <v>493</v>
      </c>
      <c r="Q223" s="12" t="s">
        <v>42</v>
      </c>
    </row>
    <row r="224" spans="1:18" ht="12.75" customHeight="1" x14ac:dyDescent="0.25">
      <c r="A224" s="12" t="s">
        <v>564</v>
      </c>
      <c r="B224" s="15">
        <v>45180</v>
      </c>
      <c r="C224" s="12" t="s">
        <v>400</v>
      </c>
      <c r="E224" s="5" t="s">
        <v>1273</v>
      </c>
      <c r="F224" s="13" t="s">
        <v>1326</v>
      </c>
      <c r="G224" s="13" t="s">
        <v>1274</v>
      </c>
      <c r="H224" s="37">
        <v>1697.43</v>
      </c>
      <c r="I224" s="37">
        <v>169.74</v>
      </c>
      <c r="J224" s="37">
        <v>1867.17</v>
      </c>
      <c r="L224" s="12" t="s">
        <v>1300</v>
      </c>
      <c r="M224" s="16">
        <v>746.86</v>
      </c>
      <c r="N224" s="7">
        <v>1</v>
      </c>
      <c r="O224" s="29">
        <v>45180</v>
      </c>
      <c r="P224" s="5" t="s">
        <v>493</v>
      </c>
      <c r="Q224" s="12" t="s">
        <v>42</v>
      </c>
    </row>
    <row r="225" spans="1:18" ht="12.75" customHeight="1" x14ac:dyDescent="0.25">
      <c r="A225" s="45" t="s">
        <v>565</v>
      </c>
      <c r="B225" s="46">
        <v>45180</v>
      </c>
      <c r="C225" s="49" t="s">
        <v>398</v>
      </c>
      <c r="E225" s="48" t="s">
        <v>1273</v>
      </c>
      <c r="F225" s="47" t="s">
        <v>1326</v>
      </c>
      <c r="G225" s="47" t="s">
        <v>1274</v>
      </c>
      <c r="H225" s="50">
        <v>360</v>
      </c>
      <c r="I225" s="50">
        <v>36</v>
      </c>
      <c r="J225" s="50">
        <v>396</v>
      </c>
      <c r="K225" s="47"/>
      <c r="L225" s="49" t="s">
        <v>1301</v>
      </c>
      <c r="O225" s="29"/>
      <c r="Q225" s="12" t="s">
        <v>43</v>
      </c>
    </row>
    <row r="226" spans="1:18" ht="12.75" customHeight="1" x14ac:dyDescent="0.25">
      <c r="A226" s="45" t="s">
        <v>566</v>
      </c>
      <c r="B226" s="46">
        <v>45180</v>
      </c>
      <c r="C226" s="49" t="s">
        <v>380</v>
      </c>
      <c r="E226" s="48" t="s">
        <v>1273</v>
      </c>
      <c r="F226" s="47" t="s">
        <v>1326</v>
      </c>
      <c r="G226" s="47" t="s">
        <v>1274</v>
      </c>
      <c r="H226" s="50">
        <v>4543</v>
      </c>
      <c r="I226" s="50">
        <v>454.3</v>
      </c>
      <c r="J226" s="50">
        <v>4997.3</v>
      </c>
      <c r="K226" s="47"/>
      <c r="L226" s="49" t="s">
        <v>1302</v>
      </c>
      <c r="M226" s="16">
        <v>1749.05</v>
      </c>
      <c r="N226" s="7">
        <v>1</v>
      </c>
      <c r="O226" s="29">
        <v>45180</v>
      </c>
      <c r="P226" s="5" t="s">
        <v>493</v>
      </c>
      <c r="Q226" s="12" t="s">
        <v>43</v>
      </c>
    </row>
    <row r="227" spans="1:18" ht="12.75" customHeight="1" x14ac:dyDescent="0.25">
      <c r="A227" s="45" t="s">
        <v>567</v>
      </c>
      <c r="B227" s="46">
        <v>45180</v>
      </c>
      <c r="C227" s="49" t="s">
        <v>378</v>
      </c>
      <c r="E227" s="48" t="s">
        <v>1273</v>
      </c>
      <c r="F227" s="47" t="s">
        <v>1326</v>
      </c>
      <c r="G227" s="47" t="s">
        <v>1274</v>
      </c>
      <c r="H227" s="50">
        <v>1872.85</v>
      </c>
      <c r="I227" s="50">
        <v>187.28</v>
      </c>
      <c r="J227" s="50">
        <v>2060.13</v>
      </c>
      <c r="K227" s="47"/>
      <c r="L227" s="49" t="s">
        <v>1236</v>
      </c>
      <c r="O227" s="29"/>
      <c r="Q227" s="12" t="s">
        <v>42</v>
      </c>
    </row>
    <row r="228" spans="1:18" ht="12.75" customHeight="1" x14ac:dyDescent="0.25">
      <c r="A228" s="45" t="s">
        <v>568</v>
      </c>
      <c r="B228" s="46">
        <v>45180</v>
      </c>
      <c r="C228" s="49" t="s">
        <v>374</v>
      </c>
      <c r="E228" s="48" t="s">
        <v>1273</v>
      </c>
      <c r="F228" s="47" t="s">
        <v>1326</v>
      </c>
      <c r="G228" s="47" t="s">
        <v>1274</v>
      </c>
      <c r="H228" s="50">
        <v>2161.6799999999998</v>
      </c>
      <c r="I228" s="50">
        <v>216.17</v>
      </c>
      <c r="J228" s="50">
        <v>2377.85</v>
      </c>
      <c r="K228" s="47"/>
      <c r="L228" s="49" t="s">
        <v>1237</v>
      </c>
      <c r="O228" s="29"/>
      <c r="Q228" s="12" t="s">
        <v>44</v>
      </c>
      <c r="R228" s="12" t="s">
        <v>549</v>
      </c>
    </row>
    <row r="229" spans="1:18" ht="12.75" customHeight="1" x14ac:dyDescent="0.25">
      <c r="A229" s="66" t="s">
        <v>569</v>
      </c>
      <c r="B229" s="67">
        <v>45181</v>
      </c>
      <c r="C229" s="68" t="s">
        <v>389</v>
      </c>
      <c r="D229" s="17"/>
      <c r="E229" s="69" t="s">
        <v>1097</v>
      </c>
      <c r="F229" s="70" t="s">
        <v>1309</v>
      </c>
      <c r="G229" s="70" t="s">
        <v>1314</v>
      </c>
      <c r="H229" s="71">
        <v>382</v>
      </c>
      <c r="I229" s="71">
        <v>38.200000000000003</v>
      </c>
      <c r="J229" s="71">
        <v>420.2</v>
      </c>
      <c r="K229" s="70" t="s">
        <v>390</v>
      </c>
      <c r="L229" s="68" t="s">
        <v>1463</v>
      </c>
      <c r="O229" s="29"/>
      <c r="Q229" s="12" t="s">
        <v>44</v>
      </c>
    </row>
    <row r="230" spans="1:18" ht="12.75" customHeight="1" x14ac:dyDescent="0.25">
      <c r="A230" s="45" t="s">
        <v>570</v>
      </c>
      <c r="B230" s="46">
        <v>45181</v>
      </c>
      <c r="C230" s="49" t="s">
        <v>379</v>
      </c>
      <c r="E230" s="48" t="s">
        <v>1273</v>
      </c>
      <c r="F230" s="47" t="s">
        <v>1326</v>
      </c>
      <c r="G230" s="47" t="s">
        <v>1274</v>
      </c>
      <c r="H230" s="60">
        <v>8139.74</v>
      </c>
      <c r="I230" s="60">
        <v>813.97</v>
      </c>
      <c r="J230" s="60">
        <v>8953.7099999999991</v>
      </c>
      <c r="K230" s="47"/>
      <c r="L230" s="49" t="s">
        <v>1464</v>
      </c>
      <c r="M230" s="16">
        <v>3133.79</v>
      </c>
      <c r="N230" s="7">
        <v>1</v>
      </c>
      <c r="O230" s="29">
        <v>45181</v>
      </c>
      <c r="P230" s="5" t="s">
        <v>493</v>
      </c>
      <c r="Q230" s="12" t="s">
        <v>42</v>
      </c>
    </row>
    <row r="231" spans="1:18" ht="12.75" customHeight="1" x14ac:dyDescent="0.25">
      <c r="A231" s="45" t="s">
        <v>571</v>
      </c>
      <c r="B231" s="46">
        <v>45181</v>
      </c>
      <c r="C231" s="49" t="s">
        <v>397</v>
      </c>
      <c r="E231" s="48" t="s">
        <v>1273</v>
      </c>
      <c r="F231" s="47" t="s">
        <v>1326</v>
      </c>
      <c r="G231" s="47" t="s">
        <v>1274</v>
      </c>
      <c r="H231" s="60">
        <v>360</v>
      </c>
      <c r="I231" s="60">
        <v>36</v>
      </c>
      <c r="J231" s="60">
        <v>396</v>
      </c>
      <c r="K231" s="47"/>
      <c r="L231" s="49" t="s">
        <v>1465</v>
      </c>
      <c r="O231" s="29"/>
      <c r="Q231" s="12" t="s">
        <v>42</v>
      </c>
    </row>
    <row r="232" spans="1:18" ht="12.75" customHeight="1" x14ac:dyDescent="0.25">
      <c r="A232" s="45" t="s">
        <v>572</v>
      </c>
      <c r="B232" s="46">
        <v>45181</v>
      </c>
      <c r="C232" s="49" t="s">
        <v>573</v>
      </c>
      <c r="E232" s="48" t="s">
        <v>1097</v>
      </c>
      <c r="F232" s="47" t="s">
        <v>1309</v>
      </c>
      <c r="G232" s="47" t="s">
        <v>1310</v>
      </c>
      <c r="H232" s="60">
        <v>551</v>
      </c>
      <c r="I232" s="60">
        <v>67.099999999999994</v>
      </c>
      <c r="J232" s="60">
        <v>618.1</v>
      </c>
      <c r="K232" s="47" t="s">
        <v>52</v>
      </c>
      <c r="L232" s="49" t="s">
        <v>1238</v>
      </c>
      <c r="O232" s="29"/>
      <c r="Q232" s="12" t="s">
        <v>40</v>
      </c>
    </row>
    <row r="233" spans="1:18" ht="12.75" customHeight="1" x14ac:dyDescent="0.25">
      <c r="A233" s="45" t="s">
        <v>574</v>
      </c>
      <c r="B233" s="46">
        <v>45182</v>
      </c>
      <c r="C233" s="49" t="s">
        <v>319</v>
      </c>
      <c r="E233" s="48" t="s">
        <v>1135</v>
      </c>
      <c r="F233" s="47" t="s">
        <v>1136</v>
      </c>
      <c r="G233" s="47" t="s">
        <v>1127</v>
      </c>
      <c r="H233" s="60">
        <v>140</v>
      </c>
      <c r="I233" s="60">
        <v>14</v>
      </c>
      <c r="J233" s="60">
        <v>154</v>
      </c>
      <c r="K233" s="47" t="s">
        <v>320</v>
      </c>
      <c r="L233" s="49" t="s">
        <v>1466</v>
      </c>
      <c r="O233" s="29"/>
      <c r="Q233" s="12" t="s">
        <v>40</v>
      </c>
    </row>
    <row r="234" spans="1:18" ht="12.75" customHeight="1" x14ac:dyDescent="0.25">
      <c r="A234" s="45" t="s">
        <v>575</v>
      </c>
      <c r="B234" s="46">
        <v>45182</v>
      </c>
      <c r="C234" s="49" t="s">
        <v>404</v>
      </c>
      <c r="E234" s="48" t="s">
        <v>1097</v>
      </c>
      <c r="F234" s="47" t="s">
        <v>1309</v>
      </c>
      <c r="G234" s="47" t="s">
        <v>1317</v>
      </c>
      <c r="H234" s="60">
        <v>6672.57</v>
      </c>
      <c r="I234" s="60">
        <v>667.26</v>
      </c>
      <c r="J234" s="60">
        <v>7339.83</v>
      </c>
      <c r="K234" s="47" t="s">
        <v>405</v>
      </c>
      <c r="L234" s="49" t="s">
        <v>1239</v>
      </c>
      <c r="M234" s="16">
        <f>2935.93+1734.6</f>
        <v>4670.53</v>
      </c>
      <c r="N234" s="7">
        <v>2</v>
      </c>
      <c r="O234" s="29" t="s">
        <v>576</v>
      </c>
      <c r="P234" s="5" t="s">
        <v>493</v>
      </c>
      <c r="Q234" s="12" t="s">
        <v>42</v>
      </c>
      <c r="R234" s="12" t="s">
        <v>577</v>
      </c>
    </row>
    <row r="235" spans="1:18" ht="12.75" customHeight="1" x14ac:dyDescent="0.25">
      <c r="A235" s="45" t="s">
        <v>578</v>
      </c>
      <c r="B235" s="46">
        <v>45182</v>
      </c>
      <c r="C235" s="49" t="s">
        <v>410</v>
      </c>
      <c r="E235" s="48" t="s">
        <v>1268</v>
      </c>
      <c r="F235" s="47" t="s">
        <v>1316</v>
      </c>
      <c r="G235" s="47" t="s">
        <v>1088</v>
      </c>
      <c r="H235" s="60">
        <v>200</v>
      </c>
      <c r="I235" s="60">
        <v>20</v>
      </c>
      <c r="J235" s="60">
        <v>220</v>
      </c>
      <c r="K235" s="47" t="s">
        <v>411</v>
      </c>
      <c r="L235" s="49" t="s">
        <v>1303</v>
      </c>
      <c r="O235" s="29"/>
      <c r="Q235" s="12" t="s">
        <v>41</v>
      </c>
    </row>
    <row r="236" spans="1:18" ht="12.75" customHeight="1" x14ac:dyDescent="0.25">
      <c r="A236" s="45" t="s">
        <v>579</v>
      </c>
      <c r="B236" s="46">
        <v>45183</v>
      </c>
      <c r="C236" s="49" t="s">
        <v>415</v>
      </c>
      <c r="E236" s="48" t="s">
        <v>1097</v>
      </c>
      <c r="F236" s="47" t="s">
        <v>1309</v>
      </c>
      <c r="G236" s="47" t="s">
        <v>1329</v>
      </c>
      <c r="H236" s="60">
        <v>598.54</v>
      </c>
      <c r="I236" s="60">
        <v>59.85</v>
      </c>
      <c r="J236" s="60">
        <v>658.39</v>
      </c>
      <c r="K236" s="47" t="s">
        <v>416</v>
      </c>
      <c r="L236" s="49" t="s">
        <v>1467</v>
      </c>
      <c r="O236" s="29"/>
      <c r="Q236" s="12" t="s">
        <v>44</v>
      </c>
    </row>
    <row r="237" spans="1:18" ht="12.75" customHeight="1" x14ac:dyDescent="0.25">
      <c r="A237" s="45" t="s">
        <v>580</v>
      </c>
      <c r="B237" s="46">
        <v>45183</v>
      </c>
      <c r="C237" s="49" t="s">
        <v>385</v>
      </c>
      <c r="E237" s="48" t="s">
        <v>1107</v>
      </c>
      <c r="F237" s="47" t="s">
        <v>1353</v>
      </c>
      <c r="G237" s="47"/>
      <c r="H237" s="60">
        <v>4096.3599999999997</v>
      </c>
      <c r="I237" s="60">
        <v>409.64</v>
      </c>
      <c r="J237" s="60">
        <v>4506</v>
      </c>
      <c r="K237" s="47"/>
      <c r="L237" s="49" t="s">
        <v>1240</v>
      </c>
      <c r="O237" s="29"/>
      <c r="Q237" s="12" t="s">
        <v>42</v>
      </c>
    </row>
    <row r="238" spans="1:18" ht="12.75" customHeight="1" x14ac:dyDescent="0.25">
      <c r="A238" s="45" t="s">
        <v>581</v>
      </c>
      <c r="B238" s="46">
        <v>45183</v>
      </c>
      <c r="C238" s="49" t="s">
        <v>407</v>
      </c>
      <c r="E238" s="48" t="s">
        <v>1097</v>
      </c>
      <c r="F238" s="47" t="s">
        <v>1309</v>
      </c>
      <c r="G238" s="47" t="s">
        <v>1314</v>
      </c>
      <c r="H238" s="60">
        <v>813.8</v>
      </c>
      <c r="I238" s="60">
        <v>81.38</v>
      </c>
      <c r="J238" s="60">
        <v>895.18</v>
      </c>
      <c r="K238" s="47" t="s">
        <v>408</v>
      </c>
      <c r="L238" s="49" t="s">
        <v>1468</v>
      </c>
      <c r="O238" s="29"/>
      <c r="Q238" s="12" t="s">
        <v>42</v>
      </c>
    </row>
    <row r="239" spans="1:18" ht="12.75" customHeight="1" x14ac:dyDescent="0.25">
      <c r="A239" s="45" t="s">
        <v>582</v>
      </c>
      <c r="B239" s="46">
        <v>45184</v>
      </c>
      <c r="C239" s="49" t="s">
        <v>421</v>
      </c>
      <c r="E239" s="48" t="s">
        <v>1273</v>
      </c>
      <c r="F239" s="47" t="s">
        <v>1326</v>
      </c>
      <c r="G239" s="47" t="s">
        <v>1274</v>
      </c>
      <c r="H239" s="60">
        <v>1569.48</v>
      </c>
      <c r="I239" s="60">
        <v>156.94999999999999</v>
      </c>
      <c r="J239" s="60">
        <v>1726.43</v>
      </c>
      <c r="K239" s="47"/>
      <c r="L239" s="49" t="s">
        <v>1304</v>
      </c>
      <c r="O239" s="29"/>
      <c r="Q239" s="12" t="s">
        <v>42</v>
      </c>
    </row>
    <row r="240" spans="1:18" ht="12.75" customHeight="1" x14ac:dyDescent="0.25">
      <c r="A240" s="45" t="s">
        <v>583</v>
      </c>
      <c r="B240" s="46">
        <v>45184</v>
      </c>
      <c r="C240" s="49" t="s">
        <v>420</v>
      </c>
      <c r="E240" s="48" t="s">
        <v>1273</v>
      </c>
      <c r="F240" s="47" t="s">
        <v>1326</v>
      </c>
      <c r="G240" s="47" t="s">
        <v>1274</v>
      </c>
      <c r="H240" s="60">
        <v>250</v>
      </c>
      <c r="I240" s="60">
        <v>25</v>
      </c>
      <c r="J240" s="60">
        <v>275</v>
      </c>
      <c r="K240" s="47"/>
      <c r="L240" s="49" t="s">
        <v>1305</v>
      </c>
      <c r="O240" s="29"/>
      <c r="Q240" s="12" t="s">
        <v>42</v>
      </c>
    </row>
    <row r="241" spans="1:18" ht="12.75" customHeight="1" x14ac:dyDescent="0.25">
      <c r="A241" s="45" t="s">
        <v>584</v>
      </c>
      <c r="B241" s="46">
        <v>45184</v>
      </c>
      <c r="C241" s="49" t="s">
        <v>422</v>
      </c>
      <c r="E241" s="48" t="s">
        <v>1097</v>
      </c>
      <c r="F241" s="47" t="s">
        <v>1309</v>
      </c>
      <c r="G241" s="47" t="s">
        <v>1317</v>
      </c>
      <c r="H241" s="60">
        <v>5294.26</v>
      </c>
      <c r="I241" s="60">
        <v>529.42999999999995</v>
      </c>
      <c r="J241" s="60">
        <v>5823.69</v>
      </c>
      <c r="K241" s="47" t="s">
        <v>12</v>
      </c>
      <c r="L241" s="49" t="s">
        <v>1241</v>
      </c>
      <c r="M241" s="16">
        <v>2329.4699999999998</v>
      </c>
      <c r="N241" s="7">
        <v>1</v>
      </c>
      <c r="O241" s="29">
        <v>45184</v>
      </c>
      <c r="P241" s="5" t="s">
        <v>493</v>
      </c>
      <c r="Q241" s="12" t="s">
        <v>42</v>
      </c>
    </row>
    <row r="242" spans="1:18" ht="12.75" customHeight="1" x14ac:dyDescent="0.25">
      <c r="A242" s="45" t="s">
        <v>585</v>
      </c>
      <c r="B242" s="46">
        <v>45184</v>
      </c>
      <c r="C242" s="49" t="s">
        <v>412</v>
      </c>
      <c r="E242" s="48" t="s">
        <v>1097</v>
      </c>
      <c r="F242" s="47" t="s">
        <v>1309</v>
      </c>
      <c r="G242" s="47" t="s">
        <v>1279</v>
      </c>
      <c r="H242" s="60">
        <v>1658.2</v>
      </c>
      <c r="I242" s="60">
        <v>165.82</v>
      </c>
      <c r="J242" s="60">
        <v>1824.02</v>
      </c>
      <c r="K242" s="47" t="s">
        <v>413</v>
      </c>
      <c r="L242" s="49" t="s">
        <v>1242</v>
      </c>
      <c r="O242" s="29"/>
      <c r="Q242" s="12" t="s">
        <v>42</v>
      </c>
    </row>
    <row r="243" spans="1:18" ht="12.75" customHeight="1" x14ac:dyDescent="0.25">
      <c r="A243" s="45" t="s">
        <v>586</v>
      </c>
      <c r="B243" s="46">
        <v>45184</v>
      </c>
      <c r="C243" s="49" t="s">
        <v>414</v>
      </c>
      <c r="E243" s="48" t="s">
        <v>1097</v>
      </c>
      <c r="F243" s="47" t="s">
        <v>1309</v>
      </c>
      <c r="G243" s="47" t="s">
        <v>1279</v>
      </c>
      <c r="H243" s="60">
        <v>1562.11</v>
      </c>
      <c r="I243" s="60">
        <v>156.21</v>
      </c>
      <c r="J243" s="60">
        <v>1718.32</v>
      </c>
      <c r="K243" s="47" t="s">
        <v>413</v>
      </c>
      <c r="L243" s="49" t="s">
        <v>1243</v>
      </c>
      <c r="M243" s="16">
        <v>500</v>
      </c>
      <c r="N243" s="7">
        <v>1</v>
      </c>
      <c r="O243" s="29">
        <v>45196</v>
      </c>
      <c r="P243" s="5" t="s">
        <v>493</v>
      </c>
      <c r="Q243" s="12" t="s">
        <v>42</v>
      </c>
    </row>
    <row r="244" spans="1:18" ht="12.75" customHeight="1" x14ac:dyDescent="0.25">
      <c r="A244" s="45" t="s">
        <v>587</v>
      </c>
      <c r="B244" s="46">
        <v>45184</v>
      </c>
      <c r="C244" s="49" t="s">
        <v>338</v>
      </c>
      <c r="E244" s="48" t="s">
        <v>1097</v>
      </c>
      <c r="F244" s="47" t="s">
        <v>1309</v>
      </c>
      <c r="G244" s="47" t="s">
        <v>1114</v>
      </c>
      <c r="H244" s="60">
        <v>6690.53</v>
      </c>
      <c r="I244" s="60">
        <v>669.05</v>
      </c>
      <c r="J244" s="60">
        <v>7359.58</v>
      </c>
      <c r="K244" s="47" t="s">
        <v>339</v>
      </c>
      <c r="L244" s="49" t="s">
        <v>1244</v>
      </c>
      <c r="M244" s="16">
        <v>2943.83</v>
      </c>
      <c r="N244" s="7">
        <v>1</v>
      </c>
      <c r="O244" s="29">
        <v>45184</v>
      </c>
      <c r="P244" s="5" t="s">
        <v>493</v>
      </c>
      <c r="Q244" s="12" t="s">
        <v>42</v>
      </c>
    </row>
    <row r="245" spans="1:18" ht="12.75" customHeight="1" x14ac:dyDescent="0.25">
      <c r="A245" s="45" t="s">
        <v>588</v>
      </c>
      <c r="B245" s="46">
        <v>45184</v>
      </c>
      <c r="C245" s="49" t="s">
        <v>419</v>
      </c>
      <c r="E245" s="48" t="s">
        <v>1273</v>
      </c>
      <c r="F245" s="47" t="s">
        <v>1326</v>
      </c>
      <c r="G245" s="47" t="s">
        <v>1274</v>
      </c>
      <c r="H245" s="60">
        <v>4381.01</v>
      </c>
      <c r="I245" s="60">
        <v>438.1</v>
      </c>
      <c r="J245" s="60">
        <v>4819.1099999999997</v>
      </c>
      <c r="K245" s="47"/>
      <c r="L245" s="49" t="s">
        <v>1469</v>
      </c>
      <c r="O245" s="29"/>
      <c r="Q245" s="12" t="s">
        <v>42</v>
      </c>
    </row>
    <row r="246" spans="1:18" ht="12.75" customHeight="1" x14ac:dyDescent="0.25">
      <c r="A246" s="45" t="s">
        <v>589</v>
      </c>
      <c r="B246" s="46">
        <v>45187</v>
      </c>
      <c r="C246" s="49" t="s">
        <v>324</v>
      </c>
      <c r="E246" s="48" t="s">
        <v>1097</v>
      </c>
      <c r="F246" s="47" t="s">
        <v>1309</v>
      </c>
      <c r="G246" s="47" t="s">
        <v>1310</v>
      </c>
      <c r="H246" s="60">
        <v>620</v>
      </c>
      <c r="I246" s="60">
        <v>62</v>
      </c>
      <c r="J246" s="60">
        <v>682</v>
      </c>
      <c r="K246" s="47"/>
      <c r="L246" s="49" t="s">
        <v>1245</v>
      </c>
      <c r="O246" s="29"/>
      <c r="Q246" s="12" t="s">
        <v>44</v>
      </c>
      <c r="R246" s="12" t="s">
        <v>1029</v>
      </c>
    </row>
    <row r="247" spans="1:18" ht="12.75" customHeight="1" x14ac:dyDescent="0.25">
      <c r="A247" s="45" t="s">
        <v>590</v>
      </c>
      <c r="B247" s="46">
        <v>45187</v>
      </c>
      <c r="C247" s="49" t="s">
        <v>424</v>
      </c>
      <c r="E247" s="48" t="s">
        <v>1097</v>
      </c>
      <c r="F247" s="47" t="s">
        <v>1309</v>
      </c>
      <c r="G247" s="47" t="s">
        <v>1152</v>
      </c>
      <c r="H247" s="60">
        <v>780.76</v>
      </c>
      <c r="I247" s="60">
        <v>78.08</v>
      </c>
      <c r="J247" s="60">
        <v>858.84</v>
      </c>
      <c r="K247" s="47"/>
      <c r="L247" s="49" t="s">
        <v>1246</v>
      </c>
      <c r="O247" s="29"/>
      <c r="Q247" s="12" t="s">
        <v>44</v>
      </c>
    </row>
    <row r="248" spans="1:18" ht="12.75" customHeight="1" x14ac:dyDescent="0.25">
      <c r="A248" s="45" t="s">
        <v>591</v>
      </c>
      <c r="B248" s="46">
        <v>45187</v>
      </c>
      <c r="C248" s="49" t="s">
        <v>309</v>
      </c>
      <c r="E248" s="48" t="s">
        <v>1097</v>
      </c>
      <c r="F248" s="47" t="s">
        <v>1309</v>
      </c>
      <c r="G248" s="47" t="s">
        <v>1312</v>
      </c>
      <c r="H248" s="60">
        <v>2092.42</v>
      </c>
      <c r="I248" s="60">
        <v>209.24</v>
      </c>
      <c r="J248" s="60">
        <v>2301.66</v>
      </c>
      <c r="K248" s="47" t="s">
        <v>310</v>
      </c>
      <c r="L248" s="49" t="s">
        <v>1470</v>
      </c>
      <c r="M248" s="16">
        <v>920.66</v>
      </c>
      <c r="N248" s="7">
        <v>1</v>
      </c>
      <c r="O248" s="29">
        <v>45187</v>
      </c>
      <c r="P248" s="5" t="s">
        <v>493</v>
      </c>
      <c r="Q248" s="12" t="s">
        <v>42</v>
      </c>
    </row>
    <row r="249" spans="1:18" ht="12.75" customHeight="1" x14ac:dyDescent="0.25">
      <c r="A249" s="45" t="s">
        <v>592</v>
      </c>
      <c r="B249" s="46">
        <v>45187</v>
      </c>
      <c r="C249" s="49" t="s">
        <v>428</v>
      </c>
      <c r="E249" s="48" t="s">
        <v>1107</v>
      </c>
      <c r="F249" s="47" t="s">
        <v>1344</v>
      </c>
      <c r="G249" s="47"/>
      <c r="H249" s="60">
        <v>120</v>
      </c>
      <c r="I249" s="60">
        <v>12</v>
      </c>
      <c r="J249" s="60">
        <v>132</v>
      </c>
      <c r="K249" s="47"/>
      <c r="L249" s="49" t="s">
        <v>1247</v>
      </c>
      <c r="O249" s="29"/>
      <c r="Q249" s="12" t="s">
        <v>44</v>
      </c>
      <c r="R249" s="12" t="s">
        <v>1029</v>
      </c>
    </row>
    <row r="250" spans="1:18" ht="12.75" customHeight="1" x14ac:dyDescent="0.25">
      <c r="A250" s="45" t="s">
        <v>593</v>
      </c>
      <c r="B250" s="46">
        <v>45189</v>
      </c>
      <c r="C250" s="49" t="s">
        <v>406</v>
      </c>
      <c r="E250" s="48" t="s">
        <v>1097</v>
      </c>
      <c r="F250" s="47" t="s">
        <v>1309</v>
      </c>
      <c r="G250" s="47" t="s">
        <v>1310</v>
      </c>
      <c r="H250" s="50">
        <v>227.22</v>
      </c>
      <c r="I250" s="50">
        <v>22.72</v>
      </c>
      <c r="J250" s="50">
        <v>249.94</v>
      </c>
      <c r="K250" s="47" t="s">
        <v>12</v>
      </c>
      <c r="L250" s="49" t="s">
        <v>1248</v>
      </c>
      <c r="O250" s="29"/>
      <c r="Q250" s="12" t="s">
        <v>40</v>
      </c>
    </row>
    <row r="251" spans="1:18" ht="12.75" customHeight="1" x14ac:dyDescent="0.25">
      <c r="A251" s="45" t="s">
        <v>594</v>
      </c>
      <c r="B251" s="46">
        <v>45190</v>
      </c>
      <c r="C251" s="49" t="s">
        <v>427</v>
      </c>
      <c r="E251" s="48" t="s">
        <v>1097</v>
      </c>
      <c r="F251" s="47" t="s">
        <v>1309</v>
      </c>
      <c r="G251" s="47" t="s">
        <v>1354</v>
      </c>
      <c r="H251" s="50">
        <v>945</v>
      </c>
      <c r="I251" s="50">
        <v>94.5</v>
      </c>
      <c r="J251" s="50">
        <v>1039.5</v>
      </c>
      <c r="K251" s="47" t="s">
        <v>403</v>
      </c>
      <c r="L251" s="49" t="s">
        <v>1249</v>
      </c>
      <c r="O251" s="29"/>
      <c r="Q251" s="12" t="s">
        <v>42</v>
      </c>
    </row>
    <row r="252" spans="1:18" ht="12.75" customHeight="1" x14ac:dyDescent="0.25">
      <c r="A252" s="45" t="s">
        <v>595</v>
      </c>
      <c r="B252" s="46">
        <v>45190</v>
      </c>
      <c r="C252" s="49" t="s">
        <v>425</v>
      </c>
      <c r="E252" s="48" t="s">
        <v>1107</v>
      </c>
      <c r="F252" s="47" t="s">
        <v>1355</v>
      </c>
      <c r="G252" s="47"/>
      <c r="H252" s="50">
        <v>9945</v>
      </c>
      <c r="I252" s="50">
        <v>994.5</v>
      </c>
      <c r="J252" s="50">
        <v>10939.5</v>
      </c>
      <c r="K252" s="47"/>
      <c r="L252" s="49" t="s">
        <v>1250</v>
      </c>
      <c r="M252" s="16">
        <v>3828.82</v>
      </c>
      <c r="N252" s="7">
        <v>1</v>
      </c>
      <c r="O252" s="29">
        <v>45190</v>
      </c>
      <c r="P252" s="5" t="s">
        <v>493</v>
      </c>
      <c r="Q252" s="12" t="s">
        <v>42</v>
      </c>
    </row>
    <row r="253" spans="1:18" ht="12.75" customHeight="1" x14ac:dyDescent="0.25">
      <c r="A253" s="45" t="s">
        <v>596</v>
      </c>
      <c r="B253" s="46">
        <v>45191</v>
      </c>
      <c r="C253" s="49" t="s">
        <v>431</v>
      </c>
      <c r="E253" s="48" t="s">
        <v>1097</v>
      </c>
      <c r="F253" s="47" t="s">
        <v>1309</v>
      </c>
      <c r="G253" s="47" t="s">
        <v>1317</v>
      </c>
      <c r="H253" s="50">
        <v>852.03</v>
      </c>
      <c r="I253" s="50">
        <v>85.2</v>
      </c>
      <c r="J253" s="50">
        <v>937.23</v>
      </c>
      <c r="K253" s="47" t="s">
        <v>432</v>
      </c>
      <c r="L253" s="49" t="s">
        <v>1251</v>
      </c>
      <c r="O253" s="29"/>
      <c r="Q253" s="12" t="s">
        <v>42</v>
      </c>
    </row>
    <row r="254" spans="1:18" ht="12.75" customHeight="1" x14ac:dyDescent="0.25">
      <c r="A254" s="45" t="s">
        <v>597</v>
      </c>
      <c r="B254" s="46">
        <v>45191</v>
      </c>
      <c r="C254" s="49" t="s">
        <v>437</v>
      </c>
      <c r="E254" s="48" t="s">
        <v>1107</v>
      </c>
      <c r="F254" s="47" t="s">
        <v>1344</v>
      </c>
      <c r="G254" s="47"/>
      <c r="H254" s="50">
        <v>490.89</v>
      </c>
      <c r="I254" s="50">
        <v>49.09</v>
      </c>
      <c r="J254" s="50">
        <v>539.98</v>
      </c>
      <c r="K254" s="47"/>
      <c r="L254" s="49" t="s">
        <v>1252</v>
      </c>
      <c r="O254" s="29"/>
      <c r="Q254" s="12" t="s">
        <v>44</v>
      </c>
    </row>
    <row r="255" spans="1:18" ht="12.75" customHeight="1" x14ac:dyDescent="0.25">
      <c r="A255" s="45" t="s">
        <v>598</v>
      </c>
      <c r="B255" s="46">
        <v>45194</v>
      </c>
      <c r="C255" s="49" t="s">
        <v>433</v>
      </c>
      <c r="E255" s="48" t="s">
        <v>1097</v>
      </c>
      <c r="F255" s="47" t="s">
        <v>1309</v>
      </c>
      <c r="G255" s="47" t="s">
        <v>1279</v>
      </c>
      <c r="H255" s="50">
        <v>581.78</v>
      </c>
      <c r="I255" s="50">
        <v>58.18</v>
      </c>
      <c r="J255" s="50">
        <v>639.96</v>
      </c>
      <c r="K255" s="47"/>
      <c r="L255" s="49" t="s">
        <v>1471</v>
      </c>
      <c r="O255" s="29"/>
      <c r="Q255" s="12" t="s">
        <v>44</v>
      </c>
    </row>
    <row r="256" spans="1:18" ht="12.75" customHeight="1" x14ac:dyDescent="0.25">
      <c r="A256" s="45" t="s">
        <v>599</v>
      </c>
      <c r="B256" s="46">
        <v>45194</v>
      </c>
      <c r="C256" s="49" t="s">
        <v>409</v>
      </c>
      <c r="E256" s="48" t="s">
        <v>1267</v>
      </c>
      <c r="F256" s="47" t="s">
        <v>1311</v>
      </c>
      <c r="G256" s="47" t="s">
        <v>1085</v>
      </c>
      <c r="H256" s="50">
        <v>200</v>
      </c>
      <c r="I256" s="50">
        <v>20</v>
      </c>
      <c r="J256" s="50">
        <v>220</v>
      </c>
      <c r="K256" s="47"/>
      <c r="L256" s="49" t="s">
        <v>1472</v>
      </c>
      <c r="O256" s="29"/>
      <c r="Q256" s="12" t="s">
        <v>44</v>
      </c>
    </row>
    <row r="257" spans="1:17" ht="12.75" customHeight="1" x14ac:dyDescent="0.25">
      <c r="A257" s="45" t="s">
        <v>600</v>
      </c>
      <c r="B257" s="46">
        <v>45194</v>
      </c>
      <c r="C257" s="49" t="s">
        <v>351</v>
      </c>
      <c r="E257" s="48" t="s">
        <v>1097</v>
      </c>
      <c r="F257" s="47" t="s">
        <v>1309</v>
      </c>
      <c r="G257" s="47" t="s">
        <v>1139</v>
      </c>
      <c r="H257" s="50">
        <v>775.72</v>
      </c>
      <c r="I257" s="50">
        <v>77.569999999999993</v>
      </c>
      <c r="J257" s="50">
        <v>853.29</v>
      </c>
      <c r="K257" s="47" t="s">
        <v>352</v>
      </c>
      <c r="L257" s="49" t="s">
        <v>1306</v>
      </c>
      <c r="O257" s="29"/>
      <c r="Q257" s="12" t="s">
        <v>42</v>
      </c>
    </row>
    <row r="258" spans="1:17" ht="12.75" customHeight="1" x14ac:dyDescent="0.25">
      <c r="A258" s="45" t="s">
        <v>601</v>
      </c>
      <c r="B258" s="46">
        <v>45194</v>
      </c>
      <c r="C258" s="49" t="s">
        <v>423</v>
      </c>
      <c r="E258" s="48" t="s">
        <v>1097</v>
      </c>
      <c r="F258" s="47" t="s">
        <v>1309</v>
      </c>
      <c r="G258" s="47" t="s">
        <v>1310</v>
      </c>
      <c r="H258" s="50">
        <v>4727.2299999999996</v>
      </c>
      <c r="I258" s="50">
        <v>472.72</v>
      </c>
      <c r="J258" s="50">
        <v>5199.95</v>
      </c>
      <c r="K258" s="47" t="s">
        <v>360</v>
      </c>
      <c r="L258" s="49" t="s">
        <v>1473</v>
      </c>
      <c r="M258" s="16">
        <v>2080</v>
      </c>
      <c r="N258" s="7">
        <v>1</v>
      </c>
      <c r="O258" s="29">
        <v>45194</v>
      </c>
      <c r="P258" s="5" t="s">
        <v>493</v>
      </c>
      <c r="Q258" s="12" t="s">
        <v>42</v>
      </c>
    </row>
    <row r="259" spans="1:17" ht="12.75" customHeight="1" x14ac:dyDescent="0.2">
      <c r="A259" s="45" t="s">
        <v>602</v>
      </c>
      <c r="B259" s="46">
        <v>45195</v>
      </c>
      <c r="C259" s="49" t="s">
        <v>386</v>
      </c>
      <c r="E259" s="48" t="s">
        <v>1107</v>
      </c>
      <c r="F259" s="49" t="s">
        <v>1138</v>
      </c>
      <c r="G259" s="47"/>
      <c r="H259" s="65">
        <v>492.5</v>
      </c>
      <c r="I259" s="65">
        <v>49.25</v>
      </c>
      <c r="J259" s="65">
        <v>541.75</v>
      </c>
      <c r="K259" s="62"/>
      <c r="L259" s="56" t="s">
        <v>1253</v>
      </c>
      <c r="O259" s="29"/>
      <c r="Q259" s="12" t="s">
        <v>43</v>
      </c>
    </row>
    <row r="260" spans="1:17" ht="12.75" customHeight="1" x14ac:dyDescent="0.2">
      <c r="A260" s="45" t="s">
        <v>603</v>
      </c>
      <c r="B260" s="46">
        <v>45195</v>
      </c>
      <c r="C260" s="49" t="s">
        <v>369</v>
      </c>
      <c r="E260" s="48" t="s">
        <v>1267</v>
      </c>
      <c r="F260" s="49" t="s">
        <v>1311</v>
      </c>
      <c r="G260" s="47" t="s">
        <v>1085</v>
      </c>
      <c r="H260" s="65">
        <v>1030</v>
      </c>
      <c r="I260" s="65">
        <v>103</v>
      </c>
      <c r="J260" s="65">
        <v>1133</v>
      </c>
      <c r="K260" s="62"/>
      <c r="L260" s="56" t="s">
        <v>1474</v>
      </c>
      <c r="O260" s="29"/>
      <c r="Q260" s="12" t="s">
        <v>42</v>
      </c>
    </row>
    <row r="261" spans="1:17" ht="12.75" customHeight="1" x14ac:dyDescent="0.2">
      <c r="A261" s="45" t="s">
        <v>604</v>
      </c>
      <c r="B261" s="46">
        <v>45195</v>
      </c>
      <c r="C261" s="49" t="s">
        <v>362</v>
      </c>
      <c r="E261" s="48" t="s">
        <v>1107</v>
      </c>
      <c r="F261" s="49" t="s">
        <v>1356</v>
      </c>
      <c r="G261" s="47"/>
      <c r="H261" s="65">
        <v>3937.32</v>
      </c>
      <c r="I261" s="65">
        <v>393.73</v>
      </c>
      <c r="J261" s="65">
        <v>4331.05</v>
      </c>
      <c r="K261" s="62"/>
      <c r="L261" s="56" t="s">
        <v>1254</v>
      </c>
      <c r="M261" s="16">
        <v>1732.42</v>
      </c>
      <c r="N261" s="7">
        <v>1</v>
      </c>
      <c r="O261" s="29">
        <v>45195</v>
      </c>
      <c r="P261" s="5" t="s">
        <v>493</v>
      </c>
      <c r="Q261" s="12" t="s">
        <v>42</v>
      </c>
    </row>
    <row r="262" spans="1:17" ht="12.75" customHeight="1" x14ac:dyDescent="0.2">
      <c r="A262" s="45" t="s">
        <v>605</v>
      </c>
      <c r="B262" s="46">
        <v>45195</v>
      </c>
      <c r="C262" s="49" t="s">
        <v>57</v>
      </c>
      <c r="E262" s="48" t="s">
        <v>1107</v>
      </c>
      <c r="F262" s="49" t="s">
        <v>1280</v>
      </c>
      <c r="G262" s="47"/>
      <c r="H262" s="65">
        <v>1057.79</v>
      </c>
      <c r="I262" s="65">
        <v>105.78</v>
      </c>
      <c r="J262" s="65">
        <v>1163.57</v>
      </c>
      <c r="K262" s="62"/>
      <c r="L262" s="56" t="s">
        <v>1255</v>
      </c>
      <c r="O262" s="29"/>
      <c r="Q262" s="12" t="s">
        <v>42</v>
      </c>
    </row>
    <row r="263" spans="1:17" ht="12.75" customHeight="1" x14ac:dyDescent="0.2">
      <c r="A263" s="52" t="s">
        <v>606</v>
      </c>
      <c r="B263" s="53">
        <v>45196</v>
      </c>
      <c r="C263" s="53" t="s">
        <v>54</v>
      </c>
      <c r="E263" s="54" t="s">
        <v>1097</v>
      </c>
      <c r="F263" s="56" t="s">
        <v>1309</v>
      </c>
      <c r="G263" s="61" t="s">
        <v>1114</v>
      </c>
      <c r="H263" s="58">
        <v>1606.2</v>
      </c>
      <c r="I263" s="58">
        <v>160.62</v>
      </c>
      <c r="J263" s="58">
        <v>1766.82</v>
      </c>
      <c r="K263" s="61" t="s">
        <v>55</v>
      </c>
      <c r="L263" s="56" t="s">
        <v>1475</v>
      </c>
      <c r="M263" s="16">
        <v>706.72</v>
      </c>
      <c r="N263" s="7">
        <v>1</v>
      </c>
      <c r="O263" s="29">
        <v>45196</v>
      </c>
      <c r="Q263" s="12" t="s">
        <v>40</v>
      </c>
    </row>
    <row r="264" spans="1:17" ht="12.75" customHeight="1" x14ac:dyDescent="0.2">
      <c r="A264" s="52" t="s">
        <v>607</v>
      </c>
      <c r="B264" s="53">
        <v>45196</v>
      </c>
      <c r="C264" s="53" t="s">
        <v>434</v>
      </c>
      <c r="E264" s="54" t="s">
        <v>1267</v>
      </c>
      <c r="F264" s="56" t="s">
        <v>1311</v>
      </c>
      <c r="G264" s="61" t="s">
        <v>1085</v>
      </c>
      <c r="H264" s="58">
        <v>411.11</v>
      </c>
      <c r="I264" s="58">
        <v>41.11</v>
      </c>
      <c r="J264" s="58">
        <v>452.22</v>
      </c>
      <c r="K264" s="61"/>
      <c r="L264" s="56" t="s">
        <v>1256</v>
      </c>
      <c r="O264" s="29"/>
      <c r="Q264" s="12" t="s">
        <v>41</v>
      </c>
    </row>
    <row r="265" spans="1:17" ht="12.75" customHeight="1" x14ac:dyDescent="0.2">
      <c r="A265" s="52" t="s">
        <v>608</v>
      </c>
      <c r="B265" s="53">
        <v>45196</v>
      </c>
      <c r="C265" s="53" t="s">
        <v>440</v>
      </c>
      <c r="E265" s="54" t="s">
        <v>1107</v>
      </c>
      <c r="F265" s="56" t="s">
        <v>1322</v>
      </c>
      <c r="G265" s="61"/>
      <c r="H265" s="58">
        <v>39</v>
      </c>
      <c r="I265" s="58">
        <v>3.9</v>
      </c>
      <c r="J265" s="58">
        <v>42.9</v>
      </c>
      <c r="K265" s="61"/>
      <c r="L265" s="56" t="s">
        <v>1257</v>
      </c>
      <c r="O265" s="29"/>
      <c r="Q265" s="12" t="s">
        <v>41</v>
      </c>
    </row>
    <row r="266" spans="1:17" ht="12.75" customHeight="1" x14ac:dyDescent="0.2">
      <c r="A266" s="52" t="s">
        <v>609</v>
      </c>
      <c r="B266" s="53">
        <v>45197</v>
      </c>
      <c r="C266" s="53" t="s">
        <v>399</v>
      </c>
      <c r="E266" s="54" t="s">
        <v>1273</v>
      </c>
      <c r="F266" s="56" t="s">
        <v>1326</v>
      </c>
      <c r="G266" s="61" t="s">
        <v>1274</v>
      </c>
      <c r="H266" s="58">
        <v>190</v>
      </c>
      <c r="I266" s="58">
        <v>19</v>
      </c>
      <c r="J266" s="58">
        <v>209</v>
      </c>
      <c r="K266" s="61"/>
      <c r="L266" s="56" t="s">
        <v>1307</v>
      </c>
      <c r="M266" s="16">
        <v>209</v>
      </c>
      <c r="N266" s="7">
        <v>1</v>
      </c>
      <c r="O266" s="29">
        <v>45203</v>
      </c>
      <c r="P266" s="5" t="s">
        <v>493</v>
      </c>
      <c r="Q266" s="12" t="s">
        <v>42</v>
      </c>
    </row>
    <row r="267" spans="1:17" ht="12.75" customHeight="1" x14ac:dyDescent="0.2">
      <c r="A267" s="52" t="s">
        <v>610</v>
      </c>
      <c r="B267" s="53">
        <v>45197</v>
      </c>
      <c r="C267" s="53" t="s">
        <v>429</v>
      </c>
      <c r="E267" s="54" t="s">
        <v>1135</v>
      </c>
      <c r="F267" s="56" t="s">
        <v>1136</v>
      </c>
      <c r="G267" s="61" t="s">
        <v>1127</v>
      </c>
      <c r="H267" s="58">
        <v>230</v>
      </c>
      <c r="I267" s="58">
        <v>23</v>
      </c>
      <c r="J267" s="58">
        <v>253</v>
      </c>
      <c r="K267" s="61" t="s">
        <v>430</v>
      </c>
      <c r="L267" s="56" t="s">
        <v>1476</v>
      </c>
      <c r="O267" s="29"/>
      <c r="Q267" s="12" t="s">
        <v>44</v>
      </c>
    </row>
    <row r="268" spans="1:17" ht="12.75" customHeight="1" x14ac:dyDescent="0.2">
      <c r="A268" s="52" t="s">
        <v>611</v>
      </c>
      <c r="B268" s="53">
        <v>45197</v>
      </c>
      <c r="C268" s="53" t="s">
        <v>444</v>
      </c>
      <c r="E268" s="54" t="s">
        <v>1097</v>
      </c>
      <c r="F268" s="56" t="s">
        <v>1309</v>
      </c>
      <c r="G268" s="61" t="s">
        <v>1139</v>
      </c>
      <c r="H268" s="58">
        <v>237.5</v>
      </c>
      <c r="I268" s="58">
        <v>23.75</v>
      </c>
      <c r="J268" s="58">
        <v>261.25</v>
      </c>
      <c r="K268" s="61"/>
      <c r="L268" s="56" t="s">
        <v>1477</v>
      </c>
      <c r="O268" s="29"/>
      <c r="Q268" s="12" t="s">
        <v>41</v>
      </c>
    </row>
    <row r="269" spans="1:17" ht="12.75" customHeight="1" x14ac:dyDescent="0.2">
      <c r="A269" s="52" t="s">
        <v>612</v>
      </c>
      <c r="B269" s="53">
        <v>45197</v>
      </c>
      <c r="C269" s="53" t="s">
        <v>417</v>
      </c>
      <c r="E269" s="55" t="s">
        <v>1097</v>
      </c>
      <c r="F269" s="56" t="s">
        <v>1309</v>
      </c>
      <c r="G269" s="61" t="s">
        <v>1279</v>
      </c>
      <c r="H269" s="58">
        <v>286.22000000000003</v>
      </c>
      <c r="I269" s="58">
        <v>28.62</v>
      </c>
      <c r="J269" s="58">
        <v>314.83999999999997</v>
      </c>
      <c r="K269" s="61" t="s">
        <v>418</v>
      </c>
      <c r="L269" s="56" t="s">
        <v>1478</v>
      </c>
      <c r="O269" s="29"/>
      <c r="Q269" s="12" t="s">
        <v>44</v>
      </c>
    </row>
    <row r="270" spans="1:17" ht="12.75" customHeight="1" x14ac:dyDescent="0.2">
      <c r="A270" s="52" t="s">
        <v>613</v>
      </c>
      <c r="B270" s="53">
        <v>45197</v>
      </c>
      <c r="C270" s="53" t="s">
        <v>401</v>
      </c>
      <c r="E270" s="55" t="s">
        <v>1273</v>
      </c>
      <c r="F270" s="56" t="s">
        <v>1326</v>
      </c>
      <c r="G270" s="61" t="s">
        <v>1274</v>
      </c>
      <c r="H270" s="58">
        <v>3488.33</v>
      </c>
      <c r="I270" s="58">
        <v>348.83</v>
      </c>
      <c r="J270" s="58">
        <v>3837.16</v>
      </c>
      <c r="K270" s="61"/>
      <c r="L270" s="56" t="s">
        <v>1479</v>
      </c>
      <c r="M270" s="16">
        <v>1534.86</v>
      </c>
      <c r="N270" s="7">
        <v>1</v>
      </c>
      <c r="O270" s="29">
        <v>45197</v>
      </c>
      <c r="P270" s="5" t="s">
        <v>493</v>
      </c>
      <c r="Q270" s="12" t="s">
        <v>42</v>
      </c>
    </row>
    <row r="271" spans="1:17" ht="12.75" customHeight="1" x14ac:dyDescent="0.2">
      <c r="A271" s="52" t="s">
        <v>614</v>
      </c>
      <c r="B271" s="53">
        <v>45197</v>
      </c>
      <c r="C271" s="53" t="s">
        <v>402</v>
      </c>
      <c r="E271" s="55" t="s">
        <v>1273</v>
      </c>
      <c r="F271" s="56" t="s">
        <v>1326</v>
      </c>
      <c r="G271" s="61" t="s">
        <v>1274</v>
      </c>
      <c r="H271" s="58">
        <v>3342.47</v>
      </c>
      <c r="I271" s="58">
        <v>334.25</v>
      </c>
      <c r="J271" s="58">
        <v>3676.72</v>
      </c>
      <c r="K271" s="61"/>
      <c r="L271" s="56" t="s">
        <v>1480</v>
      </c>
      <c r="M271" s="16">
        <v>1470.68</v>
      </c>
      <c r="N271" s="7">
        <v>1</v>
      </c>
      <c r="O271" s="29">
        <v>45197</v>
      </c>
      <c r="P271" s="5" t="s">
        <v>493</v>
      </c>
      <c r="Q271" s="12" t="s">
        <v>42</v>
      </c>
    </row>
    <row r="272" spans="1:17" ht="12.75" customHeight="1" x14ac:dyDescent="0.2">
      <c r="A272" s="52" t="s">
        <v>615</v>
      </c>
      <c r="B272" s="53">
        <v>45198</v>
      </c>
      <c r="C272" s="53" t="s">
        <v>426</v>
      </c>
      <c r="E272" s="54" t="s">
        <v>1086</v>
      </c>
      <c r="F272" s="56" t="s">
        <v>1281</v>
      </c>
      <c r="G272" s="61"/>
      <c r="H272" s="58">
        <v>2208.75</v>
      </c>
      <c r="I272" s="58">
        <v>220.88</v>
      </c>
      <c r="J272" s="58">
        <v>2429.63</v>
      </c>
      <c r="K272" s="61"/>
      <c r="L272" s="56" t="s">
        <v>1258</v>
      </c>
      <c r="M272" s="16">
        <v>971.85</v>
      </c>
      <c r="N272" s="7">
        <v>1</v>
      </c>
      <c r="O272" s="29">
        <v>45198</v>
      </c>
      <c r="P272" s="5" t="s">
        <v>493</v>
      </c>
      <c r="Q272" s="12" t="s">
        <v>42</v>
      </c>
    </row>
    <row r="273" spans="1:18" ht="12.75" customHeight="1" x14ac:dyDescent="0.2">
      <c r="A273" s="52" t="s">
        <v>616</v>
      </c>
      <c r="B273" s="53">
        <v>45198</v>
      </c>
      <c r="C273" s="53" t="s">
        <v>441</v>
      </c>
      <c r="E273" s="54" t="s">
        <v>1086</v>
      </c>
      <c r="F273" s="56" t="s">
        <v>1281</v>
      </c>
      <c r="G273" s="61"/>
      <c r="H273" s="58">
        <v>930.5</v>
      </c>
      <c r="I273" s="58">
        <v>93.05</v>
      </c>
      <c r="J273" s="58">
        <v>1023.55</v>
      </c>
      <c r="K273" s="61"/>
      <c r="L273" s="56" t="s">
        <v>1259</v>
      </c>
      <c r="O273" s="29"/>
      <c r="Q273" s="12" t="s">
        <v>42</v>
      </c>
      <c r="R273" s="12" t="s">
        <v>617</v>
      </c>
    </row>
    <row r="274" spans="1:18" ht="12.75" customHeight="1" x14ac:dyDescent="0.2">
      <c r="A274" s="52" t="s">
        <v>618</v>
      </c>
      <c r="B274" s="53">
        <v>45201</v>
      </c>
      <c r="C274" s="53" t="s">
        <v>456</v>
      </c>
      <c r="E274" s="54" t="s">
        <v>1107</v>
      </c>
      <c r="F274" s="56" t="s">
        <v>1324</v>
      </c>
      <c r="G274" s="61"/>
      <c r="H274" s="58">
        <v>210</v>
      </c>
      <c r="I274" s="58">
        <v>21</v>
      </c>
      <c r="J274" s="58">
        <v>231</v>
      </c>
      <c r="K274" s="61"/>
      <c r="L274" s="56" t="s">
        <v>1260</v>
      </c>
      <c r="O274" s="29"/>
      <c r="Q274" s="12" t="s">
        <v>44</v>
      </c>
    </row>
    <row r="275" spans="1:18" ht="12.75" customHeight="1" x14ac:dyDescent="0.2">
      <c r="A275" s="52" t="s">
        <v>619</v>
      </c>
      <c r="B275" s="53">
        <v>45201</v>
      </c>
      <c r="C275" s="53" t="s">
        <v>442</v>
      </c>
      <c r="E275" s="54" t="s">
        <v>1097</v>
      </c>
      <c r="F275" s="56" t="s">
        <v>1309</v>
      </c>
      <c r="G275" s="61" t="s">
        <v>1279</v>
      </c>
      <c r="H275" s="58">
        <v>127.5</v>
      </c>
      <c r="I275" s="58">
        <v>12.75</v>
      </c>
      <c r="J275" s="58">
        <v>140.25</v>
      </c>
      <c r="K275" s="61" t="s">
        <v>443</v>
      </c>
      <c r="L275" s="56" t="s">
        <v>1481</v>
      </c>
      <c r="O275" s="29"/>
      <c r="Q275" s="12" t="s">
        <v>41</v>
      </c>
    </row>
    <row r="276" spans="1:18" ht="12.75" customHeight="1" x14ac:dyDescent="0.25">
      <c r="A276" s="45" t="s">
        <v>620</v>
      </c>
      <c r="B276" s="46">
        <v>45202</v>
      </c>
      <c r="C276" s="49" t="s">
        <v>449</v>
      </c>
      <c r="E276" s="48" t="s">
        <v>1097</v>
      </c>
      <c r="F276" s="47" t="s">
        <v>1309</v>
      </c>
      <c r="G276" s="47" t="s">
        <v>1139</v>
      </c>
      <c r="H276" s="50">
        <v>5992.47</v>
      </c>
      <c r="I276" s="60">
        <v>599.25</v>
      </c>
      <c r="J276" s="50">
        <v>6591.72</v>
      </c>
      <c r="K276" s="62" t="s">
        <v>323</v>
      </c>
      <c r="L276" s="51" t="s">
        <v>1482</v>
      </c>
      <c r="M276" s="16">
        <v>2636.68</v>
      </c>
      <c r="N276" s="7">
        <v>1</v>
      </c>
      <c r="O276" s="29">
        <v>45202</v>
      </c>
      <c r="Q276" s="12" t="s">
        <v>39</v>
      </c>
    </row>
    <row r="277" spans="1:18" ht="12.75" customHeight="1" x14ac:dyDescent="0.25">
      <c r="A277" s="45" t="s">
        <v>888</v>
      </c>
      <c r="B277" s="46">
        <v>45202</v>
      </c>
      <c r="C277" s="49" t="s">
        <v>450</v>
      </c>
      <c r="D277" s="15">
        <v>45198</v>
      </c>
      <c r="E277" s="48" t="s">
        <v>1271</v>
      </c>
      <c r="F277" s="47" t="s">
        <v>1272</v>
      </c>
      <c r="G277" s="47" t="s">
        <v>1320</v>
      </c>
      <c r="H277" s="50">
        <v>90</v>
      </c>
      <c r="I277" s="60">
        <v>9</v>
      </c>
      <c r="J277" s="50">
        <v>99</v>
      </c>
      <c r="K277" s="62" t="s">
        <v>12</v>
      </c>
      <c r="L277" s="51" t="s">
        <v>1105</v>
      </c>
      <c r="O277" s="29"/>
      <c r="Q277" s="12" t="s">
        <v>40</v>
      </c>
    </row>
    <row r="278" spans="1:18" ht="12.75" customHeight="1" x14ac:dyDescent="0.25">
      <c r="A278" s="45" t="s">
        <v>621</v>
      </c>
      <c r="B278" s="46">
        <v>45202</v>
      </c>
      <c r="C278" s="49" t="s">
        <v>373</v>
      </c>
      <c r="E278" s="48" t="s">
        <v>1273</v>
      </c>
      <c r="F278" s="47" t="s">
        <v>1326</v>
      </c>
      <c r="G278" s="47" t="s">
        <v>1274</v>
      </c>
      <c r="H278" s="50">
        <v>7482.68</v>
      </c>
      <c r="I278" s="60">
        <v>748.27</v>
      </c>
      <c r="J278" s="50">
        <v>8230.9500000000007</v>
      </c>
      <c r="K278" s="62"/>
      <c r="L278" s="51" t="s">
        <v>1483</v>
      </c>
      <c r="M278" s="16">
        <v>3292.38</v>
      </c>
      <c r="N278" s="7">
        <v>1</v>
      </c>
      <c r="O278" s="29">
        <v>45202</v>
      </c>
      <c r="P278" s="5" t="s">
        <v>493</v>
      </c>
      <c r="Q278" s="12" t="s">
        <v>42</v>
      </c>
    </row>
    <row r="279" spans="1:18" ht="12.75" customHeight="1" x14ac:dyDescent="0.25">
      <c r="A279" s="45" t="s">
        <v>622</v>
      </c>
      <c r="B279" s="46">
        <v>45202</v>
      </c>
      <c r="C279" s="49" t="s">
        <v>623</v>
      </c>
      <c r="E279" s="48" t="s">
        <v>1273</v>
      </c>
      <c r="F279" s="47" t="s">
        <v>1326</v>
      </c>
      <c r="G279" s="47" t="s">
        <v>1274</v>
      </c>
      <c r="H279" s="50">
        <v>1697.43</v>
      </c>
      <c r="I279" s="60">
        <v>169.74</v>
      </c>
      <c r="J279" s="50">
        <v>1867.17</v>
      </c>
      <c r="K279" s="62"/>
      <c r="L279" s="51" t="s">
        <v>1484</v>
      </c>
      <c r="M279" s="16">
        <v>746.86</v>
      </c>
      <c r="N279" s="7">
        <v>1</v>
      </c>
      <c r="O279" s="29">
        <v>45202</v>
      </c>
      <c r="P279" s="5" t="s">
        <v>493</v>
      </c>
      <c r="Q279" s="12" t="s">
        <v>42</v>
      </c>
    </row>
    <row r="280" spans="1:18" ht="12.75" customHeight="1" x14ac:dyDescent="0.25">
      <c r="A280" s="45" t="s">
        <v>624</v>
      </c>
      <c r="B280" s="46">
        <v>45202</v>
      </c>
      <c r="C280" s="49" t="s">
        <v>625</v>
      </c>
      <c r="E280" s="48" t="s">
        <v>1273</v>
      </c>
      <c r="F280" s="47" t="s">
        <v>1326</v>
      </c>
      <c r="G280" s="47" t="s">
        <v>1274</v>
      </c>
      <c r="H280" s="50">
        <v>190</v>
      </c>
      <c r="I280" s="60">
        <v>19</v>
      </c>
      <c r="J280" s="50">
        <v>209</v>
      </c>
      <c r="K280" s="62"/>
      <c r="L280" s="51" t="s">
        <v>1485</v>
      </c>
      <c r="O280" s="29"/>
      <c r="Q280" s="12" t="s">
        <v>42</v>
      </c>
    </row>
    <row r="281" spans="1:18" ht="12.75" customHeight="1" x14ac:dyDescent="0.2">
      <c r="A281" s="52" t="s">
        <v>626</v>
      </c>
      <c r="B281" s="53">
        <v>45203</v>
      </c>
      <c r="C281" s="53" t="s">
        <v>26</v>
      </c>
      <c r="D281" s="2"/>
      <c r="E281" s="55" t="s">
        <v>1097</v>
      </c>
      <c r="F281" s="56" t="s">
        <v>1309</v>
      </c>
      <c r="G281" s="61" t="s">
        <v>1310</v>
      </c>
      <c r="H281" s="58">
        <v>193.31</v>
      </c>
      <c r="I281" s="58">
        <v>19.329999999999998</v>
      </c>
      <c r="J281" s="58">
        <v>212.64</v>
      </c>
      <c r="K281" s="61" t="s">
        <v>27</v>
      </c>
      <c r="L281" s="56" t="s">
        <v>1486</v>
      </c>
      <c r="M281" s="3"/>
      <c r="O281" s="29"/>
      <c r="Q281" s="12" t="s">
        <v>44</v>
      </c>
    </row>
    <row r="282" spans="1:18" ht="12.75" customHeight="1" x14ac:dyDescent="0.2">
      <c r="A282" s="52" t="s">
        <v>627</v>
      </c>
      <c r="B282" s="53">
        <v>45203</v>
      </c>
      <c r="C282" s="53" t="s">
        <v>454</v>
      </c>
      <c r="D282" s="2"/>
      <c r="E282" s="55" t="s">
        <v>1097</v>
      </c>
      <c r="F282" s="56" t="s">
        <v>1309</v>
      </c>
      <c r="G282" s="61" t="s">
        <v>1329</v>
      </c>
      <c r="H282" s="58">
        <v>500.41</v>
      </c>
      <c r="I282" s="58">
        <v>50.04</v>
      </c>
      <c r="J282" s="58">
        <v>550.45000000000005</v>
      </c>
      <c r="K282" s="61" t="s">
        <v>455</v>
      </c>
      <c r="L282" s="56" t="s">
        <v>1487</v>
      </c>
      <c r="M282" s="3"/>
      <c r="O282" s="29"/>
      <c r="Q282" s="12" t="s">
        <v>40</v>
      </c>
    </row>
    <row r="283" spans="1:18" ht="12.75" customHeight="1" x14ac:dyDescent="0.2">
      <c r="A283" s="52" t="s">
        <v>628</v>
      </c>
      <c r="B283" s="53">
        <v>45203</v>
      </c>
      <c r="C283" s="53" t="s">
        <v>439</v>
      </c>
      <c r="D283" s="2"/>
      <c r="E283" s="55" t="s">
        <v>1097</v>
      </c>
      <c r="F283" s="56" t="s">
        <v>1309</v>
      </c>
      <c r="G283" s="61" t="s">
        <v>1329</v>
      </c>
      <c r="H283" s="58">
        <v>779.75</v>
      </c>
      <c r="I283" s="58">
        <v>77.98</v>
      </c>
      <c r="J283" s="58">
        <v>857.73</v>
      </c>
      <c r="K283" s="61"/>
      <c r="L283" s="56" t="s">
        <v>1488</v>
      </c>
      <c r="M283" s="3"/>
      <c r="O283" s="29"/>
      <c r="Q283" s="12" t="s">
        <v>40</v>
      </c>
    </row>
    <row r="284" spans="1:18" ht="12.75" customHeight="1" x14ac:dyDescent="0.2">
      <c r="A284" s="52" t="s">
        <v>629</v>
      </c>
      <c r="B284" s="53">
        <v>45203</v>
      </c>
      <c r="C284" s="53" t="s">
        <v>630</v>
      </c>
      <c r="D284" s="2"/>
      <c r="E284" s="55" t="s">
        <v>1097</v>
      </c>
      <c r="F284" s="56" t="s">
        <v>1309</v>
      </c>
      <c r="G284" s="61" t="s">
        <v>1114</v>
      </c>
      <c r="H284" s="58">
        <v>9637.32</v>
      </c>
      <c r="I284" s="58">
        <v>1002.53</v>
      </c>
      <c r="J284" s="58">
        <v>10639.85</v>
      </c>
      <c r="K284" s="61" t="s">
        <v>343</v>
      </c>
      <c r="L284" s="56" t="s">
        <v>1489</v>
      </c>
      <c r="M284" s="3">
        <v>4000</v>
      </c>
      <c r="N284" s="7">
        <v>1</v>
      </c>
      <c r="O284" s="29">
        <v>45203</v>
      </c>
      <c r="P284" s="5" t="s">
        <v>493</v>
      </c>
      <c r="Q284" s="12" t="s">
        <v>42</v>
      </c>
    </row>
    <row r="285" spans="1:18" ht="12.75" customHeight="1" x14ac:dyDescent="0.2">
      <c r="A285" s="52" t="s">
        <v>631</v>
      </c>
      <c r="B285" s="53">
        <v>45203</v>
      </c>
      <c r="C285" s="53" t="s">
        <v>365</v>
      </c>
      <c r="D285" s="2"/>
      <c r="E285" s="55" t="s">
        <v>1097</v>
      </c>
      <c r="F285" s="56" t="s">
        <v>1309</v>
      </c>
      <c r="G285" s="61" t="s">
        <v>1114</v>
      </c>
      <c r="H285" s="58">
        <v>255</v>
      </c>
      <c r="I285" s="58">
        <v>25.5</v>
      </c>
      <c r="J285" s="58">
        <v>280.5</v>
      </c>
      <c r="K285" s="61" t="s">
        <v>94</v>
      </c>
      <c r="L285" s="56" t="s">
        <v>1490</v>
      </c>
      <c r="M285" s="3"/>
      <c r="O285" s="29"/>
      <c r="Q285" s="12" t="s">
        <v>40</v>
      </c>
    </row>
    <row r="286" spans="1:18" ht="12.75" customHeight="1" x14ac:dyDescent="0.2">
      <c r="A286" s="52" t="s">
        <v>632</v>
      </c>
      <c r="B286" s="53">
        <v>45203</v>
      </c>
      <c r="C286" s="53" t="s">
        <v>460</v>
      </c>
      <c r="D286" s="2"/>
      <c r="E286" s="55" t="s">
        <v>1107</v>
      </c>
      <c r="F286" s="56" t="s">
        <v>1353</v>
      </c>
      <c r="G286" s="61"/>
      <c r="H286" s="58">
        <v>4268.7700000000004</v>
      </c>
      <c r="I286" s="58">
        <v>426.88</v>
      </c>
      <c r="J286" s="58">
        <v>4695.6499999999996</v>
      </c>
      <c r="K286" s="61"/>
      <c r="L286" s="56" t="s">
        <v>1261</v>
      </c>
      <c r="M286" s="3">
        <v>1577</v>
      </c>
      <c r="N286" s="7">
        <v>1</v>
      </c>
      <c r="O286" s="29">
        <v>45203</v>
      </c>
      <c r="P286" s="5" t="s">
        <v>493</v>
      </c>
      <c r="Q286" s="12" t="s">
        <v>42</v>
      </c>
    </row>
    <row r="287" spans="1:18" ht="12.75" customHeight="1" x14ac:dyDescent="0.2">
      <c r="A287" s="52" t="s">
        <v>633</v>
      </c>
      <c r="B287" s="53">
        <v>45204</v>
      </c>
      <c r="C287" s="53" t="s">
        <v>447</v>
      </c>
      <c r="E287" s="54" t="s">
        <v>1097</v>
      </c>
      <c r="F287" s="56" t="s">
        <v>1309</v>
      </c>
      <c r="G287" s="61" t="s">
        <v>1312</v>
      </c>
      <c r="H287" s="58">
        <v>175</v>
      </c>
      <c r="I287" s="58">
        <v>17.5</v>
      </c>
      <c r="J287" s="58">
        <v>192.5</v>
      </c>
      <c r="K287" s="61" t="s">
        <v>448</v>
      </c>
      <c r="L287" s="56" t="s">
        <v>1491</v>
      </c>
      <c r="O287" s="29"/>
      <c r="Q287" s="12" t="s">
        <v>40</v>
      </c>
    </row>
    <row r="288" spans="1:18" ht="12.75" customHeight="1" x14ac:dyDescent="0.2">
      <c r="A288" s="52" t="s">
        <v>634</v>
      </c>
      <c r="B288" s="53">
        <v>45204</v>
      </c>
      <c r="C288" s="53" t="s">
        <v>451</v>
      </c>
      <c r="E288" s="54" t="s">
        <v>1267</v>
      </c>
      <c r="F288" s="56" t="s">
        <v>1311</v>
      </c>
      <c r="G288" s="61" t="s">
        <v>1085</v>
      </c>
      <c r="H288" s="58">
        <v>225</v>
      </c>
      <c r="I288" s="58">
        <v>22.5</v>
      </c>
      <c r="J288" s="58">
        <v>247.5</v>
      </c>
      <c r="K288" s="61"/>
      <c r="L288" s="56" t="s">
        <v>1308</v>
      </c>
      <c r="O288" s="29"/>
      <c r="Q288" s="12" t="s">
        <v>40</v>
      </c>
    </row>
    <row r="289" spans="1:17" ht="12.75" customHeight="1" x14ac:dyDescent="0.2">
      <c r="A289" s="52" t="s">
        <v>635</v>
      </c>
      <c r="B289" s="53">
        <v>45204</v>
      </c>
      <c r="C289" s="53" t="s">
        <v>47</v>
      </c>
      <c r="E289" s="54" t="s">
        <v>1097</v>
      </c>
      <c r="F289" s="56" t="s">
        <v>1309</v>
      </c>
      <c r="G289" s="61" t="s">
        <v>1314</v>
      </c>
      <c r="H289" s="58">
        <v>822.54</v>
      </c>
      <c r="I289" s="58">
        <v>82.25</v>
      </c>
      <c r="J289" s="58">
        <v>904.79</v>
      </c>
      <c r="K289" s="61" t="s">
        <v>48</v>
      </c>
      <c r="L289" s="56" t="s">
        <v>1492</v>
      </c>
      <c r="O289" s="29"/>
      <c r="Q289" s="12" t="s">
        <v>40</v>
      </c>
    </row>
    <row r="290" spans="1:17" ht="12.75" customHeight="1" x14ac:dyDescent="0.2">
      <c r="A290" s="52" t="s">
        <v>636</v>
      </c>
      <c r="B290" s="53">
        <v>45204</v>
      </c>
      <c r="C290" s="53" t="s">
        <v>462</v>
      </c>
      <c r="E290" s="54" t="s">
        <v>1137</v>
      </c>
      <c r="F290" s="56" t="s">
        <v>1357</v>
      </c>
      <c r="G290" s="61"/>
      <c r="H290" s="58">
        <v>3166</v>
      </c>
      <c r="I290" s="58">
        <v>316.60000000000002</v>
      </c>
      <c r="J290" s="58">
        <v>3482.6</v>
      </c>
      <c r="K290" s="61"/>
      <c r="L290" s="56" t="s">
        <v>1493</v>
      </c>
      <c r="M290" s="3">
        <v>1393.04</v>
      </c>
      <c r="N290" s="7">
        <v>1</v>
      </c>
      <c r="O290" s="29">
        <v>45204</v>
      </c>
      <c r="P290" s="5" t="s">
        <v>493</v>
      </c>
      <c r="Q290" s="12" t="s">
        <v>42</v>
      </c>
    </row>
    <row r="291" spans="1:17" ht="12.75" customHeight="1" x14ac:dyDescent="0.2">
      <c r="A291" s="52" t="s">
        <v>637</v>
      </c>
      <c r="B291" s="53">
        <v>45205</v>
      </c>
      <c r="C291" s="53" t="s">
        <v>25</v>
      </c>
      <c r="E291" s="54" t="s">
        <v>1097</v>
      </c>
      <c r="F291" s="56" t="s">
        <v>1309</v>
      </c>
      <c r="G291" s="61" t="s">
        <v>1310</v>
      </c>
      <c r="H291" s="58">
        <v>335</v>
      </c>
      <c r="I291" s="58">
        <v>33.5</v>
      </c>
      <c r="J291" s="58">
        <v>368.5</v>
      </c>
      <c r="K291" s="61"/>
      <c r="L291" s="56" t="s">
        <v>1494</v>
      </c>
      <c r="O291" s="29"/>
      <c r="Q291" s="12" t="s">
        <v>40</v>
      </c>
    </row>
    <row r="292" spans="1:17" ht="12.75" customHeight="1" x14ac:dyDescent="0.2">
      <c r="A292" s="52" t="s">
        <v>638</v>
      </c>
      <c r="B292" s="53">
        <v>45205</v>
      </c>
      <c r="C292" s="53" t="s">
        <v>315</v>
      </c>
      <c r="E292" s="54" t="s">
        <v>1097</v>
      </c>
      <c r="F292" s="56" t="s">
        <v>1309</v>
      </c>
      <c r="G292" s="61" t="s">
        <v>1119</v>
      </c>
      <c r="H292" s="58">
        <v>473</v>
      </c>
      <c r="I292" s="58">
        <v>47.3</v>
      </c>
      <c r="J292" s="58">
        <v>520.29999999999995</v>
      </c>
      <c r="K292" s="61" t="s">
        <v>316</v>
      </c>
      <c r="L292" s="56" t="s">
        <v>1495</v>
      </c>
      <c r="O292" s="29"/>
      <c r="Q292" s="12" t="s">
        <v>40</v>
      </c>
    </row>
    <row r="293" spans="1:17" ht="12.75" customHeight="1" x14ac:dyDescent="0.2">
      <c r="A293" s="52" t="s">
        <v>639</v>
      </c>
      <c r="B293" s="53">
        <v>45205</v>
      </c>
      <c r="C293" s="53" t="s">
        <v>463</v>
      </c>
      <c r="E293" s="54" t="s">
        <v>1271</v>
      </c>
      <c r="F293" s="56" t="s">
        <v>1272</v>
      </c>
      <c r="G293" s="61" t="s">
        <v>1320</v>
      </c>
      <c r="H293" s="58">
        <v>162.75</v>
      </c>
      <c r="I293" s="58">
        <v>16.28</v>
      </c>
      <c r="J293" s="58">
        <v>179.03</v>
      </c>
      <c r="K293" s="61"/>
      <c r="L293" s="56" t="s">
        <v>1262</v>
      </c>
      <c r="O293" s="29"/>
      <c r="Q293" s="12" t="s">
        <v>40</v>
      </c>
    </row>
    <row r="294" spans="1:17" ht="12.75" customHeight="1" x14ac:dyDescent="0.2">
      <c r="A294" s="52" t="s">
        <v>640</v>
      </c>
      <c r="B294" s="53">
        <v>45208</v>
      </c>
      <c r="C294" s="53" t="s">
        <v>452</v>
      </c>
      <c r="E294" s="54" t="s">
        <v>1097</v>
      </c>
      <c r="F294" s="56" t="s">
        <v>1309</v>
      </c>
      <c r="G294" s="61" t="s">
        <v>1329</v>
      </c>
      <c r="H294" s="58">
        <v>314</v>
      </c>
      <c r="I294" s="58">
        <v>31.4</v>
      </c>
      <c r="J294" s="58">
        <v>345.4</v>
      </c>
      <c r="K294" s="61" t="s">
        <v>453</v>
      </c>
      <c r="L294" s="56" t="s">
        <v>1496</v>
      </c>
      <c r="O294" s="29"/>
      <c r="Q294" s="12" t="s">
        <v>40</v>
      </c>
    </row>
    <row r="295" spans="1:17" ht="12.75" customHeight="1" x14ac:dyDescent="0.2">
      <c r="A295" s="52" t="s">
        <v>641</v>
      </c>
      <c r="B295" s="53">
        <v>45208</v>
      </c>
      <c r="C295" s="53" t="s">
        <v>16</v>
      </c>
      <c r="E295" s="54" t="s">
        <v>1097</v>
      </c>
      <c r="F295" s="56" t="s">
        <v>1309</v>
      </c>
      <c r="G295" s="61" t="s">
        <v>1139</v>
      </c>
      <c r="H295" s="58">
        <v>1100</v>
      </c>
      <c r="I295" s="58">
        <v>110</v>
      </c>
      <c r="J295" s="58">
        <v>1210</v>
      </c>
      <c r="K295" s="61"/>
      <c r="L295" s="56" t="s">
        <v>1497</v>
      </c>
      <c r="O295" s="29"/>
      <c r="Q295" s="12" t="s">
        <v>40</v>
      </c>
    </row>
    <row r="296" spans="1:17" ht="12.75" customHeight="1" x14ac:dyDescent="0.2">
      <c r="A296" s="52" t="s">
        <v>642</v>
      </c>
      <c r="B296" s="53">
        <v>45208</v>
      </c>
      <c r="C296" s="53" t="s">
        <v>17</v>
      </c>
      <c r="E296" s="54" t="s">
        <v>1097</v>
      </c>
      <c r="F296" s="56" t="s">
        <v>1309</v>
      </c>
      <c r="G296" s="61" t="s">
        <v>1329</v>
      </c>
      <c r="H296" s="58">
        <v>300.60000000000002</v>
      </c>
      <c r="I296" s="58">
        <v>30.06</v>
      </c>
      <c r="J296" s="58">
        <v>330.66</v>
      </c>
      <c r="K296" s="61" t="s">
        <v>18</v>
      </c>
      <c r="L296" s="56" t="s">
        <v>1498</v>
      </c>
      <c r="O296" s="29"/>
      <c r="Q296" s="12" t="s">
        <v>40</v>
      </c>
    </row>
    <row r="297" spans="1:17" ht="12.75" customHeight="1" x14ac:dyDescent="0.2">
      <c r="A297" s="52" t="s">
        <v>643</v>
      </c>
      <c r="B297" s="53">
        <v>45209</v>
      </c>
      <c r="C297" s="53" t="s">
        <v>465</v>
      </c>
      <c r="E297" s="54" t="s">
        <v>1273</v>
      </c>
      <c r="F297" s="56" t="s">
        <v>1326</v>
      </c>
      <c r="G297" s="61" t="s">
        <v>1274</v>
      </c>
      <c r="H297" s="58">
        <v>341.27</v>
      </c>
      <c r="I297" s="58">
        <v>34.130000000000003</v>
      </c>
      <c r="J297" s="58">
        <v>375.4</v>
      </c>
      <c r="K297" s="61"/>
      <c r="L297" s="56" t="s">
        <v>1499</v>
      </c>
      <c r="O297" s="29"/>
      <c r="Q297" s="12" t="s">
        <v>40</v>
      </c>
    </row>
    <row r="298" spans="1:17" ht="12.75" customHeight="1" x14ac:dyDescent="0.2">
      <c r="A298" s="52" t="s">
        <v>644</v>
      </c>
      <c r="B298" s="53">
        <v>45209</v>
      </c>
      <c r="C298" s="53" t="s">
        <v>464</v>
      </c>
      <c r="E298" s="54" t="s">
        <v>1267</v>
      </c>
      <c r="F298" s="56" t="s">
        <v>1311</v>
      </c>
      <c r="G298" s="61" t="s">
        <v>1085</v>
      </c>
      <c r="H298" s="58">
        <v>416.49</v>
      </c>
      <c r="I298" s="58">
        <v>41.65</v>
      </c>
      <c r="J298" s="58">
        <v>458.14</v>
      </c>
      <c r="K298" s="61"/>
      <c r="L298" s="56" t="s">
        <v>1500</v>
      </c>
      <c r="M298" s="3"/>
      <c r="O298" s="29"/>
      <c r="Q298" s="12" t="s">
        <v>40</v>
      </c>
    </row>
    <row r="299" spans="1:17" ht="12.75" customHeight="1" x14ac:dyDescent="0.2">
      <c r="A299" s="52" t="s">
        <v>645</v>
      </c>
      <c r="B299" s="53">
        <v>45210</v>
      </c>
      <c r="C299" s="53" t="s">
        <v>646</v>
      </c>
      <c r="E299" s="54" t="s">
        <v>1153</v>
      </c>
      <c r="F299" s="56" t="s">
        <v>1358</v>
      </c>
      <c r="G299" s="61"/>
      <c r="H299" s="58">
        <v>95</v>
      </c>
      <c r="I299" s="58">
        <v>9.5</v>
      </c>
      <c r="J299" s="58">
        <v>104.5</v>
      </c>
      <c r="K299" s="61">
        <v>4296657</v>
      </c>
      <c r="L299" s="56" t="s">
        <v>1501</v>
      </c>
      <c r="M299" s="3"/>
      <c r="O299" s="29"/>
      <c r="Q299" s="12" t="s">
        <v>40</v>
      </c>
    </row>
    <row r="300" spans="1:17" ht="12.75" customHeight="1" x14ac:dyDescent="0.2">
      <c r="A300" s="52" t="s">
        <v>647</v>
      </c>
      <c r="B300" s="53">
        <v>45210</v>
      </c>
      <c r="C300" s="53" t="s">
        <v>13</v>
      </c>
      <c r="E300" s="54" t="s">
        <v>1097</v>
      </c>
      <c r="F300" s="56" t="s">
        <v>1309</v>
      </c>
      <c r="G300" s="61" t="s">
        <v>1329</v>
      </c>
      <c r="H300" s="58">
        <v>5212.68</v>
      </c>
      <c r="I300" s="58">
        <v>521.27</v>
      </c>
      <c r="J300" s="58">
        <v>5733.95</v>
      </c>
      <c r="K300" s="61" t="s">
        <v>14</v>
      </c>
      <c r="L300" s="56" t="s">
        <v>1502</v>
      </c>
      <c r="M300" s="3">
        <v>2293.58</v>
      </c>
      <c r="N300" s="7">
        <v>1</v>
      </c>
      <c r="O300" s="29">
        <v>45210</v>
      </c>
      <c r="Q300" s="12" t="s">
        <v>40</v>
      </c>
    </row>
    <row r="301" spans="1:17" ht="12.75" customHeight="1" x14ac:dyDescent="0.2">
      <c r="A301" s="52" t="s">
        <v>648</v>
      </c>
      <c r="B301" s="53">
        <v>45211</v>
      </c>
      <c r="C301" s="53" t="s">
        <v>468</v>
      </c>
      <c r="E301" s="54" t="s">
        <v>1107</v>
      </c>
      <c r="F301" s="56" t="s">
        <v>1346</v>
      </c>
      <c r="G301" s="61"/>
      <c r="H301" s="58">
        <v>2989.08</v>
      </c>
      <c r="I301" s="58">
        <v>298.91000000000003</v>
      </c>
      <c r="J301" s="58">
        <v>3287.99</v>
      </c>
      <c r="K301" s="61"/>
      <c r="L301" s="56" t="s">
        <v>1263</v>
      </c>
      <c r="M301" s="3"/>
      <c r="O301" s="29"/>
      <c r="Q301" s="12" t="s">
        <v>40</v>
      </c>
    </row>
    <row r="302" spans="1:17" ht="12.75" customHeight="1" x14ac:dyDescent="0.2">
      <c r="A302" s="52" t="s">
        <v>649</v>
      </c>
      <c r="B302" s="53">
        <v>45211</v>
      </c>
      <c r="C302" s="53" t="s">
        <v>436</v>
      </c>
      <c r="E302" s="54" t="s">
        <v>1107</v>
      </c>
      <c r="F302" s="56" t="s">
        <v>1359</v>
      </c>
      <c r="G302" s="61"/>
      <c r="H302" s="58">
        <v>8802.9</v>
      </c>
      <c r="I302" s="58">
        <v>880.29</v>
      </c>
      <c r="J302" s="58">
        <v>9683.19</v>
      </c>
      <c r="K302" s="61"/>
      <c r="L302" s="56" t="s">
        <v>1264</v>
      </c>
      <c r="M302" s="3">
        <v>3000</v>
      </c>
      <c r="N302" s="7">
        <v>1</v>
      </c>
      <c r="O302" s="29">
        <v>45215</v>
      </c>
      <c r="P302" s="5" t="s">
        <v>493</v>
      </c>
      <c r="Q302" s="12" t="s">
        <v>40</v>
      </c>
    </row>
    <row r="303" spans="1:17" ht="12.75" customHeight="1" x14ac:dyDescent="0.2">
      <c r="A303" s="52" t="s">
        <v>650</v>
      </c>
      <c r="B303" s="53">
        <v>45212</v>
      </c>
      <c r="C303" s="53" t="s">
        <v>438</v>
      </c>
      <c r="E303" s="54" t="s">
        <v>1273</v>
      </c>
      <c r="F303" s="56" t="s">
        <v>1326</v>
      </c>
      <c r="G303" s="61" t="s">
        <v>1330</v>
      </c>
      <c r="H303" s="58">
        <v>186.8</v>
      </c>
      <c r="I303" s="58">
        <v>18.68</v>
      </c>
      <c r="J303" s="58">
        <v>205.48</v>
      </c>
      <c r="K303" s="61"/>
      <c r="L303" s="56" t="s">
        <v>1265</v>
      </c>
      <c r="M303" s="3"/>
      <c r="O303" s="29"/>
      <c r="Q303" s="12" t="s">
        <v>42</v>
      </c>
    </row>
    <row r="304" spans="1:17" ht="12.75" customHeight="1" x14ac:dyDescent="0.2">
      <c r="A304" s="52" t="s">
        <v>651</v>
      </c>
      <c r="B304" s="53">
        <v>45212</v>
      </c>
      <c r="C304" s="53" t="s">
        <v>341</v>
      </c>
      <c r="E304" s="55" t="s">
        <v>1360</v>
      </c>
      <c r="F304" s="56" t="s">
        <v>1110</v>
      </c>
      <c r="G304" s="61"/>
      <c r="H304" s="58">
        <v>1456.65</v>
      </c>
      <c r="I304" s="58">
        <v>145.66999999999999</v>
      </c>
      <c r="J304" s="58">
        <v>1602.32</v>
      </c>
      <c r="K304" s="61" t="s">
        <v>342</v>
      </c>
      <c r="L304" s="56" t="s">
        <v>1503</v>
      </c>
      <c r="M304" s="3">
        <v>640.91999999999996</v>
      </c>
      <c r="N304" s="7">
        <v>1</v>
      </c>
      <c r="O304" s="29">
        <v>45212</v>
      </c>
      <c r="P304" s="5" t="s">
        <v>493</v>
      </c>
      <c r="Q304" s="12" t="s">
        <v>40</v>
      </c>
    </row>
    <row r="305" spans="1:17" ht="12.75" customHeight="1" x14ac:dyDescent="0.2">
      <c r="A305" s="52" t="s">
        <v>652</v>
      </c>
      <c r="B305" s="53">
        <v>45215</v>
      </c>
      <c r="C305" s="53" t="s">
        <v>653</v>
      </c>
      <c r="E305" s="54" t="s">
        <v>1273</v>
      </c>
      <c r="F305" s="56" t="s">
        <v>1326</v>
      </c>
      <c r="G305" s="61" t="s">
        <v>1274</v>
      </c>
      <c r="H305" s="59">
        <v>341.27</v>
      </c>
      <c r="I305" s="59">
        <v>34.130000000000003</v>
      </c>
      <c r="J305" s="59">
        <v>375.4</v>
      </c>
      <c r="K305" s="56"/>
      <c r="L305" s="56" t="s">
        <v>1504</v>
      </c>
      <c r="M305" s="3">
        <v>375.4</v>
      </c>
      <c r="N305" s="7">
        <v>1</v>
      </c>
      <c r="O305" s="29">
        <v>45216</v>
      </c>
      <c r="P305" s="5" t="s">
        <v>493</v>
      </c>
      <c r="Q305" s="12" t="s">
        <v>42</v>
      </c>
    </row>
    <row r="306" spans="1:17" ht="12.75" customHeight="1" x14ac:dyDescent="0.2">
      <c r="A306" s="52" t="s">
        <v>654</v>
      </c>
      <c r="B306" s="53">
        <v>45215</v>
      </c>
      <c r="C306" s="53" t="s">
        <v>459</v>
      </c>
      <c r="E306" s="54" t="s">
        <v>1107</v>
      </c>
      <c r="F306" s="56" t="s">
        <v>1140</v>
      </c>
      <c r="G306" s="61"/>
      <c r="H306" s="59">
        <v>16873.29</v>
      </c>
      <c r="I306" s="59">
        <v>1617.43</v>
      </c>
      <c r="J306" s="59">
        <v>18490.72</v>
      </c>
      <c r="K306" s="56"/>
      <c r="L306" s="56" t="s">
        <v>1266</v>
      </c>
      <c r="M306" s="3">
        <v>7396.28</v>
      </c>
      <c r="N306" s="7">
        <v>1</v>
      </c>
      <c r="O306" s="29">
        <v>45216</v>
      </c>
      <c r="P306" s="5" t="s">
        <v>493</v>
      </c>
      <c r="Q306" s="12" t="s">
        <v>42</v>
      </c>
    </row>
    <row r="307" spans="1:17" ht="12.75" customHeight="1" x14ac:dyDescent="0.2">
      <c r="A307" s="52" t="s">
        <v>655</v>
      </c>
      <c r="B307" s="53">
        <v>45215</v>
      </c>
      <c r="C307" s="53" t="s">
        <v>461</v>
      </c>
      <c r="E307" s="54" t="s">
        <v>1361</v>
      </c>
      <c r="F307" s="56" t="s">
        <v>1362</v>
      </c>
      <c r="G307" s="61"/>
      <c r="H307" s="59">
        <v>115</v>
      </c>
      <c r="I307" s="59">
        <v>11.5</v>
      </c>
      <c r="J307" s="59">
        <v>126.5</v>
      </c>
      <c r="K307" s="56"/>
      <c r="L307" s="56" t="s">
        <v>1505</v>
      </c>
      <c r="M307" s="3"/>
      <c r="O307" s="29"/>
      <c r="Q307" s="12" t="s">
        <v>40</v>
      </c>
    </row>
    <row r="308" spans="1:17" ht="12.75" customHeight="1" x14ac:dyDescent="0.2">
      <c r="A308" s="52" t="s">
        <v>656</v>
      </c>
      <c r="B308" s="53">
        <v>45215</v>
      </c>
      <c r="C308" s="53" t="s">
        <v>469</v>
      </c>
      <c r="E308" s="54" t="s">
        <v>1267</v>
      </c>
      <c r="F308" s="56" t="s">
        <v>1311</v>
      </c>
      <c r="G308" s="61" t="s">
        <v>1085</v>
      </c>
      <c r="H308" s="59">
        <v>589.98</v>
      </c>
      <c r="I308" s="59">
        <v>59</v>
      </c>
      <c r="J308" s="59">
        <v>648.98</v>
      </c>
      <c r="K308" s="56"/>
      <c r="L308" s="56" t="s">
        <v>1506</v>
      </c>
      <c r="M308" s="3"/>
      <c r="O308" s="29"/>
      <c r="Q308" s="12" t="s">
        <v>40</v>
      </c>
    </row>
    <row r="309" spans="1:17" ht="12.75" customHeight="1" x14ac:dyDescent="0.2">
      <c r="A309" s="52" t="s">
        <v>657</v>
      </c>
      <c r="B309" s="53">
        <v>45216</v>
      </c>
      <c r="C309" s="53" t="s">
        <v>435</v>
      </c>
      <c r="E309" s="54" t="s">
        <v>1097</v>
      </c>
      <c r="F309" s="56" t="s">
        <v>1309</v>
      </c>
      <c r="G309" s="61" t="s">
        <v>1279</v>
      </c>
      <c r="H309" s="59">
        <v>340.89</v>
      </c>
      <c r="I309" s="59">
        <v>34.090000000000003</v>
      </c>
      <c r="J309" s="59">
        <v>374.98</v>
      </c>
      <c r="K309" s="56" t="s">
        <v>12</v>
      </c>
      <c r="L309" s="56" t="s">
        <v>1507</v>
      </c>
      <c r="M309" s="3"/>
      <c r="O309" s="29"/>
      <c r="Q309" s="12" t="s">
        <v>40</v>
      </c>
    </row>
    <row r="310" spans="1:17" ht="12.75" customHeight="1" x14ac:dyDescent="0.2">
      <c r="A310" s="52" t="s">
        <v>658</v>
      </c>
      <c r="B310" s="53">
        <v>45216</v>
      </c>
      <c r="C310" s="53" t="s">
        <v>457</v>
      </c>
      <c r="E310" s="55" t="s">
        <v>1097</v>
      </c>
      <c r="F310" s="56" t="s">
        <v>1309</v>
      </c>
      <c r="G310" s="61" t="s">
        <v>1317</v>
      </c>
      <c r="H310" s="59">
        <v>17947.080000000002</v>
      </c>
      <c r="I310" s="59">
        <v>1794.71</v>
      </c>
      <c r="J310" s="59">
        <v>19741.79</v>
      </c>
      <c r="K310" s="56" t="s">
        <v>458</v>
      </c>
      <c r="L310" s="56" t="s">
        <v>1508</v>
      </c>
      <c r="M310" s="3">
        <v>7896.71</v>
      </c>
      <c r="N310" s="7">
        <v>1</v>
      </c>
      <c r="O310" s="29">
        <v>45216</v>
      </c>
      <c r="Q310" s="12" t="s">
        <v>39</v>
      </c>
    </row>
    <row r="311" spans="1:17" ht="12.75" customHeight="1" x14ac:dyDescent="0.2">
      <c r="A311" s="52" t="s">
        <v>659</v>
      </c>
      <c r="B311" s="53">
        <v>45216</v>
      </c>
      <c r="C311" s="53" t="s">
        <v>21</v>
      </c>
      <c r="E311" s="55" t="s">
        <v>1097</v>
      </c>
      <c r="F311" s="56" t="s">
        <v>1309</v>
      </c>
      <c r="G311" s="61" t="s">
        <v>1114</v>
      </c>
      <c r="H311" s="59">
        <v>135</v>
      </c>
      <c r="I311" s="59">
        <v>13.5</v>
      </c>
      <c r="J311" s="59">
        <v>148.5</v>
      </c>
      <c r="K311" s="56" t="s">
        <v>22</v>
      </c>
      <c r="L311" s="56" t="s">
        <v>1509</v>
      </c>
      <c r="M311" s="3"/>
      <c r="O311" s="29"/>
      <c r="Q311" s="12" t="s">
        <v>40</v>
      </c>
    </row>
    <row r="312" spans="1:17" ht="12.75" customHeight="1" x14ac:dyDescent="0.2">
      <c r="A312" s="52" t="s">
        <v>660</v>
      </c>
      <c r="B312" s="53">
        <v>45216</v>
      </c>
      <c r="C312" s="53" t="s">
        <v>467</v>
      </c>
      <c r="E312" s="55" t="s">
        <v>1267</v>
      </c>
      <c r="F312" s="56" t="s">
        <v>1311</v>
      </c>
      <c r="G312" s="61" t="s">
        <v>1363</v>
      </c>
      <c r="H312" s="59">
        <v>315.7</v>
      </c>
      <c r="I312" s="59">
        <v>31.57</v>
      </c>
      <c r="J312" s="59">
        <v>347.27</v>
      </c>
      <c r="K312" s="56"/>
      <c r="L312" s="56" t="s">
        <v>1510</v>
      </c>
      <c r="M312" s="3"/>
      <c r="O312" s="29"/>
      <c r="Q312" s="12" t="s">
        <v>40</v>
      </c>
    </row>
    <row r="313" spans="1:17" x14ac:dyDescent="0.2">
      <c r="A313" s="45" t="s">
        <v>895</v>
      </c>
      <c r="B313" s="46">
        <v>45216</v>
      </c>
      <c r="C313" s="46" t="s">
        <v>19</v>
      </c>
      <c r="D313" s="15">
        <v>45205</v>
      </c>
      <c r="E313" s="48" t="s">
        <v>1097</v>
      </c>
      <c r="F313" s="47" t="s">
        <v>1309</v>
      </c>
      <c r="G313" s="13" t="s">
        <v>1321</v>
      </c>
      <c r="H313" s="50">
        <v>1955</v>
      </c>
      <c r="I313" s="60">
        <v>195.5</v>
      </c>
      <c r="J313" s="50">
        <v>2150.5</v>
      </c>
      <c r="K313" s="62" t="s">
        <v>20</v>
      </c>
      <c r="L313" s="56" t="s">
        <v>1133</v>
      </c>
      <c r="O313" s="29"/>
      <c r="Q313" s="12" t="s">
        <v>40</v>
      </c>
    </row>
    <row r="314" spans="1:17" x14ac:dyDescent="0.2">
      <c r="A314" s="45" t="s">
        <v>894</v>
      </c>
      <c r="B314" s="46">
        <v>45217</v>
      </c>
      <c r="C314" s="46" t="s">
        <v>23</v>
      </c>
      <c r="D314" s="15">
        <v>45203</v>
      </c>
      <c r="E314" s="48" t="s">
        <v>1097</v>
      </c>
      <c r="F314" s="47" t="s">
        <v>1309</v>
      </c>
      <c r="G314" s="13" t="s">
        <v>1114</v>
      </c>
      <c r="H314" s="50">
        <v>562.22</v>
      </c>
      <c r="I314" s="60">
        <v>56.22</v>
      </c>
      <c r="J314" s="50">
        <v>618.44000000000005</v>
      </c>
      <c r="K314" s="62" t="s">
        <v>24</v>
      </c>
      <c r="L314" s="56" t="s">
        <v>1132</v>
      </c>
      <c r="O314" s="29"/>
      <c r="Q314" s="12" t="s">
        <v>40</v>
      </c>
    </row>
    <row r="315" spans="1:17" x14ac:dyDescent="0.25">
      <c r="A315" s="12" t="s">
        <v>1033</v>
      </c>
      <c r="B315" s="15">
        <v>45217</v>
      </c>
      <c r="C315" s="15" t="s">
        <v>466</v>
      </c>
      <c r="D315" s="15">
        <v>45210</v>
      </c>
      <c r="E315" s="5" t="s">
        <v>1267</v>
      </c>
      <c r="F315" s="13" t="s">
        <v>1311</v>
      </c>
      <c r="G315" s="13" t="s">
        <v>1085</v>
      </c>
      <c r="H315" s="37">
        <v>268</v>
      </c>
      <c r="I315" s="38">
        <v>26.8</v>
      </c>
      <c r="J315" s="37">
        <v>294.8</v>
      </c>
      <c r="K315" s="42"/>
      <c r="L315" s="16" t="s">
        <v>1134</v>
      </c>
      <c r="O315" s="29"/>
      <c r="Q315" s="12" t="s">
        <v>40</v>
      </c>
    </row>
    <row r="316" spans="1:17" x14ac:dyDescent="0.25">
      <c r="A316" s="12" t="s">
        <v>1031</v>
      </c>
      <c r="B316" s="15">
        <v>45217</v>
      </c>
      <c r="C316" s="12" t="s">
        <v>381</v>
      </c>
      <c r="D316" s="15">
        <v>45173</v>
      </c>
      <c r="E316" s="5" t="s">
        <v>1097</v>
      </c>
      <c r="F316" s="13" t="s">
        <v>1309</v>
      </c>
      <c r="G316" s="13" t="s">
        <v>1329</v>
      </c>
      <c r="H316" s="37">
        <v>203.68</v>
      </c>
      <c r="I316" s="38">
        <v>20.37</v>
      </c>
      <c r="J316" s="37">
        <v>224.05</v>
      </c>
      <c r="K316" s="42" t="s">
        <v>382</v>
      </c>
      <c r="L316" s="16" t="s">
        <v>1511</v>
      </c>
      <c r="O316" s="29"/>
      <c r="Q316" s="12" t="s">
        <v>40</v>
      </c>
    </row>
    <row r="317" spans="1:17" x14ac:dyDescent="0.25">
      <c r="A317" s="12" t="s">
        <v>1032</v>
      </c>
      <c r="B317" s="15">
        <v>45218</v>
      </c>
      <c r="C317" s="12" t="s">
        <v>445</v>
      </c>
      <c r="D317" s="15">
        <v>45196</v>
      </c>
      <c r="E317" s="5" t="s">
        <v>1097</v>
      </c>
      <c r="F317" s="13" t="s">
        <v>1309</v>
      </c>
      <c r="G317" s="13" t="s">
        <v>1154</v>
      </c>
      <c r="H317" s="37">
        <v>810</v>
      </c>
      <c r="I317" s="38">
        <v>81</v>
      </c>
      <c r="J317" s="37">
        <v>891</v>
      </c>
      <c r="K317" s="42" t="s">
        <v>446</v>
      </c>
      <c r="L317" s="16" t="s">
        <v>1512</v>
      </c>
      <c r="O317" s="29"/>
      <c r="Q317" s="12" t="s">
        <v>40</v>
      </c>
    </row>
    <row r="318" spans="1:17" x14ac:dyDescent="0.25">
      <c r="A318" s="12" t="s">
        <v>1030</v>
      </c>
      <c r="B318" s="15">
        <v>45218</v>
      </c>
      <c r="C318" s="12" t="s">
        <v>232</v>
      </c>
      <c r="D318" s="15">
        <v>45085</v>
      </c>
      <c r="E318" s="5" t="s">
        <v>1097</v>
      </c>
      <c r="F318" s="13" t="s">
        <v>1309</v>
      </c>
      <c r="G318" s="13" t="s">
        <v>1314</v>
      </c>
      <c r="H318" s="37">
        <v>2842</v>
      </c>
      <c r="I318" s="38">
        <v>284.2</v>
      </c>
      <c r="J318" s="37">
        <v>3126.2</v>
      </c>
      <c r="K318" s="42" t="s">
        <v>233</v>
      </c>
      <c r="L318" s="16" t="s">
        <v>1141</v>
      </c>
      <c r="M318" s="16">
        <v>1250.48</v>
      </c>
      <c r="N318" s="7">
        <v>1</v>
      </c>
      <c r="O318" s="29">
        <v>45218</v>
      </c>
      <c r="Q318" s="12" t="s">
        <v>39</v>
      </c>
    </row>
  </sheetData>
  <phoneticPr fontId="7" type="noConversion"/>
  <dataValidations count="1">
    <dataValidation type="list" allowBlank="1" showInputMessage="1" showErrorMessage="1" sqref="Q3:Q318" xr:uid="{6CE9C25A-EF8C-4A8F-BFD0-825DEA774985}">
      <formula1>Stat_COM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1" id="{5EA48572-C678-4A95-9620-94BE870EA3F9}">
            <xm:f>$Q3=LISTE!$E$7</xm:f>
            <x14:dxf>
              <font>
                <b val="0"/>
                <i/>
              </font>
              <fill>
                <patternFill>
                  <bgColor theme="6" tint="0.59996337778862885"/>
                </patternFill>
              </fill>
            </x14:dxf>
          </x14:cfRule>
          <x14:cfRule type="expression" priority="722" id="{5E2E78B0-4845-401D-A468-88ABD7931C04}">
            <xm:f>$Q3=LISTE!$E$6</xm:f>
            <x14:dxf>
              <fill>
                <patternFill>
                  <bgColor rgb="FF85DFFF"/>
                </patternFill>
              </fill>
            </x14:dxf>
          </x14:cfRule>
          <x14:cfRule type="expression" priority="723" id="{3AD26361-A5D1-4761-A5CD-A2ECA5E9F94C}">
            <xm:f>$Q3=LISTE!$E$5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724" id="{9801143F-7B00-49A4-8289-B9034452753F}">
            <xm:f>$Q3=LISTE!$E$4</xm:f>
            <x14:dxf>
              <fill>
                <patternFill>
                  <bgColor rgb="FFFF8F8F"/>
                </patternFill>
              </fill>
            </x14:dxf>
          </x14:cfRule>
          <x14:cfRule type="expression" priority="725" id="{BB059C97-DB61-41F8-A70D-0C99A3D7385C}">
            <xm:f>$Q3=LISTE!$E$3</xm:f>
            <x14:dxf>
              <fill>
                <patternFill>
                  <bgColor rgb="FFFFC000"/>
                </patternFill>
              </fill>
            </x14:dxf>
          </x14:cfRule>
          <x14:cfRule type="expression" priority="726" id="{3FFF079B-87CE-4597-85F7-7D9298E2B3AB}">
            <xm:f>$Q3=LISTE!$E$2</xm:f>
            <x14:dxf>
              <fill>
                <patternFill>
                  <bgColor theme="7" tint="0.59996337778862885"/>
                </patternFill>
              </fill>
            </x14:dxf>
          </x14:cfRule>
          <xm:sqref>A3:R318</xm:sqref>
        </x14:conditionalFormatting>
        <x14:conditionalFormatting xmlns:xm="http://schemas.microsoft.com/office/excel/2006/main">
          <x14:cfRule type="expression" priority="589" id="{176B1C09-62B1-43BC-9B3A-68988534A462}">
            <xm:f>$A169=LISTE!$B$11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90" id="{F94217E0-B712-4F5D-8745-35C9BE69219C}">
            <xm:f>$A169=LISTE!$B$10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91" id="{9EA51736-2194-4889-B7DC-480D00D94012}">
            <xm:f>$A169=LISTE!$B$8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92" id="{3A24FCBE-0E33-4B25-B08F-B04C050EE560}">
            <xm:f>$A169=LISTE!$B$7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93" id="{F0B6EDA1-0CAB-4326-B228-466693876AD2}">
            <xm:f>$A169=LISTE!$B$6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94" id="{FBD60A3A-81E4-458F-AC98-066DD756E4B1}">
            <xm:f>$A169=LISTE!$B$5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95" id="{EC8758BC-DDC5-4A1A-83AE-FF099C24AF57}">
            <xm:f>$A169=LISTE!$B$4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96" id="{E06F9345-2A80-4520-971F-B9A1B3AA737F}">
            <xm:f>$A169=LISTE!$B$3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97" id="{5D3C9017-0B8E-490C-902D-0A3CD9A7F158}">
            <xm:f>$A169=LISTE!$B$9</xm:f>
            <x14:dxf>
              <fill>
                <patternFill>
                  <bgColor rgb="FFCBA9E5"/>
                </patternFill>
              </fill>
            </x14:dxf>
          </x14:cfRule>
          <xm:sqref>C169:L169</xm:sqref>
        </x14:conditionalFormatting>
        <x14:conditionalFormatting xmlns:xm="http://schemas.microsoft.com/office/excel/2006/main">
          <x14:cfRule type="expression" priority="580" id="{67F5A306-FCDC-4E32-82E6-D7E8CED83078}">
            <xm:f>$A170=LISTE!$B$11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81" id="{A1531B78-15C3-4E6C-99AF-3875AB0A4647}">
            <xm:f>$A170=LISTE!$B$10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82" id="{6F3DCC2F-D755-4844-8B13-1C38ACB4A3B6}">
            <xm:f>$A170=LISTE!$B$8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83" id="{1857D413-E47B-408A-ADB8-BFEA5DC17683}">
            <xm:f>$A170=LISTE!$B$7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84" id="{D28FA5C2-565A-4E1E-9728-C62590FB8165}">
            <xm:f>$A170=LISTE!$B$6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85" id="{D97A4A66-28A3-432D-B0BF-EE7EC66D6BF2}">
            <xm:f>$A170=LISTE!$B$5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86" id="{A7E3A3C5-C898-41CA-9B6C-EA095A23E089}">
            <xm:f>$A170=LISTE!$B$4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87" id="{9583BB48-F2B4-4D57-82B6-09351A6F4B5A}">
            <xm:f>$A170=LISTE!$B$3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88" id="{3E67678E-AEB7-48FE-888A-C1C5B1D3233A}">
            <xm:f>$A170=LISTE!$B$9</xm:f>
            <x14:dxf>
              <fill>
                <patternFill>
                  <bgColor rgb="FFCBA9E5"/>
                </patternFill>
              </fill>
            </x14:dxf>
          </x14:cfRule>
          <xm:sqref>C170:L170</xm:sqref>
        </x14:conditionalFormatting>
        <x14:conditionalFormatting xmlns:xm="http://schemas.microsoft.com/office/excel/2006/main">
          <x14:cfRule type="expression" priority="571" id="{B2FBAD87-52C7-426E-9C4A-C3810A22BE1E}">
            <xm:f>$A171=LISTE!$B$11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72" id="{F1E62110-918C-40DB-8F72-0C0D9243FDA7}">
            <xm:f>$A171=LISTE!$B$10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73" id="{781AC462-534C-4FBB-BA9D-457946CD9511}">
            <xm:f>$A171=LISTE!$B$8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74" id="{D8AD04DB-D19E-4EE6-94BA-AE7CB8C6C421}">
            <xm:f>$A171=LISTE!$B$7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75" id="{6BFE53C0-F009-42F8-A731-3E063232588C}">
            <xm:f>$A171=LISTE!$B$6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76" id="{9ECC030A-32A9-44AA-A1F4-7D23425DAAD4}">
            <xm:f>$A171=LISTE!$B$5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77" id="{264DD78B-2EDB-40BA-B347-0FF9579C5068}">
            <xm:f>$A171=LISTE!$B$4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78" id="{123D0877-E9B4-44D9-B497-32C0812DA674}">
            <xm:f>$A171=LISTE!$B$3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79" id="{D9D41F22-0369-49CB-BF75-C363CD4FA9F7}">
            <xm:f>$A171=LISTE!$B$9</xm:f>
            <x14:dxf>
              <fill>
                <patternFill>
                  <bgColor rgb="FFCBA9E5"/>
                </patternFill>
              </fill>
            </x14:dxf>
          </x14:cfRule>
          <xm:sqref>C171:L171</xm:sqref>
        </x14:conditionalFormatting>
        <x14:conditionalFormatting xmlns:xm="http://schemas.microsoft.com/office/excel/2006/main">
          <x14:cfRule type="expression" priority="561" id="{39DE1AE1-94CA-49CF-BE00-716A40C367FA}">
            <xm:f>$A172=LISTE!$B$12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62" id="{BAAF67A1-0525-496C-9F75-CE7D755C51C6}">
            <xm:f>$A172=LISTE!$B$11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63" id="{72776109-7B4A-4A3F-A247-DDF956CED37F}">
            <xm:f>$A172=LISTE!$B$10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64" id="{7D7E63A3-E594-4038-9C9A-88A3F77AD3A7}">
            <xm:f>$A172=LISTE!$B$8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65" id="{502CE8A0-2E89-457C-9EB1-6F7FD4C25F7E}">
            <xm:f>$A172=LISTE!$B$7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66" id="{AC8E9E28-2B45-4BB1-BBA8-D6D3BB9A26F5}">
            <xm:f>$A172=LISTE!$B$6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67" id="{7D411E7F-0515-457A-92DE-12ADE4360704}">
            <xm:f>$A172=LISTE!$B$5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68" id="{66B2CB7C-A47A-4D38-B64F-729843BD7465}">
            <xm:f>$A172=LISTE!$B$4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69" id="{CE5AB22C-9F87-497D-B1E8-AFF07E195E7F}">
            <xm:f>$A172=LISTE!$B$3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70" id="{CDDB8DC9-6B23-43C2-98D6-AB38F311BF82}">
            <xm:f>$A172=LISTE!$B$9</xm:f>
            <x14:dxf>
              <fill>
                <patternFill>
                  <bgColor rgb="FFCBA9E5"/>
                </patternFill>
              </fill>
            </x14:dxf>
          </x14:cfRule>
          <xm:sqref>C172:L172</xm:sqref>
        </x14:conditionalFormatting>
        <x14:conditionalFormatting xmlns:xm="http://schemas.microsoft.com/office/excel/2006/main">
          <x14:cfRule type="expression" priority="551" id="{A5BA8A4E-78E3-43E4-84AF-F21DEB1CA518}">
            <xm:f>$A173=LISTE!$B$12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52" id="{972A444F-C996-4EDF-8621-1850821BEFB2}">
            <xm:f>$A173=LISTE!$B$11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53" id="{0A06E273-793B-435B-9EF0-DE2542BCF1A9}">
            <xm:f>$A173=LISTE!$B$10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54" id="{88F67108-2624-4AC6-AB6D-D74A3CF082B7}">
            <xm:f>$A173=LISTE!$B$8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55" id="{7259F5DF-E1D6-44C9-A4AC-2541D5E8A5B4}">
            <xm:f>$A173=LISTE!$B$7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56" id="{CCB3ABD9-B544-4D38-A973-3EB3A06B5435}">
            <xm:f>$A173=LISTE!$B$6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57" id="{71FD2C72-66DB-4389-8BC5-AF5A7ABB89A9}">
            <xm:f>$A173=LISTE!$B$5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58" id="{3DE83A82-CCBE-41DF-831D-CFD69FE0BC07}">
            <xm:f>$A173=LISTE!$B$4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59" id="{13A16893-CCFC-4973-872B-48C3E3328752}">
            <xm:f>$A173=LISTE!$B$3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60" id="{738BFF09-561A-4B90-A56A-F60142F987A1}">
            <xm:f>$A173=LISTE!$B$9</xm:f>
            <x14:dxf>
              <fill>
                <patternFill>
                  <bgColor rgb="FFCBA9E5"/>
                </patternFill>
              </fill>
            </x14:dxf>
          </x14:cfRule>
          <xm:sqref>C173:L173</xm:sqref>
        </x14:conditionalFormatting>
        <x14:conditionalFormatting xmlns:xm="http://schemas.microsoft.com/office/excel/2006/main">
          <x14:cfRule type="expression" priority="541" id="{A27ABF49-0597-441F-9932-F8676AEF6AFC}">
            <xm:f>$A174=LISTE!$B$12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42" id="{0DB5EF44-DC7C-41D6-B352-227BF099EC2F}">
            <xm:f>$A174=LISTE!$B$11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43" id="{8EC6A23F-9AE2-41EC-8762-BE697AEA2417}">
            <xm:f>$A174=LISTE!$B$10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44" id="{CD6550FF-D586-4302-8AC6-D6150631DBA6}">
            <xm:f>$A174=LISTE!$B$8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45" id="{1DCE89B4-8085-4362-8F56-0F8FA5228245}">
            <xm:f>$A174=LISTE!$B$7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46" id="{6BF63AF8-D557-46F0-AF8A-A27891557C8E}">
            <xm:f>$A174=LISTE!$B$6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47" id="{84ABAF6B-3757-4B55-8681-5033AB1DF85F}">
            <xm:f>$A174=LISTE!$B$5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48" id="{FFB34F12-8903-48D4-9FBB-A27A4D2CD13E}">
            <xm:f>$A174=LISTE!$B$4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49" id="{E7B8C016-99AB-47DD-9543-D9D68FAA28BA}">
            <xm:f>$A174=LISTE!$B$3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50" id="{07256A7E-5131-4B0A-AA22-C319BCC99143}">
            <xm:f>$A174=LISTE!$B$9</xm:f>
            <x14:dxf>
              <fill>
                <patternFill>
                  <bgColor rgb="FFCBA9E5"/>
                </patternFill>
              </fill>
            </x14:dxf>
          </x14:cfRule>
          <xm:sqref>C174:L174</xm:sqref>
        </x14:conditionalFormatting>
        <x14:conditionalFormatting xmlns:xm="http://schemas.microsoft.com/office/excel/2006/main">
          <x14:cfRule type="expression" priority="531" id="{7A186B31-AAE8-4F78-872B-34A88B34CE0E}">
            <xm:f>$A175=LISTE!$B$12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32" id="{9D29F14F-5435-4940-988F-EAB9B0F5FEE1}">
            <xm:f>$A175=LISTE!$B$11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33" id="{08FF013F-26D3-4765-83C0-6C9A1C289BBF}">
            <xm:f>$A175=LISTE!$B$10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34" id="{9ED6B74C-0333-476F-8475-116113BF0346}">
            <xm:f>$A175=LISTE!$B$8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35" id="{7906A591-4235-4DE4-8D2C-CD49564BBF82}">
            <xm:f>$A175=LISTE!$B$7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36" id="{190024E9-B503-4687-9CFC-F90B6AB2E50B}">
            <xm:f>$A175=LISTE!$B$6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37" id="{BE1D4A6A-A130-454C-B262-0C6F8F0B39CE}">
            <xm:f>$A175=LISTE!$B$5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38" id="{2E98F68F-8DEC-46A7-8031-B63BD3CEC8FB}">
            <xm:f>$A175=LISTE!$B$4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39" id="{DC082CBC-E35B-493C-8506-02EA10197F0F}">
            <xm:f>$A175=LISTE!$B$3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40" id="{E1B0F453-4C43-41A3-90CA-3EF331B2BE36}">
            <xm:f>$A175=LISTE!$B$9</xm:f>
            <x14:dxf>
              <fill>
                <patternFill>
                  <bgColor rgb="FFCBA9E5"/>
                </patternFill>
              </fill>
            </x14:dxf>
          </x14:cfRule>
          <xm:sqref>C175:L175</xm:sqref>
        </x14:conditionalFormatting>
        <x14:conditionalFormatting xmlns:xm="http://schemas.microsoft.com/office/excel/2006/main">
          <x14:cfRule type="expression" priority="521" id="{E629E480-FE9E-4AF3-BED9-82FE58763C70}">
            <xm:f>$A176=LISTE!$B$12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22" id="{B298102A-C0A3-462C-807A-E59677ABD330}">
            <xm:f>$A176=LISTE!$B$11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23" id="{353BCE2A-C392-45DA-89DE-8555D59885E4}">
            <xm:f>$A176=LISTE!$B$10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24" id="{30296647-2351-433A-8ED5-0DAC20CAF142}">
            <xm:f>$A176=LISTE!$B$8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25" id="{68137525-358C-4E36-ADF7-74B372625629}">
            <xm:f>$A176=LISTE!$B$7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26" id="{2C67B2C2-2DB0-4EF0-AE78-823FC66E1BCE}">
            <xm:f>$A176=LISTE!$B$6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27" id="{3F3EB062-2562-4B31-B2FC-9A8B15E7527E}">
            <xm:f>$A176=LISTE!$B$5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28" id="{513B71B8-B956-461B-A488-1D916C55D54D}">
            <xm:f>$A176=LISTE!$B$4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29" id="{BC1B61AD-DF51-4E2E-8A78-FBCB23D90982}">
            <xm:f>$A176=LISTE!$B$3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30" id="{522F5632-0193-47D3-B223-51EBEB01FEE7}">
            <xm:f>$A176=LISTE!$B$9</xm:f>
            <x14:dxf>
              <fill>
                <patternFill>
                  <bgColor rgb="FFCBA9E5"/>
                </patternFill>
              </fill>
            </x14:dxf>
          </x14:cfRule>
          <xm:sqref>C176:L176</xm:sqref>
        </x14:conditionalFormatting>
        <x14:conditionalFormatting xmlns:xm="http://schemas.microsoft.com/office/excel/2006/main">
          <x14:cfRule type="expression" priority="511" id="{5C40FBB4-5978-4710-87BB-AD290EEF7619}">
            <xm:f>$A177=LISTE!$B$12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12" id="{658E968E-D8CA-4AC6-873C-AAEF7E553E46}">
            <xm:f>$A177=LISTE!$B$11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13" id="{819113A2-7A57-44E8-B038-7043CB78E14D}">
            <xm:f>$A177=LISTE!$B$10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14" id="{E3852F0B-40D2-4811-82EF-CF6D1630A3F0}">
            <xm:f>$A177=LISTE!$B$8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15" id="{05C400E2-5C87-437F-89A9-3C5E9F076088}">
            <xm:f>$A177=LISTE!$B$7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16" id="{F72065F4-3FF4-4DC8-9BE9-6F8FE4218B87}">
            <xm:f>$A177=LISTE!$B$6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17" id="{BE5AE94E-0854-4954-BF0C-72C31414AB0C}">
            <xm:f>$A177=LISTE!$B$5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18" id="{6D582389-139F-4D25-8CE7-4ECA6281D4F1}">
            <xm:f>$A177=LISTE!$B$4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19" id="{0CBA3450-1C08-4A23-90DE-1E65FE7691AF}">
            <xm:f>$A177=LISTE!$B$3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20" id="{E7FE680A-5317-40C8-9BC7-B6FFEA9AB417}">
            <xm:f>$A177=LISTE!$B$9</xm:f>
            <x14:dxf>
              <fill>
                <patternFill>
                  <bgColor rgb="FFCBA9E5"/>
                </patternFill>
              </fill>
            </x14:dxf>
          </x14:cfRule>
          <xm:sqref>C177:L177</xm:sqref>
        </x14:conditionalFormatting>
        <x14:conditionalFormatting xmlns:xm="http://schemas.microsoft.com/office/excel/2006/main">
          <x14:cfRule type="expression" priority="501" id="{9A1CFAD2-E786-4656-9355-47E54EDA5492}">
            <xm:f>$A178=LISTE!$B$12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02" id="{5982FE52-2206-48E9-90F0-CCAE47CD70C9}">
            <xm:f>$A178=LISTE!$B$11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03" id="{AEF732AD-D92E-4FFB-BFA5-33D99A50A004}">
            <xm:f>$A178=LISTE!$B$10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04" id="{D1B4CC3F-9B69-434E-90A5-FE83CFDE8F65}">
            <xm:f>$A178=LISTE!$B$8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05" id="{C0B7F119-5115-4CA9-9EE9-E25251077C3A}">
            <xm:f>$A178=LISTE!$B$7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06" id="{266B18F5-90C4-41D5-8585-726B84AA5CE0}">
            <xm:f>$A178=LISTE!$B$6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07" id="{A7A05E13-4B79-4D1F-8BDE-98691AA4BC40}">
            <xm:f>$A178=LISTE!$B$5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08" id="{C705DC82-4D73-4552-9F3F-6C244763024D}">
            <xm:f>$A178=LISTE!$B$4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09" id="{03631D70-A96F-4E44-AA2A-C78CF87A3FAA}">
            <xm:f>$A178=LISTE!$B$3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10" id="{11B84C70-F83A-4A9B-8EB4-A4EAA85486C5}">
            <xm:f>$A178=LISTE!$B$9</xm:f>
            <x14:dxf>
              <fill>
                <patternFill>
                  <bgColor rgb="FFCBA9E5"/>
                </patternFill>
              </fill>
            </x14:dxf>
          </x14:cfRule>
          <xm:sqref>C178:L178</xm:sqref>
        </x14:conditionalFormatting>
        <x14:conditionalFormatting xmlns:xm="http://schemas.microsoft.com/office/excel/2006/main">
          <x14:cfRule type="expression" priority="491" id="{BE901F34-6FC4-446D-8381-F03C74283C8C}">
            <xm:f>$A179=LISTE!$B$12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92" id="{014088C7-8455-48F5-85A3-75C526D203BE}">
            <xm:f>$A179=LISTE!$B$11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93" id="{E04475A6-8BFF-441E-B518-01002AB325A9}">
            <xm:f>$A179=LISTE!$B$10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94" id="{79BDBB9A-285D-425B-ADEF-148BA24AA869}">
            <xm:f>$A179=LISTE!$B$8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95" id="{9F736966-DAA9-49B9-9C78-3E90BEFFC438}">
            <xm:f>$A179=LISTE!$B$7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96" id="{84FA23A0-90ED-4814-B495-7CF8175EE130}">
            <xm:f>$A179=LISTE!$B$6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97" id="{2C5199AA-205C-4E1F-851F-420A32142D74}">
            <xm:f>$A179=LISTE!$B$5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98" id="{8872565A-2484-4013-89D4-25A6860A9265}">
            <xm:f>$A179=LISTE!$B$4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99" id="{7EFF4CF6-2801-42A4-BD5E-C53FE4AE9FEB}">
            <xm:f>$A179=LISTE!$B$3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00" id="{DCB2F651-3DB9-4D9F-ACFF-84EDAC27C639}">
            <xm:f>$A179=LISTE!$B$9</xm:f>
            <x14:dxf>
              <fill>
                <patternFill>
                  <bgColor rgb="FFCBA9E5"/>
                </patternFill>
              </fill>
            </x14:dxf>
          </x14:cfRule>
          <xm:sqref>C179:L179</xm:sqref>
        </x14:conditionalFormatting>
        <x14:conditionalFormatting xmlns:xm="http://schemas.microsoft.com/office/excel/2006/main">
          <x14:cfRule type="expression" priority="481" id="{FC4F592A-FB2F-4542-99A9-E1BA9A6D799A}">
            <xm:f>$A180=LISTE!$B$12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82" id="{590FA166-3F5E-479D-BA61-BB1D8B50F4A7}">
            <xm:f>$A180=LISTE!$B$11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83" id="{5D8399C6-D809-4436-9ADA-BC52BE5E56DD}">
            <xm:f>$A180=LISTE!$B$10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84" id="{19A73988-295F-4ED0-A124-08B54916C11A}">
            <xm:f>$A180=LISTE!$B$8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85" id="{AF97ED40-5104-49BD-8F91-CA58125852BC}">
            <xm:f>$A180=LISTE!$B$7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86" id="{43571D0B-C72B-4AE2-9BD1-A8B6CADADCCE}">
            <xm:f>$A180=LISTE!$B$6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87" id="{A941DE33-C9C0-4DF2-8DF5-8B14FF85B0CE}">
            <xm:f>$A180=LISTE!$B$5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88" id="{C9068BDA-7847-4F71-B7FA-D2B6FAF6A1B8}">
            <xm:f>$A180=LISTE!$B$4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89" id="{CE94497C-1BC7-4246-8E4A-965F0C58F260}">
            <xm:f>$A180=LISTE!$B$3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90" id="{8FB9CBBA-7C2E-490D-A187-C618BF6242EA}">
            <xm:f>$A180=LISTE!$B$9</xm:f>
            <x14:dxf>
              <fill>
                <patternFill>
                  <bgColor rgb="FFCBA9E5"/>
                </patternFill>
              </fill>
            </x14:dxf>
          </x14:cfRule>
          <xm:sqref>C180:L180</xm:sqref>
        </x14:conditionalFormatting>
        <x14:conditionalFormatting xmlns:xm="http://schemas.microsoft.com/office/excel/2006/main">
          <x14:cfRule type="expression" priority="471" id="{5490F05B-7C29-4CFC-98B8-37E6F709F511}">
            <xm:f>$A181=LISTE!$B$12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72" id="{30FBD7E1-F4B2-44CA-8CBD-5433E5B91FA6}">
            <xm:f>$A181=LISTE!$B$11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73" id="{DD390F93-F728-480B-BD67-D3D610881579}">
            <xm:f>$A181=LISTE!$B$10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74" id="{07FE4283-829B-416B-9E63-47E39E6415F5}">
            <xm:f>$A181=LISTE!$B$8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75" id="{33C2F03C-7B4C-4D72-8E23-53E1596264A5}">
            <xm:f>$A181=LISTE!$B$7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76" id="{DD22066E-2F6C-4C2A-8934-83D9D553D4E0}">
            <xm:f>$A181=LISTE!$B$6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77" id="{06CF9F89-FAEA-4C8C-A1AE-30BF089E7481}">
            <xm:f>$A181=LISTE!$B$5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78" id="{6627A0E8-DD23-4C3A-8DCC-BD7D910E3D32}">
            <xm:f>$A181=LISTE!$B$4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79" id="{C2B6F5F8-EF56-4D64-B5A2-F7D0E7668622}">
            <xm:f>$A181=LISTE!$B$3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80" id="{70A45CAC-0398-4BE3-8B01-F43B6B8F1819}">
            <xm:f>$A181=LISTE!$B$9</xm:f>
            <x14:dxf>
              <fill>
                <patternFill>
                  <bgColor rgb="FFCBA9E5"/>
                </patternFill>
              </fill>
            </x14:dxf>
          </x14:cfRule>
          <xm:sqref>C181:L181</xm:sqref>
        </x14:conditionalFormatting>
        <x14:conditionalFormatting xmlns:xm="http://schemas.microsoft.com/office/excel/2006/main">
          <x14:cfRule type="expression" priority="461" id="{0BA366C9-1552-4E23-A5B9-37769D646BAD}">
            <xm:f>$A182=LISTE!$B$12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62" id="{8FC4E0AA-2A97-481C-A825-96CF8D3C378F}">
            <xm:f>$A182=LISTE!$B$11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63" id="{89E74DC0-EAB3-40E0-97C2-F8E1930D6976}">
            <xm:f>$A182=LISTE!$B$10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64" id="{8B5CE99D-9E0D-4A68-9ED6-C2EECB0D4D6C}">
            <xm:f>$A182=LISTE!$B$8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65" id="{01EEC74E-B097-4D81-81F2-F570D386394B}">
            <xm:f>$A182=LISTE!$B$7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66" id="{3F9DAD00-04F4-4D7A-9E5F-1B89B4D30005}">
            <xm:f>$A182=LISTE!$B$6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67" id="{82A12BFF-92AF-44D7-BD6F-89FAFB5CC088}">
            <xm:f>$A182=LISTE!$B$5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68" id="{997ADF94-0754-4D4D-99C4-E9E45B33C8FE}">
            <xm:f>$A182=LISTE!$B$4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69" id="{ABBF66DD-DD19-4E58-8DF3-0921FD00B375}">
            <xm:f>$A182=LISTE!$B$3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70" id="{31DBCC36-F02A-4E87-80FA-BA83A755123C}">
            <xm:f>$A182=LISTE!$B$9</xm:f>
            <x14:dxf>
              <fill>
                <patternFill>
                  <bgColor rgb="FFCBA9E5"/>
                </patternFill>
              </fill>
            </x14:dxf>
          </x14:cfRule>
          <xm:sqref>C182:L182</xm:sqref>
        </x14:conditionalFormatting>
        <x14:conditionalFormatting xmlns:xm="http://schemas.microsoft.com/office/excel/2006/main">
          <x14:cfRule type="expression" priority="451" id="{5496E365-2D56-45AD-8A45-7F374B0F19AC}">
            <xm:f>$A183=LISTE!$B$12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52" id="{B3DF22A6-C0E2-41ED-94BE-F57AE1DAD775}">
            <xm:f>$A183=LISTE!$B$11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53" id="{BF049B10-04A0-4547-A96D-5B89D908E015}">
            <xm:f>$A183=LISTE!$B$10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54" id="{805449C5-E9F7-4847-8F3D-688D2F754047}">
            <xm:f>$A183=LISTE!$B$8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55" id="{ED42B9B5-12B6-457C-9C0C-41ADA08A85C1}">
            <xm:f>$A183=LISTE!$B$7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56" id="{CA82A370-759F-46AC-A2E7-3311DB608EC7}">
            <xm:f>$A183=LISTE!$B$6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57" id="{10FBC7A4-E1F3-420D-8D63-11857CD4B367}">
            <xm:f>$A183=LISTE!$B$5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58" id="{36EDD108-5EC5-48D1-9F6C-A1DAE3A8D289}">
            <xm:f>$A183=LISTE!$B$4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59" id="{42543917-B331-4CBE-B486-EC05AC82FDE0}">
            <xm:f>$A183=LISTE!$B$3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60" id="{358FE415-F4E9-44DA-A6AE-1AA3F7B50215}">
            <xm:f>$A183=LISTE!$B$9</xm:f>
            <x14:dxf>
              <fill>
                <patternFill>
                  <bgColor rgb="FFCBA9E5"/>
                </patternFill>
              </fill>
            </x14:dxf>
          </x14:cfRule>
          <xm:sqref>C183:L183</xm:sqref>
        </x14:conditionalFormatting>
        <x14:conditionalFormatting xmlns:xm="http://schemas.microsoft.com/office/excel/2006/main">
          <x14:cfRule type="expression" priority="441" id="{C6E0EE15-A419-479D-BF65-30E3B893B4D2}">
            <xm:f>$A184=LISTE!$B$12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42" id="{29F2ECB0-3374-436A-A127-AC26AC955B04}">
            <xm:f>$A184=LISTE!$B$11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43" id="{FC2268FF-2A7A-44A2-BCA2-7E149121E18D}">
            <xm:f>$A184=LISTE!$B$10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44" id="{607CE065-A9D5-4303-9A51-CAC25494AC00}">
            <xm:f>$A184=LISTE!$B$8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45" id="{B9F489FC-0645-4EF3-B55A-A6D8B6CC0216}">
            <xm:f>$A184=LISTE!$B$7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46" id="{797D023A-6B79-42E1-92A7-C03515C14A41}">
            <xm:f>$A184=LISTE!$B$6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47" id="{91410C04-DA13-4F55-803A-13FB0C6028BD}">
            <xm:f>$A184=LISTE!$B$5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48" id="{AE78AC3B-CEE5-483D-99F2-997AD6609F2B}">
            <xm:f>$A184=LISTE!$B$4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49" id="{B2C597AD-19E8-406A-8481-1EF1B5615279}">
            <xm:f>$A184=LISTE!$B$3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50" id="{E49C271C-AD54-44BA-8407-7E40A823A671}">
            <xm:f>$A184=LISTE!$B$9</xm:f>
            <x14:dxf>
              <fill>
                <patternFill>
                  <bgColor rgb="FFCBA9E5"/>
                </patternFill>
              </fill>
            </x14:dxf>
          </x14:cfRule>
          <xm:sqref>C184:L184</xm:sqref>
        </x14:conditionalFormatting>
        <x14:conditionalFormatting xmlns:xm="http://schemas.microsoft.com/office/excel/2006/main">
          <x14:cfRule type="expression" priority="431" id="{5834DD4B-A5AD-42A8-B724-A4A323E9FAC9}">
            <xm:f>$A185=LISTE!$B$12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32" id="{E9A01DEF-8D75-49CA-ACB3-AF52A8497970}">
            <xm:f>$A185=LISTE!$B$11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33" id="{716314EE-F563-4E5F-89F9-264CAAA1B05F}">
            <xm:f>$A185=LISTE!$B$10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34" id="{F97BC104-62B7-4703-BCDC-ADA8D7D4E754}">
            <xm:f>$A185=LISTE!$B$8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35" id="{7D6FDBBB-0A90-4E0F-A334-7860BD7EAC6A}">
            <xm:f>$A185=LISTE!$B$7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36" id="{4CE0EFB9-6CC3-4C62-B628-5F93BE69F0F9}">
            <xm:f>$A185=LISTE!$B$6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37" id="{95AE5CA6-A5F4-4ABD-BBD8-9423E654417A}">
            <xm:f>$A185=LISTE!$B$5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38" id="{A55A23FC-AA3D-4FB8-87CF-F019A3678F39}">
            <xm:f>$A185=LISTE!$B$4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39" id="{D40427C1-F8F4-43ED-9F11-689F67F0D8AD}">
            <xm:f>$A185=LISTE!$B$3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40" id="{0F233F52-3D5F-4E10-B291-925C84EEE2C0}">
            <xm:f>$A185=LISTE!$B$9</xm:f>
            <x14:dxf>
              <fill>
                <patternFill>
                  <bgColor rgb="FFCBA9E5"/>
                </patternFill>
              </fill>
            </x14:dxf>
          </x14:cfRule>
          <xm:sqref>C185:L185</xm:sqref>
        </x14:conditionalFormatting>
        <x14:conditionalFormatting xmlns:xm="http://schemas.microsoft.com/office/excel/2006/main">
          <x14:cfRule type="expression" priority="421" id="{367347EC-E44E-44B9-8D14-7D92C86D3FF4}">
            <xm:f>$A186=LISTE!$B$12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22" id="{D67AF4EA-90B7-42E4-8963-CBCAE10B1B0C}">
            <xm:f>$A186=LISTE!$B$11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23" id="{E1FF051E-3C25-45E8-99BA-CFCE6D5375F3}">
            <xm:f>$A186=LISTE!$B$10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24" id="{6216B490-7148-41FC-B238-8B54C1D1ED26}">
            <xm:f>$A186=LISTE!$B$8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25" id="{0BC51F27-9DED-47E3-A6C3-241F6AA4B4DE}">
            <xm:f>$A186=LISTE!$B$7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26" id="{9E25DD19-639E-4DB9-9827-3311D6F3FD8A}">
            <xm:f>$A186=LISTE!$B$6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27" id="{F481D731-6959-4861-81E1-2BC9985547C1}">
            <xm:f>$A186=LISTE!$B$5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28" id="{E85BFBE6-FCC8-4EAE-A064-9B0D9112553B}">
            <xm:f>$A186=LISTE!$B$4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29" id="{FF33330F-CB83-48A1-969D-B126D57E1C7F}">
            <xm:f>$A186=LISTE!$B$3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30" id="{1720AD03-C3B2-46C2-A072-06874E402C73}">
            <xm:f>$A186=LISTE!$B$9</xm:f>
            <x14:dxf>
              <fill>
                <patternFill>
                  <bgColor rgb="FFCBA9E5"/>
                </patternFill>
              </fill>
            </x14:dxf>
          </x14:cfRule>
          <xm:sqref>C186:L186</xm:sqref>
        </x14:conditionalFormatting>
        <x14:conditionalFormatting xmlns:xm="http://schemas.microsoft.com/office/excel/2006/main">
          <x14:cfRule type="expression" priority="411" id="{C734A5CB-34DF-46C4-8785-D5A22F64B154}">
            <xm:f>$A187=LISTE!$B$12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12" id="{C923F9B3-DFB9-48E8-9636-2518055EE76C}">
            <xm:f>$A187=LISTE!$B$11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13" id="{224B09D1-4981-4DC3-A32E-F97765C50AF9}">
            <xm:f>$A187=LISTE!$B$10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14" id="{C38D1CA1-8F44-4647-9DE0-22165D57384F}">
            <xm:f>$A187=LISTE!$B$8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15" id="{119F8CA1-AB13-4092-85FF-DEF04441A9D2}">
            <xm:f>$A187=LISTE!$B$7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16" id="{9E4FADBF-A73D-415F-8B41-2EB05552D327}">
            <xm:f>$A187=LISTE!$B$6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17" id="{6C52F178-EECB-4EEA-AAC8-EBACCEE285EF}">
            <xm:f>$A187=LISTE!$B$5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18" id="{A6F150E5-6E62-4A05-8982-42CEFC0802A1}">
            <xm:f>$A187=LISTE!$B$4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19" id="{4C757B66-939F-4BDC-A54D-25D66BBF6DE5}">
            <xm:f>$A187=LISTE!$B$3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20" id="{FC5D430F-3AF0-408E-8DEC-A3F516FD2AF6}">
            <xm:f>$A187=LISTE!$B$9</xm:f>
            <x14:dxf>
              <fill>
                <patternFill>
                  <bgColor rgb="FFCBA9E5"/>
                </patternFill>
              </fill>
            </x14:dxf>
          </x14:cfRule>
          <xm:sqref>C187:L187</xm:sqref>
        </x14:conditionalFormatting>
        <x14:conditionalFormatting xmlns:xm="http://schemas.microsoft.com/office/excel/2006/main">
          <x14:cfRule type="expression" priority="401" id="{4A13E329-917C-4770-B01D-416872EB1494}">
            <xm:f>$A188=LISTE!$B$12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02" id="{71F7860A-369B-41E7-99FA-19773B3E1E32}">
            <xm:f>$A188=LISTE!$B$11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03" id="{3B8BBCB9-67FC-4C51-A251-4A19401A28D3}">
            <xm:f>$A188=LISTE!$B$10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04" id="{2B0B6A59-E6B4-4BFE-8F7F-3787C1C4D6EB}">
            <xm:f>$A188=LISTE!$B$8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05" id="{D0379B05-71E3-4B30-93CE-E5525D1DE49F}">
            <xm:f>$A188=LISTE!$B$7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06" id="{91DAEF38-72A7-4599-9C6D-56CC34545878}">
            <xm:f>$A188=LISTE!$B$6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07" id="{C7E0A158-65FF-4804-B994-F1D62CC60150}">
            <xm:f>$A188=LISTE!$B$5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08" id="{FD1A3F3E-00CA-4C41-BDBF-7EAB0247B929}">
            <xm:f>$A188=LISTE!$B$4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09" id="{905CC8CD-8F95-4609-BB87-4A66E7740A27}">
            <xm:f>$A188=LISTE!$B$3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10" id="{F6223545-9AEB-41E4-BF17-EF0183CFF108}">
            <xm:f>$A188=LISTE!$B$9</xm:f>
            <x14:dxf>
              <fill>
                <patternFill>
                  <bgColor rgb="FFCBA9E5"/>
                </patternFill>
              </fill>
            </x14:dxf>
          </x14:cfRule>
          <xm:sqref>C188:L188</xm:sqref>
        </x14:conditionalFormatting>
        <x14:conditionalFormatting xmlns:xm="http://schemas.microsoft.com/office/excel/2006/main">
          <x14:cfRule type="expression" priority="391" id="{B2CAE861-EF65-481F-A028-DCE1B1972B11}">
            <xm:f>$A189=LISTE!$B$12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92" id="{F2073A2C-FB04-443D-9016-74E5997876FC}">
            <xm:f>$A189=LISTE!$B$11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93" id="{0E8330B7-A0FA-4441-AF1B-F2EF3E8D8470}">
            <xm:f>$A189=LISTE!$B$10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94" id="{97C68F6A-F341-40CD-A36A-56C01108E4FB}">
            <xm:f>$A189=LISTE!$B$8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95" id="{7FF183DC-3F49-49DE-A0DA-0462A86180B5}">
            <xm:f>$A189=LISTE!$B$7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96" id="{65F54C34-FF07-487E-B515-972A50F6677B}">
            <xm:f>$A189=LISTE!$B$6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97" id="{18744659-37D2-4311-880D-0765CE5514EE}">
            <xm:f>$A189=LISTE!$B$5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98" id="{03F80B41-D9B1-4B98-B624-03096E01D212}">
            <xm:f>$A189=LISTE!$B$4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99" id="{A4297FF5-47AB-4105-9224-D582F41B9FF5}">
            <xm:f>$A189=LISTE!$B$3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00" id="{D7B26545-7CCA-449F-8833-F05241728506}">
            <xm:f>$A189=LISTE!$B$9</xm:f>
            <x14:dxf>
              <fill>
                <patternFill>
                  <bgColor rgb="FFCBA9E5"/>
                </patternFill>
              </fill>
            </x14:dxf>
          </x14:cfRule>
          <xm:sqref>C189:L189</xm:sqref>
        </x14:conditionalFormatting>
        <x14:conditionalFormatting xmlns:xm="http://schemas.microsoft.com/office/excel/2006/main">
          <x14:cfRule type="expression" priority="381" id="{4352742A-837F-4731-BB6B-7C86527EAA1B}">
            <xm:f>$A190=LISTE!$B$12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82" id="{822313F3-51E3-4ECA-BD89-C0AF02A879FC}">
            <xm:f>$A190=LISTE!$B$11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83" id="{6150BED3-2F22-4D61-9142-3572EEE683B2}">
            <xm:f>$A190=LISTE!$B$10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84" id="{FA7FDB96-CA61-4DDA-8FFC-205A30B693D6}">
            <xm:f>$A190=LISTE!$B$8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85" id="{E87D4956-39F4-40FA-82D2-1A88F56FBDB5}">
            <xm:f>$A190=LISTE!$B$7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86" id="{1C605BA0-C988-45AA-B19B-A4669C8D7B43}">
            <xm:f>$A190=LISTE!$B$6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87" id="{B114B440-212D-4331-A527-C7024CAF19B3}">
            <xm:f>$A190=LISTE!$B$5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88" id="{24180715-0FF7-4F70-8F8F-7398627329B2}">
            <xm:f>$A190=LISTE!$B$4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89" id="{5C01847C-344E-4059-A238-20CE5FE1F554}">
            <xm:f>$A190=LISTE!$B$3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90" id="{6498F554-6F83-49C3-A5D6-434D07922458}">
            <xm:f>$A190=LISTE!$B$9</xm:f>
            <x14:dxf>
              <fill>
                <patternFill>
                  <bgColor rgb="FFCBA9E5"/>
                </patternFill>
              </fill>
            </x14:dxf>
          </x14:cfRule>
          <xm:sqref>C190:L190</xm:sqref>
        </x14:conditionalFormatting>
        <x14:conditionalFormatting xmlns:xm="http://schemas.microsoft.com/office/excel/2006/main">
          <x14:cfRule type="expression" priority="371" id="{349929FF-7AFB-477F-AFD1-759F6BC551B3}">
            <xm:f>$A191=LISTE!$B$12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72" id="{B748F817-8112-47AF-94C0-3DFABE9B702A}">
            <xm:f>$A191=LISTE!$B$11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73" id="{B6B692F4-7815-4341-9465-ED6573A62BC1}">
            <xm:f>$A191=LISTE!$B$10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74" id="{299A5C72-7931-4B6A-AB46-5C22AE3B5A99}">
            <xm:f>$A191=LISTE!$B$8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75" id="{2D6A4F87-F667-475B-899A-28D6D31F999F}">
            <xm:f>$A191=LISTE!$B$7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76" id="{DC467B68-2D11-4BD9-82EC-6FE0083CDCEE}">
            <xm:f>$A191=LISTE!$B$6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77" id="{E38BBC57-B810-4937-9D99-FD8F50C36792}">
            <xm:f>$A191=LISTE!$B$5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78" id="{4787B826-1A32-415D-84A1-5D168C714D38}">
            <xm:f>$A191=LISTE!$B$4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79" id="{AC064013-9D80-4CDD-B5D1-C2AF92E0D582}">
            <xm:f>$A191=LISTE!$B$3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80" id="{656D174C-A3BB-49B3-94C7-AC3FFA8DB672}">
            <xm:f>$A191=LISTE!$B$9</xm:f>
            <x14:dxf>
              <fill>
                <patternFill>
                  <bgColor rgb="FFCBA9E5"/>
                </patternFill>
              </fill>
            </x14:dxf>
          </x14:cfRule>
          <xm:sqref>C191:L191</xm:sqref>
        </x14:conditionalFormatting>
        <x14:conditionalFormatting xmlns:xm="http://schemas.microsoft.com/office/excel/2006/main">
          <x14:cfRule type="expression" priority="361" id="{B14E9DE8-6019-492D-9417-940E8759B949}">
            <xm:f>$A192=LISTE!$B$12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62" id="{4727F4B7-072D-40EC-BF43-20C0F2F11962}">
            <xm:f>$A192=LISTE!$B$11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63" id="{C43D0F2A-0E3D-4E5F-A910-39DD1ACAFA57}">
            <xm:f>$A192=LISTE!$B$10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64" id="{05C5D167-E66D-45EB-BA83-8D8542664119}">
            <xm:f>$A192=LISTE!$B$8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65" id="{FCB258C3-5F3B-406C-A2A1-80EFC85344FB}">
            <xm:f>$A192=LISTE!$B$7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66" id="{F1E955A0-CB27-4387-8F23-FCC963F43EF6}">
            <xm:f>$A192=LISTE!$B$6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67" id="{B3D6DBEB-57FB-4F45-9BFC-AEA37E0723BB}">
            <xm:f>$A192=LISTE!$B$5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68" id="{CF830BE8-789A-41EA-80D6-6BFCB7752FD3}">
            <xm:f>$A192=LISTE!$B$4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69" id="{C5ED6392-73CE-405F-BF30-48674D682B14}">
            <xm:f>$A192=LISTE!$B$3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70" id="{B78BCAC7-38DD-4D63-88B0-1A8FFD6B6F7D}">
            <xm:f>$A192=LISTE!$B$9</xm:f>
            <x14:dxf>
              <fill>
                <patternFill>
                  <bgColor rgb="FFCBA9E5"/>
                </patternFill>
              </fill>
            </x14:dxf>
          </x14:cfRule>
          <xm:sqref>C192:L192</xm:sqref>
        </x14:conditionalFormatting>
        <x14:conditionalFormatting xmlns:xm="http://schemas.microsoft.com/office/excel/2006/main">
          <x14:cfRule type="expression" priority="351" id="{5798249C-0E91-4817-8595-022F22E9494A}">
            <xm:f>$A193=LISTE!$B$12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52" id="{263B1507-D5DC-4C4E-ABCD-D401795E757C}">
            <xm:f>$A193=LISTE!$B$11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53" id="{9E37B2DF-E59D-4825-BCB1-C1EB50BC718D}">
            <xm:f>$A193=LISTE!$B$10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54" id="{A48571E7-9AC1-466E-811E-AB14B4F622B2}">
            <xm:f>$A193=LISTE!$B$8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55" id="{FE0ADBDE-2527-4ADC-AD02-3206852A7EE4}">
            <xm:f>$A193=LISTE!$B$7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56" id="{480E112A-6737-409E-9691-DECE70ED4961}">
            <xm:f>$A193=LISTE!$B$6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57" id="{38D7EA37-2667-4212-9DF3-51BD2A734746}">
            <xm:f>$A193=LISTE!$B$5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58" id="{3F8AA9EC-2A07-44E4-920E-1D41D38176F4}">
            <xm:f>$A193=LISTE!$B$4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59" id="{A6A8AE81-B595-4E03-97EA-B76224255D3B}">
            <xm:f>$A193=LISTE!$B$3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60" id="{53DC8304-7FA0-41B8-B175-4732752215E5}">
            <xm:f>$A193=LISTE!$B$9</xm:f>
            <x14:dxf>
              <fill>
                <patternFill>
                  <bgColor rgb="FFCBA9E5"/>
                </patternFill>
              </fill>
            </x14:dxf>
          </x14:cfRule>
          <xm:sqref>C193:L193</xm:sqref>
        </x14:conditionalFormatting>
        <x14:conditionalFormatting xmlns:xm="http://schemas.microsoft.com/office/excel/2006/main">
          <x14:cfRule type="expression" priority="341" id="{0C015ECA-F4F7-4EED-A353-647E58BCA6B3}">
            <xm:f>$A194=LISTE!$B$12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42" id="{2FD31301-C559-4276-8443-C41BEA3DE8C5}">
            <xm:f>$A194=LISTE!$B$11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43" id="{AEDFBF10-1187-461C-B0CD-8DDEC4A92DBE}">
            <xm:f>$A194=LISTE!$B$10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44" id="{53BBE2F5-4AA9-4F9A-9F8F-0C66955E5BCF}">
            <xm:f>$A194=LISTE!$B$8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45" id="{DD2211C9-3E6C-4638-AD0D-143A5D46291A}">
            <xm:f>$A194=LISTE!$B$7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46" id="{C2F4D1F7-E08F-408B-B5E6-5C3CE3576C0C}">
            <xm:f>$A194=LISTE!$B$6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47" id="{CD268237-83EF-4818-9350-9C7D8DB5CCF9}">
            <xm:f>$A194=LISTE!$B$5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48" id="{A341EE80-284E-4AFE-A569-7C3DFB895811}">
            <xm:f>$A194=LISTE!$B$4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49" id="{713E4206-7557-4E83-A21E-E0E398F067C2}">
            <xm:f>$A194=LISTE!$B$3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50" id="{2E980B13-B5EA-4638-987B-D1FFAAB05E73}">
            <xm:f>$A194=LISTE!$B$9</xm:f>
            <x14:dxf>
              <fill>
                <patternFill>
                  <bgColor rgb="FFCBA9E5"/>
                </patternFill>
              </fill>
            </x14:dxf>
          </x14:cfRule>
          <xm:sqref>C194:L194</xm:sqref>
        </x14:conditionalFormatting>
        <x14:conditionalFormatting xmlns:xm="http://schemas.microsoft.com/office/excel/2006/main">
          <x14:cfRule type="expression" priority="331" id="{47140A2D-291F-466B-B4AD-AA8AA1267EC1}">
            <xm:f>$A195=LISTE!$B$12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32" id="{AAF48AB4-74EB-4EAF-A76C-ABF94154A5A4}">
            <xm:f>$A195=LISTE!$B$11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33" id="{F215CAAE-1567-4155-A310-B16F44660BC5}">
            <xm:f>$A195=LISTE!$B$10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34" id="{17AABEE1-30E8-4F64-95EE-50F0F9E7E0BA}">
            <xm:f>$A195=LISTE!$B$8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35" id="{2F41EF2A-8C2C-47FE-B73C-A8AA37933EC1}">
            <xm:f>$A195=LISTE!$B$7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36" id="{EE1A1776-6BFB-462B-ABC1-3AA36298E120}">
            <xm:f>$A195=LISTE!$B$6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37" id="{EAF2099B-81DD-4317-BC2D-69E6049C4C9C}">
            <xm:f>$A195=LISTE!$B$5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38" id="{E9CE57BC-067E-435F-BB76-DB6A5E321B6D}">
            <xm:f>$A195=LISTE!$B$4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39" id="{B10EE5EC-7A99-4EF8-8517-C12973716EF9}">
            <xm:f>$A195=LISTE!$B$3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40" id="{973F3345-C59F-4FDF-A182-CE160A0C9BF9}">
            <xm:f>$A195=LISTE!$B$9</xm:f>
            <x14:dxf>
              <fill>
                <patternFill>
                  <bgColor rgb="FFCBA9E5"/>
                </patternFill>
              </fill>
            </x14:dxf>
          </x14:cfRule>
          <xm:sqref>C195:L195</xm:sqref>
        </x14:conditionalFormatting>
        <x14:conditionalFormatting xmlns:xm="http://schemas.microsoft.com/office/excel/2006/main">
          <x14:cfRule type="expression" priority="321" id="{5603A5E4-4E8F-4507-A61E-814F108C15EB}">
            <xm:f>$A196=LISTE!$B$12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22" id="{B917ABFC-C179-43FA-AF08-42FE9E186F39}">
            <xm:f>$A196=LISTE!$B$11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23" id="{35AAFCD8-3519-4FF3-8E33-4D3FFEF044E2}">
            <xm:f>$A196=LISTE!$B$10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24" id="{32111173-3AC8-4438-8C9F-27B60F75914F}">
            <xm:f>$A196=LISTE!$B$8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25" id="{583C96E6-EB4B-4C44-BABA-BCF4AAB06854}">
            <xm:f>$A196=LISTE!$B$7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26" id="{50BC53EB-0A8B-4E33-8CBA-9CB08EC0338E}">
            <xm:f>$A196=LISTE!$B$6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27" id="{771EC6FD-950B-4217-84BF-C83D84FE2944}">
            <xm:f>$A196=LISTE!$B$5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28" id="{3A946AE6-AE6C-4598-8D18-1DBF3A2BAB1C}">
            <xm:f>$A196=LISTE!$B$4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29" id="{EAAC33C7-53B4-4D3A-9B3E-3DF40F02EE12}">
            <xm:f>$A196=LISTE!$B$3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30" id="{4845A441-9FE5-4B0A-AE85-025869133ECE}">
            <xm:f>$A196=LISTE!$B$9</xm:f>
            <x14:dxf>
              <fill>
                <patternFill>
                  <bgColor rgb="FFCBA9E5"/>
                </patternFill>
              </fill>
            </x14:dxf>
          </x14:cfRule>
          <xm:sqref>C196:L196</xm:sqref>
        </x14:conditionalFormatting>
        <x14:conditionalFormatting xmlns:xm="http://schemas.microsoft.com/office/excel/2006/main">
          <x14:cfRule type="expression" priority="311" id="{BDE33D1F-B2BF-4254-A710-916405BBD61F}">
            <xm:f>$A197=LISTE!$B$12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12" id="{E29BDBEB-3D6F-4961-B1CF-A2842439A410}">
            <xm:f>$A197=LISTE!$B$11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13" id="{545EE2A2-E5BC-4BEF-AFFA-2805BA1B226C}">
            <xm:f>$A197=LISTE!$B$10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14" id="{C4123430-F817-434F-B370-52B7E3344142}">
            <xm:f>$A197=LISTE!$B$8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15" id="{49F3CD30-4258-47EF-B1F3-428E194E5749}">
            <xm:f>$A197=LISTE!$B$7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16" id="{FAB90DE8-3337-49E3-A08D-EE2E901363A9}">
            <xm:f>$A197=LISTE!$B$6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17" id="{5BF269F7-6EA1-4230-8FBA-350D7843081E}">
            <xm:f>$A197=LISTE!$B$5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18" id="{8F0C9CCB-A746-4EDE-B168-943203C38297}">
            <xm:f>$A197=LISTE!$B$4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19" id="{09534ECD-D7C4-471A-A7EF-E85B8BC99AF4}">
            <xm:f>$A197=LISTE!$B$3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20" id="{112D7EB6-44FC-4C3B-B134-FB8B5B6457EE}">
            <xm:f>$A197=LISTE!$B$9</xm:f>
            <x14:dxf>
              <fill>
                <patternFill>
                  <bgColor rgb="FFCBA9E5"/>
                </patternFill>
              </fill>
            </x14:dxf>
          </x14:cfRule>
          <xm:sqref>C197:L197</xm:sqref>
        </x14:conditionalFormatting>
        <x14:conditionalFormatting xmlns:xm="http://schemas.microsoft.com/office/excel/2006/main">
          <x14:cfRule type="expression" priority="301" id="{08FE191C-4968-4A87-A017-700BF9580D3D}">
            <xm:f>$A198=LISTE!$B$12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02" id="{CA2C53CC-47D4-4DB3-AEC2-15CA22C903C1}">
            <xm:f>$A198=LISTE!$B$11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03" id="{331ABCFD-D5AB-4065-A4E8-7104B07B602D}">
            <xm:f>$A198=LISTE!$B$10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04" id="{A65E9BBB-3BC9-4353-A759-E7041024D84E}">
            <xm:f>$A198=LISTE!$B$8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05" id="{C6D051A5-64C7-4231-AD27-E08E116A1866}">
            <xm:f>$A198=LISTE!$B$7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06" id="{50CBC31D-62A8-4ACE-AB42-745DFC9210AF}">
            <xm:f>$A198=LISTE!$B$6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07" id="{7000EE5D-6E47-46C0-ACF3-81F14B39E458}">
            <xm:f>$A198=LISTE!$B$5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08" id="{F008BEE3-65D9-4A94-BF12-A6A14E5621C2}">
            <xm:f>$A198=LISTE!$B$4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09" id="{19D5CE30-315B-4C5F-97AA-CF24A8AA1063}">
            <xm:f>$A198=LISTE!$B$3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10" id="{4EA5828C-0F16-41CC-9820-F7E63DF92454}">
            <xm:f>$A198=LISTE!$B$9</xm:f>
            <x14:dxf>
              <fill>
                <patternFill>
                  <bgColor rgb="FFCBA9E5"/>
                </patternFill>
              </fill>
            </x14:dxf>
          </x14:cfRule>
          <xm:sqref>C198:L198</xm:sqref>
        </x14:conditionalFormatting>
        <x14:conditionalFormatting xmlns:xm="http://schemas.microsoft.com/office/excel/2006/main">
          <x14:cfRule type="expression" priority="291" id="{61148C8D-CC41-447E-BC46-D1115BEF66F8}">
            <xm:f>$A199=LISTE!$B$12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92" id="{828C05CC-CB8F-4147-8546-894B966E096C}">
            <xm:f>$A199=LISTE!$B$11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93" id="{DE734588-4158-41BE-A6B7-462C62B26E78}">
            <xm:f>$A199=LISTE!$B$10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94" id="{0692E65C-C92D-404F-A753-0521256968D9}">
            <xm:f>$A199=LISTE!$B$8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95" id="{E24643ED-632A-4A55-ABA2-F1479D57F274}">
            <xm:f>$A199=LISTE!$B$7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96" id="{2669DBAD-575F-4D1F-A91C-8F0E1745A708}">
            <xm:f>$A199=LISTE!$B$6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97" id="{F1839C4D-E423-4C67-87B4-A57C179A638F}">
            <xm:f>$A199=LISTE!$B$5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98" id="{DBD55C33-0BF3-49F4-9B15-9B75C31FC622}">
            <xm:f>$A199=LISTE!$B$4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99" id="{487643F5-49DA-4A05-A94E-D57D561C889F}">
            <xm:f>$A199=LISTE!$B$3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00" id="{0732B342-D82E-4831-96AA-527D9B8611E9}">
            <xm:f>$A199=LISTE!$B$9</xm:f>
            <x14:dxf>
              <fill>
                <patternFill>
                  <bgColor rgb="FFCBA9E5"/>
                </patternFill>
              </fill>
            </x14:dxf>
          </x14:cfRule>
          <xm:sqref>C199:L199</xm:sqref>
        </x14:conditionalFormatting>
        <x14:conditionalFormatting xmlns:xm="http://schemas.microsoft.com/office/excel/2006/main">
          <x14:cfRule type="expression" priority="281" id="{778AD3BB-4FA1-4DA2-B7B3-A1324A49FE78}">
            <xm:f>$A200=LISTE!$B$12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82" id="{0B23CBD3-CCD2-4199-B4AA-D176F6EFB14E}">
            <xm:f>$A200=LISTE!$B$11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83" id="{F968F4AE-5308-4F3B-AD93-8B87A09414B2}">
            <xm:f>$A200=LISTE!$B$10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84" id="{D95100B1-A873-4F39-86A5-4C34B214C1BA}">
            <xm:f>$A200=LISTE!$B$8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85" id="{8F020DAA-CF62-4267-9349-36EFA19AFCC4}">
            <xm:f>$A200=LISTE!$B$7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86" id="{2C1165C3-773F-4A9E-9CF8-0F2B68B27EA2}">
            <xm:f>$A200=LISTE!$B$6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87" id="{408C6E59-EDB9-4F70-966C-B9C5C43F0394}">
            <xm:f>$A200=LISTE!$B$5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88" id="{339D98DC-747F-4B59-8575-7D0DE15AB0E1}">
            <xm:f>$A200=LISTE!$B$4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89" id="{FD3D6CDF-B33F-479F-B8C8-D7C09FF183C7}">
            <xm:f>$A200=LISTE!$B$3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90" id="{C3F5F91B-322D-4608-B512-151389D33BE1}">
            <xm:f>$A200=LISTE!$B$9</xm:f>
            <x14:dxf>
              <fill>
                <patternFill>
                  <bgColor rgb="FFCBA9E5"/>
                </patternFill>
              </fill>
            </x14:dxf>
          </x14:cfRule>
          <xm:sqref>C200:L200</xm:sqref>
        </x14:conditionalFormatting>
        <x14:conditionalFormatting xmlns:xm="http://schemas.microsoft.com/office/excel/2006/main">
          <x14:cfRule type="expression" priority="271" id="{EE26130A-CB56-4AA4-90E5-8D540B56622E}">
            <xm:f>$A201=LISTE!$B$12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72" id="{2E8801BF-CEDC-4367-9618-FF3BC80B35F1}">
            <xm:f>$A201=LISTE!$B$11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73" id="{2B4665C5-3887-459A-AB3E-257C4F28AB61}">
            <xm:f>$A201=LISTE!$B$10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74" id="{3E0B4184-67F1-484D-BBBD-D6AFCDB4A505}">
            <xm:f>$A201=LISTE!$B$8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75" id="{1A49CD22-ED19-4234-A961-9B0D40823A49}">
            <xm:f>$A201=LISTE!$B$7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76" id="{A3C66FEF-3061-4194-89F9-40DC5BFCBF49}">
            <xm:f>$A201=LISTE!$B$6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77" id="{80E26A7B-61E5-4C0C-8E36-632301C62528}">
            <xm:f>$A201=LISTE!$B$5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78" id="{F65ED056-C5D2-4B2D-9BCC-676906378943}">
            <xm:f>$A201=LISTE!$B$4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79" id="{E29D49C0-FD1D-44DD-BBAD-B63EF473C3EC}">
            <xm:f>$A201=LISTE!$B$3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80" id="{42709A1F-0D49-49B4-B32A-464A846084A7}">
            <xm:f>$A201=LISTE!$B$9</xm:f>
            <x14:dxf>
              <fill>
                <patternFill>
                  <bgColor rgb="FFCBA9E5"/>
                </patternFill>
              </fill>
            </x14:dxf>
          </x14:cfRule>
          <xm:sqref>C201:L201</xm:sqref>
        </x14:conditionalFormatting>
        <x14:conditionalFormatting xmlns:xm="http://schemas.microsoft.com/office/excel/2006/main">
          <x14:cfRule type="expression" priority="261" id="{FD1A80D8-82B4-4C97-958D-F16B02AA9943}">
            <xm:f>$A202=LISTE!$B$12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62" id="{026AEA37-6D77-45AF-9E7F-DE99AC491E91}">
            <xm:f>$A202=LISTE!$B$11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63" id="{B94F894D-AE39-462B-BD2E-4AE9E85706FB}">
            <xm:f>$A202=LISTE!$B$10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64" id="{030ADC67-3B03-4FC9-88F2-7CDB08E3A421}">
            <xm:f>$A202=LISTE!$B$8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65" id="{594B6A43-77C6-47FD-9792-ACBFE9621D7F}">
            <xm:f>$A202=LISTE!$B$7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66" id="{C190E008-00B6-44FB-A118-87F6B8ABFFF3}">
            <xm:f>$A202=LISTE!$B$6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67" id="{0E890402-8961-4EF6-802C-E7B563EA5A98}">
            <xm:f>$A202=LISTE!$B$5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68" id="{3A8C18A9-C981-4038-A81A-745E3096B54A}">
            <xm:f>$A202=LISTE!$B$4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69" id="{84CDC323-6799-4342-89C8-E554C96E2B9D}">
            <xm:f>$A202=LISTE!$B$3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70" id="{78B91A0D-FA6C-46B2-A803-72F9AFEEC9B5}">
            <xm:f>$A202=LISTE!$B$9</xm:f>
            <x14:dxf>
              <fill>
                <patternFill>
                  <bgColor rgb="FFCBA9E5"/>
                </patternFill>
              </fill>
            </x14:dxf>
          </x14:cfRule>
          <xm:sqref>C202:L202</xm:sqref>
        </x14:conditionalFormatting>
        <x14:conditionalFormatting xmlns:xm="http://schemas.microsoft.com/office/excel/2006/main">
          <x14:cfRule type="expression" priority="251" id="{8888BF57-ED4B-4F7C-A808-B463DE40B39C}">
            <xm:f>$A203=LISTE!$B$12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52" id="{D1F1E87A-DDC7-4BAD-83DE-E11C6361C4F0}">
            <xm:f>$A203=LISTE!$B$11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53" id="{7E0930A9-4F01-4633-8388-E0B4E415760C}">
            <xm:f>$A203=LISTE!$B$10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54" id="{4EC95B58-B5CB-4981-80E0-6FF3CE5D8B84}">
            <xm:f>$A203=LISTE!$B$8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55" id="{0EF6C2C8-9455-46E1-A9B7-3FD31BCD34FC}">
            <xm:f>$A203=LISTE!$B$7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56" id="{606557F1-EAB3-45FA-8656-346E25BF93A5}">
            <xm:f>$A203=LISTE!$B$6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57" id="{4F0798F1-8DE3-4E72-83DB-E59E744BB14C}">
            <xm:f>$A203=LISTE!$B$5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58" id="{885AA955-474C-4882-B58E-1AFC094051B3}">
            <xm:f>$A203=LISTE!$B$4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59" id="{D2EBB738-7C64-4E28-86D9-97AE8370F109}">
            <xm:f>$A203=LISTE!$B$3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60" id="{C3355550-24F9-4015-A665-CF93DF508CB9}">
            <xm:f>$A203=LISTE!$B$9</xm:f>
            <x14:dxf>
              <fill>
                <patternFill>
                  <bgColor rgb="FFCBA9E5"/>
                </patternFill>
              </fill>
            </x14:dxf>
          </x14:cfRule>
          <xm:sqref>C203:L203</xm:sqref>
        </x14:conditionalFormatting>
        <x14:conditionalFormatting xmlns:xm="http://schemas.microsoft.com/office/excel/2006/main">
          <x14:cfRule type="expression" priority="241" id="{ED9D2F18-E361-48C4-B039-C3BF527091E9}">
            <xm:f>$A204=LISTE!$B$12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42" id="{5F6D06DD-F0B9-4076-BD7C-FFAC17A0CAF4}">
            <xm:f>$A204=LISTE!$B$11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43" id="{14D633E5-0775-4E91-B0CB-35A5D3CA8ED5}">
            <xm:f>$A204=LISTE!$B$10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44" id="{B5B654AA-64F3-4691-8E0B-8F0ED87BF314}">
            <xm:f>$A204=LISTE!$B$8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45" id="{94D5F175-3703-4DF5-BF40-F0BD71184679}">
            <xm:f>$A204=LISTE!$B$7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46" id="{8B27A69D-6DF3-454C-BF69-AD75DA94E9BE}">
            <xm:f>$A204=LISTE!$B$6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47" id="{9F83E7B7-2DBD-4050-A067-534C7E061D9F}">
            <xm:f>$A204=LISTE!$B$5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48" id="{4810875B-483F-4213-89B9-7DE17E22B976}">
            <xm:f>$A204=LISTE!$B$4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49" id="{B38F7052-D0DC-4A0B-87F4-4CC5FE0D0685}">
            <xm:f>$A204=LISTE!$B$3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50" id="{B6FA68C2-7312-4BB5-B503-D88C0A932445}">
            <xm:f>$A204=LISTE!$B$9</xm:f>
            <x14:dxf>
              <fill>
                <patternFill>
                  <bgColor rgb="FFCBA9E5"/>
                </patternFill>
              </fill>
            </x14:dxf>
          </x14:cfRule>
          <xm:sqref>C204:L204</xm:sqref>
        </x14:conditionalFormatting>
        <x14:conditionalFormatting xmlns:xm="http://schemas.microsoft.com/office/excel/2006/main">
          <x14:cfRule type="expression" priority="231" id="{F4EE15A6-34C3-4F1A-B738-9FDDB6CAAF22}">
            <xm:f>$A205=LISTE!$B$12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32" id="{78A4D917-AA65-4BEC-A282-4056A641F7E3}">
            <xm:f>$A205=LISTE!$B$11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33" id="{32F4BBA7-91E7-42F4-8A07-038CB2D440AA}">
            <xm:f>$A205=LISTE!$B$10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34" id="{A143AC5F-8ADF-4D0B-A782-760D25709805}">
            <xm:f>$A205=LISTE!$B$8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35" id="{B6B4ED32-C200-4AAE-9DC0-42FFED35ABEC}">
            <xm:f>$A205=LISTE!$B$7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36" id="{D6156A6B-A754-4E0D-A986-4E63239CF950}">
            <xm:f>$A205=LISTE!$B$6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37" id="{85B9D8AD-8F81-4817-9774-038A356070B0}">
            <xm:f>$A205=LISTE!$B$5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38" id="{49F36E09-0194-4B63-AD74-2E6D0134CD7F}">
            <xm:f>$A205=LISTE!$B$4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39" id="{F06DD314-9C57-4C6B-9DCE-CBFF1A0ED70F}">
            <xm:f>$A205=LISTE!$B$3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40" id="{D61E499C-491B-454F-B866-307E308298DE}">
            <xm:f>$A205=LISTE!$B$9</xm:f>
            <x14:dxf>
              <fill>
                <patternFill>
                  <bgColor rgb="FFCBA9E5"/>
                </patternFill>
              </fill>
            </x14:dxf>
          </x14:cfRule>
          <xm:sqref>C205:L205</xm:sqref>
        </x14:conditionalFormatting>
        <x14:conditionalFormatting xmlns:xm="http://schemas.microsoft.com/office/excel/2006/main">
          <x14:cfRule type="expression" priority="221" id="{66E61618-E71D-43E6-85BC-438082621BBD}">
            <xm:f>$A206=LISTE!$B$12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22" id="{9EC30912-08CC-4629-80A5-788E55F8AE1E}">
            <xm:f>$A206=LISTE!$B$11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23" id="{74A54E98-A3A5-49AF-A94F-99E0EFF59124}">
            <xm:f>$A206=LISTE!$B$10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24" id="{5899CC5E-06E5-43AE-93DD-AEA216E2283C}">
            <xm:f>$A206=LISTE!$B$8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25" id="{CE3ED9C5-BE52-4D1A-B327-47852B8234BA}">
            <xm:f>$A206=LISTE!$B$7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26" id="{F37141FE-C7E4-42D8-9879-69D2541BB8FB}">
            <xm:f>$A206=LISTE!$B$6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27" id="{D8ACB732-711F-4AA9-B05B-F7E3AD0A7964}">
            <xm:f>$A206=LISTE!$B$5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28" id="{44B836EE-4A8B-4C79-9246-8FC72232257C}">
            <xm:f>$A206=LISTE!$B$4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29" id="{190332DE-19F9-417A-8CD1-584776997E1D}">
            <xm:f>$A206=LISTE!$B$3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30" id="{B98CE0F5-9635-4BD3-91FD-6975FDF83AD6}">
            <xm:f>$A206=LISTE!$B$9</xm:f>
            <x14:dxf>
              <fill>
                <patternFill>
                  <bgColor rgb="FFCBA9E5"/>
                </patternFill>
              </fill>
            </x14:dxf>
          </x14:cfRule>
          <xm:sqref>C206:L206</xm:sqref>
        </x14:conditionalFormatting>
        <x14:conditionalFormatting xmlns:xm="http://schemas.microsoft.com/office/excel/2006/main">
          <x14:cfRule type="expression" priority="211" id="{9A37BBE8-AF1E-444A-AD98-E6EED9EA2077}">
            <xm:f>$A207=LISTE!$B$12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12" id="{0AAD62B7-9058-4C18-B8F0-7BDE989C575B}">
            <xm:f>$A207=LISTE!$B$11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13" id="{DCFE4E0A-72D9-49D5-859C-543390DC3527}">
            <xm:f>$A207=LISTE!$B$10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14" id="{E55366B7-1FA9-40DE-9664-ADBF949663D3}">
            <xm:f>$A207=LISTE!$B$8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15" id="{5F0FE925-CE7F-4E12-A8F3-8A2B1822104E}">
            <xm:f>$A207=LISTE!$B$7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16" id="{3E87709D-5BF0-4044-8EA0-572469E893E6}">
            <xm:f>$A207=LISTE!$B$6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17" id="{783FC7B1-33A1-48B1-AA3E-71BE2E315451}">
            <xm:f>$A207=LISTE!$B$5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18" id="{828964BA-B58B-4324-9EAF-EC29831A9460}">
            <xm:f>$A207=LISTE!$B$4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19" id="{AC037886-81FB-49F3-925C-DA107BF6FE73}">
            <xm:f>$A207=LISTE!$B$3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20" id="{71E3CBE7-0D2B-46C5-B2D1-011DC6DC8BBD}">
            <xm:f>$A207=LISTE!$B$9</xm:f>
            <x14:dxf>
              <fill>
                <patternFill>
                  <bgColor rgb="FFCBA9E5"/>
                </patternFill>
              </fill>
            </x14:dxf>
          </x14:cfRule>
          <xm:sqref>C207:L207</xm:sqref>
        </x14:conditionalFormatting>
        <x14:conditionalFormatting xmlns:xm="http://schemas.microsoft.com/office/excel/2006/main">
          <x14:cfRule type="expression" priority="201" id="{16B19C7C-7F4F-4289-AC89-3A9C4824F51C}">
            <xm:f>$A208=LISTE!$B$12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02" id="{66DF614D-BD5B-4C9C-9DA5-2B93872F73CF}">
            <xm:f>$A208=LISTE!$B$11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03" id="{58A7B836-4583-4B73-A88D-E7EAB92BE266}">
            <xm:f>$A208=LISTE!$B$10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04" id="{B1D4DEF9-A212-4D69-86B5-8D2CACE142D4}">
            <xm:f>$A208=LISTE!$B$8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05" id="{B0C1146E-7BC9-4B0D-B440-9379FFDADDB3}">
            <xm:f>$A208=LISTE!$B$7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06" id="{D67BA1BB-2122-4B3A-AA12-B5BBDDDADCA4}">
            <xm:f>$A208=LISTE!$B$6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07" id="{E9B601B7-0882-42E6-9108-E91E9DB62265}">
            <xm:f>$A208=LISTE!$B$5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08" id="{46E89A5E-6DEF-4306-A299-96C4DD1DD76A}">
            <xm:f>$A208=LISTE!$B$4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09" id="{90DFEBE8-C469-4D7D-B350-37E4D64E2A83}">
            <xm:f>$A208=LISTE!$B$3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10" id="{FDB7222B-F250-4FA6-87FB-ECB4ABEDD750}">
            <xm:f>$A208=LISTE!$B$9</xm:f>
            <x14:dxf>
              <fill>
                <patternFill>
                  <bgColor rgb="FFCBA9E5"/>
                </patternFill>
              </fill>
            </x14:dxf>
          </x14:cfRule>
          <xm:sqref>C208:L208</xm:sqref>
        </x14:conditionalFormatting>
        <x14:conditionalFormatting xmlns:xm="http://schemas.microsoft.com/office/excel/2006/main">
          <x14:cfRule type="expression" priority="191" id="{2341D5B9-D40C-4B4B-825D-BBB3BA327F26}">
            <xm:f>$A209=LISTE!$B$12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92" id="{9E7C913F-06EC-4BE5-84A2-54585539D3CB}">
            <xm:f>$A209=LISTE!$B$11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93" id="{CF72065A-F444-4090-879B-9B2287192685}">
            <xm:f>$A209=LISTE!$B$10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94" id="{74E3711F-6CC4-41DF-AC60-72AFCAE920BC}">
            <xm:f>$A209=LISTE!$B$8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95" id="{627E79D9-FB6C-41C6-A74D-80FA2F4C5FD0}">
            <xm:f>$A209=LISTE!$B$7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96" id="{3603CB62-2963-479D-A23C-65EEEAF67F42}">
            <xm:f>$A209=LISTE!$B$6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97" id="{4E86B4D1-F525-4AEF-B63C-F94E6857BE89}">
            <xm:f>$A209=LISTE!$B$5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98" id="{414616C2-EDC3-4C58-8EA1-B607F1FE2A15}">
            <xm:f>$A209=LISTE!$B$4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99" id="{C3F1CB11-C775-4A93-8521-B8688B54C42B}">
            <xm:f>$A209=LISTE!$B$3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00" id="{9B14629D-881B-4728-AAB6-D7F3BA46710A}">
            <xm:f>$A209=LISTE!$B$9</xm:f>
            <x14:dxf>
              <fill>
                <patternFill>
                  <bgColor rgb="FFCBA9E5"/>
                </patternFill>
              </fill>
            </x14:dxf>
          </x14:cfRule>
          <xm:sqref>C209:L209</xm:sqref>
        </x14:conditionalFormatting>
        <x14:conditionalFormatting xmlns:xm="http://schemas.microsoft.com/office/excel/2006/main">
          <x14:cfRule type="expression" priority="181" id="{799BEA3E-4727-47BD-956B-6ADA662488D4}">
            <xm:f>$A210=LISTE!$B$12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82" id="{896AAF87-FC22-4420-8A10-530F1AF3AFFD}">
            <xm:f>$A210=LISTE!$B$11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83" id="{3B43A119-EE9A-45B9-B79E-9A436D547287}">
            <xm:f>$A210=LISTE!$B$10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84" id="{022E44E1-86FB-40D3-82C9-BB195CBF741D}">
            <xm:f>$A210=LISTE!$B$8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85" id="{144E5B7B-C33E-4825-AB8C-60BBCE61030F}">
            <xm:f>$A210=LISTE!$B$7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86" id="{D19848B9-30F1-46FC-BA7E-D96B93EC6B98}">
            <xm:f>$A210=LISTE!$B$6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87" id="{E24BFE37-37A1-4B0A-951F-EC78834BB47D}">
            <xm:f>$A210=LISTE!$B$5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88" id="{897C4D66-A51C-4033-B0B6-1E4FE424E363}">
            <xm:f>$A210=LISTE!$B$4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89" id="{1CB022BF-5EA5-43C4-852A-4515338749CC}">
            <xm:f>$A210=LISTE!$B$3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90" id="{0169CFCB-37C6-429B-9B7B-8CAB2C2058A4}">
            <xm:f>$A210=LISTE!$B$9</xm:f>
            <x14:dxf>
              <fill>
                <patternFill>
                  <bgColor rgb="FFCBA9E5"/>
                </patternFill>
              </fill>
            </x14:dxf>
          </x14:cfRule>
          <xm:sqref>C210:L210</xm:sqref>
        </x14:conditionalFormatting>
        <x14:conditionalFormatting xmlns:xm="http://schemas.microsoft.com/office/excel/2006/main">
          <x14:cfRule type="expression" priority="171" id="{C5927A83-C7E7-4DD2-888B-D470303DD3B3}">
            <xm:f>$A211=LISTE!$B$12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72" id="{079AC30C-7825-4F87-836B-EA0D9F975D20}">
            <xm:f>$A211=LISTE!$B$11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73" id="{81E93FA1-656C-42F2-8A21-285288715629}">
            <xm:f>$A211=LISTE!$B$10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74" id="{29AB0771-C246-4152-B69E-C40A6C7AA151}">
            <xm:f>$A211=LISTE!$B$8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75" id="{A28D5BD1-4EB9-45DB-AA2C-15BE9EFD1755}">
            <xm:f>$A211=LISTE!$B$7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76" id="{0CE9E4E6-EB3C-411D-9E98-0B16C718F299}">
            <xm:f>$A211=LISTE!$B$6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77" id="{73B30925-088D-4AF0-8F4C-BD067DC4C6A5}">
            <xm:f>$A211=LISTE!$B$5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78" id="{1E3F731E-4D42-4E2C-85B0-C136B59B9844}">
            <xm:f>$A211=LISTE!$B$4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79" id="{70818A99-BC8B-4F5E-94FB-77D5E92520BC}">
            <xm:f>$A211=LISTE!$B$3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80" id="{B13AFDB4-526B-47AD-B872-E573E6AFE749}">
            <xm:f>$A211=LISTE!$B$9</xm:f>
            <x14:dxf>
              <fill>
                <patternFill>
                  <bgColor rgb="FFCBA9E5"/>
                </patternFill>
              </fill>
            </x14:dxf>
          </x14:cfRule>
          <xm:sqref>C211:L211</xm:sqref>
        </x14:conditionalFormatting>
        <x14:conditionalFormatting xmlns:xm="http://schemas.microsoft.com/office/excel/2006/main">
          <x14:cfRule type="expression" priority="161" id="{D42D4F6B-FD82-4F24-9835-B8E85E130BC9}">
            <xm:f>$A212=LISTE!$B$12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62" id="{8341AD59-41B5-4A1E-9369-F9C2AF64E0B2}">
            <xm:f>$A212=LISTE!$B$11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63" id="{F8A773EC-11E9-4044-A62A-A42967B31851}">
            <xm:f>$A212=LISTE!$B$10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64" id="{ECADB374-1213-4CEF-92F6-7B29CD7B7812}">
            <xm:f>$A212=LISTE!$B$8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65" id="{93336922-31E9-40AE-A102-35D4A51F2A80}">
            <xm:f>$A212=LISTE!$B$7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66" id="{8E2DE76E-C6D0-4D39-BABF-F743314F7F2F}">
            <xm:f>$A212=LISTE!$B$6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67" id="{C965CE18-D5F8-44C3-B426-096C4DAF8427}">
            <xm:f>$A212=LISTE!$B$5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68" id="{17249E5C-AF03-4905-8582-26614AA13893}">
            <xm:f>$A212=LISTE!$B$4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69" id="{AD6C9374-B61F-4606-96B0-4AEA3DD9AB4A}">
            <xm:f>$A212=LISTE!$B$3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70" id="{68583041-3BDD-4ACB-836C-91EFC63D969B}">
            <xm:f>$A212=LISTE!$B$9</xm:f>
            <x14:dxf>
              <fill>
                <patternFill>
                  <bgColor rgb="FFCBA9E5"/>
                </patternFill>
              </fill>
            </x14:dxf>
          </x14:cfRule>
          <xm:sqref>C212:L212</xm:sqref>
        </x14:conditionalFormatting>
        <x14:conditionalFormatting xmlns:xm="http://schemas.microsoft.com/office/excel/2006/main">
          <x14:cfRule type="expression" priority="151" id="{0405100A-4BC3-4CB3-A78E-7FD9EF00382E}">
            <xm:f>$A213=LISTE!$B$12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52" id="{FFAA6373-E196-48C6-A986-268300E023D7}">
            <xm:f>$A213=LISTE!$B$11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53" id="{40555D52-CCC3-4354-BDB0-60E439F62DF4}">
            <xm:f>$A213=LISTE!$B$10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54" id="{4F536E38-63F2-4B27-A29D-49201FB35F17}">
            <xm:f>$A213=LISTE!$B$8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55" id="{C8DA873B-FBE1-4994-961A-0013AD9AB2CD}">
            <xm:f>$A213=LISTE!$B$7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56" id="{CD175BC5-F421-408B-816E-305590FF169E}">
            <xm:f>$A213=LISTE!$B$6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57" id="{BDCD3D62-4F19-40D9-8BA5-3FF8A50D76EE}">
            <xm:f>$A213=LISTE!$B$5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58" id="{85053B9D-35E3-4734-A6BA-7B89AB677F55}">
            <xm:f>$A213=LISTE!$B$4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59" id="{EF715C3E-91CC-474F-B207-9B29A5A7DA30}">
            <xm:f>$A213=LISTE!$B$3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60" id="{F4CB0C0D-0AF3-4618-BAFC-9C6904E7CA33}">
            <xm:f>$A213=LISTE!$B$9</xm:f>
            <x14:dxf>
              <fill>
                <patternFill>
                  <bgColor rgb="FFCBA9E5"/>
                </patternFill>
              </fill>
            </x14:dxf>
          </x14:cfRule>
          <xm:sqref>C213:L213</xm:sqref>
        </x14:conditionalFormatting>
        <x14:conditionalFormatting xmlns:xm="http://schemas.microsoft.com/office/excel/2006/main">
          <x14:cfRule type="expression" priority="141" id="{FC212173-98C9-4664-9ABD-9EF8F2156B7C}">
            <xm:f>$A214=LISTE!$B$12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42" id="{126535CF-A8AC-45D4-9988-1105857123CC}">
            <xm:f>$A214=LISTE!$B$11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43" id="{7B75476D-FFFE-42FF-86D0-7ECA0D37FA5C}">
            <xm:f>$A214=LISTE!$B$10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44" id="{6C46D1A8-0C15-4633-9301-4A030E9E3245}">
            <xm:f>$A214=LISTE!$B$8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45" id="{33E26204-0B90-4BFB-B03C-7EDCA493133C}">
            <xm:f>$A214=LISTE!$B$7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46" id="{FFAD50DC-DCE0-4D20-86B0-D432E8CF0E32}">
            <xm:f>$A214=LISTE!$B$6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47" id="{4FC127C9-DE64-4E7E-B9E6-9A703A821FC1}">
            <xm:f>$A214=LISTE!$B$5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48" id="{4684239B-20BF-4C11-BBE8-8C9C397F17DD}">
            <xm:f>$A214=LISTE!$B$4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49" id="{DBB8A14A-465F-412A-A4AA-510CD833C6AA}">
            <xm:f>$A214=LISTE!$B$3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50" id="{DAE63F9A-FFE0-47B5-BEA3-AF7AB4A78410}">
            <xm:f>$A214=LISTE!$B$9</xm:f>
            <x14:dxf>
              <fill>
                <patternFill>
                  <bgColor rgb="FFCBA9E5"/>
                </patternFill>
              </fill>
            </x14:dxf>
          </x14:cfRule>
          <xm:sqref>C214:L214</xm:sqref>
        </x14:conditionalFormatting>
        <x14:conditionalFormatting xmlns:xm="http://schemas.microsoft.com/office/excel/2006/main">
          <x14:cfRule type="expression" priority="131" id="{835BF449-1A71-4F29-9B2B-68D925AC2E2E}">
            <xm:f>$A215=LISTE!$B$12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32" id="{1D4F01D9-61C3-4444-BEA9-9FBCF4187FA5}">
            <xm:f>$A215=LISTE!$B$11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33" id="{A18CAAB9-8CB6-4075-B8AB-CD0B29626A77}">
            <xm:f>$A215=LISTE!$B$10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34" id="{28E7D21A-F133-4083-8AA5-E36F29A10480}">
            <xm:f>$A215=LISTE!$B$8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35" id="{BB3EC08E-5BBC-4CB3-84F8-F1B01379F7CE}">
            <xm:f>$A215=LISTE!$B$7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36" id="{5818EF04-151F-490D-B6FB-CDECF876A32B}">
            <xm:f>$A215=LISTE!$B$6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37" id="{890A3A3E-37DE-4401-97D6-CD0BED901B80}">
            <xm:f>$A215=LISTE!$B$5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38" id="{AF4B6DA9-C8B6-4421-B5A9-308C3AC8923C}">
            <xm:f>$A215=LISTE!$B$4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39" id="{DCFE9AB7-37EA-4613-8CAC-FA3D6C4B655A}">
            <xm:f>$A215=LISTE!$B$3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40" id="{D26C0D01-4206-49B5-A81D-EA9AF87B5D49}">
            <xm:f>$A215=LISTE!$B$9</xm:f>
            <x14:dxf>
              <fill>
                <patternFill>
                  <bgColor rgb="FFCBA9E5"/>
                </patternFill>
              </fill>
            </x14:dxf>
          </x14:cfRule>
          <xm:sqref>C215:L215</xm:sqref>
        </x14:conditionalFormatting>
        <x14:conditionalFormatting xmlns:xm="http://schemas.microsoft.com/office/excel/2006/main">
          <x14:cfRule type="expression" priority="121" id="{F53A3109-F088-4081-B7C3-04EE3244487E}">
            <xm:f>$A216=LISTE!$B$12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22" id="{6749EBBD-D576-487F-B513-AB9762E2FF60}">
            <xm:f>$A216=LISTE!$B$11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23" id="{3C3E023E-E0FD-422B-89AA-44912DD81DE9}">
            <xm:f>$A216=LISTE!$B$10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24" id="{CDCDF2CF-7BFE-4562-BA87-56A7C6C2948C}">
            <xm:f>$A216=LISTE!$B$8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25" id="{5F9E6FDA-712E-4225-BBDF-4D5459551C9C}">
            <xm:f>$A216=LISTE!$B$7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26" id="{9E3BAE6E-AC85-49AA-A6E9-2F5085C0E0DB}">
            <xm:f>$A216=LISTE!$B$6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27" id="{C42ECD6E-333C-4549-BB80-FE131AFE9B99}">
            <xm:f>$A216=LISTE!$B$5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28" id="{EB3FCF4C-4EE4-4AED-B5B2-E233989EB919}">
            <xm:f>$A216=LISTE!$B$4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29" id="{521E9A83-C6C9-4F1F-9A0B-2DDD57901C8C}">
            <xm:f>$A216=LISTE!$B$3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30" id="{7B16E8C7-BBFD-4EE3-AE09-0C284C50D536}">
            <xm:f>$A216=LISTE!$B$9</xm:f>
            <x14:dxf>
              <fill>
                <patternFill>
                  <bgColor rgb="FFCBA9E5"/>
                </patternFill>
              </fill>
            </x14:dxf>
          </x14:cfRule>
          <xm:sqref>C216:L216</xm:sqref>
        </x14:conditionalFormatting>
        <x14:conditionalFormatting xmlns:xm="http://schemas.microsoft.com/office/excel/2006/main">
          <x14:cfRule type="expression" priority="111" id="{1CC0E449-E981-4033-B42E-23111D6433B1}">
            <xm:f>$A217=LISTE!$B$12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12" id="{D702FCD6-FF91-4BEA-AC48-EC21462595D4}">
            <xm:f>$A217=LISTE!$B$11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13" id="{8CB43275-78A0-47E0-AC4F-758A4F88190F}">
            <xm:f>$A217=LISTE!$B$10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14" id="{01E6AC45-B57B-4CB7-B83B-5A2733E2704B}">
            <xm:f>$A217=LISTE!$B$8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15" id="{B86C4846-EEF5-48BA-A81D-E8FABDAF3DC4}">
            <xm:f>$A217=LISTE!$B$7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16" id="{486F1B3B-640C-4195-A0D3-2C65A860D2C5}">
            <xm:f>$A217=LISTE!$B$6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17" id="{5F0CF4AA-E661-4EA5-AA53-B222F8BE5680}">
            <xm:f>$A217=LISTE!$B$5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18" id="{F659A306-CDD7-4C2C-AA83-4BDE9796EDD2}">
            <xm:f>$A217=LISTE!$B$4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19" id="{3BD79DCD-1348-4F61-933D-4AD5BAE0BF97}">
            <xm:f>$A217=LISTE!$B$3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20" id="{7A0B4BAA-6C47-43D4-8E48-04A3D4CC8900}">
            <xm:f>$A217=LISTE!$B$9</xm:f>
            <x14:dxf>
              <fill>
                <patternFill>
                  <bgColor rgb="FFCBA9E5"/>
                </patternFill>
              </fill>
            </x14:dxf>
          </x14:cfRule>
          <xm:sqref>C217:L217</xm:sqref>
        </x14:conditionalFormatting>
        <x14:conditionalFormatting xmlns:xm="http://schemas.microsoft.com/office/excel/2006/main">
          <x14:cfRule type="expression" priority="101" id="{D9172468-D351-45DD-95B1-F2037130A61D}">
            <xm:f>$A218=LISTE!$B$12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02" id="{6ABECD92-EE14-4603-89F7-72A082A8432B}">
            <xm:f>$A218=LISTE!$B$11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03" id="{E9208AD6-1142-4EE5-BF0C-4A70071EC993}">
            <xm:f>$A218=LISTE!$B$10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04" id="{93388603-F848-4461-A549-C0BFE05BA38F}">
            <xm:f>$A218=LISTE!$B$8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05" id="{45FFC286-435B-42C6-ADFB-7CDE293B25EE}">
            <xm:f>$A218=LISTE!$B$7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06" id="{BAA19B6C-06BE-4AFE-96EF-A550CDFFC88F}">
            <xm:f>$A218=LISTE!$B$6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07" id="{134ACA5E-BA2A-430F-82F5-E1FB478B83AF}">
            <xm:f>$A218=LISTE!$B$5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08" id="{18B29E47-A34A-4334-BCAC-69D22ECC50D1}">
            <xm:f>$A218=LISTE!$B$4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09" id="{0F866E8B-8973-4BCC-AAD9-58A7B2FDC250}">
            <xm:f>$A218=LISTE!$B$3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10" id="{7501274B-C637-4970-9A2A-BB52FF85B2B5}">
            <xm:f>$A218=LISTE!$B$9</xm:f>
            <x14:dxf>
              <fill>
                <patternFill>
                  <bgColor rgb="FFCBA9E5"/>
                </patternFill>
              </fill>
            </x14:dxf>
          </x14:cfRule>
          <xm:sqref>C218:L218</xm:sqref>
        </x14:conditionalFormatting>
        <x14:conditionalFormatting xmlns:xm="http://schemas.microsoft.com/office/excel/2006/main">
          <x14:cfRule type="expression" priority="91" id="{F19F8945-32AB-4F35-9C7E-DAE3BAA0250D}">
            <xm:f>$A219=LISTE!$B$12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92" id="{AC971875-9CA5-46F6-A31F-46ADFCB99DD0}">
            <xm:f>$A219=LISTE!$B$11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93" id="{F035A14F-C2C0-48B4-8966-B322BB5BC6D6}">
            <xm:f>$A219=LISTE!$B$10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94" id="{A08B0923-4648-4CB1-B1F3-3B43CF3CA284}">
            <xm:f>$A219=LISTE!$B$8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95" id="{F01C561E-BEE3-4674-8A0C-EC3559EC7736}">
            <xm:f>$A219=LISTE!$B$7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96" id="{3F901D5F-2A8F-4D2A-87B8-E0EA8DA71648}">
            <xm:f>$A219=LISTE!$B$6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97" id="{E00E7FE4-2045-4D63-9A18-5511B22130B8}">
            <xm:f>$A219=LISTE!$B$5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98" id="{7B21BA94-AC26-4F8E-83F0-90E817EA69BB}">
            <xm:f>$A219=LISTE!$B$4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99" id="{1522B94A-0A88-435F-A3C6-D0741D0D1B4B}">
            <xm:f>$A219=LISTE!$B$3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00" id="{57F243F6-E7AA-4A64-B691-B4908A8AAC4C}">
            <xm:f>$A219=LISTE!$B$9</xm:f>
            <x14:dxf>
              <fill>
                <patternFill>
                  <bgColor rgb="FFCBA9E5"/>
                </patternFill>
              </fill>
            </x14:dxf>
          </x14:cfRule>
          <xm:sqref>C219:L219</xm:sqref>
        </x14:conditionalFormatting>
        <x14:conditionalFormatting xmlns:xm="http://schemas.microsoft.com/office/excel/2006/main">
          <x14:cfRule type="expression" priority="81" id="{1C5D5AB4-8433-4187-8F1D-37405429275B}">
            <xm:f>$A220=LISTE!$B$12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82" id="{538683CC-BA5E-4DD7-B90C-D1576BEEF203}">
            <xm:f>$A220=LISTE!$B$11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83" id="{A722E86D-F54D-48CF-A7C4-1F27AE3CF3F7}">
            <xm:f>$A220=LISTE!$B$10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84" id="{ECB02D48-CF1A-4DB1-85AD-6B227AD2C8B5}">
            <xm:f>$A220=LISTE!$B$8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85" id="{EF2D27D8-9B66-41C8-A168-6B33C9C3961E}">
            <xm:f>$A220=LISTE!$B$7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86" id="{9FA3336E-3166-42E0-8A61-7792BE20C58A}">
            <xm:f>$A220=LISTE!$B$6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87" id="{DDB3F96C-20FB-49DC-A378-C0D811BC4481}">
            <xm:f>$A220=LISTE!$B$5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88" id="{44FD3446-AC7E-4917-A3B6-94D9A8A0A147}">
            <xm:f>$A220=LISTE!$B$4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89" id="{29F18A11-9EAE-4210-91B6-F5CA46CE8F94}">
            <xm:f>$A220=LISTE!$B$3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90" id="{ABDE914A-A873-4503-B726-2B3C107A6ADE}">
            <xm:f>$A220=LISTE!$B$9</xm:f>
            <x14:dxf>
              <fill>
                <patternFill>
                  <bgColor rgb="FFCBA9E5"/>
                </patternFill>
              </fill>
            </x14:dxf>
          </x14:cfRule>
          <xm:sqref>C220:L220</xm:sqref>
        </x14:conditionalFormatting>
        <x14:conditionalFormatting xmlns:xm="http://schemas.microsoft.com/office/excel/2006/main">
          <x14:cfRule type="expression" priority="71" id="{BDF1EB3F-7E34-4B08-B0FB-B85E8841CE02}">
            <xm:f>$A221=LISTE!$B$12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72" id="{3873B8EA-48D0-413B-95FE-45175475CBED}">
            <xm:f>$A221=LISTE!$B$11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73" id="{A5CE75A3-10BE-41DE-8D6D-90453E8E562A}">
            <xm:f>$A221=LISTE!$B$10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74" id="{B5A00E87-2400-4766-BED5-875D8BE3AECF}">
            <xm:f>$A221=LISTE!$B$8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75" id="{E7DEEDF0-346F-47C8-8626-3D255034DF00}">
            <xm:f>$A221=LISTE!$B$7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76" id="{C23354FF-7ED9-4024-B0C6-D8FB9A4BA73B}">
            <xm:f>$A221=LISTE!$B$6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77" id="{181B1A6B-84F8-4A37-9139-8D1408D2D36B}">
            <xm:f>$A221=LISTE!$B$5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78" id="{0302B772-9029-45A0-A536-7193D36891EA}">
            <xm:f>$A221=LISTE!$B$4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79" id="{B449E61B-3443-421A-8F25-3E9D347B6DDA}">
            <xm:f>$A221=LISTE!$B$3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80" id="{D5550A76-3C6A-4A2E-8864-A460ADC4AF7C}">
            <xm:f>$A221=LISTE!$B$9</xm:f>
            <x14:dxf>
              <fill>
                <patternFill>
                  <bgColor rgb="FFCBA9E5"/>
                </patternFill>
              </fill>
            </x14:dxf>
          </x14:cfRule>
          <xm:sqref>C221:L221</xm:sqref>
        </x14:conditionalFormatting>
        <x14:conditionalFormatting xmlns:xm="http://schemas.microsoft.com/office/excel/2006/main">
          <x14:cfRule type="expression" priority="61" id="{957518C2-BB17-415B-98A9-E3726BB68822}">
            <xm:f>$A222=LISTE!$B$12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62" id="{3806E67A-0E7E-4E2F-A541-D89B4CED1C5A}">
            <xm:f>$A222=LISTE!$B$11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63" id="{37FF1BE5-CF22-4DCF-B473-C9E3ACCD82D5}">
            <xm:f>$A222=LISTE!$B$10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64" id="{759795A8-86A1-4458-A584-54C7B25A8385}">
            <xm:f>$A222=LISTE!$B$8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65" id="{E7AFC17E-EFD9-4AF9-9C47-8FE6B2B2CBC3}">
            <xm:f>$A222=LISTE!$B$7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66" id="{78DF57D8-B5D1-4EB3-A7B2-DD19C2839AD6}">
            <xm:f>$A222=LISTE!$B$6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67" id="{B5D3C953-A206-4F05-8ACF-B95B4BB5D7F9}">
            <xm:f>$A222=LISTE!$B$5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68" id="{69952636-B5F6-4723-95AB-95874B1B24F2}">
            <xm:f>$A222=LISTE!$B$4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69" id="{6347CB43-C3B6-42F5-9B45-B0A2614B7C17}">
            <xm:f>$A222=LISTE!$B$3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70" id="{D7AD24C6-CF65-4DAC-9F37-5EFE9B89E689}">
            <xm:f>$A222=LISTE!$B$9</xm:f>
            <x14:dxf>
              <fill>
                <patternFill>
                  <bgColor rgb="FFCBA9E5"/>
                </patternFill>
              </fill>
            </x14:dxf>
          </x14:cfRule>
          <xm:sqref>C222:L222</xm:sqref>
        </x14:conditionalFormatting>
        <x14:conditionalFormatting xmlns:xm="http://schemas.microsoft.com/office/excel/2006/main">
          <x14:cfRule type="expression" priority="51" id="{BC61FC0C-3CD0-4481-8109-4AACF8047D2D}">
            <xm:f>$A223=LISTE!$B$12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52" id="{57A9732A-1E81-49B3-BB67-AE52F2B9ABE8}">
            <xm:f>$A223=LISTE!$B$11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3" id="{C6EAC664-5EC0-43FD-9CE6-E0429E58D33D}">
            <xm:f>$A223=LISTE!$B$10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54" id="{5CA2A25E-CA21-4E17-9D46-9A6EFC33DC77}">
            <xm:f>$A223=LISTE!$B$8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5" id="{B62EDFAD-B586-471B-9910-21CA341D3333}">
            <xm:f>$A223=LISTE!$B$7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6" id="{633EFC27-995E-4DDE-BAEE-05DA15895CC8}">
            <xm:f>$A223=LISTE!$B$6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7" id="{A1A949F4-2142-4ED0-AC7D-430552CF2873}">
            <xm:f>$A223=LISTE!$B$5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58" id="{513E9D54-AFFC-48DC-9E3F-885521106C22}">
            <xm:f>$A223=LISTE!$B$4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59" id="{76A22D53-9A99-4679-B8FE-3788EFE0BA15}">
            <xm:f>$A223=LISTE!$B$3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60" id="{73E07F8E-2782-42BA-8E05-047AFEC40AAB}">
            <xm:f>$A223=LISTE!$B$9</xm:f>
            <x14:dxf>
              <fill>
                <patternFill>
                  <bgColor rgb="FFCBA9E5"/>
                </patternFill>
              </fill>
            </x14:dxf>
          </x14:cfRule>
          <xm:sqref>C223:L223</xm:sqref>
        </x14:conditionalFormatting>
        <x14:conditionalFormatting xmlns:xm="http://schemas.microsoft.com/office/excel/2006/main">
          <x14:cfRule type="expression" priority="41" id="{A094FB50-9D95-436A-987C-3690B7257BAE}">
            <xm:f>$A224=LISTE!$B$12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42" id="{CF980C8B-CDE7-4EFB-BF79-E33E4ACF3A40}">
            <xm:f>$A224=LISTE!$B$11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3" id="{4A664C80-231A-466E-B4C2-7E7190958628}">
            <xm:f>$A224=LISTE!$B$10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4" id="{28E60D06-29C6-4470-AE58-FD0983985D71}">
            <xm:f>$A224=LISTE!$B$8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5" id="{EEFAAF14-54CE-43C7-BAB8-6E0487080248}">
            <xm:f>$A224=LISTE!$B$7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6" id="{D07415EE-AFC1-4E16-86E6-8CCE0856A614}">
            <xm:f>$A224=LISTE!$B$6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47" id="{79AE59D3-76A6-43B5-A265-5999A1B278CE}">
            <xm:f>$A224=LISTE!$B$5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8" id="{97BD3E20-B937-4360-9B96-D1F68690C9DA}">
            <xm:f>$A224=LISTE!$B$4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49" id="{3F750D1A-58D2-4831-8D8D-57E9C57AE02C}">
            <xm:f>$A224=LISTE!$B$3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0" id="{7282A479-FE2F-4E6D-8039-C9BE3CF50093}">
            <xm:f>$A224=LISTE!$B$9</xm:f>
            <x14:dxf>
              <fill>
                <patternFill>
                  <bgColor rgb="FFCBA9E5"/>
                </patternFill>
              </fill>
            </x14:dxf>
          </x14:cfRule>
          <xm:sqref>C224:L224</xm:sqref>
        </x14:conditionalFormatting>
        <x14:conditionalFormatting xmlns:xm="http://schemas.microsoft.com/office/excel/2006/main">
          <x14:cfRule type="expression" priority="31" id="{538772C3-3155-4CD4-9FFD-9E4A96A9E923}">
            <xm:f>$A315=LISTE!$B$12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32" id="{9D33733F-1996-4B4F-AB3C-21317BFD6254}">
            <xm:f>$A315=LISTE!$B$11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3" id="{39F972C5-5376-47FC-989E-B9AF6B3BBC09}">
            <xm:f>$A315=LISTE!$B$10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34" id="{3B80A27D-CDC8-4C14-A214-F919A6975F92}">
            <xm:f>$A315=LISTE!$B$8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5" id="{1F0B002B-25B4-4BB1-AAF5-1EE485627BA7}">
            <xm:f>$A315=LISTE!$B$7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6" id="{934D9A6C-ABA7-4C7D-B3D2-653F344B0043}">
            <xm:f>$A315=LISTE!$B$6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7" id="{55D508CA-7DDD-420B-A185-77154702CF47}">
            <xm:f>$A315=LISTE!$B$5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38" id="{B9726CCB-F884-4569-AEDC-1430DAFE9B89}">
            <xm:f>$A315=LISTE!$B$4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9" id="{7B4BE3DB-CE71-4314-A52F-80F72BB40B84}">
            <xm:f>$A315=LISTE!$B$3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40" id="{0374C838-E1C5-44FE-8F07-937C34231641}">
            <xm:f>$A315=LISTE!$B$9</xm:f>
            <x14:dxf>
              <fill>
                <patternFill>
                  <bgColor rgb="FFCBA9E5"/>
                </patternFill>
              </fill>
            </x14:dxf>
          </x14:cfRule>
          <xm:sqref>C315:L315</xm:sqref>
        </x14:conditionalFormatting>
        <x14:conditionalFormatting xmlns:xm="http://schemas.microsoft.com/office/excel/2006/main">
          <x14:cfRule type="expression" priority="21" id="{1787ED03-6824-4FB6-BB6E-E8FC140238A0}">
            <xm:f>$A316=LISTE!$B$12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2" id="{C2790E04-E54D-425E-9C72-E11367A1DE90}">
            <xm:f>$A316=LISTE!$B$11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3" id="{6A0663AE-047D-49BF-94C6-D9BFB6C66817}">
            <xm:f>$A316=LISTE!$B$10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24" id="{1F1BD631-367F-43ED-87F7-7E22810F3CCD}">
            <xm:f>$A316=LISTE!$B$8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5" id="{C033D0F0-3500-41E5-BECF-336E28C9E41F}">
            <xm:f>$A316=LISTE!$B$7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6" id="{589F074D-DBDB-4B5B-8BD0-7928ACDE7388}">
            <xm:f>$A316=LISTE!$B$6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27" id="{EA5072A4-1127-481B-8210-B49A48CC848B}">
            <xm:f>$A316=LISTE!$B$5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28" id="{9FFB9D52-5519-443E-A236-77B4780B65B4}">
            <xm:f>$A316=LISTE!$B$4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9" id="{89008656-1D88-41AA-AFD8-1C8BD8659786}">
            <xm:f>$A316=LISTE!$B$3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30" id="{E6D62C31-BBF3-4FF0-8D87-96C5337D05C3}">
            <xm:f>$A316=LISTE!$B$9</xm:f>
            <x14:dxf>
              <fill>
                <patternFill>
                  <bgColor rgb="FFCBA9E5"/>
                </patternFill>
              </fill>
            </x14:dxf>
          </x14:cfRule>
          <xm:sqref>C316:L316</xm:sqref>
        </x14:conditionalFormatting>
        <x14:conditionalFormatting xmlns:xm="http://schemas.microsoft.com/office/excel/2006/main">
          <x14:cfRule type="expression" priority="11" id="{AAB9BE7C-FAD8-4025-B405-F611C9B98832}">
            <xm:f>$A317=LISTE!$B$12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12" id="{06396142-5AC5-46D6-BBCA-88094CF9E803}">
            <xm:f>$A317=LISTE!$B$11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3" id="{BC36D847-B934-44FF-B6D5-494DE1DDEB3D}">
            <xm:f>$A317=LISTE!$B$10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14" id="{CF4F71A2-2B7E-4BE8-AC12-925C95E2D112}">
            <xm:f>$A317=LISTE!$B$8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5" id="{410C3A95-56DF-416A-B1B5-02827D6316A5}">
            <xm:f>$A317=LISTE!$B$7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6" id="{A8373A4A-1F53-4461-BA32-2E92884516BF}">
            <xm:f>$A317=LISTE!$B$6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7" id="{C733A140-CF76-4C22-B810-BAD9CBD0F7A6}">
            <xm:f>$A317=LISTE!$B$5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18" id="{B51ED5DA-8851-4A35-86DF-4B124CBB4129}">
            <xm:f>$A317=LISTE!$B$4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9" id="{E3D70AC1-F30B-4EF3-A2A5-AD14B036D0C8}">
            <xm:f>$A317=LISTE!$B$3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20" id="{1FCDFE22-80AB-4D66-97AD-78D35D9FECB8}">
            <xm:f>$A317=LISTE!$B$9</xm:f>
            <x14:dxf>
              <fill>
                <patternFill>
                  <bgColor rgb="FFCBA9E5"/>
                </patternFill>
              </fill>
            </x14:dxf>
          </x14:cfRule>
          <xm:sqref>C317:L317</xm:sqref>
        </x14:conditionalFormatting>
        <x14:conditionalFormatting xmlns:xm="http://schemas.microsoft.com/office/excel/2006/main">
          <x14:cfRule type="expression" priority="1" id="{3CB77DA6-8758-442D-B9A6-A4A190C52C1D}">
            <xm:f>$A318=LISTE!$B$12</xm:f>
            <x14:dxf>
              <fill>
                <patternFill>
                  <bgColor rgb="FFFF9999"/>
                </patternFill>
              </fill>
            </x14:dxf>
          </x14:cfRule>
          <x14:cfRule type="expression" priority="2" id="{0B36BA9F-F62D-4FF6-9747-69D3895A78C8}">
            <xm:f>$A318=LISTE!$B$11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3" id="{E10A72AD-F8CE-4B1B-9F7A-DEE07AF626FE}">
            <xm:f>$A318=LISTE!$B$10</xm:f>
            <x14:dxf>
              <font>
                <b val="0"/>
                <i/>
              </font>
              <fill>
                <patternFill>
                  <bgColor theme="9" tint="0.39994506668294322"/>
                </patternFill>
              </fill>
            </x14:dxf>
          </x14:cfRule>
          <x14:cfRule type="expression" priority="4" id="{C668A714-D49D-46AD-95EA-51AAB79F60FF}">
            <xm:f>$A318=LISTE!$B$8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5" id="{00235F3D-9D16-47DA-B1D4-FBBB4624D7B0}">
            <xm:f>$A318=LISTE!$B$7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6" id="{3C18A5A3-2B58-4635-9DCC-DFC8D75A7CD0}">
            <xm:f>$A318=LISTE!$B$6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7" id="{130B1C67-0998-46FB-A5B4-48EC01A6BCB3}">
            <xm:f>$A318=LISTE!$B$5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8" id="{16102BB4-6C2F-4B43-8F7E-6F1AE236DEEF}">
            <xm:f>$A318=LISTE!$B$4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9" id="{C4479F3C-2E95-47A6-8411-777FE0267DFF}">
            <xm:f>$A318=LISTE!$B$3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0" id="{7F1A808D-8175-49B2-A0DF-E5577FC5B74E}">
            <xm:f>$A318=LISTE!$B$9</xm:f>
            <x14:dxf>
              <fill>
                <patternFill>
                  <bgColor rgb="FFCBA9E5"/>
                </patternFill>
              </fill>
            </x14:dxf>
          </x14:cfRule>
          <xm:sqref>C318:L318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6EF1EB-FBDD-4F9D-8285-0281F960B1D5}">
          <x14:formula1>
            <xm:f>LISTE!$H$2:$H$6</xm:f>
          </x14:formula1>
          <xm:sqref>P3:P318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DBC67-57FB-4A52-B971-7BFE77C770C9}">
  <sheetPr codeName="Feuil10">
    <tabColor rgb="FF00B050"/>
  </sheetPr>
  <dimension ref="A1:N132"/>
  <sheetViews>
    <sheetView workbookViewId="0">
      <selection activeCell="E1" sqref="E1"/>
    </sheetView>
  </sheetViews>
  <sheetFormatPr baseColWidth="10" defaultColWidth="11.42578125" defaultRowHeight="12" x14ac:dyDescent="0.2"/>
  <cols>
    <col min="1" max="1" width="7.28515625" style="18" customWidth="1"/>
    <col min="2" max="2" width="6.5703125" style="18" customWidth="1"/>
    <col min="3" max="3" width="9" style="18" customWidth="1"/>
    <col min="4" max="4" width="10.5703125" style="18" customWidth="1"/>
    <col min="5" max="5" width="12.140625" style="18" bestFit="1" customWidth="1"/>
    <col min="6" max="6" width="10.140625" style="18" customWidth="1"/>
    <col min="7" max="7" width="30.5703125" style="19" customWidth="1"/>
    <col min="8" max="8" width="20.7109375" style="20" customWidth="1"/>
    <col min="9" max="9" width="10.85546875" style="39" customWidth="1"/>
    <col min="10" max="10" width="10.5703125" style="39" customWidth="1"/>
    <col min="11" max="11" width="13" style="39" customWidth="1"/>
    <col min="12" max="12" width="13.140625" style="20" bestFit="1" customWidth="1"/>
    <col min="13" max="13" width="13.7109375" style="20" customWidth="1"/>
    <col min="14" max="14" width="47.140625" style="18" bestFit="1" customWidth="1"/>
    <col min="15" max="16384" width="11.42578125" style="18"/>
  </cols>
  <sheetData>
    <row r="1" spans="1:14" ht="53.25" customHeight="1" x14ac:dyDescent="0.2"/>
    <row r="2" spans="1:14" x14ac:dyDescent="0.2">
      <c r="A2" s="18" t="s">
        <v>0</v>
      </c>
      <c r="B2" s="18" t="s">
        <v>661</v>
      </c>
      <c r="C2" s="18" t="s">
        <v>662</v>
      </c>
      <c r="D2" s="18" t="s">
        <v>663</v>
      </c>
      <c r="E2" s="18" t="s">
        <v>472</v>
      </c>
      <c r="F2" s="18" t="s">
        <v>664</v>
      </c>
      <c r="G2" s="21" t="s">
        <v>3</v>
      </c>
      <c r="H2" s="18" t="s">
        <v>4</v>
      </c>
      <c r="I2" s="39" t="s">
        <v>5</v>
      </c>
      <c r="J2" s="39" t="s">
        <v>6</v>
      </c>
      <c r="K2" s="39" t="s">
        <v>7</v>
      </c>
      <c r="L2" s="20" t="s">
        <v>665</v>
      </c>
      <c r="M2" s="20" t="s">
        <v>666</v>
      </c>
      <c r="N2" s="18" t="s">
        <v>667</v>
      </c>
    </row>
    <row r="3" spans="1:14" x14ac:dyDescent="0.2">
      <c r="A3" s="18" t="s">
        <v>668</v>
      </c>
      <c r="B3" s="18" t="s">
        <v>669</v>
      </c>
      <c r="C3" s="18" t="s">
        <v>670</v>
      </c>
      <c r="D3" s="18" t="s">
        <v>671</v>
      </c>
      <c r="E3" s="22">
        <v>44678</v>
      </c>
      <c r="F3" s="18" t="s">
        <v>1517</v>
      </c>
      <c r="G3" s="21" t="s">
        <v>1527</v>
      </c>
      <c r="H3" s="18" t="s">
        <v>1528</v>
      </c>
      <c r="I3" s="20">
        <v>1590.91</v>
      </c>
      <c r="J3" s="20">
        <v>159.09</v>
      </c>
      <c r="K3" s="20">
        <v>1750</v>
      </c>
      <c r="L3" s="20">
        <v>1750</v>
      </c>
      <c r="M3" s="20">
        <f>Tab_Acompte[[#This Row],[Total TTC]]-Tab_Acompte[[#This Row],[Mt Réglé]]</f>
        <v>0</v>
      </c>
      <c r="N3" s="20"/>
    </row>
    <row r="4" spans="1:14" x14ac:dyDescent="0.2">
      <c r="A4" s="18" t="s">
        <v>668</v>
      </c>
      <c r="B4" s="18" t="s">
        <v>669</v>
      </c>
      <c r="C4" s="18" t="s">
        <v>672</v>
      </c>
      <c r="D4" s="18" t="s">
        <v>673</v>
      </c>
      <c r="E4" s="22">
        <v>44686</v>
      </c>
      <c r="F4" s="18" t="s">
        <v>1517</v>
      </c>
      <c r="G4" s="21" t="s">
        <v>1527</v>
      </c>
      <c r="H4" s="18" t="s">
        <v>1519</v>
      </c>
      <c r="I4" s="20">
        <v>1880</v>
      </c>
      <c r="J4" s="20">
        <v>188</v>
      </c>
      <c r="K4" s="20">
        <v>2068</v>
      </c>
      <c r="L4" s="20">
        <v>2068</v>
      </c>
      <c r="M4" s="20">
        <f>Tab_Acompte[[#This Row],[Total TTC]]-Tab_Acompte[[#This Row],[Mt Réglé]]</f>
        <v>0</v>
      </c>
      <c r="N4" s="20"/>
    </row>
    <row r="5" spans="1:14" x14ac:dyDescent="0.2">
      <c r="A5" s="18" t="s">
        <v>668</v>
      </c>
      <c r="B5" s="18" t="s">
        <v>669</v>
      </c>
      <c r="C5" s="18" t="s">
        <v>674</v>
      </c>
      <c r="D5" s="18" t="s">
        <v>671</v>
      </c>
      <c r="E5" s="22">
        <v>44686</v>
      </c>
      <c r="F5" s="18" t="s">
        <v>1517</v>
      </c>
      <c r="G5" s="21" t="s">
        <v>1527</v>
      </c>
      <c r="H5" s="18" t="s">
        <v>1528</v>
      </c>
      <c r="I5" s="20">
        <v>909.09</v>
      </c>
      <c r="J5" s="20">
        <v>90.91</v>
      </c>
      <c r="K5" s="20">
        <v>1000</v>
      </c>
      <c r="L5" s="20">
        <v>1000</v>
      </c>
      <c r="M5" s="20">
        <f>Tab_Acompte[[#This Row],[Total TTC]]-Tab_Acompte[[#This Row],[Mt Réglé]]</f>
        <v>0</v>
      </c>
      <c r="N5" s="20" t="s">
        <v>675</v>
      </c>
    </row>
    <row r="6" spans="1:14" x14ac:dyDescent="0.2">
      <c r="A6" s="18" t="s">
        <v>668</v>
      </c>
      <c r="B6" s="18" t="s">
        <v>669</v>
      </c>
      <c r="C6" s="18" t="s">
        <v>676</v>
      </c>
      <c r="D6" s="18" t="s">
        <v>677</v>
      </c>
      <c r="E6" s="22">
        <v>44708</v>
      </c>
      <c r="F6" s="18" t="s">
        <v>1517</v>
      </c>
      <c r="G6" s="21" t="s">
        <v>1527</v>
      </c>
      <c r="H6" s="18" t="s">
        <v>1529</v>
      </c>
      <c r="I6" s="20">
        <v>4406.3599999999997</v>
      </c>
      <c r="J6" s="20">
        <v>440.64</v>
      </c>
      <c r="K6" s="20">
        <v>4847</v>
      </c>
      <c r="L6" s="20">
        <v>4847</v>
      </c>
      <c r="M6" s="20">
        <f>Tab_Acompte[[#This Row],[Total TTC]]-Tab_Acompte[[#This Row],[Mt Réglé]]</f>
        <v>0</v>
      </c>
      <c r="N6" s="20"/>
    </row>
    <row r="7" spans="1:14" x14ac:dyDescent="0.2">
      <c r="A7" s="18" t="s">
        <v>668</v>
      </c>
      <c r="B7" s="18" t="s">
        <v>669</v>
      </c>
      <c r="C7" s="18" t="s">
        <v>678</v>
      </c>
      <c r="D7" s="18" t="s">
        <v>679</v>
      </c>
      <c r="E7" s="22">
        <v>44804</v>
      </c>
      <c r="F7" s="18" t="s">
        <v>1517</v>
      </c>
      <c r="G7" s="21" t="s">
        <v>1527</v>
      </c>
      <c r="H7" s="18" t="s">
        <v>1530</v>
      </c>
      <c r="I7" s="20">
        <v>244</v>
      </c>
      <c r="J7" s="20"/>
      <c r="K7" s="20">
        <v>244</v>
      </c>
      <c r="L7" s="20">
        <v>244</v>
      </c>
      <c r="M7" s="20">
        <f>Tab_Acompte[[#This Row],[Total TTC]]-Tab_Acompte[[#This Row],[Mt Réglé]]</f>
        <v>0</v>
      </c>
      <c r="N7" s="20"/>
    </row>
    <row r="8" spans="1:14" x14ac:dyDescent="0.2">
      <c r="A8" s="18" t="s">
        <v>668</v>
      </c>
      <c r="B8" s="18" t="s">
        <v>669</v>
      </c>
      <c r="C8" s="18" t="s">
        <v>680</v>
      </c>
      <c r="D8" s="18" t="s">
        <v>681</v>
      </c>
      <c r="E8" s="22">
        <v>44804</v>
      </c>
      <c r="F8" s="18" t="s">
        <v>1517</v>
      </c>
      <c r="G8" s="21" t="s">
        <v>1527</v>
      </c>
      <c r="H8" s="18" t="s">
        <v>1530</v>
      </c>
      <c r="I8" s="20">
        <v>1117</v>
      </c>
      <c r="J8" s="20"/>
      <c r="K8" s="20">
        <v>1117</v>
      </c>
      <c r="L8" s="20">
        <v>1117</v>
      </c>
      <c r="M8" s="20">
        <f>Tab_Acompte[[#This Row],[Total TTC]]-Tab_Acompte[[#This Row],[Mt Réglé]]</f>
        <v>0</v>
      </c>
      <c r="N8" s="20"/>
    </row>
    <row r="9" spans="1:14" x14ac:dyDescent="0.2">
      <c r="A9" s="18" t="s">
        <v>668</v>
      </c>
      <c r="B9" s="18" t="s">
        <v>669</v>
      </c>
      <c r="C9" s="18" t="s">
        <v>682</v>
      </c>
      <c r="D9" s="18" t="s">
        <v>683</v>
      </c>
      <c r="E9" s="22">
        <v>44817</v>
      </c>
      <c r="F9" s="18" t="s">
        <v>1517</v>
      </c>
      <c r="G9" s="21" t="s">
        <v>1527</v>
      </c>
      <c r="H9" s="18" t="s">
        <v>1531</v>
      </c>
      <c r="I9" s="20">
        <v>1996.36</v>
      </c>
      <c r="J9" s="20">
        <v>199.64</v>
      </c>
      <c r="K9" s="20">
        <v>2196</v>
      </c>
      <c r="L9" s="20">
        <v>2196</v>
      </c>
      <c r="M9" s="20">
        <f>Tab_Acompte[[#This Row],[Total TTC]]-Tab_Acompte[[#This Row],[Mt Réglé]]</f>
        <v>0</v>
      </c>
      <c r="N9" s="20"/>
    </row>
    <row r="10" spans="1:14" x14ac:dyDescent="0.2">
      <c r="A10" s="18" t="s">
        <v>668</v>
      </c>
      <c r="B10" s="18" t="s">
        <v>669</v>
      </c>
      <c r="C10" s="18" t="s">
        <v>684</v>
      </c>
      <c r="D10" s="18" t="s">
        <v>685</v>
      </c>
      <c r="E10" s="22">
        <v>44817</v>
      </c>
      <c r="F10" s="18" t="s">
        <v>1517</v>
      </c>
      <c r="G10" s="21" t="s">
        <v>1527</v>
      </c>
      <c r="H10" s="18" t="s">
        <v>1528</v>
      </c>
      <c r="I10" s="20">
        <v>6217</v>
      </c>
      <c r="J10" s="20"/>
      <c r="K10" s="20">
        <v>6217</v>
      </c>
      <c r="L10" s="20">
        <v>6217</v>
      </c>
      <c r="M10" s="20">
        <f>Tab_Acompte[[#This Row],[Total TTC]]-Tab_Acompte[[#This Row],[Mt Réglé]]</f>
        <v>0</v>
      </c>
      <c r="N10" s="20" t="s">
        <v>686</v>
      </c>
    </row>
    <row r="11" spans="1:14" x14ac:dyDescent="0.2">
      <c r="A11" s="18" t="s">
        <v>668</v>
      </c>
      <c r="B11" s="18" t="s">
        <v>669</v>
      </c>
      <c r="C11" s="18" t="s">
        <v>687</v>
      </c>
      <c r="D11" s="18" t="s">
        <v>688</v>
      </c>
      <c r="E11" s="22">
        <v>44833</v>
      </c>
      <c r="F11" s="18" t="s">
        <v>1517</v>
      </c>
      <c r="G11" s="21" t="s">
        <v>1527</v>
      </c>
      <c r="H11" s="18" t="s">
        <v>1531</v>
      </c>
      <c r="I11" s="20">
        <v>2196</v>
      </c>
      <c r="J11" s="20"/>
      <c r="K11" s="20">
        <v>2196</v>
      </c>
      <c r="L11" s="20">
        <v>2196</v>
      </c>
      <c r="M11" s="20">
        <f>Tab_Acompte[[#This Row],[Total TTC]]-Tab_Acompte[[#This Row],[Mt Réglé]]</f>
        <v>0</v>
      </c>
      <c r="N11" s="20"/>
    </row>
    <row r="12" spans="1:14" x14ac:dyDescent="0.2">
      <c r="A12" s="18" t="s">
        <v>668</v>
      </c>
      <c r="B12" s="18" t="s">
        <v>669</v>
      </c>
      <c r="C12" s="18" t="s">
        <v>689</v>
      </c>
      <c r="D12" s="18" t="s">
        <v>690</v>
      </c>
      <c r="E12" s="22">
        <v>44834</v>
      </c>
      <c r="F12" s="18" t="s">
        <v>1517</v>
      </c>
      <c r="G12" s="21" t="s">
        <v>1527</v>
      </c>
      <c r="H12" s="18" t="s">
        <v>1531</v>
      </c>
      <c r="I12" s="20">
        <v>-1996.36</v>
      </c>
      <c r="J12" s="20">
        <v>-199.64</v>
      </c>
      <c r="K12" s="20">
        <v>-2196</v>
      </c>
      <c r="L12" s="20">
        <v>-2196</v>
      </c>
      <c r="M12" s="20">
        <f>Tab_Acompte[[#This Row],[Total TTC]]-Tab_Acompte[[#This Row],[Mt Réglé]]</f>
        <v>0</v>
      </c>
      <c r="N12" s="20"/>
    </row>
    <row r="13" spans="1:14" x14ac:dyDescent="0.2">
      <c r="A13" s="18" t="s">
        <v>668</v>
      </c>
      <c r="B13" s="18" t="s">
        <v>669</v>
      </c>
      <c r="C13" s="18" t="s">
        <v>691</v>
      </c>
      <c r="D13" s="18" t="s">
        <v>692</v>
      </c>
      <c r="E13" s="22">
        <v>44896</v>
      </c>
      <c r="F13" s="18" t="s">
        <v>1517</v>
      </c>
      <c r="G13" s="21" t="s">
        <v>1527</v>
      </c>
      <c r="H13" s="18" t="s">
        <v>1532</v>
      </c>
      <c r="I13" s="20">
        <v>2211.94</v>
      </c>
      <c r="J13" s="20">
        <v>221.19</v>
      </c>
      <c r="K13" s="20">
        <v>2433.13</v>
      </c>
      <c r="L13" s="20">
        <v>2433.13</v>
      </c>
      <c r="M13" s="20">
        <f>Tab_Acompte[[#This Row],[Total TTC]]-Tab_Acompte[[#This Row],[Mt Réglé]]</f>
        <v>0</v>
      </c>
      <c r="N13" s="20"/>
    </row>
    <row r="14" spans="1:14" x14ac:dyDescent="0.2">
      <c r="A14" s="18" t="s">
        <v>668</v>
      </c>
      <c r="B14" s="18" t="s">
        <v>669</v>
      </c>
      <c r="C14" s="18" t="s">
        <v>693</v>
      </c>
      <c r="D14" s="18" t="s">
        <v>694</v>
      </c>
      <c r="E14" s="22">
        <v>44896</v>
      </c>
      <c r="F14" s="18" t="s">
        <v>1517</v>
      </c>
      <c r="G14" s="21" t="s">
        <v>1527</v>
      </c>
      <c r="H14" s="18" t="s">
        <v>1532</v>
      </c>
      <c r="I14" s="20">
        <v>2265.75</v>
      </c>
      <c r="J14" s="20">
        <v>226.57</v>
      </c>
      <c r="K14" s="20">
        <v>2492.3200000000002</v>
      </c>
      <c r="L14" s="20">
        <v>2492.3200000000002</v>
      </c>
      <c r="M14" s="20">
        <f>Tab_Acompte[[#This Row],[Total TTC]]-Tab_Acompte[[#This Row],[Mt Réglé]]</f>
        <v>0</v>
      </c>
      <c r="N14" s="20"/>
    </row>
    <row r="15" spans="1:14" x14ac:dyDescent="0.2">
      <c r="A15" s="18" t="s">
        <v>668</v>
      </c>
      <c r="B15" s="18" t="s">
        <v>669</v>
      </c>
      <c r="C15" s="18" t="s">
        <v>695</v>
      </c>
      <c r="D15" s="18" t="s">
        <v>696</v>
      </c>
      <c r="E15" s="22">
        <v>44896</v>
      </c>
      <c r="F15" s="18" t="s">
        <v>1517</v>
      </c>
      <c r="G15" s="21" t="s">
        <v>1527</v>
      </c>
      <c r="H15" s="18" t="s">
        <v>1532</v>
      </c>
      <c r="I15" s="20">
        <v>2777.26</v>
      </c>
      <c r="J15" s="20">
        <v>277.73</v>
      </c>
      <c r="K15" s="20">
        <v>3054.99</v>
      </c>
      <c r="L15" s="20">
        <v>3054.99</v>
      </c>
      <c r="M15" s="20">
        <f>Tab_Acompte[[#This Row],[Total TTC]]-Tab_Acompte[[#This Row],[Mt Réglé]]</f>
        <v>0</v>
      </c>
      <c r="N15" s="20"/>
    </row>
    <row r="16" spans="1:14" x14ac:dyDescent="0.2">
      <c r="A16" s="18" t="s">
        <v>668</v>
      </c>
      <c r="B16" s="18" t="s">
        <v>669</v>
      </c>
      <c r="C16" s="18" t="s">
        <v>697</v>
      </c>
      <c r="D16" s="18" t="s">
        <v>698</v>
      </c>
      <c r="E16" s="22">
        <v>44903</v>
      </c>
      <c r="F16" s="18" t="s">
        <v>1517</v>
      </c>
      <c r="G16" s="21" t="s">
        <v>1527</v>
      </c>
      <c r="H16" s="18" t="s">
        <v>1532</v>
      </c>
      <c r="I16" s="20">
        <v>3200</v>
      </c>
      <c r="J16" s="20"/>
      <c r="K16" s="20">
        <v>3200</v>
      </c>
      <c r="L16" s="20">
        <v>3200</v>
      </c>
      <c r="M16" s="20">
        <f>Tab_Acompte[[#This Row],[Total TTC]]-Tab_Acompte[[#This Row],[Mt Réglé]]</f>
        <v>0</v>
      </c>
      <c r="N16" s="20"/>
    </row>
    <row r="17" spans="1:14" x14ac:dyDescent="0.2">
      <c r="A17" s="18" t="s">
        <v>668</v>
      </c>
      <c r="B17" s="18" t="s">
        <v>669</v>
      </c>
      <c r="C17" s="18" t="s">
        <v>699</v>
      </c>
      <c r="D17" s="18" t="s">
        <v>698</v>
      </c>
      <c r="E17" s="22">
        <v>44910</v>
      </c>
      <c r="F17" s="18" t="s">
        <v>1517</v>
      </c>
      <c r="G17" s="21" t="s">
        <v>1527</v>
      </c>
      <c r="H17" s="18" t="s">
        <v>1532</v>
      </c>
      <c r="I17" s="20">
        <v>-3200</v>
      </c>
      <c r="J17" s="20"/>
      <c r="K17" s="20">
        <v>-3200</v>
      </c>
      <c r="L17" s="20">
        <v>-3200</v>
      </c>
      <c r="M17" s="20">
        <f>Tab_Acompte[[#This Row],[Total TTC]]-Tab_Acompte[[#This Row],[Mt Réglé]]</f>
        <v>0</v>
      </c>
      <c r="N17" s="20"/>
    </row>
    <row r="18" spans="1:14" x14ac:dyDescent="0.2">
      <c r="A18" s="18" t="s">
        <v>668</v>
      </c>
      <c r="B18" s="18" t="s">
        <v>669</v>
      </c>
      <c r="C18" s="18" t="s">
        <v>700</v>
      </c>
      <c r="D18" s="18" t="s">
        <v>698</v>
      </c>
      <c r="E18" s="22">
        <v>44910</v>
      </c>
      <c r="F18" s="18" t="s">
        <v>1517</v>
      </c>
      <c r="G18" s="21" t="s">
        <v>1527</v>
      </c>
      <c r="H18" s="18" t="s">
        <v>1532</v>
      </c>
      <c r="I18" s="20">
        <v>2909.09</v>
      </c>
      <c r="J18" s="20">
        <v>290.91000000000003</v>
      </c>
      <c r="K18" s="20">
        <v>3200</v>
      </c>
      <c r="L18" s="20">
        <v>3200</v>
      </c>
      <c r="M18" s="20">
        <f>Tab_Acompte[[#This Row],[Total TTC]]-Tab_Acompte[[#This Row],[Mt Réglé]]</f>
        <v>0</v>
      </c>
      <c r="N18" s="20"/>
    </row>
    <row r="19" spans="1:14" x14ac:dyDescent="0.2">
      <c r="A19" s="18" t="s">
        <v>668</v>
      </c>
      <c r="B19" s="18" t="s">
        <v>669</v>
      </c>
      <c r="C19" s="18" t="s">
        <v>701</v>
      </c>
      <c r="D19" s="20" t="s">
        <v>702</v>
      </c>
      <c r="E19" s="22">
        <v>44911</v>
      </c>
      <c r="F19" s="18" t="s">
        <v>1517</v>
      </c>
      <c r="G19" s="21" t="s">
        <v>1527</v>
      </c>
      <c r="H19" s="18" t="s">
        <v>1519</v>
      </c>
      <c r="I19" s="20">
        <v>4380.26</v>
      </c>
      <c r="J19" s="20">
        <v>438.03</v>
      </c>
      <c r="K19" s="20">
        <v>4818.29</v>
      </c>
      <c r="L19" s="20">
        <v>4818.29</v>
      </c>
      <c r="M19" s="20">
        <f>Tab_Acompte[[#This Row],[Total TTC]]-Tab_Acompte[[#This Row],[Mt Réglé]]</f>
        <v>0</v>
      </c>
      <c r="N19" s="20"/>
    </row>
    <row r="20" spans="1:14" x14ac:dyDescent="0.2">
      <c r="A20" s="18" t="s">
        <v>668</v>
      </c>
      <c r="B20" s="18" t="s">
        <v>669</v>
      </c>
      <c r="C20" s="18" t="s">
        <v>703</v>
      </c>
      <c r="D20" s="18" t="s">
        <v>704</v>
      </c>
      <c r="E20" s="22">
        <v>44939</v>
      </c>
      <c r="F20" s="18" t="s">
        <v>1517</v>
      </c>
      <c r="G20" s="21" t="s">
        <v>1527</v>
      </c>
      <c r="H20" s="18" t="s">
        <v>1532</v>
      </c>
      <c r="I20" s="20">
        <v>-2909.09</v>
      </c>
      <c r="J20" s="20">
        <v>-290.91000000000003</v>
      </c>
      <c r="K20" s="20">
        <v>-3200</v>
      </c>
      <c r="L20" s="20">
        <v>-3200</v>
      </c>
      <c r="M20" s="20">
        <f>Tab_Acompte[[#This Row],[Total TTC]]-Tab_Acompte[[#This Row],[Mt Réglé]]</f>
        <v>0</v>
      </c>
      <c r="N20" s="20"/>
    </row>
    <row r="21" spans="1:14" x14ac:dyDescent="0.2">
      <c r="A21" s="18" t="s">
        <v>668</v>
      </c>
      <c r="B21" s="18" t="s">
        <v>669</v>
      </c>
      <c r="C21" s="18" t="s">
        <v>705</v>
      </c>
      <c r="D21" s="18" t="s">
        <v>706</v>
      </c>
      <c r="E21" s="22">
        <v>44939</v>
      </c>
      <c r="F21" s="18" t="s">
        <v>1517</v>
      </c>
      <c r="G21" s="21" t="s">
        <v>1527</v>
      </c>
      <c r="H21" s="18" t="s">
        <v>1532</v>
      </c>
      <c r="I21" s="20">
        <v>2909.09</v>
      </c>
      <c r="J21" s="20">
        <v>290.91000000000003</v>
      </c>
      <c r="K21" s="20">
        <v>3200</v>
      </c>
      <c r="L21" s="20">
        <v>3200</v>
      </c>
      <c r="M21" s="20">
        <f>Tab_Acompte[[#This Row],[Total TTC]]-Tab_Acompte[[#This Row],[Mt Réglé]]</f>
        <v>0</v>
      </c>
      <c r="N21" s="20"/>
    </row>
    <row r="22" spans="1:14" x14ac:dyDescent="0.2">
      <c r="A22" s="18" t="s">
        <v>668</v>
      </c>
      <c r="B22" s="18" t="s">
        <v>669</v>
      </c>
      <c r="C22" s="18" t="s">
        <v>707</v>
      </c>
      <c r="D22" s="18" t="s">
        <v>708</v>
      </c>
      <c r="E22" s="22">
        <v>44945</v>
      </c>
      <c r="F22" s="18" t="s">
        <v>1517</v>
      </c>
      <c r="G22" s="21" t="s">
        <v>1527</v>
      </c>
      <c r="H22" s="18" t="s">
        <v>1531</v>
      </c>
      <c r="I22" s="20">
        <v>3498.9</v>
      </c>
      <c r="J22" s="20">
        <v>349.89</v>
      </c>
      <c r="K22" s="20">
        <v>3848.79</v>
      </c>
      <c r="L22" s="20">
        <v>3848.79</v>
      </c>
      <c r="M22" s="20">
        <f>Tab_Acompte[[#This Row],[Total TTC]]-Tab_Acompte[[#This Row],[Mt Réglé]]</f>
        <v>0</v>
      </c>
      <c r="N22" s="20"/>
    </row>
    <row r="23" spans="1:14" x14ac:dyDescent="0.2">
      <c r="A23" s="18" t="s">
        <v>668</v>
      </c>
      <c r="B23" s="18" t="s">
        <v>669</v>
      </c>
      <c r="C23" s="18" t="s">
        <v>709</v>
      </c>
      <c r="D23" s="18" t="s">
        <v>710</v>
      </c>
      <c r="E23" s="22">
        <v>44949</v>
      </c>
      <c r="F23" s="18" t="s">
        <v>1517</v>
      </c>
      <c r="G23" s="21" t="s">
        <v>1527</v>
      </c>
      <c r="H23" s="18" t="s">
        <v>1529</v>
      </c>
      <c r="I23" s="20">
        <v>4748.6099999999997</v>
      </c>
      <c r="J23" s="20">
        <v>474.86</v>
      </c>
      <c r="K23" s="20">
        <v>5223.47</v>
      </c>
      <c r="L23" s="20">
        <v>5223.47</v>
      </c>
      <c r="M23" s="20">
        <f>Tab_Acompte[[#This Row],[Total TTC]]-Tab_Acompte[[#This Row],[Mt Réglé]]</f>
        <v>0</v>
      </c>
      <c r="N23" s="20"/>
    </row>
    <row r="24" spans="1:14" x14ac:dyDescent="0.2">
      <c r="A24" s="18" t="s">
        <v>668</v>
      </c>
      <c r="B24" s="18" t="s">
        <v>669</v>
      </c>
      <c r="C24" s="18" t="s">
        <v>711</v>
      </c>
      <c r="D24" s="18" t="s">
        <v>710</v>
      </c>
      <c r="E24" s="22">
        <v>45016</v>
      </c>
      <c r="F24" s="18" t="s">
        <v>1517</v>
      </c>
      <c r="G24" s="21" t="s">
        <v>1527</v>
      </c>
      <c r="H24" s="18" t="s">
        <v>1529</v>
      </c>
      <c r="I24" s="20">
        <v>-4748.6099999999997</v>
      </c>
      <c r="J24" s="20">
        <v>-474.86</v>
      </c>
      <c r="K24" s="20">
        <v>-5223.47</v>
      </c>
      <c r="L24" s="20">
        <v>-5223.47</v>
      </c>
      <c r="M24" s="20">
        <f>Tab_Acompte[[#This Row],[Total TTC]]-Tab_Acompte[[#This Row],[Mt Réglé]]</f>
        <v>0</v>
      </c>
      <c r="N24" s="20"/>
    </row>
    <row r="25" spans="1:14" x14ac:dyDescent="0.2">
      <c r="A25" s="18" t="s">
        <v>668</v>
      </c>
      <c r="B25" s="18" t="s">
        <v>669</v>
      </c>
      <c r="C25" s="18" t="s">
        <v>712</v>
      </c>
      <c r="D25" s="18" t="s">
        <v>713</v>
      </c>
      <c r="E25" s="22">
        <v>44953</v>
      </c>
      <c r="F25" s="18" t="s">
        <v>1517</v>
      </c>
      <c r="G25" s="21" t="s">
        <v>1527</v>
      </c>
      <c r="H25" s="18" t="s">
        <v>1531</v>
      </c>
      <c r="I25" s="20">
        <v>1368.5</v>
      </c>
      <c r="J25" s="20">
        <v>136.85</v>
      </c>
      <c r="K25" s="20">
        <v>1505.35</v>
      </c>
      <c r="L25" s="20">
        <v>1505.35</v>
      </c>
      <c r="M25" s="20">
        <f>Tab_Acompte[[#This Row],[Total TTC]]-Tab_Acompte[[#This Row],[Mt Réglé]]</f>
        <v>0</v>
      </c>
      <c r="N25" s="20"/>
    </row>
    <row r="26" spans="1:14" x14ac:dyDescent="0.2">
      <c r="A26" s="18" t="s">
        <v>668</v>
      </c>
      <c r="B26" s="18" t="s">
        <v>669</v>
      </c>
      <c r="C26" s="18" t="s">
        <v>714</v>
      </c>
      <c r="D26" s="18" t="s">
        <v>715</v>
      </c>
      <c r="E26" s="22">
        <v>44970</v>
      </c>
      <c r="F26" s="18" t="s">
        <v>1517</v>
      </c>
      <c r="G26" s="21" t="s">
        <v>1527</v>
      </c>
      <c r="H26" s="18" t="s">
        <v>1532</v>
      </c>
      <c r="I26" s="20">
        <v>6155.63</v>
      </c>
      <c r="J26" s="20"/>
      <c r="K26" s="20">
        <v>6155.63</v>
      </c>
      <c r="L26" s="20">
        <v>6155.63</v>
      </c>
      <c r="M26" s="20">
        <f>Tab_Acompte[[#This Row],[Total TTC]]-Tab_Acompte[[#This Row],[Mt Réglé]]</f>
        <v>0</v>
      </c>
      <c r="N26" s="20" t="s">
        <v>716</v>
      </c>
    </row>
    <row r="27" spans="1:14" x14ac:dyDescent="0.2">
      <c r="A27" s="18" t="s">
        <v>668</v>
      </c>
      <c r="B27" s="18" t="s">
        <v>669</v>
      </c>
      <c r="C27" s="18" t="s">
        <v>717</v>
      </c>
      <c r="D27" s="18" t="s">
        <v>718</v>
      </c>
      <c r="E27" s="22">
        <v>44970</v>
      </c>
      <c r="F27" s="18" t="s">
        <v>1517</v>
      </c>
      <c r="G27" s="21" t="s">
        <v>1527</v>
      </c>
      <c r="H27" s="18" t="s">
        <v>1532</v>
      </c>
      <c r="I27" s="20">
        <v>313.79000000000002</v>
      </c>
      <c r="J27" s="20"/>
      <c r="K27" s="20">
        <v>313.79000000000002</v>
      </c>
      <c r="L27" s="20">
        <v>313.79000000000002</v>
      </c>
      <c r="M27" s="20">
        <f>Tab_Acompte[[#This Row],[Total TTC]]-Tab_Acompte[[#This Row],[Mt Réglé]]</f>
        <v>0</v>
      </c>
      <c r="N27" s="20" t="s">
        <v>716</v>
      </c>
    </row>
    <row r="28" spans="1:14" x14ac:dyDescent="0.2">
      <c r="A28" s="18" t="s">
        <v>668</v>
      </c>
      <c r="B28" s="18" t="s">
        <v>669</v>
      </c>
      <c r="C28" s="18" t="s">
        <v>719</v>
      </c>
      <c r="D28" s="18" t="s">
        <v>720</v>
      </c>
      <c r="E28" s="22">
        <v>44972</v>
      </c>
      <c r="F28" s="18" t="s">
        <v>1517</v>
      </c>
      <c r="G28" s="21" t="s">
        <v>1527</v>
      </c>
      <c r="H28" s="18" t="s">
        <v>1532</v>
      </c>
      <c r="I28" s="20">
        <v>726</v>
      </c>
      <c r="J28" s="20"/>
      <c r="K28" s="20">
        <v>726</v>
      </c>
      <c r="L28" s="20">
        <v>726</v>
      </c>
      <c r="M28" s="20">
        <f>Tab_Acompte[[#This Row],[Total TTC]]-Tab_Acompte[[#This Row],[Mt Réglé]]</f>
        <v>0</v>
      </c>
      <c r="N28" s="20" t="s">
        <v>716</v>
      </c>
    </row>
    <row r="29" spans="1:14" x14ac:dyDescent="0.2">
      <c r="A29" s="18" t="s">
        <v>668</v>
      </c>
      <c r="B29" s="18" t="s">
        <v>669</v>
      </c>
      <c r="C29" s="18" t="s">
        <v>721</v>
      </c>
      <c r="D29" s="18" t="s">
        <v>710</v>
      </c>
      <c r="E29" s="22">
        <v>44984</v>
      </c>
      <c r="F29" s="18" t="s">
        <v>1517</v>
      </c>
      <c r="G29" s="21" t="s">
        <v>1527</v>
      </c>
      <c r="H29" s="18" t="s">
        <v>1529</v>
      </c>
      <c r="I29" s="20">
        <v>6783.73</v>
      </c>
      <c r="J29" s="20">
        <v>678.37</v>
      </c>
      <c r="K29" s="20">
        <v>7462.1</v>
      </c>
      <c r="L29" s="20">
        <v>7462.1</v>
      </c>
      <c r="M29" s="20">
        <f>Tab_Acompte[[#This Row],[Total TTC]]-Tab_Acompte[[#This Row],[Mt Réglé]]</f>
        <v>0</v>
      </c>
      <c r="N29" s="20"/>
    </row>
    <row r="30" spans="1:14" x14ac:dyDescent="0.2">
      <c r="A30" s="18" t="s">
        <v>668</v>
      </c>
      <c r="B30" s="18" t="s">
        <v>669</v>
      </c>
      <c r="C30" s="18" t="s">
        <v>722</v>
      </c>
      <c r="D30" s="18" t="s">
        <v>723</v>
      </c>
      <c r="E30" s="22">
        <v>44986</v>
      </c>
      <c r="F30" s="18" t="s">
        <v>1517</v>
      </c>
      <c r="G30" s="21" t="s">
        <v>1527</v>
      </c>
      <c r="H30" s="18" t="s">
        <v>1529</v>
      </c>
      <c r="I30" s="20">
        <v>-6783.73</v>
      </c>
      <c r="J30" s="20">
        <v>-678.37</v>
      </c>
      <c r="K30" s="20">
        <v>-7462.1</v>
      </c>
      <c r="L30" s="20">
        <v>-7462.1</v>
      </c>
      <c r="M30" s="20">
        <f>Tab_Acompte[[#This Row],[Total TTC]]-Tab_Acompte[[#This Row],[Mt Réglé]]</f>
        <v>0</v>
      </c>
      <c r="N30" s="20"/>
    </row>
    <row r="31" spans="1:14" x14ac:dyDescent="0.2">
      <c r="A31" s="18" t="s">
        <v>668</v>
      </c>
      <c r="B31" s="18" t="s">
        <v>669</v>
      </c>
      <c r="C31" s="18" t="s">
        <v>724</v>
      </c>
      <c r="D31" s="18" t="s">
        <v>725</v>
      </c>
      <c r="E31" s="22">
        <v>44991</v>
      </c>
      <c r="F31" s="18" t="s">
        <v>1517</v>
      </c>
      <c r="G31" s="21" t="s">
        <v>1527</v>
      </c>
      <c r="H31" s="18" t="s">
        <v>1533</v>
      </c>
      <c r="I31" s="20">
        <v>1636.36</v>
      </c>
      <c r="J31" s="20">
        <v>163.63999999999999</v>
      </c>
      <c r="K31" s="20">
        <v>1800</v>
      </c>
      <c r="L31" s="20">
        <v>1800</v>
      </c>
      <c r="M31" s="20">
        <f>Tab_Acompte[[#This Row],[Total TTC]]-Tab_Acompte[[#This Row],[Mt Réglé]]</f>
        <v>0</v>
      </c>
      <c r="N31" s="20" t="s">
        <v>726</v>
      </c>
    </row>
    <row r="32" spans="1:14" x14ac:dyDescent="0.2">
      <c r="A32" s="18" t="s">
        <v>668</v>
      </c>
      <c r="B32" s="18" t="s">
        <v>669</v>
      </c>
      <c r="C32" s="18" t="s">
        <v>727</v>
      </c>
      <c r="D32" s="18" t="s">
        <v>728</v>
      </c>
      <c r="E32" s="22">
        <v>45022</v>
      </c>
      <c r="F32" s="18" t="s">
        <v>1517</v>
      </c>
      <c r="G32" s="21" t="s">
        <v>1527</v>
      </c>
      <c r="H32" s="18" t="s">
        <v>1533</v>
      </c>
      <c r="I32" s="20">
        <v>2636.36</v>
      </c>
      <c r="J32" s="20">
        <v>263.64</v>
      </c>
      <c r="K32" s="20">
        <v>2900</v>
      </c>
      <c r="L32" s="20">
        <v>2900</v>
      </c>
      <c r="M32" s="20">
        <f>Tab_Acompte[[#This Row],[Total TTC]]-Tab_Acompte[[#This Row],[Mt Réglé]]</f>
        <v>0</v>
      </c>
      <c r="N32" s="20"/>
    </row>
    <row r="33" spans="1:14" x14ac:dyDescent="0.2">
      <c r="A33" s="18" t="s">
        <v>668</v>
      </c>
      <c r="B33" s="18" t="s">
        <v>669</v>
      </c>
      <c r="C33" s="18" t="s">
        <v>729</v>
      </c>
      <c r="D33" s="18" t="s">
        <v>730</v>
      </c>
      <c r="E33" s="22">
        <v>45034</v>
      </c>
      <c r="F33" s="18" t="s">
        <v>1517</v>
      </c>
      <c r="G33" s="21" t="s">
        <v>1527</v>
      </c>
      <c r="H33" s="18" t="s">
        <v>1533</v>
      </c>
      <c r="I33" s="20">
        <v>1639.72</v>
      </c>
      <c r="J33" s="20">
        <v>163.97</v>
      </c>
      <c r="K33" s="20">
        <v>1803.69</v>
      </c>
      <c r="L33" s="20">
        <v>1803.69</v>
      </c>
      <c r="M33" s="20">
        <f>Tab_Acompte[[#This Row],[Total TTC]]-Tab_Acompte[[#This Row],[Mt Réglé]]</f>
        <v>0</v>
      </c>
      <c r="N33" s="20" t="s">
        <v>731</v>
      </c>
    </row>
    <row r="34" spans="1:14" x14ac:dyDescent="0.2">
      <c r="A34" s="18" t="s">
        <v>668</v>
      </c>
      <c r="B34" s="18" t="s">
        <v>669</v>
      </c>
      <c r="C34" s="18" t="s">
        <v>732</v>
      </c>
      <c r="D34" s="18" t="s">
        <v>733</v>
      </c>
      <c r="E34" s="22">
        <v>45034</v>
      </c>
      <c r="F34" s="18" t="s">
        <v>1517</v>
      </c>
      <c r="G34" s="21" t="s">
        <v>1527</v>
      </c>
      <c r="H34" s="18" t="s">
        <v>1533</v>
      </c>
      <c r="I34" s="20">
        <v>4120.67</v>
      </c>
      <c r="J34" s="20">
        <v>412.07</v>
      </c>
      <c r="K34" s="20">
        <v>4532.74</v>
      </c>
      <c r="L34" s="20">
        <v>4532.74</v>
      </c>
      <c r="M34" s="20">
        <f>Tab_Acompte[[#This Row],[Total TTC]]-Tab_Acompte[[#This Row],[Mt Réglé]]</f>
        <v>0</v>
      </c>
      <c r="N34" s="20" t="s">
        <v>731</v>
      </c>
    </row>
    <row r="35" spans="1:14" x14ac:dyDescent="0.2">
      <c r="A35" s="18" t="s">
        <v>668</v>
      </c>
      <c r="B35" s="18" t="s">
        <v>669</v>
      </c>
      <c r="C35" s="18" t="s">
        <v>734</v>
      </c>
      <c r="D35" s="18" t="s">
        <v>735</v>
      </c>
      <c r="E35" s="22">
        <v>45042</v>
      </c>
      <c r="F35" s="18" t="s">
        <v>1517</v>
      </c>
      <c r="G35" s="21" t="s">
        <v>1527</v>
      </c>
      <c r="H35" s="18" t="s">
        <v>1529</v>
      </c>
      <c r="I35" s="20">
        <v>855.75</v>
      </c>
      <c r="J35" s="20">
        <v>85.57</v>
      </c>
      <c r="K35" s="20">
        <v>941.32</v>
      </c>
      <c r="L35" s="20">
        <v>941.32</v>
      </c>
      <c r="M35" s="20">
        <f>Tab_Acompte[[#This Row],[Total TTC]]-Tab_Acompte[[#This Row],[Mt Réglé]]</f>
        <v>0</v>
      </c>
      <c r="N35" s="20"/>
    </row>
    <row r="36" spans="1:14" x14ac:dyDescent="0.2">
      <c r="A36" s="30" t="s">
        <v>668</v>
      </c>
      <c r="B36" s="30" t="s">
        <v>669</v>
      </c>
      <c r="C36" s="30" t="s">
        <v>736</v>
      </c>
      <c r="D36" s="30" t="s">
        <v>737</v>
      </c>
      <c r="E36" s="32">
        <v>45061</v>
      </c>
      <c r="F36" s="30" t="s">
        <v>1517</v>
      </c>
      <c r="G36" s="33" t="s">
        <v>1527</v>
      </c>
      <c r="H36" s="30" t="s">
        <v>1534</v>
      </c>
      <c r="I36" s="31">
        <v>1760.84</v>
      </c>
      <c r="J36" s="31">
        <v>176.08</v>
      </c>
      <c r="K36" s="31">
        <v>1936.92</v>
      </c>
      <c r="L36" s="31"/>
      <c r="M36" s="31">
        <f>Tab_Acompte[[#This Row],[Total TTC]]-Tab_Acompte[[#This Row],[Mt Réglé]]</f>
        <v>1936.92</v>
      </c>
      <c r="N36" s="30" t="s">
        <v>738</v>
      </c>
    </row>
    <row r="37" spans="1:14" x14ac:dyDescent="0.2">
      <c r="A37" s="18" t="s">
        <v>668</v>
      </c>
      <c r="B37" s="18" t="s">
        <v>669</v>
      </c>
      <c r="C37" s="18" t="s">
        <v>739</v>
      </c>
      <c r="D37" s="18" t="s">
        <v>740</v>
      </c>
      <c r="E37" s="22">
        <v>45068</v>
      </c>
      <c r="F37" s="18" t="s">
        <v>1517</v>
      </c>
      <c r="G37" s="21" t="s">
        <v>1527</v>
      </c>
      <c r="H37" s="18" t="s">
        <v>1139</v>
      </c>
      <c r="I37" s="20">
        <v>606.79999999999995</v>
      </c>
      <c r="J37" s="20">
        <v>60.68</v>
      </c>
      <c r="K37" s="20">
        <v>667.48</v>
      </c>
      <c r="L37" s="20">
        <v>667.48</v>
      </c>
      <c r="M37" s="20">
        <f>Tab_Acompte[[#This Row],[Total TTC]]-Tab_Acompte[[#This Row],[Mt Réglé]]</f>
        <v>0</v>
      </c>
    </row>
    <row r="38" spans="1:14" x14ac:dyDescent="0.2">
      <c r="A38" s="18" t="s">
        <v>668</v>
      </c>
      <c r="B38" s="18" t="s">
        <v>669</v>
      </c>
      <c r="C38" s="18" t="s">
        <v>741</v>
      </c>
      <c r="D38" s="18" t="s">
        <v>742</v>
      </c>
      <c r="E38" s="22">
        <v>45082</v>
      </c>
      <c r="F38" s="18" t="s">
        <v>1517</v>
      </c>
      <c r="G38" s="21" t="s">
        <v>1527</v>
      </c>
      <c r="H38" s="18" t="s">
        <v>1533</v>
      </c>
      <c r="I38" s="20">
        <v>1686.12</v>
      </c>
      <c r="J38" s="20">
        <v>168.61</v>
      </c>
      <c r="K38" s="20">
        <v>1854.73</v>
      </c>
      <c r="L38" s="20">
        <v>1854.73</v>
      </c>
      <c r="M38" s="20">
        <f>Tab_Acompte[[#This Row],[Total TTC]]-Tab_Acompte[[#This Row],[Mt Réglé]]</f>
        <v>0</v>
      </c>
    </row>
    <row r="39" spans="1:14" x14ac:dyDescent="0.2">
      <c r="A39" s="18" t="s">
        <v>668</v>
      </c>
      <c r="B39" s="18" t="s">
        <v>669</v>
      </c>
      <c r="C39" s="18" t="s">
        <v>743</v>
      </c>
      <c r="D39" s="18" t="s">
        <v>744</v>
      </c>
      <c r="E39" s="22">
        <v>45084</v>
      </c>
      <c r="F39" s="18" t="s">
        <v>1517</v>
      </c>
      <c r="G39" s="21" t="s">
        <v>1527</v>
      </c>
      <c r="H39" s="18" t="s">
        <v>1535</v>
      </c>
      <c r="I39" s="20">
        <v>917.67</v>
      </c>
      <c r="J39" s="20">
        <v>91.77</v>
      </c>
      <c r="K39" s="20">
        <v>1009.44</v>
      </c>
      <c r="L39" s="20">
        <v>1009.44</v>
      </c>
      <c r="M39" s="20">
        <f>Tab_Acompte[[#This Row],[Total TTC]]-Tab_Acompte[[#This Row],[Mt Réglé]]</f>
        <v>0</v>
      </c>
      <c r="N39" s="18" t="s">
        <v>738</v>
      </c>
    </row>
    <row r="40" spans="1:14" x14ac:dyDescent="0.2">
      <c r="A40" s="18" t="s">
        <v>668</v>
      </c>
      <c r="B40" s="18" t="s">
        <v>669</v>
      </c>
      <c r="C40" s="18" t="s">
        <v>745</v>
      </c>
      <c r="D40" s="18" t="s">
        <v>746</v>
      </c>
      <c r="E40" s="22">
        <v>45086</v>
      </c>
      <c r="F40" s="18" t="s">
        <v>1517</v>
      </c>
      <c r="G40" s="21" t="s">
        <v>1527</v>
      </c>
      <c r="H40" s="18" t="s">
        <v>1531</v>
      </c>
      <c r="I40" s="20">
        <v>3150.76</v>
      </c>
      <c r="J40" s="20">
        <v>315.08</v>
      </c>
      <c r="K40" s="20">
        <v>3465.84</v>
      </c>
      <c r="L40" s="20">
        <v>3465.84</v>
      </c>
      <c r="M40" s="20">
        <f>Tab_Acompte[[#This Row],[Total TTC]]-Tab_Acompte[[#This Row],[Mt Réglé]]</f>
        <v>0</v>
      </c>
      <c r="N40" s="18" t="s">
        <v>747</v>
      </c>
    </row>
    <row r="41" spans="1:14" x14ac:dyDescent="0.2">
      <c r="A41" s="18" t="s">
        <v>668</v>
      </c>
      <c r="B41" s="18" t="s">
        <v>669</v>
      </c>
      <c r="C41" s="18" t="s">
        <v>748</v>
      </c>
      <c r="D41" s="18" t="s">
        <v>749</v>
      </c>
      <c r="E41" s="22">
        <v>45090</v>
      </c>
      <c r="F41" s="18" t="s">
        <v>1517</v>
      </c>
      <c r="G41" s="21" t="s">
        <v>1527</v>
      </c>
      <c r="H41" s="18" t="s">
        <v>1139</v>
      </c>
      <c r="I41" s="20">
        <v>5955.55</v>
      </c>
      <c r="J41" s="20">
        <v>595.55999999999995</v>
      </c>
      <c r="K41" s="20">
        <v>6551.11</v>
      </c>
      <c r="L41" s="20">
        <v>6551.11</v>
      </c>
      <c r="M41" s="20">
        <f>Tab_Acompte[[#This Row],[Total TTC]]-Tab_Acompte[[#This Row],[Mt Réglé]]</f>
        <v>0</v>
      </c>
      <c r="N41" s="18" t="s">
        <v>738</v>
      </c>
    </row>
    <row r="42" spans="1:14" x14ac:dyDescent="0.2">
      <c r="A42" s="18" t="s">
        <v>668</v>
      </c>
      <c r="B42" s="18" t="s">
        <v>669</v>
      </c>
      <c r="C42" s="18" t="s">
        <v>750</v>
      </c>
      <c r="D42" s="18" t="s">
        <v>751</v>
      </c>
      <c r="E42" s="22"/>
      <c r="F42" s="18" t="s">
        <v>1536</v>
      </c>
      <c r="G42" s="21" t="s">
        <v>1521</v>
      </c>
      <c r="H42" s="18"/>
      <c r="I42" s="20">
        <v>1454.55</v>
      </c>
      <c r="J42" s="20">
        <v>145.44999999999999</v>
      </c>
      <c r="K42" s="20">
        <v>1600</v>
      </c>
      <c r="L42" s="20">
        <v>1600</v>
      </c>
      <c r="M42" s="20">
        <f>Tab_Acompte[[#This Row],[Total TTC]]-Tab_Acompte[[#This Row],[Mt Réglé]]</f>
        <v>0</v>
      </c>
    </row>
    <row r="43" spans="1:14" x14ac:dyDescent="0.2">
      <c r="A43" s="18" t="s">
        <v>668</v>
      </c>
      <c r="B43" s="18" t="s">
        <v>669</v>
      </c>
      <c r="C43" s="18" t="s">
        <v>752</v>
      </c>
      <c r="D43" s="18" t="s">
        <v>742</v>
      </c>
      <c r="E43" s="22">
        <v>45091</v>
      </c>
      <c r="F43" s="18" t="s">
        <v>1517</v>
      </c>
      <c r="G43" s="21" t="s">
        <v>1527</v>
      </c>
      <c r="H43" s="18" t="s">
        <v>1533</v>
      </c>
      <c r="I43" s="20">
        <v>-1686.12</v>
      </c>
      <c r="J43" s="20">
        <v>-168.61</v>
      </c>
      <c r="K43" s="20">
        <v>-1854.73</v>
      </c>
      <c r="L43" s="20">
        <v>-1854.73</v>
      </c>
      <c r="M43" s="20">
        <f>Tab_Acompte[[#This Row],[Total TTC]]-Tab_Acompte[[#This Row],[Mt Réglé]]</f>
        <v>0</v>
      </c>
    </row>
    <row r="44" spans="1:14" x14ac:dyDescent="0.2">
      <c r="A44" s="18" t="s">
        <v>668</v>
      </c>
      <c r="B44" s="18" t="s">
        <v>669</v>
      </c>
      <c r="C44" s="18" t="s">
        <v>753</v>
      </c>
      <c r="D44" s="18" t="s">
        <v>742</v>
      </c>
      <c r="E44" s="22">
        <v>45091</v>
      </c>
      <c r="F44" s="18" t="s">
        <v>1517</v>
      </c>
      <c r="G44" s="21" t="s">
        <v>1527</v>
      </c>
      <c r="H44" s="18" t="s">
        <v>1533</v>
      </c>
      <c r="I44" s="20">
        <v>1606.58</v>
      </c>
      <c r="J44" s="20">
        <v>160.66</v>
      </c>
      <c r="K44" s="20">
        <v>1767.24</v>
      </c>
      <c r="M44" s="20">
        <f>Tab_Acompte[[#This Row],[Total TTC]]-Tab_Acompte[[#This Row],[Mt Réglé]]</f>
        <v>1767.24</v>
      </c>
      <c r="N44" s="18" t="s">
        <v>738</v>
      </c>
    </row>
    <row r="45" spans="1:14" x14ac:dyDescent="0.2">
      <c r="A45" s="18" t="s">
        <v>668</v>
      </c>
      <c r="B45" s="18" t="s">
        <v>669</v>
      </c>
      <c r="C45" s="18" t="s">
        <v>754</v>
      </c>
      <c r="D45" s="18" t="s">
        <v>742</v>
      </c>
      <c r="E45" s="22">
        <v>45091</v>
      </c>
      <c r="F45" s="18" t="s">
        <v>1517</v>
      </c>
      <c r="G45" s="21" t="s">
        <v>1527</v>
      </c>
      <c r="H45" s="18" t="s">
        <v>1533</v>
      </c>
      <c r="I45" s="20">
        <v>1605.45</v>
      </c>
      <c r="J45" s="20">
        <v>160.55000000000001</v>
      </c>
      <c r="K45" s="20">
        <v>1766</v>
      </c>
      <c r="L45" s="20">
        <v>1766</v>
      </c>
      <c r="M45" s="20">
        <f>Tab_Acompte[[#This Row],[Total TTC]]-Tab_Acompte[[#This Row],[Mt Réglé]]</f>
        <v>0</v>
      </c>
      <c r="N45" s="18" t="s">
        <v>755</v>
      </c>
    </row>
    <row r="46" spans="1:14" x14ac:dyDescent="0.2">
      <c r="A46" s="18" t="s">
        <v>668</v>
      </c>
      <c r="B46" s="18" t="s">
        <v>669</v>
      </c>
      <c r="C46" s="18" t="s">
        <v>756</v>
      </c>
      <c r="D46" s="18" t="s">
        <v>497</v>
      </c>
      <c r="E46" s="22">
        <v>45092</v>
      </c>
      <c r="F46" s="18" t="s">
        <v>1517</v>
      </c>
      <c r="G46" s="21" t="s">
        <v>1527</v>
      </c>
      <c r="H46" s="18" t="s">
        <v>1529</v>
      </c>
      <c r="I46" s="20">
        <v>2357.73</v>
      </c>
      <c r="J46" s="20">
        <v>235.77</v>
      </c>
      <c r="K46" s="20">
        <v>2593.5</v>
      </c>
      <c r="L46" s="20">
        <v>2593.5</v>
      </c>
      <c r="M46" s="20">
        <f>Tab_Acompte[[#This Row],[Total TTC]]-Tab_Acompte[[#This Row],[Mt Réglé]]</f>
        <v>0</v>
      </c>
      <c r="N46" s="18" t="s">
        <v>738</v>
      </c>
    </row>
    <row r="47" spans="1:14" x14ac:dyDescent="0.2">
      <c r="A47" s="18" t="s">
        <v>668</v>
      </c>
      <c r="B47" s="18" t="s">
        <v>669</v>
      </c>
      <c r="C47" s="18" t="s">
        <v>757</v>
      </c>
      <c r="D47" s="18" t="s">
        <v>758</v>
      </c>
      <c r="E47" s="22">
        <v>45100</v>
      </c>
      <c r="F47" s="18" t="s">
        <v>1517</v>
      </c>
      <c r="G47" s="21" t="s">
        <v>1527</v>
      </c>
      <c r="H47" s="18" t="s">
        <v>1528</v>
      </c>
      <c r="I47" s="20">
        <v>1590.54</v>
      </c>
      <c r="J47" s="20">
        <v>159.05000000000001</v>
      </c>
      <c r="K47" s="20">
        <v>1749.59</v>
      </c>
      <c r="L47" s="20">
        <v>1749.59</v>
      </c>
      <c r="M47" s="20">
        <f>Tab_Acompte[[#This Row],[Total TTC]]-Tab_Acompte[[#This Row],[Mt Réglé]]</f>
        <v>0</v>
      </c>
      <c r="N47" s="20" t="s">
        <v>759</v>
      </c>
    </row>
    <row r="48" spans="1:14" x14ac:dyDescent="0.2">
      <c r="A48" s="18" t="s">
        <v>668</v>
      </c>
      <c r="B48" s="18" t="s">
        <v>669</v>
      </c>
      <c r="C48" s="18" t="s">
        <v>760</v>
      </c>
      <c r="D48" s="18" t="s">
        <v>761</v>
      </c>
      <c r="E48" s="22">
        <v>45107</v>
      </c>
      <c r="F48" s="18" t="s">
        <v>1536</v>
      </c>
      <c r="G48" s="21" t="s">
        <v>1516</v>
      </c>
      <c r="H48" s="18"/>
      <c r="I48" s="20">
        <v>24310.46</v>
      </c>
      <c r="J48" s="20">
        <v>2431.0500000000002</v>
      </c>
      <c r="K48" s="20">
        <v>26741.51</v>
      </c>
      <c r="M48" s="20">
        <f>Tab_Acompte[[#This Row],[Total TTC]]-Tab_Acompte[[#This Row],[Mt Réglé]]</f>
        <v>26741.51</v>
      </c>
      <c r="N48" s="20"/>
    </row>
    <row r="49" spans="1:14" x14ac:dyDescent="0.2">
      <c r="A49" s="18" t="s">
        <v>668</v>
      </c>
      <c r="B49" s="18" t="s">
        <v>669</v>
      </c>
      <c r="C49" s="18" t="s">
        <v>762</v>
      </c>
      <c r="D49" s="18" t="s">
        <v>509</v>
      </c>
      <c r="E49" s="22">
        <v>45124</v>
      </c>
      <c r="F49" s="18" t="s">
        <v>1517</v>
      </c>
      <c r="G49" s="21" t="s">
        <v>1527</v>
      </c>
      <c r="H49" s="18" t="s">
        <v>1531</v>
      </c>
      <c r="I49" s="20">
        <v>5163.63</v>
      </c>
      <c r="J49" s="20">
        <v>516.36</v>
      </c>
      <c r="K49" s="20">
        <v>5679.99</v>
      </c>
      <c r="L49" s="20">
        <v>5679.99</v>
      </c>
      <c r="M49" s="20">
        <f>Tab_Acompte[[#This Row],[Total TTC]]-Tab_Acompte[[#This Row],[Mt Réglé]]</f>
        <v>0</v>
      </c>
      <c r="N49" s="20" t="s">
        <v>763</v>
      </c>
    </row>
    <row r="50" spans="1:14" x14ac:dyDescent="0.2">
      <c r="A50" s="18" t="s">
        <v>668</v>
      </c>
      <c r="B50" s="18" t="s">
        <v>669</v>
      </c>
      <c r="C50" s="22" t="s">
        <v>764</v>
      </c>
      <c r="D50" s="18" t="s">
        <v>765</v>
      </c>
      <c r="E50" s="22">
        <v>45126</v>
      </c>
      <c r="F50" s="18" t="s">
        <v>1517</v>
      </c>
      <c r="G50" s="21" t="s">
        <v>1527</v>
      </c>
      <c r="H50" s="20" t="s">
        <v>1532</v>
      </c>
      <c r="I50" s="20">
        <v>903.04</v>
      </c>
      <c r="J50" s="20">
        <v>90.3</v>
      </c>
      <c r="K50" s="20">
        <v>993.34</v>
      </c>
      <c r="L50" s="20">
        <v>993.34</v>
      </c>
      <c r="M50" s="20">
        <f>Tab_Acompte[[#This Row],[Total TTC]]-Tab_Acompte[[#This Row],[Mt Réglé]]</f>
        <v>0</v>
      </c>
      <c r="N50" s="20"/>
    </row>
    <row r="51" spans="1:14" x14ac:dyDescent="0.2">
      <c r="A51" s="18" t="s">
        <v>668</v>
      </c>
      <c r="B51" s="18" t="s">
        <v>669</v>
      </c>
      <c r="C51" s="22" t="s">
        <v>766</v>
      </c>
      <c r="D51" s="20" t="s">
        <v>512</v>
      </c>
      <c r="E51" s="22">
        <v>45134</v>
      </c>
      <c r="F51" s="18" t="s">
        <v>1536</v>
      </c>
      <c r="G51" s="21" t="s">
        <v>1515</v>
      </c>
      <c r="I51" s="20">
        <v>1560.68</v>
      </c>
      <c r="J51" s="20">
        <v>156.07</v>
      </c>
      <c r="K51" s="20">
        <v>1716.75</v>
      </c>
      <c r="L51" s="20">
        <v>1716.75</v>
      </c>
      <c r="M51" s="20">
        <f>Tab_Acompte[[#This Row],[Total TTC]]-Tab_Acompte[[#This Row],[Mt Réglé]]</f>
        <v>0</v>
      </c>
      <c r="N51" s="20"/>
    </row>
    <row r="52" spans="1:14" x14ac:dyDescent="0.2">
      <c r="A52" s="18" t="s">
        <v>668</v>
      </c>
      <c r="B52" s="18" t="s">
        <v>669</v>
      </c>
      <c r="C52" s="22" t="s">
        <v>767</v>
      </c>
      <c r="D52" s="18" t="s">
        <v>46</v>
      </c>
      <c r="E52" s="22">
        <v>45135</v>
      </c>
      <c r="F52" s="18" t="s">
        <v>1514</v>
      </c>
      <c r="G52" s="21" t="s">
        <v>1537</v>
      </c>
      <c r="I52" s="20">
        <v>472.77</v>
      </c>
      <c r="J52" s="20">
        <v>47.28</v>
      </c>
      <c r="K52" s="20">
        <v>520.04999999999995</v>
      </c>
      <c r="L52" s="20">
        <v>520.04999999999995</v>
      </c>
      <c r="M52" s="20">
        <f>Tab_Acompte[[#This Row],[Total TTC]]-Tab_Acompte[[#This Row],[Mt Réglé]]</f>
        <v>0</v>
      </c>
      <c r="N52" s="20"/>
    </row>
    <row r="53" spans="1:14" x14ac:dyDescent="0.2">
      <c r="A53" s="18" t="s">
        <v>668</v>
      </c>
      <c r="B53" s="18" t="s">
        <v>669</v>
      </c>
      <c r="C53" s="18" t="s">
        <v>768</v>
      </c>
      <c r="D53" s="18" t="s">
        <v>769</v>
      </c>
      <c r="E53" s="22">
        <v>45135</v>
      </c>
      <c r="F53" s="18" t="s">
        <v>1517</v>
      </c>
      <c r="G53" s="21" t="s">
        <v>1527</v>
      </c>
      <c r="H53" s="20" t="s">
        <v>1533</v>
      </c>
      <c r="I53" s="20">
        <v>296.83</v>
      </c>
      <c r="J53" s="20">
        <v>29.68</v>
      </c>
      <c r="K53" s="20">
        <v>326.51</v>
      </c>
      <c r="L53" s="20">
        <v>326.51</v>
      </c>
      <c r="M53" s="20">
        <f>Tab_Acompte[[#This Row],[Total TTC]]-Tab_Acompte[[#This Row],[Mt Réglé]]</f>
        <v>0</v>
      </c>
      <c r="N53" s="20"/>
    </row>
    <row r="54" spans="1:14" x14ac:dyDescent="0.2">
      <c r="A54" s="18" t="s">
        <v>668</v>
      </c>
      <c r="B54" s="18" t="s">
        <v>669</v>
      </c>
      <c r="C54" s="18" t="s">
        <v>770</v>
      </c>
      <c r="D54" s="18" t="s">
        <v>771</v>
      </c>
      <c r="E54" s="22">
        <v>45138</v>
      </c>
      <c r="F54" s="18" t="s">
        <v>1517</v>
      </c>
      <c r="G54" s="21" t="s">
        <v>1527</v>
      </c>
      <c r="H54" s="20" t="s">
        <v>1528</v>
      </c>
      <c r="I54" s="20">
        <v>575.12</v>
      </c>
      <c r="J54" s="20">
        <v>57.51</v>
      </c>
      <c r="K54" s="20">
        <v>632.63</v>
      </c>
      <c r="L54" s="20">
        <v>632.63</v>
      </c>
      <c r="M54" s="20">
        <f>Tab_Acompte[[#This Row],[Total TTC]]-Tab_Acompte[[#This Row],[Mt Réglé]]</f>
        <v>0</v>
      </c>
      <c r="N54" s="20" t="s">
        <v>772</v>
      </c>
    </row>
    <row r="55" spans="1:14" x14ac:dyDescent="0.2">
      <c r="A55" s="18" t="s">
        <v>668</v>
      </c>
      <c r="B55" s="18" t="s">
        <v>669</v>
      </c>
      <c r="C55" s="18" t="s">
        <v>773</v>
      </c>
      <c r="D55" s="18" t="s">
        <v>774</v>
      </c>
      <c r="E55" s="22">
        <v>45138</v>
      </c>
      <c r="F55" s="18" t="s">
        <v>1517</v>
      </c>
      <c r="G55" s="21" t="s">
        <v>1527</v>
      </c>
      <c r="H55" s="20" t="s">
        <v>1528</v>
      </c>
      <c r="I55" s="20">
        <v>736.76</v>
      </c>
      <c r="J55" s="20">
        <v>73.680000000000007</v>
      </c>
      <c r="K55" s="20">
        <v>810.44</v>
      </c>
      <c r="L55" s="20">
        <v>810.44</v>
      </c>
      <c r="M55" s="20">
        <f>Tab_Acompte[[#This Row],[Total TTC]]-Tab_Acompte[[#This Row],[Mt Réglé]]</f>
        <v>0</v>
      </c>
      <c r="N55" s="20" t="s">
        <v>775</v>
      </c>
    </row>
    <row r="56" spans="1:14" x14ac:dyDescent="0.2">
      <c r="A56" s="18" t="s">
        <v>668</v>
      </c>
      <c r="B56" s="18" t="s">
        <v>669</v>
      </c>
      <c r="C56" s="18" t="s">
        <v>776</v>
      </c>
      <c r="D56" s="18" t="s">
        <v>513</v>
      </c>
      <c r="E56" s="22">
        <v>45138</v>
      </c>
      <c r="F56" s="18" t="s">
        <v>1517</v>
      </c>
      <c r="G56" s="21" t="s">
        <v>1527</v>
      </c>
      <c r="H56" s="20" t="s">
        <v>1532</v>
      </c>
      <c r="I56" s="20">
        <v>723.44</v>
      </c>
      <c r="J56" s="20">
        <v>72.34</v>
      </c>
      <c r="K56" s="20">
        <v>795.78</v>
      </c>
      <c r="L56" s="20">
        <v>795.78</v>
      </c>
      <c r="M56" s="20">
        <f>Tab_Acompte[[#This Row],[Total TTC]]-Tab_Acompte[[#This Row],[Mt Réglé]]</f>
        <v>0</v>
      </c>
      <c r="N56" s="20" t="s">
        <v>777</v>
      </c>
    </row>
    <row r="57" spans="1:14" x14ac:dyDescent="0.2">
      <c r="A57" s="18" t="s">
        <v>668</v>
      </c>
      <c r="B57" s="18" t="s">
        <v>669</v>
      </c>
      <c r="C57" s="18" t="s">
        <v>778</v>
      </c>
      <c r="D57" s="18" t="s">
        <v>514</v>
      </c>
      <c r="E57" s="22">
        <v>45139</v>
      </c>
      <c r="F57" s="23" t="s">
        <v>1536</v>
      </c>
      <c r="G57" s="21" t="s">
        <v>1538</v>
      </c>
      <c r="I57" s="20">
        <v>909.09</v>
      </c>
      <c r="J57" s="20">
        <v>90.91</v>
      </c>
      <c r="K57" s="20">
        <v>1000</v>
      </c>
      <c r="L57" s="20">
        <v>1000</v>
      </c>
      <c r="M57" s="20">
        <f>Tab_Acompte[[#This Row],[Total TTC]]-Tab_Acompte[[#This Row],[Mt Réglé]]</f>
        <v>0</v>
      </c>
      <c r="N57" s="20"/>
    </row>
    <row r="58" spans="1:14" x14ac:dyDescent="0.2">
      <c r="A58" s="18" t="s">
        <v>668</v>
      </c>
      <c r="B58" s="18" t="s">
        <v>669</v>
      </c>
      <c r="C58" s="18" t="s">
        <v>779</v>
      </c>
      <c r="D58" s="18" t="s">
        <v>780</v>
      </c>
      <c r="E58" s="22">
        <v>45139</v>
      </c>
      <c r="F58" s="23" t="s">
        <v>1517</v>
      </c>
      <c r="G58" s="21" t="s">
        <v>1527</v>
      </c>
      <c r="H58" s="20" t="s">
        <v>1532</v>
      </c>
      <c r="I58" s="20">
        <v>868.87</v>
      </c>
      <c r="J58" s="20">
        <v>86.89</v>
      </c>
      <c r="K58" s="20">
        <v>955.76</v>
      </c>
      <c r="L58" s="20">
        <v>955.76</v>
      </c>
      <c r="M58" s="20">
        <f>Tab_Acompte[[#This Row],[Total TTC]]-Tab_Acompte[[#This Row],[Mt Réglé]]</f>
        <v>0</v>
      </c>
      <c r="N58" s="20"/>
    </row>
    <row r="59" spans="1:14" x14ac:dyDescent="0.2">
      <c r="A59" s="18" t="s">
        <v>668</v>
      </c>
      <c r="B59" s="18" t="s">
        <v>669</v>
      </c>
      <c r="C59" s="18" t="s">
        <v>781</v>
      </c>
      <c r="D59" s="18" t="s">
        <v>515</v>
      </c>
      <c r="E59" s="22">
        <v>45140</v>
      </c>
      <c r="F59" s="23" t="s">
        <v>1517</v>
      </c>
      <c r="G59" s="21" t="s">
        <v>1527</v>
      </c>
      <c r="H59" s="20" t="s">
        <v>1528</v>
      </c>
      <c r="I59" s="20">
        <v>437.53</v>
      </c>
      <c r="J59" s="20">
        <v>43.75</v>
      </c>
      <c r="K59" s="20">
        <v>481.28</v>
      </c>
      <c r="M59" s="20">
        <f>Tab_Acompte[[#This Row],[Total TTC]]-Tab_Acompte[[#This Row],[Mt Réglé]]</f>
        <v>481.28</v>
      </c>
      <c r="N59" s="20" t="s">
        <v>782</v>
      </c>
    </row>
    <row r="60" spans="1:14" x14ac:dyDescent="0.2">
      <c r="A60" s="18" t="s">
        <v>668</v>
      </c>
      <c r="B60" s="18" t="s">
        <v>669</v>
      </c>
      <c r="C60" s="18" t="s">
        <v>783</v>
      </c>
      <c r="D60" s="18" t="s">
        <v>780</v>
      </c>
      <c r="E60" s="22">
        <v>45140</v>
      </c>
      <c r="F60" s="23" t="s">
        <v>1517</v>
      </c>
      <c r="G60" s="21" t="s">
        <v>1527</v>
      </c>
      <c r="H60" s="20" t="s">
        <v>1532</v>
      </c>
      <c r="I60" s="20">
        <v>-868.87</v>
      </c>
      <c r="J60" s="20">
        <v>-86.89</v>
      </c>
      <c r="K60" s="20">
        <v>-955.76</v>
      </c>
      <c r="L60" s="20">
        <v>-955.76</v>
      </c>
      <c r="M60" s="20">
        <f>Tab_Acompte[[#This Row],[Total TTC]]-Tab_Acompte[[#This Row],[Mt Réglé]]</f>
        <v>0</v>
      </c>
      <c r="N60" s="20"/>
    </row>
    <row r="61" spans="1:14" x14ac:dyDescent="0.2">
      <c r="A61" s="18" t="s">
        <v>668</v>
      </c>
      <c r="B61" s="18" t="s">
        <v>669</v>
      </c>
      <c r="C61" s="18" t="s">
        <v>784</v>
      </c>
      <c r="D61" s="18" t="s">
        <v>780</v>
      </c>
      <c r="E61" s="22">
        <v>45140</v>
      </c>
      <c r="F61" s="23" t="s">
        <v>1517</v>
      </c>
      <c r="G61" s="21" t="s">
        <v>1527</v>
      </c>
      <c r="H61" s="20" t="s">
        <v>1532</v>
      </c>
      <c r="I61" s="20">
        <v>798.87</v>
      </c>
      <c r="J61" s="20">
        <v>79.89</v>
      </c>
      <c r="K61" s="20">
        <v>878.76</v>
      </c>
      <c r="L61" s="20">
        <v>878.76</v>
      </c>
      <c r="M61" s="20">
        <f>Tab_Acompte[[#This Row],[Total TTC]]-Tab_Acompte[[#This Row],[Mt Réglé]]</f>
        <v>0</v>
      </c>
      <c r="N61" s="20" t="s">
        <v>785</v>
      </c>
    </row>
    <row r="62" spans="1:14" x14ac:dyDescent="0.2">
      <c r="A62" s="18" t="s">
        <v>668</v>
      </c>
      <c r="B62" s="18" t="s">
        <v>669</v>
      </c>
      <c r="C62" s="18" t="s">
        <v>786</v>
      </c>
      <c r="D62" s="22" t="s">
        <v>516</v>
      </c>
      <c r="E62" s="22">
        <v>45141</v>
      </c>
      <c r="F62" s="23">
        <v>411350</v>
      </c>
      <c r="G62" s="21" t="s">
        <v>1539</v>
      </c>
      <c r="I62" s="20">
        <v>4228.49</v>
      </c>
      <c r="J62" s="20">
        <v>422.85</v>
      </c>
      <c r="K62" s="20">
        <v>4651.34</v>
      </c>
      <c r="L62" s="20">
        <v>4651.34</v>
      </c>
      <c r="M62" s="20">
        <f>Tab_Acompte[[#This Row],[Total TTC]]-Tab_Acompte[[#This Row],[Mt Réglé]]</f>
        <v>0</v>
      </c>
      <c r="N62" s="20"/>
    </row>
    <row r="63" spans="1:14" x14ac:dyDescent="0.2">
      <c r="A63" s="18" t="s">
        <v>668</v>
      </c>
      <c r="B63" s="18" t="s">
        <v>669</v>
      </c>
      <c r="C63" s="18" t="s">
        <v>787</v>
      </c>
      <c r="D63" s="18" t="s">
        <v>522</v>
      </c>
      <c r="E63" s="22">
        <v>45145</v>
      </c>
      <c r="F63" s="20" t="s">
        <v>1522</v>
      </c>
      <c r="G63" s="21" t="s">
        <v>1540</v>
      </c>
      <c r="H63" s="20" t="s">
        <v>1085</v>
      </c>
      <c r="I63" s="20">
        <v>413</v>
      </c>
      <c r="J63" s="20">
        <v>41.3</v>
      </c>
      <c r="K63" s="20">
        <v>454.3</v>
      </c>
      <c r="L63" s="20">
        <v>454.3</v>
      </c>
      <c r="M63" s="20">
        <f>Tab_Acompte[[#This Row],[Total TTC]]-Tab_Acompte[[#This Row],[Mt Réglé]]</f>
        <v>0</v>
      </c>
      <c r="N63" s="20" t="s">
        <v>788</v>
      </c>
    </row>
    <row r="64" spans="1:14" x14ac:dyDescent="0.2">
      <c r="A64" s="18" t="s">
        <v>668</v>
      </c>
      <c r="B64" s="18" t="s">
        <v>669</v>
      </c>
      <c r="C64" s="18" t="s">
        <v>789</v>
      </c>
      <c r="D64" s="18" t="s">
        <v>790</v>
      </c>
      <c r="E64" s="22">
        <v>45145</v>
      </c>
      <c r="F64" s="20" t="s">
        <v>1522</v>
      </c>
      <c r="G64" s="21" t="s">
        <v>1540</v>
      </c>
      <c r="H64" s="20" t="s">
        <v>1085</v>
      </c>
      <c r="I64" s="20">
        <v>277.36</v>
      </c>
      <c r="J64" s="20">
        <v>27.74</v>
      </c>
      <c r="K64" s="20">
        <v>305.10000000000002</v>
      </c>
      <c r="L64" s="20">
        <v>305.10000000000002</v>
      </c>
      <c r="M64" s="20">
        <f>Tab_Acompte[[#This Row],[Total TTC]]-Tab_Acompte[[#This Row],[Mt Réglé]]</f>
        <v>0</v>
      </c>
      <c r="N64" s="20" t="s">
        <v>791</v>
      </c>
    </row>
    <row r="65" spans="1:14" x14ac:dyDescent="0.2">
      <c r="A65" s="18" t="s">
        <v>668</v>
      </c>
      <c r="B65" s="18" t="s">
        <v>669</v>
      </c>
      <c r="C65" s="18" t="s">
        <v>792</v>
      </c>
      <c r="D65" s="18" t="s">
        <v>523</v>
      </c>
      <c r="E65" s="22">
        <v>45146</v>
      </c>
      <c r="F65" s="20" t="s">
        <v>1522</v>
      </c>
      <c r="G65" s="21" t="s">
        <v>1540</v>
      </c>
      <c r="H65" s="20" t="s">
        <v>1085</v>
      </c>
      <c r="I65" s="20">
        <v>355.32</v>
      </c>
      <c r="J65" s="20">
        <v>35.53</v>
      </c>
      <c r="K65" s="20">
        <v>390.85</v>
      </c>
      <c r="L65" s="20">
        <v>390.85</v>
      </c>
      <c r="M65" s="20">
        <f>Tab_Acompte[[#This Row],[Total TTC]]-Tab_Acompte[[#This Row],[Mt Réglé]]</f>
        <v>0</v>
      </c>
      <c r="N65" s="20"/>
    </row>
    <row r="66" spans="1:14" x14ac:dyDescent="0.2">
      <c r="A66" s="18" t="s">
        <v>668</v>
      </c>
      <c r="B66" s="18" t="s">
        <v>669</v>
      </c>
      <c r="C66" s="18" t="s">
        <v>793</v>
      </c>
      <c r="D66" s="18" t="s">
        <v>509</v>
      </c>
      <c r="E66" s="22">
        <v>45128</v>
      </c>
      <c r="F66" s="18" t="s">
        <v>1517</v>
      </c>
      <c r="G66" s="21" t="s">
        <v>1527</v>
      </c>
      <c r="H66" s="18" t="s">
        <v>1531</v>
      </c>
      <c r="I66" s="20">
        <v>4694.21</v>
      </c>
      <c r="J66" s="20">
        <v>469.42</v>
      </c>
      <c r="K66" s="20">
        <v>5163.63</v>
      </c>
      <c r="L66" s="20">
        <v>5163.63</v>
      </c>
      <c r="M66" s="20">
        <f>Tab_Acompte[[#This Row],[Total TTC]]-Tab_Acompte[[#This Row],[Mt Réglé]]</f>
        <v>0</v>
      </c>
      <c r="N66" s="20" t="s">
        <v>794</v>
      </c>
    </row>
    <row r="67" spans="1:14" x14ac:dyDescent="0.2">
      <c r="A67" s="18" t="s">
        <v>668</v>
      </c>
      <c r="B67" s="18" t="s">
        <v>669</v>
      </c>
      <c r="C67" s="18" t="s">
        <v>795</v>
      </c>
      <c r="D67" s="18" t="s">
        <v>522</v>
      </c>
      <c r="E67" s="22">
        <v>45147</v>
      </c>
      <c r="F67" s="18" t="s">
        <v>1522</v>
      </c>
      <c r="G67" s="21" t="s">
        <v>1540</v>
      </c>
      <c r="H67" s="20" t="s">
        <v>1085</v>
      </c>
      <c r="I67" s="20">
        <v>413</v>
      </c>
      <c r="J67" s="20">
        <v>41.3</v>
      </c>
      <c r="K67" s="20">
        <v>454.3</v>
      </c>
      <c r="L67" s="20">
        <v>454.3</v>
      </c>
      <c r="M67" s="20">
        <f>Tab_Acompte[[#This Row],[Total TTC]]-Tab_Acompte[[#This Row],[Mt Réglé]]</f>
        <v>0</v>
      </c>
      <c r="N67" s="20"/>
    </row>
    <row r="68" spans="1:14" x14ac:dyDescent="0.2">
      <c r="A68" s="18" t="s">
        <v>668</v>
      </c>
      <c r="B68" s="18" t="s">
        <v>669</v>
      </c>
      <c r="C68" s="18" t="s">
        <v>796</v>
      </c>
      <c r="D68" s="18" t="s">
        <v>526</v>
      </c>
      <c r="E68" s="22">
        <v>45149</v>
      </c>
      <c r="F68" s="23">
        <v>411376</v>
      </c>
      <c r="G68" s="21" t="s">
        <v>1541</v>
      </c>
      <c r="I68" s="20">
        <v>507.55</v>
      </c>
      <c r="J68" s="20">
        <v>50.75</v>
      </c>
      <c r="K68" s="20">
        <v>558.29999999999995</v>
      </c>
      <c r="L68" s="20">
        <v>558.29999999999995</v>
      </c>
      <c r="M68" s="20">
        <f>Tab_Acompte[[#This Row],[Total TTC]]-Tab_Acompte[[#This Row],[Mt Réglé]]</f>
        <v>0</v>
      </c>
      <c r="N68" s="20"/>
    </row>
    <row r="69" spans="1:14" x14ac:dyDescent="0.2">
      <c r="A69" s="18" t="s">
        <v>668</v>
      </c>
      <c r="B69" s="18" t="s">
        <v>669</v>
      </c>
      <c r="C69" s="18" t="s">
        <v>797</v>
      </c>
      <c r="D69" s="18" t="s">
        <v>527</v>
      </c>
      <c r="E69" s="22">
        <v>45149</v>
      </c>
      <c r="F69" s="23">
        <v>411376</v>
      </c>
      <c r="G69" s="21" t="s">
        <v>1541</v>
      </c>
      <c r="I69" s="20">
        <v>3354.25</v>
      </c>
      <c r="J69" s="20">
        <v>335.43</v>
      </c>
      <c r="K69" s="20">
        <v>3689.68</v>
      </c>
      <c r="L69" s="20">
        <v>3689.68</v>
      </c>
      <c r="M69" s="20">
        <f>Tab_Acompte[[#This Row],[Total TTC]]-Tab_Acompte[[#This Row],[Mt Réglé]]</f>
        <v>0</v>
      </c>
      <c r="N69" s="20"/>
    </row>
    <row r="70" spans="1:14" x14ac:dyDescent="0.2">
      <c r="A70" s="18" t="s">
        <v>668</v>
      </c>
      <c r="B70" s="18" t="s">
        <v>669</v>
      </c>
      <c r="C70" s="18" t="s">
        <v>798</v>
      </c>
      <c r="D70" s="18" t="s">
        <v>530</v>
      </c>
      <c r="E70" s="22">
        <v>45166</v>
      </c>
      <c r="F70" s="23" t="s">
        <v>1536</v>
      </c>
      <c r="G70" s="21" t="s">
        <v>1542</v>
      </c>
      <c r="I70" s="20">
        <v>435.45</v>
      </c>
      <c r="J70" s="20">
        <v>43.55</v>
      </c>
      <c r="K70" s="20">
        <v>479</v>
      </c>
      <c r="L70" s="20">
        <v>479</v>
      </c>
      <c r="M70" s="20">
        <f>Tab_Acompte[[#This Row],[Total TTC]]-Tab_Acompte[[#This Row],[Mt Réglé]]</f>
        <v>0</v>
      </c>
      <c r="N70" s="20"/>
    </row>
    <row r="71" spans="1:14" x14ac:dyDescent="0.2">
      <c r="A71" s="18" t="s">
        <v>668</v>
      </c>
      <c r="B71" s="18" t="s">
        <v>669</v>
      </c>
      <c r="C71" s="18" t="s">
        <v>799</v>
      </c>
      <c r="D71" s="18" t="s">
        <v>531</v>
      </c>
      <c r="E71" s="22">
        <v>45166</v>
      </c>
      <c r="F71" s="23" t="s">
        <v>1517</v>
      </c>
      <c r="G71" s="21" t="s">
        <v>1527</v>
      </c>
      <c r="H71" s="20" t="s">
        <v>1528</v>
      </c>
      <c r="I71" s="20">
        <v>753.83</v>
      </c>
      <c r="J71" s="20">
        <v>75.38</v>
      </c>
      <c r="K71" s="20">
        <v>829.21</v>
      </c>
      <c r="M71" s="20">
        <f>Tab_Acompte[[#This Row],[Total TTC]]-Tab_Acompte[[#This Row],[Mt Réglé]]</f>
        <v>829.21</v>
      </c>
      <c r="N71" s="20" t="s">
        <v>800</v>
      </c>
    </row>
    <row r="72" spans="1:14" x14ac:dyDescent="0.2">
      <c r="A72" s="18" t="s">
        <v>668</v>
      </c>
      <c r="B72" s="18" t="s">
        <v>669</v>
      </c>
      <c r="C72" s="18" t="s">
        <v>801</v>
      </c>
      <c r="D72" s="18" t="s">
        <v>542</v>
      </c>
      <c r="E72" s="22">
        <v>45170</v>
      </c>
      <c r="F72" s="23" t="s">
        <v>1536</v>
      </c>
      <c r="G72" s="21" t="s">
        <v>1543</v>
      </c>
      <c r="I72" s="20">
        <v>577.36</v>
      </c>
      <c r="J72" s="20">
        <v>57.74</v>
      </c>
      <c r="K72" s="20">
        <v>635.1</v>
      </c>
      <c r="L72" s="20">
        <v>635.1</v>
      </c>
      <c r="M72" s="20">
        <f>Tab_Acompte[[#This Row],[Total TTC]]-Tab_Acompte[[#This Row],[Mt Réglé]]</f>
        <v>0</v>
      </c>
      <c r="N72" s="20"/>
    </row>
    <row r="73" spans="1:14" x14ac:dyDescent="0.2">
      <c r="A73" s="18" t="s">
        <v>668</v>
      </c>
      <c r="B73" s="18" t="s">
        <v>669</v>
      </c>
      <c r="C73" s="18" t="s">
        <v>802</v>
      </c>
      <c r="D73" s="18" t="s">
        <v>543</v>
      </c>
      <c r="E73" s="22">
        <v>45173</v>
      </c>
      <c r="F73" s="23">
        <v>411350</v>
      </c>
      <c r="G73" s="21" t="s">
        <v>1539</v>
      </c>
      <c r="I73" s="20">
        <v>1264.22</v>
      </c>
      <c r="J73" s="20">
        <v>126.42</v>
      </c>
      <c r="K73" s="20">
        <v>1390.64</v>
      </c>
      <c r="L73" s="20">
        <v>1390.64</v>
      </c>
      <c r="M73" s="20">
        <f>Tab_Acompte[[#This Row],[Total TTC]]-Tab_Acompte[[#This Row],[Mt Réglé]]</f>
        <v>0</v>
      </c>
      <c r="N73" s="20"/>
    </row>
    <row r="74" spans="1:14" x14ac:dyDescent="0.2">
      <c r="A74" s="18" t="s">
        <v>668</v>
      </c>
      <c r="B74" s="18" t="s">
        <v>669</v>
      </c>
      <c r="C74" s="18" t="s">
        <v>803</v>
      </c>
      <c r="D74" s="18" t="s">
        <v>554</v>
      </c>
      <c r="E74" s="22">
        <v>45177</v>
      </c>
      <c r="F74" s="23" t="s">
        <v>1514</v>
      </c>
      <c r="G74" s="21" t="s">
        <v>1537</v>
      </c>
      <c r="I74" s="20">
        <v>589.04999999999995</v>
      </c>
      <c r="J74" s="20">
        <v>58.9</v>
      </c>
      <c r="K74" s="20">
        <v>647.95000000000005</v>
      </c>
      <c r="L74" s="20">
        <v>647.95000000000005</v>
      </c>
      <c r="M74" s="20">
        <f>Tab_Acompte[[#This Row],[Total TTC]]-Tab_Acompte[[#This Row],[Mt Réglé]]</f>
        <v>0</v>
      </c>
      <c r="N74" s="20"/>
    </row>
    <row r="75" spans="1:14" x14ac:dyDescent="0.2">
      <c r="A75" s="18" t="s">
        <v>668</v>
      </c>
      <c r="B75" s="18" t="s">
        <v>669</v>
      </c>
      <c r="C75" s="18" t="s">
        <v>804</v>
      </c>
      <c r="D75" s="18" t="s">
        <v>771</v>
      </c>
      <c r="E75" s="22">
        <v>45177</v>
      </c>
      <c r="F75" s="23" t="s">
        <v>1517</v>
      </c>
      <c r="G75" s="21" t="s">
        <v>1527</v>
      </c>
      <c r="H75" s="20" t="s">
        <v>1528</v>
      </c>
      <c r="I75" s="20">
        <v>-575.12</v>
      </c>
      <c r="J75" s="20">
        <v>-57.51</v>
      </c>
      <c r="K75" s="20">
        <v>-632.63</v>
      </c>
      <c r="L75" s="20">
        <v>-632.63</v>
      </c>
      <c r="M75" s="20">
        <f>Tab_Acompte[[#This Row],[Total TTC]]-Tab_Acompte[[#This Row],[Mt Réglé]]</f>
        <v>0</v>
      </c>
      <c r="N75" s="20"/>
    </row>
    <row r="76" spans="1:14" x14ac:dyDescent="0.2">
      <c r="A76" s="18" t="s">
        <v>668</v>
      </c>
      <c r="B76" s="18" t="s">
        <v>669</v>
      </c>
      <c r="C76" s="18" t="s">
        <v>805</v>
      </c>
      <c r="D76" s="18" t="s">
        <v>555</v>
      </c>
      <c r="E76" s="22">
        <v>45177</v>
      </c>
      <c r="F76" s="20" t="s">
        <v>1517</v>
      </c>
      <c r="G76" s="21" t="s">
        <v>1527</v>
      </c>
      <c r="H76" s="20" t="s">
        <v>1139</v>
      </c>
      <c r="I76" s="20">
        <v>7858.98</v>
      </c>
      <c r="J76" s="20">
        <v>785.9</v>
      </c>
      <c r="K76" s="20">
        <v>8644.8799999999992</v>
      </c>
      <c r="L76" s="20">
        <v>8644.8799999999992</v>
      </c>
      <c r="M76" s="20">
        <f>Tab_Acompte[[#This Row],[Total TTC]]-Tab_Acompte[[#This Row],[Mt Réglé]]</f>
        <v>0</v>
      </c>
      <c r="N76" s="20" t="s">
        <v>806</v>
      </c>
    </row>
    <row r="77" spans="1:14" x14ac:dyDescent="0.2">
      <c r="A77" s="18" t="s">
        <v>668</v>
      </c>
      <c r="B77" s="18" t="s">
        <v>669</v>
      </c>
      <c r="C77" s="18" t="s">
        <v>807</v>
      </c>
      <c r="D77" s="18" t="s">
        <v>556</v>
      </c>
      <c r="E77" s="22">
        <v>45177</v>
      </c>
      <c r="F77" s="20" t="s">
        <v>1523</v>
      </c>
      <c r="G77" s="21" t="s">
        <v>1544</v>
      </c>
      <c r="H77" s="20" t="s">
        <v>1524</v>
      </c>
      <c r="I77" s="20">
        <v>3262.32</v>
      </c>
      <c r="J77" s="20">
        <v>326.23</v>
      </c>
      <c r="K77" s="20">
        <v>3588.55</v>
      </c>
      <c r="L77" s="20">
        <f>326.23+3262.32</f>
        <v>3588.55</v>
      </c>
      <c r="M77" s="20">
        <f>Tab_Acompte[[#This Row],[Total TTC]]-Tab_Acompte[[#This Row],[Mt Réglé]]</f>
        <v>0</v>
      </c>
      <c r="N77" s="20"/>
    </row>
    <row r="78" spans="1:14" x14ac:dyDescent="0.2">
      <c r="B78" s="18" t="s">
        <v>669</v>
      </c>
      <c r="C78" s="18" t="s">
        <v>808</v>
      </c>
      <c r="D78" s="18" t="s">
        <v>557</v>
      </c>
      <c r="E78" s="22">
        <v>45177</v>
      </c>
      <c r="F78" s="23" t="s">
        <v>1517</v>
      </c>
      <c r="G78" s="21" t="s">
        <v>1527</v>
      </c>
      <c r="H78" s="20" t="s">
        <v>1534</v>
      </c>
      <c r="I78" s="20">
        <v>885.85</v>
      </c>
      <c r="J78" s="20">
        <v>88.58</v>
      </c>
      <c r="K78" s="20">
        <v>974.43</v>
      </c>
      <c r="M78" s="20">
        <f>Tab_Acompte[[#This Row],[Total TTC]]-Tab_Acompte[[#This Row],[Mt Réglé]]</f>
        <v>974.43</v>
      </c>
      <c r="N78" s="20"/>
    </row>
    <row r="79" spans="1:14" x14ac:dyDescent="0.2">
      <c r="A79" s="18" t="s">
        <v>668</v>
      </c>
      <c r="B79" s="18" t="s">
        <v>669</v>
      </c>
      <c r="C79" s="18" t="s">
        <v>809</v>
      </c>
      <c r="D79" s="18" t="s">
        <v>560</v>
      </c>
      <c r="E79" s="22">
        <v>45177</v>
      </c>
      <c r="F79" s="23" t="s">
        <v>1523</v>
      </c>
      <c r="G79" s="21" t="s">
        <v>1544</v>
      </c>
      <c r="H79" s="20" t="s">
        <v>1524</v>
      </c>
      <c r="I79" s="20">
        <v>1956.81</v>
      </c>
      <c r="J79" s="20">
        <v>195.68</v>
      </c>
      <c r="K79" s="20">
        <v>2152.4899999999998</v>
      </c>
      <c r="L79" s="20">
        <v>2152.4899999999998</v>
      </c>
      <c r="M79" s="20">
        <f>Tab_Acompte[[#This Row],[Total TTC]]-Tab_Acompte[[#This Row],[Mt Réglé]]</f>
        <v>0</v>
      </c>
      <c r="N79" s="20"/>
    </row>
    <row r="80" spans="1:14" x14ac:dyDescent="0.2">
      <c r="A80" s="18" t="s">
        <v>668</v>
      </c>
      <c r="B80" s="18" t="s">
        <v>669</v>
      </c>
      <c r="C80" s="18" t="s">
        <v>810</v>
      </c>
      <c r="D80" s="18" t="s">
        <v>562</v>
      </c>
      <c r="E80" s="22">
        <v>45180</v>
      </c>
      <c r="F80" s="23" t="s">
        <v>1523</v>
      </c>
      <c r="G80" s="21" t="s">
        <v>1544</v>
      </c>
      <c r="H80" s="20" t="s">
        <v>1524</v>
      </c>
      <c r="I80" s="20">
        <v>2534.69</v>
      </c>
      <c r="J80" s="20">
        <v>253.47</v>
      </c>
      <c r="K80" s="20">
        <v>2788.16</v>
      </c>
      <c r="L80" s="20">
        <v>2788.16</v>
      </c>
      <c r="M80" s="20">
        <f>Tab_Acompte[[#This Row],[Total TTC]]-Tab_Acompte[[#This Row],[Mt Réglé]]</f>
        <v>0</v>
      </c>
      <c r="N80" s="20" t="s">
        <v>811</v>
      </c>
    </row>
    <row r="81" spans="1:14" x14ac:dyDescent="0.2">
      <c r="A81" s="18" t="s">
        <v>668</v>
      </c>
      <c r="B81" s="18" t="s">
        <v>669</v>
      </c>
      <c r="C81" s="18" t="s">
        <v>812</v>
      </c>
      <c r="D81" s="18" t="s">
        <v>564</v>
      </c>
      <c r="E81" s="22">
        <v>45180</v>
      </c>
      <c r="F81" s="23" t="s">
        <v>1523</v>
      </c>
      <c r="G81" s="21" t="s">
        <v>1544</v>
      </c>
      <c r="H81" s="20" t="s">
        <v>1524</v>
      </c>
      <c r="I81" s="20">
        <v>594.11</v>
      </c>
      <c r="J81" s="20">
        <v>59.41</v>
      </c>
      <c r="K81" s="20">
        <v>653.52</v>
      </c>
      <c r="L81" s="20">
        <v>653.52</v>
      </c>
      <c r="M81" s="20">
        <f>Tab_Acompte[[#This Row],[Total TTC]]-Tab_Acompte[[#This Row],[Mt Réglé]]</f>
        <v>0</v>
      </c>
      <c r="N81" s="20" t="s">
        <v>813</v>
      </c>
    </row>
    <row r="82" spans="1:14" x14ac:dyDescent="0.2">
      <c r="A82" s="18" t="s">
        <v>668</v>
      </c>
      <c r="B82" s="18" t="s">
        <v>669</v>
      </c>
      <c r="C82" s="18" t="s">
        <v>814</v>
      </c>
      <c r="D82" s="18" t="s">
        <v>562</v>
      </c>
      <c r="E82" s="22">
        <v>45180</v>
      </c>
      <c r="F82" s="23" t="s">
        <v>1523</v>
      </c>
      <c r="G82" s="21" t="s">
        <v>1544</v>
      </c>
      <c r="H82" s="20" t="s">
        <v>1524</v>
      </c>
      <c r="I82" s="20">
        <v>-2534.69</v>
      </c>
      <c r="J82" s="20">
        <v>-253.47</v>
      </c>
      <c r="K82" s="20">
        <v>-2788.16</v>
      </c>
      <c r="L82" s="20">
        <v>-2788.16</v>
      </c>
      <c r="M82" s="20">
        <f>Tab_Acompte[[#This Row],[Total TTC]]-Tab_Acompte[[#This Row],[Mt Réglé]]</f>
        <v>0</v>
      </c>
      <c r="N82" s="20" t="s">
        <v>813</v>
      </c>
    </row>
    <row r="83" spans="1:14" x14ac:dyDescent="0.2">
      <c r="A83" s="18" t="s">
        <v>668</v>
      </c>
      <c r="B83" s="18" t="s">
        <v>669</v>
      </c>
      <c r="C83" s="18" t="s">
        <v>815</v>
      </c>
      <c r="D83" s="18" t="s">
        <v>564</v>
      </c>
      <c r="E83" s="22">
        <v>45180</v>
      </c>
      <c r="F83" s="23" t="s">
        <v>1523</v>
      </c>
      <c r="G83" s="21" t="s">
        <v>1544</v>
      </c>
      <c r="H83" s="20" t="s">
        <v>1524</v>
      </c>
      <c r="I83" s="20">
        <v>-594.11</v>
      </c>
      <c r="J83" s="20">
        <v>-59.41</v>
      </c>
      <c r="K83" s="20">
        <v>-653.52</v>
      </c>
      <c r="L83" s="20">
        <v>653.52</v>
      </c>
      <c r="M83" s="20">
        <f>Tab_Acompte[[#This Row],[Total TTC]]-Tab_Acompte[[#This Row],[Mt Réglé]]</f>
        <v>-1307.04</v>
      </c>
      <c r="N83" s="20" t="s">
        <v>813</v>
      </c>
    </row>
    <row r="84" spans="1:14" x14ac:dyDescent="0.2">
      <c r="A84" s="18" t="s">
        <v>668</v>
      </c>
      <c r="B84" s="18" t="s">
        <v>669</v>
      </c>
      <c r="C84" s="18" t="s">
        <v>816</v>
      </c>
      <c r="D84" s="18" t="s">
        <v>562</v>
      </c>
      <c r="E84" s="22">
        <v>45180</v>
      </c>
      <c r="F84" s="20" t="s">
        <v>1523</v>
      </c>
      <c r="G84" s="21" t="s">
        <v>1544</v>
      </c>
      <c r="H84" s="20" t="s">
        <v>1524</v>
      </c>
      <c r="I84" s="20">
        <v>2896.79</v>
      </c>
      <c r="J84" s="20">
        <v>289.68</v>
      </c>
      <c r="K84" s="20">
        <v>3186.47</v>
      </c>
      <c r="L84" s="20">
        <v>3186.47</v>
      </c>
      <c r="M84" s="20">
        <f>Tab_Acompte[[#This Row],[Total TTC]]-Tab_Acompte[[#This Row],[Mt Réglé]]</f>
        <v>0</v>
      </c>
      <c r="N84" s="20"/>
    </row>
    <row r="85" spans="1:14" x14ac:dyDescent="0.2">
      <c r="A85" s="18" t="s">
        <v>668</v>
      </c>
      <c r="B85" s="18" t="s">
        <v>669</v>
      </c>
      <c r="C85" s="18" t="s">
        <v>817</v>
      </c>
      <c r="D85" s="18" t="s">
        <v>564</v>
      </c>
      <c r="E85" s="22">
        <v>45180</v>
      </c>
      <c r="F85" s="20" t="s">
        <v>1523</v>
      </c>
      <c r="G85" s="21" t="s">
        <v>1544</v>
      </c>
      <c r="H85" s="20" t="s">
        <v>1524</v>
      </c>
      <c r="I85" s="20">
        <v>678.96</v>
      </c>
      <c r="J85" s="20">
        <v>67.900000000000006</v>
      </c>
      <c r="K85" s="20">
        <v>746.86</v>
      </c>
      <c r="L85" s="20">
        <v>746.86</v>
      </c>
      <c r="M85" s="20">
        <f>Tab_Acompte[[#This Row],[Total TTC]]-Tab_Acompte[[#This Row],[Mt Réglé]]</f>
        <v>0</v>
      </c>
      <c r="N85" s="20"/>
    </row>
    <row r="86" spans="1:14" x14ac:dyDescent="0.2">
      <c r="A86" s="18" t="s">
        <v>668</v>
      </c>
      <c r="B86" s="18" t="s">
        <v>669</v>
      </c>
      <c r="C86" s="18" t="s">
        <v>818</v>
      </c>
      <c r="D86" s="18" t="s">
        <v>566</v>
      </c>
      <c r="E86" s="22">
        <v>45180</v>
      </c>
      <c r="F86" s="20" t="s">
        <v>1523</v>
      </c>
      <c r="G86" s="21" t="s">
        <v>1544</v>
      </c>
      <c r="H86" s="20" t="s">
        <v>1524</v>
      </c>
      <c r="I86" s="20">
        <v>1590.05</v>
      </c>
      <c r="J86" s="20">
        <v>159</v>
      </c>
      <c r="K86" s="20">
        <v>1749.05</v>
      </c>
      <c r="L86" s="20">
        <v>1749.05</v>
      </c>
      <c r="M86" s="20">
        <f>Tab_Acompte[[#This Row],[Total TTC]]-Tab_Acompte[[#This Row],[Mt Réglé]]</f>
        <v>0</v>
      </c>
      <c r="N86" s="20"/>
    </row>
    <row r="87" spans="1:14" x14ac:dyDescent="0.2">
      <c r="A87" s="18" t="s">
        <v>668</v>
      </c>
      <c r="B87" s="18" t="s">
        <v>669</v>
      </c>
      <c r="C87" s="18" t="s">
        <v>819</v>
      </c>
      <c r="D87" s="18" t="s">
        <v>570</v>
      </c>
      <c r="E87" s="22">
        <v>45181</v>
      </c>
      <c r="F87" s="20" t="s">
        <v>1523</v>
      </c>
      <c r="G87" s="21" t="s">
        <v>1544</v>
      </c>
      <c r="H87" s="20" t="s">
        <v>1524</v>
      </c>
      <c r="I87" s="20">
        <v>2848.9</v>
      </c>
      <c r="J87" s="20">
        <v>284.89</v>
      </c>
      <c r="K87" s="20">
        <v>3133.79</v>
      </c>
      <c r="L87" s="20">
        <v>3133.79</v>
      </c>
      <c r="M87" s="20">
        <f>Tab_Acompte[[#This Row],[Total TTC]]-Tab_Acompte[[#This Row],[Mt Réglé]]</f>
        <v>0</v>
      </c>
      <c r="N87" s="20"/>
    </row>
    <row r="88" spans="1:14" x14ac:dyDescent="0.2">
      <c r="A88" s="18" t="s">
        <v>668</v>
      </c>
      <c r="B88" s="18" t="s">
        <v>669</v>
      </c>
      <c r="C88" s="18" t="s">
        <v>820</v>
      </c>
      <c r="D88" s="18" t="s">
        <v>575</v>
      </c>
      <c r="E88" s="24">
        <v>45182</v>
      </c>
      <c r="F88" s="23" t="s">
        <v>1517</v>
      </c>
      <c r="G88" s="21" t="s">
        <v>1527</v>
      </c>
      <c r="H88" s="20" t="s">
        <v>1529</v>
      </c>
      <c r="I88" s="20">
        <v>2669.03</v>
      </c>
      <c r="J88" s="20">
        <v>266.89999999999998</v>
      </c>
      <c r="K88" s="20">
        <v>2935.93</v>
      </c>
      <c r="L88" s="20">
        <v>2935.93</v>
      </c>
      <c r="M88" s="20">
        <f>Tab_Acompte[[#This Row],[Total TTC]]-Tab_Acompte[[#This Row],[Mt Réglé]]</f>
        <v>0</v>
      </c>
      <c r="N88" s="20" t="s">
        <v>821</v>
      </c>
    </row>
    <row r="89" spans="1:14" x14ac:dyDescent="0.2">
      <c r="A89" s="18" t="s">
        <v>668</v>
      </c>
      <c r="B89" s="18" t="s">
        <v>669</v>
      </c>
      <c r="C89" s="18" t="s">
        <v>822</v>
      </c>
      <c r="D89" s="18" t="s">
        <v>580</v>
      </c>
      <c r="E89" s="24">
        <v>45183</v>
      </c>
      <c r="F89" s="23" t="s">
        <v>1536</v>
      </c>
      <c r="G89" s="21" t="s">
        <v>1545</v>
      </c>
      <c r="I89" s="20">
        <v>1433.64</v>
      </c>
      <c r="J89" s="20">
        <v>143.36000000000001</v>
      </c>
      <c r="K89" s="20">
        <v>1577</v>
      </c>
      <c r="L89" s="20">
        <v>1577</v>
      </c>
      <c r="M89" s="20">
        <f>Tab_Acompte[[#This Row],[Total TTC]]-Tab_Acompte[[#This Row],[Mt Réglé]]</f>
        <v>0</v>
      </c>
      <c r="N89" s="20"/>
    </row>
    <row r="90" spans="1:14" x14ac:dyDescent="0.2">
      <c r="A90" s="18" t="s">
        <v>668</v>
      </c>
      <c r="B90" s="18" t="s">
        <v>669</v>
      </c>
      <c r="C90" s="18" t="s">
        <v>823</v>
      </c>
      <c r="D90" s="18" t="s">
        <v>582</v>
      </c>
      <c r="E90" s="24">
        <v>45184</v>
      </c>
      <c r="F90" s="23" t="s">
        <v>1523</v>
      </c>
      <c r="G90" s="21" t="s">
        <v>1544</v>
      </c>
      <c r="H90" s="20" t="s">
        <v>1524</v>
      </c>
      <c r="I90" s="20">
        <v>627.79</v>
      </c>
      <c r="J90" s="20">
        <v>62.78</v>
      </c>
      <c r="K90" s="20">
        <v>690.57</v>
      </c>
      <c r="L90" s="20">
        <v>690.57</v>
      </c>
      <c r="M90" s="20">
        <f>Tab_Acompte[[#This Row],[Total TTC]]-Tab_Acompte[[#This Row],[Mt Réglé]]</f>
        <v>0</v>
      </c>
      <c r="N90" s="20"/>
    </row>
    <row r="91" spans="1:14" x14ac:dyDescent="0.2">
      <c r="A91" s="18" t="s">
        <v>668</v>
      </c>
      <c r="B91" s="18" t="s">
        <v>669</v>
      </c>
      <c r="C91" s="18" t="s">
        <v>824</v>
      </c>
      <c r="D91" s="18" t="s">
        <v>584</v>
      </c>
      <c r="E91" s="24">
        <v>45184</v>
      </c>
      <c r="F91" s="23" t="s">
        <v>1517</v>
      </c>
      <c r="G91" s="21" t="s">
        <v>1527</v>
      </c>
      <c r="H91" s="20" t="s">
        <v>1529</v>
      </c>
      <c r="I91" s="20">
        <v>2117.6999999999998</v>
      </c>
      <c r="J91" s="20">
        <v>211.77</v>
      </c>
      <c r="K91" s="20">
        <v>2329.4699999999998</v>
      </c>
      <c r="L91" s="20">
        <v>2000</v>
      </c>
      <c r="M91" s="20">
        <f>Tab_Acompte[[#This Row],[Total TTC]]-Tab_Acompte[[#This Row],[Mt Réglé]]</f>
        <v>329.4699999999998</v>
      </c>
      <c r="N91" s="20" t="s">
        <v>821</v>
      </c>
    </row>
    <row r="92" spans="1:14" x14ac:dyDescent="0.2">
      <c r="A92" s="18" t="s">
        <v>668</v>
      </c>
      <c r="B92" s="18" t="s">
        <v>669</v>
      </c>
      <c r="C92" s="18" t="s">
        <v>825</v>
      </c>
      <c r="D92" s="18" t="s">
        <v>585</v>
      </c>
      <c r="E92" s="24">
        <v>45184</v>
      </c>
      <c r="F92" s="23" t="s">
        <v>1517</v>
      </c>
      <c r="G92" s="21" t="s">
        <v>1527</v>
      </c>
      <c r="H92" s="20" t="s">
        <v>1525</v>
      </c>
      <c r="I92" s="20">
        <v>663.27</v>
      </c>
      <c r="J92" s="20">
        <v>66.33</v>
      </c>
      <c r="K92" s="20">
        <v>729.6</v>
      </c>
      <c r="L92" s="20">
        <v>729.6</v>
      </c>
      <c r="M92" s="20">
        <f>Tab_Acompte[[#This Row],[Total TTC]]-Tab_Acompte[[#This Row],[Mt Réglé]]</f>
        <v>0</v>
      </c>
      <c r="N92" s="20" t="s">
        <v>826</v>
      </c>
    </row>
    <row r="93" spans="1:14" x14ac:dyDescent="0.2">
      <c r="A93" s="18" t="s">
        <v>668</v>
      </c>
      <c r="B93" s="18" t="s">
        <v>669</v>
      </c>
      <c r="C93" s="18" t="s">
        <v>827</v>
      </c>
      <c r="D93" s="18" t="s">
        <v>586</v>
      </c>
      <c r="E93" s="24">
        <v>45184</v>
      </c>
      <c r="F93" s="23" t="s">
        <v>1517</v>
      </c>
      <c r="G93" s="21" t="s">
        <v>1527</v>
      </c>
      <c r="H93" s="20" t="s">
        <v>1525</v>
      </c>
      <c r="I93" s="20">
        <v>624.84</v>
      </c>
      <c r="J93" s="20">
        <v>62.48</v>
      </c>
      <c r="K93" s="20">
        <v>687.32</v>
      </c>
      <c r="M93" s="20">
        <f>Tab_Acompte[[#This Row],[Total TTC]]-Tab_Acompte[[#This Row],[Mt Réglé]]</f>
        <v>687.32</v>
      </c>
      <c r="N93" s="20" t="s">
        <v>828</v>
      </c>
    </row>
    <row r="94" spans="1:14" x14ac:dyDescent="0.2">
      <c r="A94" s="18" t="s">
        <v>668</v>
      </c>
      <c r="B94" s="18" t="s">
        <v>669</v>
      </c>
      <c r="C94" s="18" t="s">
        <v>829</v>
      </c>
      <c r="D94" s="18" t="s">
        <v>587</v>
      </c>
      <c r="E94" s="24">
        <v>45184</v>
      </c>
      <c r="F94" s="23" t="s">
        <v>1517</v>
      </c>
      <c r="G94" s="21" t="s">
        <v>1527</v>
      </c>
      <c r="H94" s="20" t="s">
        <v>1533</v>
      </c>
      <c r="I94" s="20">
        <v>2676.21</v>
      </c>
      <c r="J94" s="20">
        <v>267.62</v>
      </c>
      <c r="K94" s="20">
        <v>2943.83</v>
      </c>
      <c r="L94" s="20">
        <v>2943.83</v>
      </c>
      <c r="M94" s="20">
        <f>Tab_Acompte[[#This Row],[Total TTC]]-Tab_Acompte[[#This Row],[Mt Réglé]]</f>
        <v>0</v>
      </c>
      <c r="N94" s="20"/>
    </row>
    <row r="95" spans="1:14" x14ac:dyDescent="0.2">
      <c r="A95" s="18" t="s">
        <v>668</v>
      </c>
      <c r="B95" s="18" t="s">
        <v>669</v>
      </c>
      <c r="C95" s="18" t="s">
        <v>830</v>
      </c>
      <c r="D95" s="18" t="s">
        <v>588</v>
      </c>
      <c r="E95" s="24">
        <v>45184</v>
      </c>
      <c r="F95" s="23" t="s">
        <v>1523</v>
      </c>
      <c r="G95" s="21" t="s">
        <v>1544</v>
      </c>
      <c r="H95" s="20" t="s">
        <v>1524</v>
      </c>
      <c r="I95" s="20">
        <v>1752.4</v>
      </c>
      <c r="J95" s="20">
        <v>175.24</v>
      </c>
      <c r="K95" s="20">
        <v>1927.64</v>
      </c>
      <c r="L95" s="20">
        <v>1967.64</v>
      </c>
      <c r="M95" s="20">
        <f>Tab_Acompte[[#This Row],[Total TTC]]-Tab_Acompte[[#This Row],[Mt Réglé]]</f>
        <v>-40</v>
      </c>
      <c r="N95" s="20"/>
    </row>
    <row r="96" spans="1:14" x14ac:dyDescent="0.2">
      <c r="A96" s="18" t="s">
        <v>668</v>
      </c>
      <c r="B96" s="18" t="s">
        <v>669</v>
      </c>
      <c r="C96" s="18" t="s">
        <v>831</v>
      </c>
      <c r="D96" s="18" t="s">
        <v>567</v>
      </c>
      <c r="E96" s="24">
        <v>45184</v>
      </c>
      <c r="F96" s="23" t="s">
        <v>1523</v>
      </c>
      <c r="G96" s="21" t="s">
        <v>1544</v>
      </c>
      <c r="H96" s="20" t="s">
        <v>1524</v>
      </c>
      <c r="I96" s="20">
        <v>749.14</v>
      </c>
      <c r="J96" s="20">
        <v>74.91</v>
      </c>
      <c r="K96" s="20">
        <v>824.05</v>
      </c>
      <c r="L96" s="20">
        <v>824.05</v>
      </c>
      <c r="M96" s="20">
        <f>Tab_Acompte[[#This Row],[Total TTC]]-Tab_Acompte[[#This Row],[Mt Réglé]]</f>
        <v>0</v>
      </c>
      <c r="N96" s="20"/>
    </row>
    <row r="97" spans="1:14" x14ac:dyDescent="0.2">
      <c r="A97" s="18" t="s">
        <v>668</v>
      </c>
      <c r="B97" s="18" t="s">
        <v>669</v>
      </c>
      <c r="C97" s="18" t="s">
        <v>832</v>
      </c>
      <c r="D97" s="18" t="s">
        <v>591</v>
      </c>
      <c r="E97" s="24">
        <v>45187</v>
      </c>
      <c r="F97" s="23" t="s">
        <v>1517</v>
      </c>
      <c r="G97" s="21" t="s">
        <v>1527</v>
      </c>
      <c r="H97" s="20" t="s">
        <v>1532</v>
      </c>
      <c r="I97" s="20">
        <v>836.96</v>
      </c>
      <c r="J97" s="20">
        <v>83.7</v>
      </c>
      <c r="K97" s="20">
        <v>920.66</v>
      </c>
      <c r="L97" s="20">
        <v>920.66</v>
      </c>
      <c r="M97" s="20">
        <f>Tab_Acompte[[#This Row],[Total TTC]]-Tab_Acompte[[#This Row],[Mt Réglé]]</f>
        <v>0</v>
      </c>
      <c r="N97" s="20"/>
    </row>
    <row r="98" spans="1:14" x14ac:dyDescent="0.2">
      <c r="A98" s="18" t="s">
        <v>668</v>
      </c>
      <c r="B98" s="18" t="s">
        <v>669</v>
      </c>
      <c r="C98" s="18" t="s">
        <v>833</v>
      </c>
      <c r="D98" s="18" t="s">
        <v>834</v>
      </c>
      <c r="E98" s="24">
        <v>45188</v>
      </c>
      <c r="F98" s="23" t="s">
        <v>1536</v>
      </c>
      <c r="G98" s="21" t="s">
        <v>1526</v>
      </c>
      <c r="I98" s="20">
        <v>2745.79</v>
      </c>
      <c r="J98" s="20">
        <v>274.58</v>
      </c>
      <c r="K98" s="20">
        <v>3020.37</v>
      </c>
      <c r="L98" s="20">
        <v>3020.37</v>
      </c>
      <c r="M98" s="20">
        <f>Tab_Acompte[[#This Row],[Total TTC]]-Tab_Acompte[[#This Row],[Mt Réglé]]</f>
        <v>0</v>
      </c>
      <c r="N98" s="20"/>
    </row>
    <row r="99" spans="1:14" x14ac:dyDescent="0.2">
      <c r="A99" s="18" t="s">
        <v>668</v>
      </c>
      <c r="B99" s="18" t="s">
        <v>669</v>
      </c>
      <c r="C99" s="18" t="s">
        <v>835</v>
      </c>
      <c r="D99" s="18" t="s">
        <v>516</v>
      </c>
      <c r="E99" s="24">
        <v>45188</v>
      </c>
      <c r="F99" s="23" t="s">
        <v>1546</v>
      </c>
      <c r="G99" s="21" t="s">
        <v>1539</v>
      </c>
      <c r="I99" s="20">
        <v>2748.52</v>
      </c>
      <c r="J99" s="20">
        <v>274.85000000000002</v>
      </c>
      <c r="K99" s="20">
        <v>3023.37</v>
      </c>
      <c r="L99" s="20">
        <v>3023.37</v>
      </c>
      <c r="M99" s="20">
        <f>Tab_Acompte[[#This Row],[Total TTC]]-Tab_Acompte[[#This Row],[Mt Réglé]]</f>
        <v>0</v>
      </c>
      <c r="N99" s="20"/>
    </row>
    <row r="100" spans="1:14" x14ac:dyDescent="0.2">
      <c r="A100" s="18" t="s">
        <v>668</v>
      </c>
      <c r="B100" s="18" t="s">
        <v>669</v>
      </c>
      <c r="C100" s="18" t="s">
        <v>836</v>
      </c>
      <c r="D100" s="18" t="s">
        <v>780</v>
      </c>
      <c r="E100" s="22">
        <v>45140</v>
      </c>
      <c r="F100" s="23" t="s">
        <v>1517</v>
      </c>
      <c r="G100" s="21" t="s">
        <v>1527</v>
      </c>
      <c r="H100" s="20" t="s">
        <v>1532</v>
      </c>
      <c r="I100" s="20">
        <v>798.87</v>
      </c>
      <c r="J100" s="20">
        <v>-79.89</v>
      </c>
      <c r="K100" s="20">
        <v>-878.76</v>
      </c>
      <c r="L100" s="20">
        <v>-878.76</v>
      </c>
      <c r="M100" s="20">
        <f>Tab_Acompte[[#This Row],[Total TTC]]-Tab_Acompte[[#This Row],[Mt Réglé]]</f>
        <v>0</v>
      </c>
      <c r="N100" s="20"/>
    </row>
    <row r="101" spans="1:14" x14ac:dyDescent="0.2">
      <c r="A101" s="18" t="s">
        <v>668</v>
      </c>
      <c r="B101" s="18" t="s">
        <v>669</v>
      </c>
      <c r="C101" s="18" t="s">
        <v>837</v>
      </c>
      <c r="D101" s="18" t="s">
        <v>583</v>
      </c>
      <c r="E101" s="22">
        <v>45190</v>
      </c>
      <c r="F101" s="18" t="s">
        <v>1523</v>
      </c>
      <c r="G101" s="21" t="s">
        <v>1544</v>
      </c>
      <c r="I101" s="20">
        <v>250</v>
      </c>
      <c r="J101" s="20">
        <v>25</v>
      </c>
      <c r="K101" s="20">
        <v>275</v>
      </c>
      <c r="L101" s="20">
        <v>275</v>
      </c>
      <c r="M101" s="20">
        <f>Tab_Acompte[[#This Row],[Total TTC]]-Tab_Acompte[[#This Row],[Mt Réglé]]</f>
        <v>0</v>
      </c>
      <c r="N101" s="20"/>
    </row>
    <row r="102" spans="1:14" x14ac:dyDescent="0.2">
      <c r="A102" s="18" t="s">
        <v>668</v>
      </c>
      <c r="B102" s="18" t="s">
        <v>669</v>
      </c>
      <c r="C102" s="18" t="s">
        <v>838</v>
      </c>
      <c r="D102" s="18" t="s">
        <v>582</v>
      </c>
      <c r="E102" s="22">
        <v>45190</v>
      </c>
      <c r="F102" s="18" t="s">
        <v>1523</v>
      </c>
      <c r="G102" s="21" t="s">
        <v>1544</v>
      </c>
      <c r="I102" s="20">
        <v>941.69</v>
      </c>
      <c r="J102" s="20">
        <v>94.17</v>
      </c>
      <c r="K102" s="20">
        <v>1035.8599999999999</v>
      </c>
      <c r="L102" s="20">
        <v>1035.8599999999999</v>
      </c>
      <c r="M102" s="20">
        <f>Tab_Acompte[[#This Row],[Total TTC]]-Tab_Acompte[[#This Row],[Mt Réglé]]</f>
        <v>0</v>
      </c>
      <c r="N102" s="20"/>
    </row>
    <row r="103" spans="1:14" x14ac:dyDescent="0.2">
      <c r="A103" s="18" t="s">
        <v>668</v>
      </c>
      <c r="B103" s="18" t="s">
        <v>669</v>
      </c>
      <c r="C103" s="18" t="s">
        <v>839</v>
      </c>
      <c r="D103" s="18" t="s">
        <v>556</v>
      </c>
      <c r="E103" s="22">
        <v>45190</v>
      </c>
      <c r="F103" s="18" t="s">
        <v>1523</v>
      </c>
      <c r="G103" s="21" t="s">
        <v>1544</v>
      </c>
      <c r="I103" s="20">
        <v>127.98</v>
      </c>
      <c r="J103" s="20">
        <v>12.8</v>
      </c>
      <c r="K103" s="20">
        <v>140.78</v>
      </c>
      <c r="L103" s="20">
        <v>140.78</v>
      </c>
      <c r="M103" s="20">
        <f>Tab_Acompte[[#This Row],[Total TTC]]-Tab_Acompte[[#This Row],[Mt Réglé]]</f>
        <v>0</v>
      </c>
      <c r="N103" s="20"/>
    </row>
    <row r="104" spans="1:14" x14ac:dyDescent="0.2">
      <c r="A104" s="18" t="s">
        <v>668</v>
      </c>
      <c r="B104" s="18" t="s">
        <v>669</v>
      </c>
      <c r="C104" s="18" t="s">
        <v>840</v>
      </c>
      <c r="D104" s="18" t="s">
        <v>595</v>
      </c>
      <c r="E104" s="22">
        <v>45190</v>
      </c>
      <c r="F104" s="22" t="s">
        <v>1546</v>
      </c>
      <c r="G104" s="21" t="s">
        <v>1547</v>
      </c>
      <c r="H104" s="23"/>
      <c r="I104" s="20">
        <v>3480.75</v>
      </c>
      <c r="J104" s="20">
        <v>348.07</v>
      </c>
      <c r="K104" s="20">
        <v>3828.82</v>
      </c>
      <c r="L104" s="20">
        <v>3828.82</v>
      </c>
      <c r="M104" s="20">
        <f>Tab_Acompte[[#This Row],[Total TTC]]-Tab_Acompte[[#This Row],[Mt Réglé]]</f>
        <v>0</v>
      </c>
      <c r="N104" s="20"/>
    </row>
    <row r="105" spans="1:14" x14ac:dyDescent="0.2">
      <c r="A105" s="18" t="s">
        <v>668</v>
      </c>
      <c r="B105" s="18" t="s">
        <v>669</v>
      </c>
      <c r="C105" s="18" t="s">
        <v>841</v>
      </c>
      <c r="D105" s="18" t="s">
        <v>575</v>
      </c>
      <c r="E105" s="22">
        <v>45190</v>
      </c>
      <c r="F105" s="22" t="s">
        <v>1517</v>
      </c>
      <c r="G105" s="21" t="s">
        <v>1527</v>
      </c>
      <c r="H105" s="23"/>
      <c r="I105" s="20">
        <v>1576.91</v>
      </c>
      <c r="J105" s="20">
        <v>157.69</v>
      </c>
      <c r="K105" s="20">
        <v>1734.6</v>
      </c>
      <c r="L105" s="20">
        <v>1734.6</v>
      </c>
      <c r="M105" s="20">
        <f>Tab_Acompte[[#This Row],[Total TTC]]-Tab_Acompte[[#This Row],[Mt Réglé]]</f>
        <v>0</v>
      </c>
      <c r="N105" s="20" t="s">
        <v>842</v>
      </c>
    </row>
    <row r="106" spans="1:14" x14ac:dyDescent="0.2">
      <c r="A106" s="18" t="s">
        <v>668</v>
      </c>
      <c r="B106" s="18" t="s">
        <v>669</v>
      </c>
      <c r="C106" s="18" t="s">
        <v>843</v>
      </c>
      <c r="D106" s="18" t="s">
        <v>522</v>
      </c>
      <c r="E106" s="22">
        <v>45190</v>
      </c>
      <c r="F106" s="22" t="s">
        <v>1522</v>
      </c>
      <c r="G106" s="25" t="s">
        <v>1540</v>
      </c>
      <c r="H106" s="23"/>
      <c r="I106" s="20">
        <v>-277.36</v>
      </c>
      <c r="J106" s="20">
        <v>-27.74</v>
      </c>
      <c r="K106" s="20">
        <v>-305.10000000000002</v>
      </c>
      <c r="L106" s="20">
        <v>-305.10000000000002</v>
      </c>
      <c r="M106" s="20">
        <f>Tab_Acompte[[#This Row],[Total TTC]]-Tab_Acompte[[#This Row],[Mt Réglé]]</f>
        <v>0</v>
      </c>
      <c r="N106" s="20"/>
    </row>
    <row r="107" spans="1:14" x14ac:dyDescent="0.2">
      <c r="A107" s="18" t="s">
        <v>668</v>
      </c>
      <c r="B107" s="18" t="s">
        <v>669</v>
      </c>
      <c r="C107" s="18" t="s">
        <v>844</v>
      </c>
      <c r="D107" s="18" t="s">
        <v>522</v>
      </c>
      <c r="E107" s="22">
        <v>45190</v>
      </c>
      <c r="F107" s="22" t="s">
        <v>1522</v>
      </c>
      <c r="G107" s="25" t="s">
        <v>1540</v>
      </c>
      <c r="H107" s="23"/>
      <c r="I107" s="20">
        <v>277.36</v>
      </c>
      <c r="J107" s="20">
        <v>27.75</v>
      </c>
      <c r="K107" s="20">
        <v>305.10000000000002</v>
      </c>
      <c r="L107" s="20">
        <v>305.10000000000002</v>
      </c>
      <c r="M107" s="20">
        <f>Tab_Acompte[[#This Row],[Total TTC]]-Tab_Acompte[[#This Row],[Mt Réglé]]</f>
        <v>0</v>
      </c>
      <c r="N107" s="20"/>
    </row>
    <row r="108" spans="1:14" x14ac:dyDescent="0.2">
      <c r="A108" s="18" t="s">
        <v>668</v>
      </c>
      <c r="B108" s="18" t="s">
        <v>669</v>
      </c>
      <c r="C108" s="18" t="s">
        <v>845</v>
      </c>
      <c r="D108" s="18" t="s">
        <v>601</v>
      </c>
      <c r="E108" s="22">
        <v>45194</v>
      </c>
      <c r="F108" s="20" t="s">
        <v>1517</v>
      </c>
      <c r="G108" s="20" t="s">
        <v>1548</v>
      </c>
      <c r="H108" s="20" t="s">
        <v>1534</v>
      </c>
      <c r="I108" s="20">
        <v>1890.91</v>
      </c>
      <c r="J108" s="20">
        <v>189.09</v>
      </c>
      <c r="K108" s="20">
        <v>2080</v>
      </c>
      <c r="L108" s="20">
        <v>2080</v>
      </c>
      <c r="M108" s="20">
        <f>Tab_Acompte[[#This Row],[Total TTC]]-Tab_Acompte[[#This Row],[Mt Réglé]]</f>
        <v>0</v>
      </c>
      <c r="N108" s="20" t="s">
        <v>846</v>
      </c>
    </row>
    <row r="109" spans="1:14" x14ac:dyDescent="0.2">
      <c r="A109" s="18" t="s">
        <v>668</v>
      </c>
      <c r="B109" s="18" t="s">
        <v>669</v>
      </c>
      <c r="C109" s="18" t="s">
        <v>847</v>
      </c>
      <c r="D109" s="18" t="s">
        <v>604</v>
      </c>
      <c r="E109" s="22">
        <v>45195</v>
      </c>
      <c r="F109" s="20" t="s">
        <v>1536</v>
      </c>
      <c r="G109" s="20" t="s">
        <v>1549</v>
      </c>
      <c r="H109" s="23"/>
      <c r="I109" s="20">
        <v>1574.93</v>
      </c>
      <c r="J109" s="20">
        <v>157.49</v>
      </c>
      <c r="K109" s="20">
        <v>1732.42</v>
      </c>
      <c r="L109" s="20">
        <v>1732.42</v>
      </c>
      <c r="M109" s="20">
        <f>Tab_Acompte[[#This Row],[Total TTC]]-Tab_Acompte[[#This Row],[Mt Réglé]]</f>
        <v>0</v>
      </c>
      <c r="N109" s="20"/>
    </row>
    <row r="110" spans="1:14" x14ac:dyDescent="0.2">
      <c r="A110" s="18" t="s">
        <v>668</v>
      </c>
      <c r="C110" s="18" t="s">
        <v>848</v>
      </c>
      <c r="D110" s="18" t="s">
        <v>586</v>
      </c>
      <c r="E110" s="22">
        <v>45196</v>
      </c>
      <c r="F110" s="23" t="s">
        <v>1517</v>
      </c>
      <c r="G110" s="21" t="s">
        <v>1527</v>
      </c>
      <c r="H110" s="20" t="s">
        <v>1525</v>
      </c>
      <c r="I110" s="20">
        <v>-454.55</v>
      </c>
      <c r="J110" s="20">
        <v>-45.45</v>
      </c>
      <c r="K110" s="20">
        <v>-500</v>
      </c>
      <c r="L110" s="20">
        <v>-500</v>
      </c>
      <c r="M110" s="20">
        <f>Tab_Acompte[[#This Row],[Total TTC]]-Tab_Acompte[[#This Row],[Mt Réglé]]</f>
        <v>0</v>
      </c>
      <c r="N110" s="20"/>
    </row>
    <row r="111" spans="1:14" x14ac:dyDescent="0.2">
      <c r="A111" s="18" t="s">
        <v>668</v>
      </c>
      <c r="C111" s="18" t="s">
        <v>849</v>
      </c>
      <c r="D111" s="18" t="s">
        <v>586</v>
      </c>
      <c r="E111" s="22">
        <v>45196</v>
      </c>
      <c r="F111" s="23" t="s">
        <v>1517</v>
      </c>
      <c r="G111" s="21" t="s">
        <v>1527</v>
      </c>
      <c r="H111" s="20" t="s">
        <v>1525</v>
      </c>
      <c r="I111" s="20">
        <v>454.55</v>
      </c>
      <c r="J111" s="20">
        <v>45.45</v>
      </c>
      <c r="K111" s="20">
        <v>500</v>
      </c>
      <c r="L111" s="20">
        <v>500</v>
      </c>
      <c r="M111" s="20">
        <f>Tab_Acompte[[#This Row],[Total TTC]]-Tab_Acompte[[#This Row],[Mt Réglé]]</f>
        <v>0</v>
      </c>
      <c r="N111" s="20" t="s">
        <v>826</v>
      </c>
    </row>
    <row r="112" spans="1:14" x14ac:dyDescent="0.2">
      <c r="C112" s="18" t="s">
        <v>850</v>
      </c>
      <c r="D112" s="18" t="s">
        <v>606</v>
      </c>
      <c r="E112" s="22">
        <v>45196</v>
      </c>
      <c r="F112" s="22" t="s">
        <v>1517</v>
      </c>
      <c r="G112" s="25" t="s">
        <v>1527</v>
      </c>
      <c r="H112" s="23" t="s">
        <v>1533</v>
      </c>
      <c r="I112" s="20">
        <v>642.47</v>
      </c>
      <c r="J112" s="20">
        <v>64.25</v>
      </c>
      <c r="K112" s="20">
        <v>706.72</v>
      </c>
      <c r="M112" s="20">
        <f>Tab_Acompte[[#This Row],[Total TTC]]-Tab_Acompte[[#This Row],[Mt Réglé]]</f>
        <v>706.72</v>
      </c>
      <c r="N112" s="20"/>
    </row>
    <row r="113" spans="1:14" x14ac:dyDescent="0.2">
      <c r="A113" s="18" t="s">
        <v>668</v>
      </c>
      <c r="C113" s="18" t="s">
        <v>851</v>
      </c>
      <c r="D113" s="18" t="s">
        <v>613</v>
      </c>
      <c r="E113" s="22">
        <v>45197</v>
      </c>
      <c r="F113" s="18" t="s">
        <v>1523</v>
      </c>
      <c r="G113" s="19" t="s">
        <v>1544</v>
      </c>
      <c r="H113" s="20" t="s">
        <v>1524</v>
      </c>
      <c r="I113" s="20">
        <v>1385.33</v>
      </c>
      <c r="J113" s="20">
        <v>139.53</v>
      </c>
      <c r="K113" s="20">
        <v>1534.86</v>
      </c>
      <c r="L113" s="20">
        <v>1534.86</v>
      </c>
      <c r="M113" s="20">
        <f>Tab_Acompte[[#This Row],[Total TTC]]-Tab_Acompte[[#This Row],[Mt Réglé]]</f>
        <v>0</v>
      </c>
      <c r="N113" s="20"/>
    </row>
    <row r="114" spans="1:14" x14ac:dyDescent="0.2">
      <c r="A114" s="18" t="s">
        <v>668</v>
      </c>
      <c r="C114" s="18" t="s">
        <v>852</v>
      </c>
      <c r="D114" s="18" t="s">
        <v>614</v>
      </c>
      <c r="E114" s="22">
        <v>45197</v>
      </c>
      <c r="F114" s="18" t="s">
        <v>1523</v>
      </c>
      <c r="G114" s="19" t="s">
        <v>1544</v>
      </c>
      <c r="H114" s="20" t="s">
        <v>1524</v>
      </c>
      <c r="I114" s="20">
        <v>1336.98</v>
      </c>
      <c r="J114" s="20">
        <v>133.69999999999999</v>
      </c>
      <c r="K114" s="20">
        <v>1470.68</v>
      </c>
      <c r="L114" s="20">
        <v>1470.68</v>
      </c>
      <c r="M114" s="20">
        <f>Tab_Acompte[[#This Row],[Total TTC]]-Tab_Acompte[[#This Row],[Mt Réglé]]</f>
        <v>0</v>
      </c>
      <c r="N114" s="20"/>
    </row>
    <row r="115" spans="1:14" x14ac:dyDescent="0.2">
      <c r="A115" s="18" t="s">
        <v>668</v>
      </c>
      <c r="C115" s="18" t="s">
        <v>853</v>
      </c>
      <c r="D115" s="18" t="s">
        <v>615</v>
      </c>
      <c r="E115" s="22">
        <v>45197</v>
      </c>
      <c r="F115" s="18" t="s">
        <v>1514</v>
      </c>
      <c r="G115" s="19" t="s">
        <v>1537</v>
      </c>
      <c r="I115" s="20">
        <v>883.5</v>
      </c>
      <c r="J115" s="20">
        <v>88.35</v>
      </c>
      <c r="K115" s="20">
        <v>971.85</v>
      </c>
      <c r="L115" s="20">
        <v>971.85</v>
      </c>
      <c r="M115" s="20">
        <f>Tab_Acompte[[#This Row],[Total TTC]]-Tab_Acompte[[#This Row],[Mt Réglé]]</f>
        <v>0</v>
      </c>
      <c r="N115" s="20"/>
    </row>
    <row r="116" spans="1:14" x14ac:dyDescent="0.2">
      <c r="C116" s="18" t="s">
        <v>854</v>
      </c>
      <c r="D116" s="18" t="s">
        <v>620</v>
      </c>
      <c r="E116" s="22">
        <v>45202</v>
      </c>
      <c r="F116" s="18" t="s">
        <v>1517</v>
      </c>
      <c r="G116" s="19" t="s">
        <v>1527</v>
      </c>
      <c r="H116" s="20" t="s">
        <v>1139</v>
      </c>
      <c r="I116" s="20">
        <v>2396.98</v>
      </c>
      <c r="J116" s="20">
        <v>239.7</v>
      </c>
      <c r="K116" s="20">
        <v>2636.68</v>
      </c>
      <c r="M116" s="20">
        <f>Tab_Acompte[[#This Row],[Total TTC]]-Tab_Acompte[[#This Row],[Mt Réglé]]</f>
        <v>2636.68</v>
      </c>
      <c r="N116" s="20"/>
    </row>
    <row r="117" spans="1:14" x14ac:dyDescent="0.2">
      <c r="A117" s="18" t="s">
        <v>668</v>
      </c>
      <c r="C117" s="18" t="s">
        <v>855</v>
      </c>
      <c r="D117" s="18" t="s">
        <v>621</v>
      </c>
      <c r="E117" s="22">
        <v>45202</v>
      </c>
      <c r="F117" s="18" t="s">
        <v>1523</v>
      </c>
      <c r="G117" s="19" t="s">
        <v>1544</v>
      </c>
      <c r="H117" s="20" t="s">
        <v>1524</v>
      </c>
      <c r="I117" s="20">
        <v>2993.07</v>
      </c>
      <c r="J117" s="20">
        <v>299.31</v>
      </c>
      <c r="K117" s="20">
        <v>3292.38</v>
      </c>
      <c r="L117" s="20">
        <v>3292.38</v>
      </c>
      <c r="M117" s="20">
        <f>Tab_Acompte[[#This Row],[Total TTC]]-Tab_Acompte[[#This Row],[Mt Réglé]]</f>
        <v>0</v>
      </c>
      <c r="N117" s="20"/>
    </row>
    <row r="118" spans="1:14" x14ac:dyDescent="0.2">
      <c r="A118" s="18" t="s">
        <v>668</v>
      </c>
      <c r="C118" s="18" t="s">
        <v>856</v>
      </c>
      <c r="D118" s="18" t="s">
        <v>622</v>
      </c>
      <c r="E118" s="22">
        <v>45202</v>
      </c>
      <c r="F118" s="18" t="s">
        <v>1523</v>
      </c>
      <c r="G118" s="19" t="s">
        <v>1544</v>
      </c>
      <c r="H118" s="20" t="s">
        <v>1524</v>
      </c>
      <c r="I118" s="20">
        <v>678.96</v>
      </c>
      <c r="J118" s="20">
        <v>67.900000000000006</v>
      </c>
      <c r="K118" s="20">
        <v>746.86</v>
      </c>
      <c r="M118" s="20">
        <f>Tab_Acompte[[#This Row],[Total TTC]]-Tab_Acompte[[#This Row],[Mt Réglé]]</f>
        <v>746.86</v>
      </c>
      <c r="N118" s="20" t="s">
        <v>857</v>
      </c>
    </row>
    <row r="119" spans="1:14" x14ac:dyDescent="0.2">
      <c r="A119" s="18" t="s">
        <v>668</v>
      </c>
      <c r="C119" s="18" t="s">
        <v>858</v>
      </c>
      <c r="D119" s="18" t="s">
        <v>609</v>
      </c>
      <c r="E119" s="34">
        <v>45203</v>
      </c>
      <c r="F119" s="18" t="s">
        <v>1523</v>
      </c>
      <c r="G119" s="20" t="s">
        <v>1544</v>
      </c>
      <c r="H119" s="20" t="s">
        <v>1524</v>
      </c>
      <c r="I119" s="20">
        <v>190</v>
      </c>
      <c r="J119" s="20">
        <v>19</v>
      </c>
      <c r="K119" s="20">
        <v>209</v>
      </c>
      <c r="L119" s="20">
        <v>209</v>
      </c>
      <c r="M119" s="20">
        <f>Tab_Acompte[[#This Row],[Total TTC]]-Tab_Acompte[[#This Row],[Mt Réglé]]</f>
        <v>0</v>
      </c>
      <c r="N119" s="20"/>
    </row>
    <row r="120" spans="1:14" x14ac:dyDescent="0.2">
      <c r="A120" s="18" t="s">
        <v>668</v>
      </c>
      <c r="C120" s="18" t="s">
        <v>859</v>
      </c>
      <c r="D120" s="18" t="s">
        <v>563</v>
      </c>
      <c r="E120" s="34">
        <v>45203</v>
      </c>
      <c r="F120" s="18" t="s">
        <v>1523</v>
      </c>
      <c r="G120" s="20" t="s">
        <v>1544</v>
      </c>
      <c r="H120" s="20" t="s">
        <v>1524</v>
      </c>
      <c r="I120" s="20">
        <v>335.45</v>
      </c>
      <c r="J120" s="20">
        <v>33.549999999999997</v>
      </c>
      <c r="K120" s="20">
        <v>369</v>
      </c>
      <c r="L120" s="20">
        <v>369</v>
      </c>
      <c r="M120" s="20">
        <f>Tab_Acompte[[#This Row],[Total TTC]]-Tab_Acompte[[#This Row],[Mt Réglé]]</f>
        <v>0</v>
      </c>
      <c r="N120" s="20"/>
    </row>
    <row r="121" spans="1:14" x14ac:dyDescent="0.2">
      <c r="A121" s="18" t="s">
        <v>668</v>
      </c>
      <c r="C121" s="22" t="s">
        <v>860</v>
      </c>
      <c r="D121" s="22" t="s">
        <v>629</v>
      </c>
      <c r="E121" s="22">
        <v>45203</v>
      </c>
      <c r="F121" s="18" t="s">
        <v>1517</v>
      </c>
      <c r="G121" s="18" t="s">
        <v>1527</v>
      </c>
      <c r="H121" s="18" t="s">
        <v>1533</v>
      </c>
      <c r="I121" s="20">
        <v>3636.36</v>
      </c>
      <c r="J121" s="20">
        <v>363.64</v>
      </c>
      <c r="K121" s="20">
        <v>4000</v>
      </c>
      <c r="L121" s="20">
        <v>4000</v>
      </c>
      <c r="M121" s="20">
        <f>Tab_Acompte[[#This Row],[Total TTC]]-Tab_Acompte[[#This Row],[Mt Réglé]]</f>
        <v>0</v>
      </c>
      <c r="N121" s="20" t="s">
        <v>861</v>
      </c>
    </row>
    <row r="122" spans="1:14" x14ac:dyDescent="0.2">
      <c r="A122" s="18" t="s">
        <v>668</v>
      </c>
      <c r="C122" s="22" t="s">
        <v>862</v>
      </c>
      <c r="D122" s="22" t="s">
        <v>580</v>
      </c>
      <c r="E122" s="22">
        <v>45203</v>
      </c>
      <c r="F122" s="18" t="s">
        <v>1536</v>
      </c>
      <c r="G122" s="18" t="s">
        <v>1545</v>
      </c>
      <c r="H122" s="18"/>
      <c r="I122" s="20">
        <v>-1433.64</v>
      </c>
      <c r="J122" s="20">
        <v>-143.36000000000001</v>
      </c>
      <c r="K122" s="20">
        <v>-1577</v>
      </c>
      <c r="M122" s="20">
        <f>Tab_Acompte[[#This Row],[Total TTC]]-Tab_Acompte[[#This Row],[Mt Réglé]]</f>
        <v>-1577</v>
      </c>
      <c r="N122" s="20" t="s">
        <v>863</v>
      </c>
    </row>
    <row r="123" spans="1:14" x14ac:dyDescent="0.2">
      <c r="A123" s="18" t="s">
        <v>668</v>
      </c>
      <c r="C123" s="22" t="s">
        <v>864</v>
      </c>
      <c r="D123" s="22" t="s">
        <v>632</v>
      </c>
      <c r="E123" s="22">
        <v>45187</v>
      </c>
      <c r="F123" s="18" t="s">
        <v>1536</v>
      </c>
      <c r="G123" s="18" t="s">
        <v>1545</v>
      </c>
      <c r="H123" s="18"/>
      <c r="I123" s="20">
        <v>1433.64</v>
      </c>
      <c r="J123" s="20">
        <v>143.36000000000001</v>
      </c>
      <c r="K123" s="20">
        <v>1577</v>
      </c>
      <c r="L123" s="20">
        <v>1577</v>
      </c>
      <c r="M123" s="20">
        <f>Tab_Acompte[[#This Row],[Total TTC]]-Tab_Acompte[[#This Row],[Mt Réglé]]</f>
        <v>0</v>
      </c>
      <c r="N123" s="20"/>
    </row>
    <row r="124" spans="1:14" x14ac:dyDescent="0.2">
      <c r="A124" s="18" t="s">
        <v>668</v>
      </c>
      <c r="C124" s="18" t="s">
        <v>865</v>
      </c>
      <c r="D124" s="18" t="s">
        <v>636</v>
      </c>
      <c r="E124" s="22">
        <v>45204</v>
      </c>
      <c r="F124" s="18" t="s">
        <v>1518</v>
      </c>
      <c r="G124" s="19" t="s">
        <v>1550</v>
      </c>
      <c r="I124" s="20">
        <v>1266.4000000000001</v>
      </c>
      <c r="J124" s="20">
        <v>126.64</v>
      </c>
      <c r="K124" s="20">
        <v>1393.04</v>
      </c>
      <c r="L124" s="20">
        <v>1393.04</v>
      </c>
      <c r="M124" s="20">
        <f>Tab_Acompte[[#This Row],[Total TTC]]-Tab_Acompte[[#This Row],[Mt Réglé]]</f>
        <v>0</v>
      </c>
      <c r="N124" s="20" t="s">
        <v>866</v>
      </c>
    </row>
    <row r="125" spans="1:14" x14ac:dyDescent="0.2">
      <c r="A125" s="18" t="s">
        <v>668</v>
      </c>
      <c r="C125" s="18" t="s">
        <v>867</v>
      </c>
      <c r="D125" s="18" t="s">
        <v>622</v>
      </c>
      <c r="E125" s="22">
        <v>45208</v>
      </c>
      <c r="F125" s="18" t="s">
        <v>1523</v>
      </c>
      <c r="G125" s="19" t="s">
        <v>1544</v>
      </c>
      <c r="H125" s="20" t="s">
        <v>1524</v>
      </c>
      <c r="I125" s="20">
        <v>678.96</v>
      </c>
      <c r="J125" s="20">
        <v>67.900000000000006</v>
      </c>
      <c r="K125" s="20">
        <v>746.86</v>
      </c>
      <c r="M125" s="20">
        <f>Tab_Acompte[[#This Row],[Total TTC]]-Tab_Acompte[[#This Row],[Mt Réglé]]</f>
        <v>746.86</v>
      </c>
      <c r="N125" s="20"/>
    </row>
    <row r="126" spans="1:14" ht="13.5" customHeight="1" x14ac:dyDescent="0.2">
      <c r="C126" s="18" t="s">
        <v>882</v>
      </c>
      <c r="D126" s="18" t="s">
        <v>647</v>
      </c>
      <c r="E126" s="43">
        <v>45210</v>
      </c>
      <c r="F126" s="39" t="s">
        <v>1517</v>
      </c>
      <c r="G126" s="39" t="s">
        <v>1548</v>
      </c>
      <c r="H126" s="20" t="s">
        <v>1551</v>
      </c>
      <c r="I126" s="20">
        <v>2085.0700000000002</v>
      </c>
      <c r="J126" s="20">
        <v>208.51</v>
      </c>
      <c r="K126" s="20">
        <v>2293.58</v>
      </c>
      <c r="M126" s="20">
        <f>Tab_Acompte[[#This Row],[Total TTC]]-Tab_Acompte[[#This Row],[Mt Réglé]]</f>
        <v>2293.58</v>
      </c>
      <c r="N126" s="20"/>
    </row>
    <row r="127" spans="1:14" x14ac:dyDescent="0.2">
      <c r="A127" s="18" t="s">
        <v>668</v>
      </c>
      <c r="C127" s="18" t="s">
        <v>883</v>
      </c>
      <c r="D127" s="18" t="s">
        <v>649</v>
      </c>
      <c r="E127" s="43">
        <v>45211</v>
      </c>
      <c r="F127" s="39" t="s">
        <v>1536</v>
      </c>
      <c r="G127" s="39" t="s">
        <v>1552</v>
      </c>
      <c r="I127" s="20">
        <v>2727.27</v>
      </c>
      <c r="J127" s="20">
        <v>272.73</v>
      </c>
      <c r="K127" s="20">
        <v>3000</v>
      </c>
      <c r="L127" s="20">
        <v>3000</v>
      </c>
      <c r="M127" s="20">
        <f>Tab_Acompte[[#This Row],[Total TTC]]-Tab_Acompte[[#This Row],[Mt Réglé]]</f>
        <v>0</v>
      </c>
      <c r="N127" s="20"/>
    </row>
    <row r="128" spans="1:14" x14ac:dyDescent="0.2">
      <c r="A128" s="18" t="s">
        <v>668</v>
      </c>
      <c r="C128" s="18" t="s">
        <v>884</v>
      </c>
      <c r="D128" s="18" t="s">
        <v>651</v>
      </c>
      <c r="E128" s="43">
        <v>45212</v>
      </c>
      <c r="F128" s="39" t="s">
        <v>1520</v>
      </c>
      <c r="G128" s="39" t="s">
        <v>1553</v>
      </c>
      <c r="I128" s="20">
        <v>582.65</v>
      </c>
      <c r="J128" s="20">
        <v>58.27</v>
      </c>
      <c r="K128" s="20">
        <v>640.91999999999996</v>
      </c>
      <c r="L128" s="20">
        <v>640.91999999999996</v>
      </c>
      <c r="M128" s="20">
        <f>Tab_Acompte[[#This Row],[Total TTC]]-Tab_Acompte[[#This Row],[Mt Réglé]]</f>
        <v>0</v>
      </c>
      <c r="N128" s="20"/>
    </row>
    <row r="129" spans="1:14" x14ac:dyDescent="0.2">
      <c r="A129" s="18" t="s">
        <v>668</v>
      </c>
      <c r="C129" s="18" t="s">
        <v>885</v>
      </c>
      <c r="D129" s="18" t="s">
        <v>654</v>
      </c>
      <c r="E129" s="43">
        <v>45215</v>
      </c>
      <c r="F129" s="39" t="s">
        <v>1536</v>
      </c>
      <c r="G129" s="39" t="s">
        <v>1140</v>
      </c>
      <c r="I129" s="20">
        <v>6723.89</v>
      </c>
      <c r="J129" s="20">
        <v>672.39</v>
      </c>
      <c r="K129" s="20">
        <v>7396.28</v>
      </c>
      <c r="L129" s="20">
        <v>7396.28</v>
      </c>
      <c r="M129" s="20">
        <f>Tab_Acompte[[#This Row],[Total TTC]]-Tab_Acompte[[#This Row],[Mt Réglé]]</f>
        <v>0</v>
      </c>
      <c r="N129" s="20"/>
    </row>
    <row r="130" spans="1:14" x14ac:dyDescent="0.2">
      <c r="C130" s="18" t="s">
        <v>886</v>
      </c>
      <c r="D130" s="18" t="s">
        <v>658</v>
      </c>
      <c r="E130" s="43">
        <v>45216</v>
      </c>
      <c r="F130" s="39" t="s">
        <v>1517</v>
      </c>
      <c r="G130" s="39" t="s">
        <v>1548</v>
      </c>
      <c r="H130" s="20" t="s">
        <v>1529</v>
      </c>
      <c r="I130" s="20">
        <v>7178.83</v>
      </c>
      <c r="J130" s="20">
        <v>717.88</v>
      </c>
      <c r="K130" s="20">
        <v>7896.71</v>
      </c>
      <c r="M130" s="20">
        <f>Tab_Acompte[[#This Row],[Total TTC]]-Tab_Acompte[[#This Row],[Mt Réglé]]</f>
        <v>7896.71</v>
      </c>
      <c r="N130" s="20"/>
    </row>
    <row r="131" spans="1:14" x14ac:dyDescent="0.2">
      <c r="A131" s="18" t="s">
        <v>668</v>
      </c>
      <c r="C131" s="18" t="s">
        <v>887</v>
      </c>
      <c r="D131" s="18" t="s">
        <v>652</v>
      </c>
      <c r="E131" s="43">
        <v>45212</v>
      </c>
      <c r="F131" s="39" t="s">
        <v>1523</v>
      </c>
      <c r="G131" s="39" t="s">
        <v>1554</v>
      </c>
      <c r="H131" s="20" t="s">
        <v>1524</v>
      </c>
      <c r="I131" s="20">
        <v>341.27</v>
      </c>
      <c r="J131" s="20">
        <v>34.130000000000003</v>
      </c>
      <c r="K131" s="20">
        <v>375.4</v>
      </c>
      <c r="L131" s="20">
        <v>375.4</v>
      </c>
      <c r="M131" s="20">
        <f>Tab_Acompte[[#This Row],[Total TTC]]-Tab_Acompte[[#This Row],[Mt Réglé]]</f>
        <v>0</v>
      </c>
      <c r="N131" s="20"/>
    </row>
    <row r="132" spans="1:14" x14ac:dyDescent="0.2">
      <c r="G132" s="21"/>
      <c r="H132" s="18"/>
      <c r="I132" s="40"/>
      <c r="J132" s="40"/>
      <c r="K132" s="40">
        <f>SUBTOTAL(109,Tab_Acompte[Total TTC])</f>
        <v>238081.83999999991</v>
      </c>
      <c r="L132" s="26">
        <f>SUBTOTAL(109,Tab_Acompte[Mt Réglé])</f>
        <v>192231.09000000005</v>
      </c>
      <c r="M132" s="26">
        <f>SUBTOTAL(109,Tab_Acompte[solde])</f>
        <v>45850.75</v>
      </c>
      <c r="N132" s="18">
        <f>SUBTOTAL(103,Tab_Acompte[commentaire])</f>
        <v>42</v>
      </c>
    </row>
  </sheetData>
  <conditionalFormatting sqref="A3:N131">
    <cfRule type="expression" dxfId="117" priority="1">
      <formula>$A3="partiel"</formula>
    </cfRule>
    <cfRule type="expression" dxfId="116" priority="2">
      <formula>$A3="Soldé"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7211-8CA1-411A-B0DE-E0C1EF6BAAD0}">
  <sheetPr>
    <tabColor theme="5" tint="-0.249977111117893"/>
  </sheetPr>
  <dimension ref="A2:K58"/>
  <sheetViews>
    <sheetView workbookViewId="0">
      <selection activeCell="F1" sqref="F1"/>
    </sheetView>
  </sheetViews>
  <sheetFormatPr baseColWidth="10" defaultColWidth="11.42578125" defaultRowHeight="15" x14ac:dyDescent="0.25"/>
  <cols>
    <col min="1" max="1" width="6.140625" customWidth="1"/>
    <col min="2" max="2" width="10.140625" customWidth="1"/>
    <col min="3" max="3" width="14.140625" customWidth="1"/>
    <col min="4" max="4" width="11.5703125" bestFit="1" customWidth="1"/>
    <col min="5" max="5" width="15.7109375" customWidth="1"/>
    <col min="6" max="6" width="22.85546875" style="90" customWidth="1"/>
    <col min="7" max="7" width="25.85546875" bestFit="1" customWidth="1"/>
    <col min="8" max="8" width="67.28515625" bestFit="1" customWidth="1"/>
    <col min="9" max="9" width="18.28515625" customWidth="1"/>
    <col min="10" max="10" width="18.28515625" bestFit="1" customWidth="1"/>
    <col min="11" max="11" width="56.85546875" customWidth="1"/>
  </cols>
  <sheetData>
    <row r="2" spans="1:11" s="81" customFormat="1" ht="30" x14ac:dyDescent="0.25">
      <c r="A2" s="75" t="s">
        <v>1035</v>
      </c>
      <c r="B2" s="75" t="s">
        <v>1036</v>
      </c>
      <c r="C2" s="76" t="s">
        <v>1037</v>
      </c>
      <c r="D2" s="77" t="s">
        <v>1038</v>
      </c>
      <c r="E2" s="75" t="s">
        <v>1039</v>
      </c>
      <c r="F2" s="78" t="s">
        <v>1040</v>
      </c>
      <c r="G2" s="76" t="s">
        <v>1041</v>
      </c>
      <c r="H2" s="76" t="s">
        <v>1042</v>
      </c>
      <c r="I2" s="75" t="s">
        <v>1043</v>
      </c>
      <c r="J2" s="79" t="s">
        <v>1044</v>
      </c>
      <c r="K2" s="80" t="s">
        <v>1045</v>
      </c>
    </row>
    <row r="3" spans="1:11" x14ac:dyDescent="0.25">
      <c r="A3" s="82" t="s">
        <v>1046</v>
      </c>
      <c r="B3" s="82">
        <v>2682351</v>
      </c>
      <c r="C3" s="83" t="s">
        <v>1047</v>
      </c>
      <c r="D3" s="84">
        <v>45170</v>
      </c>
      <c r="E3" s="82" t="s">
        <v>513</v>
      </c>
      <c r="F3" s="85">
        <v>2066.1999999999998</v>
      </c>
      <c r="G3" s="86" t="str">
        <f>IFERROR(IF(E3=9999,"STOCK",VLOOKUP(E3,TB_COMMANDE[],5,FALSE)),"Commande non répertoriée")</f>
        <v>pONDIo</v>
      </c>
      <c r="H3" s="86" t="str">
        <f>IFERROR(IF(E3=9999,"STOCK",VLOOKUP(E3,TB_COMMANDE[],12,FALSE)),"Commande non répertoriée")</f>
        <v>nni ou n. Doppo - Divib - D2307086 du 28/07/2023</v>
      </c>
      <c r="I3" s="82" t="s">
        <v>1048</v>
      </c>
      <c r="J3" s="87">
        <v>333.45</v>
      </c>
      <c r="K3" s="88"/>
    </row>
    <row r="4" spans="1:11" x14ac:dyDescent="0.25">
      <c r="A4" s="82" t="s">
        <v>1046</v>
      </c>
      <c r="B4" s="82">
        <v>2682350</v>
      </c>
      <c r="C4" s="83" t="s">
        <v>1047</v>
      </c>
      <c r="D4" s="84">
        <v>45170</v>
      </c>
      <c r="E4" s="82" t="s">
        <v>46</v>
      </c>
      <c r="F4" s="85">
        <v>1350.78</v>
      </c>
      <c r="G4" s="86" t="str">
        <f>IFERROR(IF(E4=9999,"STOCK",VLOOKUP(E4,TB_COMMANDE[],5,FALSE)),"Commande non répertoriée")</f>
        <v>PIiLLi oViNIL</v>
      </c>
      <c r="H4" s="86" t="str">
        <f>IFERROR(IF(E4=9999,"STOCK",VLOOKUP(E4,TB_COMMANDE[],12,FALSE)),"Commande non répertoriée")</f>
        <v>Divib - D2307082 du 28/07/2023</v>
      </c>
      <c r="I4" s="82" t="s">
        <v>1049</v>
      </c>
      <c r="J4" s="87">
        <v>244.17</v>
      </c>
      <c r="K4" s="88"/>
    </row>
    <row r="5" spans="1:11" x14ac:dyDescent="0.25">
      <c r="A5" s="82" t="s">
        <v>1046</v>
      </c>
      <c r="B5" s="82">
        <v>2682349</v>
      </c>
      <c r="C5" s="83" t="s">
        <v>1047</v>
      </c>
      <c r="D5" s="84">
        <v>45170</v>
      </c>
      <c r="E5" s="82" t="s">
        <v>536</v>
      </c>
      <c r="F5" s="85">
        <v>643.23</v>
      </c>
      <c r="G5" s="86" t="str">
        <f>IFERROR(IF(E5=9999,"STOCK",VLOOKUP(E5,TB_COMMANDE[],5,FALSE)),"Commande non répertoriée")</f>
        <v>pONDIo</v>
      </c>
      <c r="H5" s="86" t="str">
        <f>IFERROR(IF(E5=9999,"STOCK",VLOOKUP(E5,TB_COMMANDE[],12,FALSE)),"Commande non répertoriée")</f>
        <v>bDI BoLIbIiL - Divib - D2308030 du 28/08/2023</v>
      </c>
      <c r="I5" s="82" t="s">
        <v>1050</v>
      </c>
      <c r="J5" s="87">
        <v>250.2</v>
      </c>
      <c r="K5" s="88"/>
    </row>
    <row r="6" spans="1:11" x14ac:dyDescent="0.25">
      <c r="A6" s="82" t="s">
        <v>1046</v>
      </c>
      <c r="B6" s="82">
        <v>2682344</v>
      </c>
      <c r="C6" s="83" t="s">
        <v>1047</v>
      </c>
      <c r="D6" s="84">
        <v>45170</v>
      </c>
      <c r="E6" s="82" t="s">
        <v>535</v>
      </c>
      <c r="F6" s="85">
        <v>544.73</v>
      </c>
      <c r="G6" s="86" t="str">
        <f>IFERROR(IF(E6=9999,"STOCK",VLOOKUP(E6,TB_COMMANDE[],5,FALSE)),"Commande non répertoriée")</f>
        <v>pONDIo</v>
      </c>
      <c r="H6" s="86" t="str">
        <f>IFERROR(IF(E6=9999,"STOCK",VLOOKUP(E6,TB_COMMANDE[],12,FALSE)),"Commande non répertoriée")</f>
        <v>nodoni DLOUZoT - Divib - D2305062 du 25/05/2023</v>
      </c>
      <c r="I6" s="82" t="s">
        <v>1049</v>
      </c>
      <c r="J6" s="87">
        <v>268.29000000000002</v>
      </c>
      <c r="K6" s="88"/>
    </row>
    <row r="7" spans="1:11" x14ac:dyDescent="0.25">
      <c r="A7" s="82" t="s">
        <v>1046</v>
      </c>
      <c r="B7" s="82">
        <v>161433</v>
      </c>
      <c r="C7" s="83" t="s">
        <v>1051</v>
      </c>
      <c r="D7" s="84">
        <v>45170</v>
      </c>
      <c r="E7" s="82" t="s">
        <v>523</v>
      </c>
      <c r="F7" s="85">
        <v>1015.2</v>
      </c>
      <c r="G7" s="86" t="str">
        <f>IFERROR(IF(E7=9999,"STOCK",VLOOKUP(E7,TB_COMMANDE[],5,FALSE)),"Commande non répertoriée")</f>
        <v>DITuo</v>
      </c>
      <c r="H7" s="86" t="str">
        <f>IFERROR(IF(E7=9999,"STOCK",VLOOKUP(E7,TB_COMMANDE[],12,FALSE)),"Commande non répertoriée")</f>
        <v>Indivibion nILHoT - Divib - D2307104 du 01/08/2023</v>
      </c>
      <c r="I7" s="82" t="s">
        <v>1052</v>
      </c>
      <c r="J7" s="87"/>
      <c r="K7" s="88"/>
    </row>
    <row r="8" spans="1:11" x14ac:dyDescent="0.25">
      <c r="A8" s="82" t="s">
        <v>1046</v>
      </c>
      <c r="B8" s="82">
        <v>161445</v>
      </c>
      <c r="C8" s="83" t="s">
        <v>1051</v>
      </c>
      <c r="D8" s="84">
        <v>45173</v>
      </c>
      <c r="E8" s="82" t="s">
        <v>516</v>
      </c>
      <c r="F8" s="85">
        <v>12081.41</v>
      </c>
      <c r="G8" s="86" t="str">
        <f>IFERROR(IF(E8=9999,"STOCK",VLOOKUP(E8,TB_COMMANDE[],5,FALSE)),"Commande non répertoriée")</f>
        <v>PoLT</v>
      </c>
      <c r="H8" s="86" t="str">
        <f>IFERROR(IF(E8=9999,"STOCK",VLOOKUP(E8,TB_COMMANDE[],12,FALSE)),"Commande non répertoriée")</f>
        <v>Divib - D2307095 du 31/07/2023</v>
      </c>
      <c r="I8" s="82" t="s">
        <v>1052</v>
      </c>
      <c r="J8" s="87">
        <v>50.6</v>
      </c>
      <c r="K8" s="88"/>
    </row>
    <row r="9" spans="1:11" x14ac:dyDescent="0.25">
      <c r="A9" s="82" t="s">
        <v>1046</v>
      </c>
      <c r="B9" s="82">
        <v>161503</v>
      </c>
      <c r="C9" s="83" t="s">
        <v>1051</v>
      </c>
      <c r="D9" s="84">
        <v>45174</v>
      </c>
      <c r="E9" s="82" t="s">
        <v>516</v>
      </c>
      <c r="F9" s="85">
        <v>12081.41</v>
      </c>
      <c r="G9" s="86" t="str">
        <f>IFERROR(IF(E9=9999,"STOCK",VLOOKUP(E9,TB_COMMANDE[],5,FALSE)),"Commande non répertoriée")</f>
        <v>PoLT</v>
      </c>
      <c r="H9" s="86" t="str">
        <f>IFERROR(IF(E9=9999,"STOCK",VLOOKUP(E9,TB_COMMANDE[],12,FALSE)),"Commande non répertoriée")</f>
        <v>Divib - D2307095 du 31/07/2023</v>
      </c>
      <c r="I9" s="82" t="s">
        <v>1052</v>
      </c>
      <c r="J9" s="87">
        <v>88.87</v>
      </c>
      <c r="K9" s="88"/>
    </row>
    <row r="10" spans="1:11" x14ac:dyDescent="0.25">
      <c r="A10" s="82" t="s">
        <v>1046</v>
      </c>
      <c r="B10" s="82">
        <v>2683752</v>
      </c>
      <c r="C10" s="83" t="s">
        <v>1047</v>
      </c>
      <c r="D10" s="84">
        <v>45175</v>
      </c>
      <c r="E10" s="82" t="s">
        <v>834</v>
      </c>
      <c r="F10" s="85" t="s">
        <v>1034</v>
      </c>
      <c r="G10" s="86" t="str">
        <f>IFERROR(IF(E10=9999,"STOCK",VLOOKUP(E10,TB_COMMANDE[],5,FALSE)),"Commande non répertoriée")</f>
        <v>Commande non répertoriée</v>
      </c>
      <c r="H10" s="86" t="str">
        <f>IFERROR(IF(E10=9999,"STOCK",VLOOKUP(E10,TB_COMMANDE[],12,FALSE)),"Commande non répertoriée")</f>
        <v>Commande non répertoriée</v>
      </c>
      <c r="I10" s="82" t="s">
        <v>1053</v>
      </c>
      <c r="J10" s="87">
        <v>31.25</v>
      </c>
      <c r="K10" s="88"/>
    </row>
    <row r="11" spans="1:11" x14ac:dyDescent="0.25">
      <c r="A11" s="82" t="s">
        <v>1046</v>
      </c>
      <c r="B11" s="82">
        <v>161553</v>
      </c>
      <c r="C11" s="83" t="s">
        <v>1051</v>
      </c>
      <c r="D11" s="84">
        <v>45175</v>
      </c>
      <c r="E11" s="82" t="s">
        <v>531</v>
      </c>
      <c r="F11" s="85">
        <v>2153.8000000000002</v>
      </c>
      <c r="G11" s="86" t="str">
        <f>IFERROR(IF(E11=9999,"STOCK",VLOOKUP(E11,TB_COMMANDE[],5,FALSE)),"Commande non répertoriée")</f>
        <v>pONDIo</v>
      </c>
      <c r="H11" s="86" t="str">
        <f>IFERROR(IF(E11=9999,"STOCK",VLOOKUP(E11,TB_COMMANDE[],12,FALSE)),"Commande non répertoriée")</f>
        <v>nni ou n. LonON - Divib - D2307092 du 31/07/2023</v>
      </c>
      <c r="I11" s="82" t="s">
        <v>1049</v>
      </c>
      <c r="J11" s="87">
        <v>0.24</v>
      </c>
      <c r="K11" s="88"/>
    </row>
    <row r="12" spans="1:11" x14ac:dyDescent="0.25">
      <c r="A12" s="82" t="s">
        <v>1046</v>
      </c>
      <c r="B12" s="82">
        <v>268780</v>
      </c>
      <c r="C12" s="83" t="s">
        <v>1047</v>
      </c>
      <c r="D12" s="84">
        <v>45176</v>
      </c>
      <c r="E12" s="82" t="s">
        <v>516</v>
      </c>
      <c r="F12" s="85">
        <v>12081.41</v>
      </c>
      <c r="G12" s="86" t="str">
        <f>IFERROR(IF(E12=9999,"STOCK",VLOOKUP(E12,TB_COMMANDE[],5,FALSE)),"Commande non répertoriée")</f>
        <v>PoLT</v>
      </c>
      <c r="H12" s="86" t="str">
        <f>IFERROR(IF(E12=9999,"STOCK",VLOOKUP(E12,TB_COMMANDE[],12,FALSE)),"Commande non répertoriée")</f>
        <v>Divib - D2307095 du 31/07/2023</v>
      </c>
      <c r="I12" s="82" t="s">
        <v>1054</v>
      </c>
      <c r="J12" s="87">
        <v>51.66</v>
      </c>
      <c r="K12" s="88"/>
    </row>
    <row r="13" spans="1:11" x14ac:dyDescent="0.25">
      <c r="A13" s="82" t="s">
        <v>1046</v>
      </c>
      <c r="B13" s="82">
        <v>161601</v>
      </c>
      <c r="C13" s="83" t="s">
        <v>1051</v>
      </c>
      <c r="D13" s="84">
        <v>45176</v>
      </c>
      <c r="E13" s="82" t="s">
        <v>898</v>
      </c>
      <c r="F13" s="85" t="s">
        <v>1034</v>
      </c>
      <c r="G13" s="86" t="str">
        <f>IFERROR(IF(E13=9999,"STOCK",VLOOKUP(E13,TB_COMMANDE[],5,FALSE)),"Commande non répertoriée")</f>
        <v>iLuoDi</v>
      </c>
      <c r="H13" s="86" t="str">
        <f>IFERROR(IF(E13=9999,"STOCK",VLOOKUP(E13,TB_COMMANDE[],12,FALSE)),"Commande non répertoriée")</f>
        <v>n. LoDoN</v>
      </c>
      <c r="I13" s="82" t="s">
        <v>1055</v>
      </c>
      <c r="J13" s="87">
        <v>95.64</v>
      </c>
      <c r="K13" s="88"/>
    </row>
    <row r="14" spans="1:11" x14ac:dyDescent="0.25">
      <c r="A14" s="82" t="s">
        <v>1046</v>
      </c>
      <c r="B14" s="82">
        <v>161653</v>
      </c>
      <c r="C14" s="83" t="s">
        <v>1051</v>
      </c>
      <c r="D14" s="84">
        <v>45177</v>
      </c>
      <c r="E14" s="82" t="s">
        <v>520</v>
      </c>
      <c r="F14" s="85">
        <v>240</v>
      </c>
      <c r="G14" s="86" t="str">
        <f>IFERROR(IF(E14=9999,"STOCK",VLOOKUP(E14,TB_COMMANDE[],5,FALSE)),"Commande non répertoriée")</f>
        <v>pONDIo</v>
      </c>
      <c r="H14" s="86" t="str">
        <f>IFERROR(IF(E14=9999,"STOCK",VLOOKUP(E14,TB_COMMANDE[],12,FALSE)),"Commande non répertoriée")</f>
        <v>nni ou n. PLONiViZ - Divib - D2307105 du 01/08/2023</v>
      </c>
      <c r="I14" s="82" t="s">
        <v>1052</v>
      </c>
      <c r="J14" s="87">
        <v>49.72</v>
      </c>
      <c r="K14" s="88"/>
    </row>
    <row r="15" spans="1:11" x14ac:dyDescent="0.25">
      <c r="A15" s="82" t="s">
        <v>1046</v>
      </c>
      <c r="B15" s="82">
        <v>161655</v>
      </c>
      <c r="C15" s="83" t="s">
        <v>1051</v>
      </c>
      <c r="D15" s="84">
        <v>45177</v>
      </c>
      <c r="E15" s="82" t="s">
        <v>520</v>
      </c>
      <c r="F15" s="85">
        <v>240</v>
      </c>
      <c r="G15" s="86" t="str">
        <f>IFERROR(IF(E15=9999,"STOCK",VLOOKUP(E15,TB_COMMANDE[],5,FALSE)),"Commande non répertoriée")</f>
        <v>pONDIo</v>
      </c>
      <c r="H15" s="86" t="str">
        <f>IFERROR(IF(E15=9999,"STOCK",VLOOKUP(E15,TB_COMMANDE[],12,FALSE)),"Commande non répertoriée")</f>
        <v>nni ou n. PLONiViZ - Divib - D2307105 du 01/08/2023</v>
      </c>
      <c r="I15" s="82" t="s">
        <v>1052</v>
      </c>
      <c r="J15" s="87">
        <v>32.33</v>
      </c>
      <c r="K15" s="88"/>
    </row>
    <row r="16" spans="1:11" x14ac:dyDescent="0.25">
      <c r="A16" s="89" t="s">
        <v>1046</v>
      </c>
      <c r="B16" s="89">
        <v>991885</v>
      </c>
      <c r="C16" s="83" t="s">
        <v>1056</v>
      </c>
      <c r="D16" s="84">
        <v>45178</v>
      </c>
      <c r="E16" s="82" t="s">
        <v>513</v>
      </c>
      <c r="F16" s="85">
        <v>2066.1999999999998</v>
      </c>
      <c r="G16" s="86" t="str">
        <f>IFERROR(IF(E16=9999,"STOCK",VLOOKUP(E16,TB_COMMANDE[],5,FALSE)),"Commande non répertoriée")</f>
        <v>pONDIo</v>
      </c>
      <c r="H16" s="86" t="str">
        <f>IFERROR(IF(E16=9999,"STOCK",VLOOKUP(E16,TB_COMMANDE[],12,FALSE)),"Commande non répertoriée")</f>
        <v>nni ou n. Doppo - Divib - D2307086 du 28/07/2023</v>
      </c>
      <c r="I16" s="82" t="s">
        <v>1048</v>
      </c>
      <c r="J16" s="87">
        <v>61.34</v>
      </c>
      <c r="K16" s="88"/>
    </row>
    <row r="17" spans="1:11" x14ac:dyDescent="0.25">
      <c r="A17" s="89" t="s">
        <v>1046</v>
      </c>
      <c r="B17" s="89">
        <v>991885</v>
      </c>
      <c r="C17" s="83" t="s">
        <v>1056</v>
      </c>
      <c r="D17" s="84">
        <v>45178</v>
      </c>
      <c r="E17" s="82" t="s">
        <v>906</v>
      </c>
      <c r="F17" s="85" t="s">
        <v>1034</v>
      </c>
      <c r="G17" s="86" t="str">
        <f>IFERROR(IF(E17=9999,"STOCK",VLOOKUP(E17,TB_COMMANDE[],5,FALSE)),"Commande non répertoriée")</f>
        <v>pONDIo</v>
      </c>
      <c r="H17" s="86" t="str">
        <f>IFERROR(IF(E17=9999,"STOCK",VLOOKUP(E17,TB_COMMANDE[],12,FALSE)),"Commande non répertoriée")</f>
        <v>nonbiiuL BONNopOUX JoDK</v>
      </c>
      <c r="I17" s="82" t="s">
        <v>1048</v>
      </c>
      <c r="J17" s="87">
        <v>52.12</v>
      </c>
      <c r="K17" s="88"/>
    </row>
    <row r="18" spans="1:11" x14ac:dyDescent="0.25">
      <c r="A18" s="89" t="s">
        <v>1046</v>
      </c>
      <c r="B18" s="89">
        <v>992233</v>
      </c>
      <c r="C18" s="83" t="s">
        <v>1056</v>
      </c>
      <c r="D18" s="84">
        <v>45180</v>
      </c>
      <c r="E18" s="82">
        <v>9999</v>
      </c>
      <c r="F18" s="85" t="s">
        <v>1034</v>
      </c>
      <c r="G18" s="86" t="str">
        <f>IFERROR(IF(E18=9999,"STOCK",VLOOKUP(E18,TB_COMMANDE[],5,FALSE)),"Commande non répertoriée")</f>
        <v>STOCK</v>
      </c>
      <c r="H18" s="86" t="str">
        <f>IFERROR(IF(E18=9999,"STOCK",VLOOKUP(E18,TB_COMMANDE[],12,FALSE)),"Commande non répertoriée")</f>
        <v>STOCK</v>
      </c>
      <c r="I18" s="82" t="s">
        <v>1057</v>
      </c>
      <c r="J18" s="87">
        <v>11.4</v>
      </c>
      <c r="K18" s="88"/>
    </row>
    <row r="19" spans="1:11" x14ac:dyDescent="0.25">
      <c r="A19" s="82" t="s">
        <v>1046</v>
      </c>
      <c r="B19" s="82">
        <v>2684582</v>
      </c>
      <c r="C19" s="83" t="s">
        <v>1047</v>
      </c>
      <c r="D19" s="84">
        <v>45180</v>
      </c>
      <c r="E19" s="82" t="s">
        <v>834</v>
      </c>
      <c r="F19" s="85" t="s">
        <v>1034</v>
      </c>
      <c r="G19" s="86" t="str">
        <f>IFERROR(IF(E19=9999,"STOCK",VLOOKUP(E19,TB_COMMANDE[],5,FALSE)),"Commande non répertoriée")</f>
        <v>Commande non répertoriée</v>
      </c>
      <c r="H19" s="86" t="str">
        <f>IFERROR(IF(E19=9999,"STOCK",VLOOKUP(E19,TB_COMMANDE[],12,FALSE)),"Commande non répertoriée")</f>
        <v>Commande non répertoriée</v>
      </c>
      <c r="I19" s="82" t="s">
        <v>1053</v>
      </c>
      <c r="J19" s="87">
        <v>832.56</v>
      </c>
      <c r="K19" s="88"/>
    </row>
    <row r="20" spans="1:11" x14ac:dyDescent="0.25">
      <c r="A20" s="82" t="s">
        <v>1046</v>
      </c>
      <c r="B20" s="82">
        <v>2684576</v>
      </c>
      <c r="C20" s="83" t="s">
        <v>1047</v>
      </c>
      <c r="D20" s="84">
        <v>45180</v>
      </c>
      <c r="E20" s="82">
        <v>9999</v>
      </c>
      <c r="F20" s="85" t="s">
        <v>1034</v>
      </c>
      <c r="G20" s="86" t="str">
        <f>IFERROR(IF(E20=9999,"STOCK",VLOOKUP(E20,TB_COMMANDE[],5,FALSE)),"Commande non répertoriée")</f>
        <v>STOCK</v>
      </c>
      <c r="H20" s="86" t="str">
        <f>IFERROR(IF(E20=9999,"STOCK",VLOOKUP(E20,TB_COMMANDE[],12,FALSE)),"Commande non répertoriée")</f>
        <v>STOCK</v>
      </c>
      <c r="I20" s="82" t="s">
        <v>1057</v>
      </c>
      <c r="J20" s="87">
        <v>113.96</v>
      </c>
      <c r="K20" s="88"/>
    </row>
    <row r="21" spans="1:11" x14ac:dyDescent="0.25">
      <c r="A21" s="82" t="s">
        <v>1046</v>
      </c>
      <c r="B21" s="82">
        <v>2684583</v>
      </c>
      <c r="C21" s="83" t="s">
        <v>1047</v>
      </c>
      <c r="D21" s="84">
        <v>45180</v>
      </c>
      <c r="E21" s="82">
        <v>9999</v>
      </c>
      <c r="F21" s="85" t="s">
        <v>1034</v>
      </c>
      <c r="G21" s="86" t="str">
        <f>IFERROR(IF(E21=9999,"STOCK",VLOOKUP(E21,TB_COMMANDE[],5,FALSE)),"Commande non répertoriée")</f>
        <v>STOCK</v>
      </c>
      <c r="H21" s="86" t="str">
        <f>IFERROR(IF(E21=9999,"STOCK",VLOOKUP(E21,TB_COMMANDE[],12,FALSE)),"Commande non répertoriée")</f>
        <v>STOCK</v>
      </c>
      <c r="I21" s="82" t="s">
        <v>1057</v>
      </c>
      <c r="J21" s="87">
        <v>907.81</v>
      </c>
      <c r="K21" s="88"/>
    </row>
    <row r="22" spans="1:11" x14ac:dyDescent="0.25">
      <c r="A22" s="82" t="s">
        <v>1046</v>
      </c>
      <c r="B22" s="82">
        <v>2684584</v>
      </c>
      <c r="C22" s="83" t="s">
        <v>1047</v>
      </c>
      <c r="D22" s="84">
        <v>45180</v>
      </c>
      <c r="E22" s="82" t="s">
        <v>531</v>
      </c>
      <c r="F22" s="85">
        <v>2153.8000000000002</v>
      </c>
      <c r="G22" s="86" t="str">
        <f>IFERROR(IF(E22=9999,"STOCK",VLOOKUP(E22,TB_COMMANDE[],5,FALSE)),"Commande non répertoriée")</f>
        <v>pONDIo</v>
      </c>
      <c r="H22" s="86" t="str">
        <f>IFERROR(IF(E22=9999,"STOCK",VLOOKUP(E22,TB_COMMANDE[],12,FALSE)),"Commande non répertoriée")</f>
        <v>nni ou n. LonON - Divib - D2307092 du 31/07/2023</v>
      </c>
      <c r="I22" s="82" t="s">
        <v>1049</v>
      </c>
      <c r="J22" s="87">
        <v>121.49</v>
      </c>
      <c r="K22" s="88"/>
    </row>
    <row r="23" spans="1:11" x14ac:dyDescent="0.25">
      <c r="A23" s="82" t="s">
        <v>1046</v>
      </c>
      <c r="B23" s="82">
        <v>161699</v>
      </c>
      <c r="C23" s="83" t="s">
        <v>1051</v>
      </c>
      <c r="D23" s="84">
        <v>45180</v>
      </c>
      <c r="E23" s="82" t="s">
        <v>514</v>
      </c>
      <c r="F23" s="85">
        <v>2391.0500000000002</v>
      </c>
      <c r="G23" s="86" t="str">
        <f>IFERROR(IF(E23=9999,"STOCK",VLOOKUP(E23,TB_COMMANDE[],5,FALSE)),"Commande non répertoriée")</f>
        <v>PoLT</v>
      </c>
      <c r="H23" s="86" t="str">
        <f>IFERROR(IF(E23=9999,"STOCK",VLOOKUP(E23,TB_COMMANDE[],12,FALSE)),"Commande non répertoriée")</f>
        <v>Divib - D2307036 du 26/07/2023</v>
      </c>
      <c r="I23" s="82" t="s">
        <v>1052</v>
      </c>
      <c r="J23" s="87">
        <v>73.97</v>
      </c>
      <c r="K23" s="88"/>
    </row>
    <row r="24" spans="1:11" x14ac:dyDescent="0.25">
      <c r="A24" s="82" t="s">
        <v>1046</v>
      </c>
      <c r="B24" s="82">
        <v>2685037</v>
      </c>
      <c r="C24" s="83" t="s">
        <v>1047</v>
      </c>
      <c r="D24" s="84">
        <v>45181</v>
      </c>
      <c r="E24" s="82">
        <v>9999</v>
      </c>
      <c r="F24" s="85" t="s">
        <v>1034</v>
      </c>
      <c r="G24" s="86" t="str">
        <f>IFERROR(IF(E24=9999,"STOCK",VLOOKUP(E24,TB_COMMANDE[],5,FALSE)),"Commande non répertoriée")</f>
        <v>STOCK</v>
      </c>
      <c r="H24" s="86" t="str">
        <f>IFERROR(IF(E24=9999,"STOCK",VLOOKUP(E24,TB_COMMANDE[],12,FALSE)),"Commande non répertoriée")</f>
        <v>STOCK</v>
      </c>
      <c r="I24" s="82" t="s">
        <v>1057</v>
      </c>
      <c r="J24" s="87">
        <v>25.86</v>
      </c>
      <c r="K24" s="88"/>
    </row>
    <row r="25" spans="1:11" x14ac:dyDescent="0.25">
      <c r="A25" s="82" t="s">
        <v>1046</v>
      </c>
      <c r="B25" s="82">
        <v>2685040</v>
      </c>
      <c r="C25" s="83" t="s">
        <v>1047</v>
      </c>
      <c r="D25" s="84">
        <v>45181</v>
      </c>
      <c r="E25" s="82">
        <v>9999</v>
      </c>
      <c r="F25" s="85" t="s">
        <v>1034</v>
      </c>
      <c r="G25" s="86" t="str">
        <f>IFERROR(IF(E25=9999,"STOCK",VLOOKUP(E25,TB_COMMANDE[],5,FALSE)),"Commande non répertoriée")</f>
        <v>STOCK</v>
      </c>
      <c r="H25" s="86" t="str">
        <f>IFERROR(IF(E25=9999,"STOCK",VLOOKUP(E25,TB_COMMANDE[],12,FALSE)),"Commande non répertoriée")</f>
        <v>STOCK</v>
      </c>
      <c r="I25" s="82" t="s">
        <v>1057</v>
      </c>
      <c r="J25" s="87">
        <v>72.59</v>
      </c>
      <c r="K25" s="88"/>
    </row>
    <row r="26" spans="1:11" x14ac:dyDescent="0.25">
      <c r="A26" s="82" t="s">
        <v>1046</v>
      </c>
      <c r="B26" s="82">
        <v>161778</v>
      </c>
      <c r="C26" s="83" t="s">
        <v>1051</v>
      </c>
      <c r="D26" s="84">
        <v>45181</v>
      </c>
      <c r="E26" s="82" t="s">
        <v>514</v>
      </c>
      <c r="F26" s="85">
        <v>2391.0500000000002</v>
      </c>
      <c r="G26" s="86" t="str">
        <f>IFERROR(IF(E26=9999,"STOCK",VLOOKUP(E26,TB_COMMANDE[],5,FALSE)),"Commande non répertoriée")</f>
        <v>PoLT</v>
      </c>
      <c r="H26" s="86" t="str">
        <f>IFERROR(IF(E26=9999,"STOCK",VLOOKUP(E26,TB_COMMANDE[],12,FALSE)),"Commande non répertoriée")</f>
        <v>Divib - D2307036 du 26/07/2023</v>
      </c>
      <c r="I26" s="82" t="s">
        <v>1052</v>
      </c>
      <c r="J26" s="87">
        <v>48.39</v>
      </c>
      <c r="K26" s="88"/>
    </row>
    <row r="27" spans="1:11" x14ac:dyDescent="0.25">
      <c r="A27" s="82" t="s">
        <v>1046</v>
      </c>
      <c r="B27" s="82">
        <v>2686593</v>
      </c>
      <c r="C27" s="83" t="s">
        <v>1047</v>
      </c>
      <c r="D27" s="84">
        <v>45183</v>
      </c>
      <c r="E27" s="82" t="s">
        <v>834</v>
      </c>
      <c r="F27" s="85" t="s">
        <v>1034</v>
      </c>
      <c r="G27" s="86" t="str">
        <f>IFERROR(IF(E27=9999,"STOCK",VLOOKUP(E27,TB_COMMANDE[],5,FALSE)),"Commande non répertoriée")</f>
        <v>Commande non répertoriée</v>
      </c>
      <c r="H27" s="86" t="str">
        <f>IFERROR(IF(E27=9999,"STOCK",VLOOKUP(E27,TB_COMMANDE[],12,FALSE)),"Commande non répertoriée")</f>
        <v>Commande non répertoriée</v>
      </c>
      <c r="I27" s="82" t="s">
        <v>1053</v>
      </c>
      <c r="J27" s="87">
        <v>439.79</v>
      </c>
      <c r="K27" s="88"/>
    </row>
    <row r="28" spans="1:11" x14ac:dyDescent="0.25">
      <c r="A28" s="82" t="s">
        <v>1046</v>
      </c>
      <c r="B28" s="82">
        <v>161893</v>
      </c>
      <c r="C28" s="83" t="s">
        <v>1051</v>
      </c>
      <c r="D28" s="84">
        <v>45183</v>
      </c>
      <c r="E28" s="82">
        <v>9999</v>
      </c>
      <c r="F28" s="85" t="s">
        <v>1034</v>
      </c>
      <c r="G28" s="86" t="str">
        <f>IFERROR(IF(E28=9999,"STOCK",VLOOKUP(E28,TB_COMMANDE[],5,FALSE)),"Commande non répertoriée")</f>
        <v>STOCK</v>
      </c>
      <c r="H28" s="86" t="str">
        <f>IFERROR(IF(E28=9999,"STOCK",VLOOKUP(E28,TB_COMMANDE[],12,FALSE)),"Commande non répertoriée")</f>
        <v>STOCK</v>
      </c>
      <c r="I28" s="82" t="s">
        <v>1057</v>
      </c>
      <c r="J28" s="87">
        <v>51.78</v>
      </c>
      <c r="K28" s="88"/>
    </row>
    <row r="29" spans="1:11" x14ac:dyDescent="0.25">
      <c r="A29" s="82" t="s">
        <v>1046</v>
      </c>
      <c r="B29" s="82">
        <v>2686588</v>
      </c>
      <c r="C29" s="83" t="s">
        <v>1047</v>
      </c>
      <c r="D29" s="84">
        <v>45184</v>
      </c>
      <c r="E29" s="82" t="s">
        <v>509</v>
      </c>
      <c r="F29" s="85">
        <v>14636.83</v>
      </c>
      <c r="G29" s="86" t="str">
        <f>IFERROR(IF(E29=9999,"STOCK",VLOOKUP(E29,TB_COMMANDE[],5,FALSE)),"Commande non répertoriée")</f>
        <v>pONDIo</v>
      </c>
      <c r="H29" s="86" t="str">
        <f>IFERROR(IF(E29=9999,"STOCK",VLOOKUP(E29,TB_COMMANDE[],12,FALSE)),"Commande non répertoriée")</f>
        <v>nni ou n. VoLiNDi - Divib - D2307023 du 10/07/2023</v>
      </c>
      <c r="I29" s="82" t="s">
        <v>1055</v>
      </c>
      <c r="J29" s="87">
        <v>138.46</v>
      </c>
      <c r="K29" s="88"/>
    </row>
    <row r="30" spans="1:11" x14ac:dyDescent="0.25">
      <c r="A30" s="89" t="s">
        <v>1046</v>
      </c>
      <c r="B30" s="89">
        <v>994121</v>
      </c>
      <c r="C30" s="83" t="s">
        <v>1056</v>
      </c>
      <c r="D30" s="84">
        <v>45187</v>
      </c>
      <c r="E30" s="82" t="s">
        <v>514</v>
      </c>
      <c r="F30" s="85">
        <v>2391.0500000000002</v>
      </c>
      <c r="G30" s="86" t="str">
        <f>IFERROR(IF(E30=9999,"STOCK",VLOOKUP(E30,TB_COMMANDE[],5,FALSE)),"Commande non répertoriée")</f>
        <v>PoLT</v>
      </c>
      <c r="H30" s="86" t="str">
        <f>IFERROR(IF(E30=9999,"STOCK",VLOOKUP(E30,TB_COMMANDE[],12,FALSE)),"Commande non répertoriée")</f>
        <v>Divib - D2307036 du 26/07/2023</v>
      </c>
      <c r="I30" s="82" t="s">
        <v>1054</v>
      </c>
      <c r="J30" s="87">
        <v>27.68</v>
      </c>
      <c r="K30" s="88"/>
    </row>
    <row r="31" spans="1:11" x14ac:dyDescent="0.25">
      <c r="A31" s="82" t="s">
        <v>1046</v>
      </c>
      <c r="B31" s="82">
        <v>2687056</v>
      </c>
      <c r="C31" s="83" t="s">
        <v>1047</v>
      </c>
      <c r="D31" s="84">
        <v>45187</v>
      </c>
      <c r="E31" s="82" t="s">
        <v>509</v>
      </c>
      <c r="F31" s="85">
        <v>14636.83</v>
      </c>
      <c r="G31" s="86" t="str">
        <f>IFERROR(IF(E31=9999,"STOCK",VLOOKUP(E31,TB_COMMANDE[],5,FALSE)),"Commande non répertoriée")</f>
        <v>pONDIo</v>
      </c>
      <c r="H31" s="86" t="str">
        <f>IFERROR(IF(E31=9999,"STOCK",VLOOKUP(E31,TB_COMMANDE[],12,FALSE)),"Commande non répertoriée")</f>
        <v>nni ou n. VoLiNDi - Divib - D2307023 du 10/07/2023</v>
      </c>
      <c r="I31" s="82" t="s">
        <v>1055</v>
      </c>
      <c r="J31" s="87">
        <v>138.46</v>
      </c>
      <c r="K31" s="88"/>
    </row>
    <row r="32" spans="1:11" x14ac:dyDescent="0.25">
      <c r="A32" s="82" t="s">
        <v>1046</v>
      </c>
      <c r="B32" s="82">
        <v>162068</v>
      </c>
      <c r="C32" s="83" t="s">
        <v>1051</v>
      </c>
      <c r="D32" s="84">
        <v>45188</v>
      </c>
      <c r="E32" s="82" t="s">
        <v>542</v>
      </c>
      <c r="F32" s="85">
        <v>1649.62</v>
      </c>
      <c r="G32" s="86" t="str">
        <f>IFERROR(IF(E32=9999,"STOCK",VLOOKUP(E32,TB_COMMANDE[],5,FALSE)),"Commande non répertoriée")</f>
        <v>PoLT</v>
      </c>
      <c r="H32" s="86" t="str">
        <f>IFERROR(IF(E32=9999,"STOCK",VLOOKUP(E32,TB_COMMANDE[],12,FALSE)),"Commande non répertoriée")</f>
        <v>Divib - D2308027 du 11/08/2023</v>
      </c>
      <c r="I32" s="82" t="s">
        <v>1052</v>
      </c>
      <c r="J32" s="87">
        <v>250.46</v>
      </c>
      <c r="K32" s="88"/>
    </row>
    <row r="33" spans="1:11" x14ac:dyDescent="0.25">
      <c r="A33" s="89" t="s">
        <v>1046</v>
      </c>
      <c r="B33" s="89">
        <v>55636</v>
      </c>
      <c r="C33" s="83" t="s">
        <v>1058</v>
      </c>
      <c r="D33" s="84">
        <v>45188</v>
      </c>
      <c r="E33" s="82"/>
      <c r="F33" s="85" t="s">
        <v>1034</v>
      </c>
      <c r="G33" s="86" t="str">
        <f>IFERROR(IF(E33=9999,"STOCK",VLOOKUP(E33,TB_COMMANDE[],5,FALSE)),"Commande non répertoriée")</f>
        <v>Commande non répertoriée</v>
      </c>
      <c r="H33" s="86" t="str">
        <f>IFERROR(IF(E33=9999,"STOCK",VLOOKUP(E33,TB_COMMANDE[],12,FALSE)),"Commande non répertoriée")</f>
        <v>Commande non répertoriée</v>
      </c>
      <c r="I33" s="82"/>
      <c r="J33" s="87"/>
      <c r="K33" s="88"/>
    </row>
    <row r="34" spans="1:11" x14ac:dyDescent="0.25">
      <c r="A34" s="82" t="s">
        <v>1046</v>
      </c>
      <c r="B34" s="82">
        <v>2683</v>
      </c>
      <c r="C34" s="83" t="s">
        <v>1059</v>
      </c>
      <c r="D34" s="84">
        <v>45188</v>
      </c>
      <c r="E34" s="82">
        <v>9999</v>
      </c>
      <c r="F34" s="85" t="s">
        <v>1034</v>
      </c>
      <c r="G34" s="86" t="str">
        <f>IFERROR(IF(E34=9999,"STOCK",VLOOKUP(E34,TB_COMMANDE[],5,FALSE)),"Commande non répertoriée")</f>
        <v>STOCK</v>
      </c>
      <c r="H34" s="86" t="str">
        <f>IFERROR(IF(E34=9999,"STOCK",VLOOKUP(E34,TB_COMMANDE[],12,FALSE)),"Commande non répertoriée")</f>
        <v>STOCK</v>
      </c>
      <c r="I34" s="82" t="s">
        <v>1057</v>
      </c>
      <c r="J34" s="87">
        <v>150.77000000000001</v>
      </c>
      <c r="K34" s="88"/>
    </row>
    <row r="35" spans="1:11" x14ac:dyDescent="0.25">
      <c r="A35" s="89" t="s">
        <v>1046</v>
      </c>
      <c r="B35" s="89">
        <v>55636</v>
      </c>
      <c r="C35" s="83" t="s">
        <v>1058</v>
      </c>
      <c r="D35" s="84">
        <v>45188</v>
      </c>
      <c r="E35" s="82" t="s">
        <v>550</v>
      </c>
      <c r="F35" s="85">
        <v>335</v>
      </c>
      <c r="G35" s="86" t="str">
        <f>IFERROR(IF(E35=9999,"STOCK",VLOOKUP(E35,TB_COMMANDE[],5,FALSE)),"Commande non répertoriée")</f>
        <v>pONDIo</v>
      </c>
      <c r="H35" s="86" t="str">
        <f>IFERROR(IF(E35=9999,"STOCK",VLOOKUP(E35,TB_COMMANDE[],12,FALSE)),"Commande non répertoriée")</f>
        <v>nni ou n. LoULiNT - Divib - D2309015 du 05/09/2023</v>
      </c>
      <c r="I35" s="82" t="s">
        <v>1052</v>
      </c>
      <c r="J35" s="87">
        <v>198.23</v>
      </c>
      <c r="K35" s="88"/>
    </row>
    <row r="36" spans="1:11" x14ac:dyDescent="0.25">
      <c r="A36" s="82" t="s">
        <v>1046</v>
      </c>
      <c r="B36" s="82">
        <v>26877499</v>
      </c>
      <c r="C36" s="83" t="s">
        <v>1047</v>
      </c>
      <c r="D36" s="84">
        <v>45188</v>
      </c>
      <c r="E36" s="82" t="s">
        <v>834</v>
      </c>
      <c r="F36" s="85" t="s">
        <v>1034</v>
      </c>
      <c r="G36" s="86" t="str">
        <f>IFERROR(IF(E36=9999,"STOCK",VLOOKUP(E36,TB_COMMANDE[],5,FALSE)),"Commande non répertoriée")</f>
        <v>Commande non répertoriée</v>
      </c>
      <c r="H36" s="86" t="str">
        <f>IFERROR(IF(E36=9999,"STOCK",VLOOKUP(E36,TB_COMMANDE[],12,FALSE)),"Commande non répertoriée")</f>
        <v>Commande non répertoriée</v>
      </c>
      <c r="I36" s="82" t="s">
        <v>1053</v>
      </c>
      <c r="J36" s="87">
        <v>3323.6</v>
      </c>
      <c r="K36" s="88"/>
    </row>
    <row r="37" spans="1:11" x14ac:dyDescent="0.25">
      <c r="A37" s="82" t="s">
        <v>1046</v>
      </c>
      <c r="B37" s="82">
        <v>2687500</v>
      </c>
      <c r="C37" s="83" t="s">
        <v>1047</v>
      </c>
      <c r="D37" s="84">
        <v>45188</v>
      </c>
      <c r="E37" s="82">
        <v>9999</v>
      </c>
      <c r="F37" s="85" t="s">
        <v>1034</v>
      </c>
      <c r="G37" s="86" t="str">
        <f>IFERROR(IF(E37=9999,"STOCK",VLOOKUP(E37,TB_COMMANDE[],5,FALSE)),"Commande non répertoriée")</f>
        <v>STOCK</v>
      </c>
      <c r="H37" s="86" t="str">
        <f>IFERROR(IF(E37=9999,"STOCK",VLOOKUP(E37,TB_COMMANDE[],12,FALSE)),"Commande non répertoriée")</f>
        <v>STOCK</v>
      </c>
      <c r="I37" s="82"/>
      <c r="J37" s="87">
        <v>20.03</v>
      </c>
      <c r="K37" s="88"/>
    </row>
    <row r="38" spans="1:11" x14ac:dyDescent="0.25">
      <c r="A38" s="82" t="s">
        <v>1046</v>
      </c>
      <c r="B38" s="82">
        <v>2688209</v>
      </c>
      <c r="C38" s="83" t="s">
        <v>1047</v>
      </c>
      <c r="D38" s="84">
        <v>45189</v>
      </c>
      <c r="E38" s="82">
        <v>9999</v>
      </c>
      <c r="F38" s="85" t="s">
        <v>1034</v>
      </c>
      <c r="G38" s="86" t="str">
        <f>IFERROR(IF(E38=9999,"STOCK",VLOOKUP(E38,TB_COMMANDE[],5,FALSE)),"Commande non répertoriée")</f>
        <v>STOCK</v>
      </c>
      <c r="H38" s="86" t="str">
        <f>IFERROR(IF(E38=9999,"STOCK",VLOOKUP(E38,TB_COMMANDE[],12,FALSE)),"Commande non répertoriée")</f>
        <v>STOCK</v>
      </c>
      <c r="I38" s="82" t="s">
        <v>1057</v>
      </c>
      <c r="J38" s="87">
        <v>57.59</v>
      </c>
      <c r="K38" s="88"/>
    </row>
    <row r="39" spans="1:11" x14ac:dyDescent="0.25">
      <c r="A39" s="82" t="s">
        <v>1046</v>
      </c>
      <c r="B39" s="82">
        <v>2688182</v>
      </c>
      <c r="C39" s="83" t="s">
        <v>1047</v>
      </c>
      <c r="D39" s="84">
        <v>45189</v>
      </c>
      <c r="E39" s="82">
        <v>9999</v>
      </c>
      <c r="F39" s="85" t="s">
        <v>1034</v>
      </c>
      <c r="G39" s="86" t="str">
        <f>IFERROR(IF(E39=9999,"STOCK",VLOOKUP(E39,TB_COMMANDE[],5,FALSE)),"Commande non répertoriée")</f>
        <v>STOCK</v>
      </c>
      <c r="H39" s="86" t="str">
        <f>IFERROR(IF(E39=9999,"STOCK",VLOOKUP(E39,TB_COMMANDE[],12,FALSE)),"Commande non répertoriée")</f>
        <v>STOCK</v>
      </c>
      <c r="I39" s="82" t="s">
        <v>1057</v>
      </c>
      <c r="J39" s="87">
        <v>73.84</v>
      </c>
      <c r="K39" s="88"/>
    </row>
    <row r="40" spans="1:11" x14ac:dyDescent="0.25">
      <c r="A40" s="82" t="s">
        <v>1046</v>
      </c>
      <c r="B40" s="82">
        <v>2688230</v>
      </c>
      <c r="C40" s="83" t="s">
        <v>1047</v>
      </c>
      <c r="D40" s="84">
        <v>45189</v>
      </c>
      <c r="E40" s="82" t="s">
        <v>834</v>
      </c>
      <c r="F40" s="85" t="s">
        <v>1034</v>
      </c>
      <c r="G40" s="86" t="str">
        <f>IFERROR(IF(E40=9999,"STOCK",VLOOKUP(E40,TB_COMMANDE[],5,FALSE)),"Commande non répertoriée")</f>
        <v>Commande non répertoriée</v>
      </c>
      <c r="H40" s="86" t="str">
        <f>IFERROR(IF(E40=9999,"STOCK",VLOOKUP(E40,TB_COMMANDE[],12,FALSE)),"Commande non répertoriée")</f>
        <v>Commande non répertoriée</v>
      </c>
      <c r="I40" s="82" t="s">
        <v>1053</v>
      </c>
      <c r="J40" s="87">
        <v>14.83</v>
      </c>
      <c r="K40" s="88"/>
    </row>
    <row r="41" spans="1:11" x14ac:dyDescent="0.25">
      <c r="A41" s="82" t="s">
        <v>1046</v>
      </c>
      <c r="B41" s="82">
        <v>2688188</v>
      </c>
      <c r="C41" s="83" t="s">
        <v>1047</v>
      </c>
      <c r="D41" s="84">
        <v>45189</v>
      </c>
      <c r="E41" s="82" t="s">
        <v>535</v>
      </c>
      <c r="F41" s="85">
        <v>544.73</v>
      </c>
      <c r="G41" s="86" t="str">
        <f>IFERROR(IF(E41=9999,"STOCK",VLOOKUP(E41,TB_COMMANDE[],5,FALSE)),"Commande non répertoriée")</f>
        <v>pONDIo</v>
      </c>
      <c r="H41" s="86" t="str">
        <f>IFERROR(IF(E41=9999,"STOCK",VLOOKUP(E41,TB_COMMANDE[],12,FALSE)),"Commande non répertoriée")</f>
        <v>nodoni DLOUZoT - Divib - D2305062 du 25/05/2023</v>
      </c>
      <c r="I41" s="82" t="s">
        <v>1049</v>
      </c>
      <c r="J41" s="87">
        <v>33.25</v>
      </c>
      <c r="K41" s="88"/>
    </row>
    <row r="42" spans="1:11" x14ac:dyDescent="0.25">
      <c r="A42" s="82" t="s">
        <v>1046</v>
      </c>
      <c r="B42" s="82">
        <v>376710</v>
      </c>
      <c r="C42" s="83" t="s">
        <v>1060</v>
      </c>
      <c r="D42" s="84">
        <v>45191</v>
      </c>
      <c r="E42" s="82" t="s">
        <v>590</v>
      </c>
      <c r="F42" s="85">
        <v>780.76</v>
      </c>
      <c r="G42" s="86" t="str">
        <f>IFERROR(IF(E42=9999,"STOCK",VLOOKUP(E42,TB_COMMANDE[],5,FALSE)),"Commande non répertoriée")</f>
        <v>pONDIo</v>
      </c>
      <c r="H42" s="86" t="str">
        <f>IFERROR(IF(E42=9999,"STOCK",VLOOKUP(E42,TB_COMMANDE[],12,FALSE)),"Commande non répertoriée")</f>
        <v>nni ou n. ibTiBoN - Divib - D2309068 du 15/09/2023</v>
      </c>
      <c r="I42" s="82" t="s">
        <v>1049</v>
      </c>
      <c r="J42" s="87">
        <v>40.56</v>
      </c>
      <c r="K42" s="88"/>
    </row>
    <row r="43" spans="1:11" x14ac:dyDescent="0.25">
      <c r="A43" s="82" t="s">
        <v>1046</v>
      </c>
      <c r="B43" s="82">
        <v>376709</v>
      </c>
      <c r="C43" s="83" t="s">
        <v>1060</v>
      </c>
      <c r="D43" s="84">
        <v>45191</v>
      </c>
      <c r="E43" s="82" t="s">
        <v>556</v>
      </c>
      <c r="F43" s="85">
        <v>9320.93</v>
      </c>
      <c r="G43" s="86" t="str">
        <f>IFERROR(IF(E43=9999,"STOCK",VLOOKUP(E43,TB_COMMANDE[],5,FALSE)),"Commande non répertoriée")</f>
        <v>bODIUn</v>
      </c>
      <c r="H43" s="86" t="str">
        <f>IFERROR(IF(E43=9999,"STOCK",VLOOKUP(E43,TB_COMMANDE[],12,FALSE)),"Commande non répertoriée")</f>
        <v>nni DoPiLLi - Divib - D2309003 du 01/09/2023</v>
      </c>
      <c r="I43" s="82" t="s">
        <v>1049</v>
      </c>
      <c r="J43" s="87">
        <v>2.88</v>
      </c>
      <c r="K43" s="88"/>
    </row>
    <row r="44" spans="1:11" x14ac:dyDescent="0.25">
      <c r="A44" s="82" t="s">
        <v>1046</v>
      </c>
      <c r="B44" s="82">
        <v>376709</v>
      </c>
      <c r="C44" s="83" t="s">
        <v>1060</v>
      </c>
      <c r="D44" s="84">
        <v>45191</v>
      </c>
      <c r="E44" s="82" t="s">
        <v>562</v>
      </c>
      <c r="F44" s="85">
        <v>7241.99</v>
      </c>
      <c r="G44" s="86" t="str">
        <f>IFERROR(IF(E44=9999,"STOCK",VLOOKUP(E44,TB_COMMANDE[],5,FALSE)),"Commande non répertoriée")</f>
        <v>bODIUn</v>
      </c>
      <c r="H44" s="86" t="str">
        <f>IFERROR(IF(E44=9999,"STOCK",VLOOKUP(E44,TB_COMMANDE[],12,FALSE)),"Commande non répertoriée")</f>
        <v>n. ou nni DLiniNT - Divib - D2309002 du 01/09/2023</v>
      </c>
      <c r="I44" s="82" t="s">
        <v>1049</v>
      </c>
      <c r="J44" s="87">
        <v>2.88</v>
      </c>
      <c r="K44" s="88"/>
    </row>
    <row r="45" spans="1:11" x14ac:dyDescent="0.25">
      <c r="A45" s="82" t="s">
        <v>1046</v>
      </c>
      <c r="B45" s="82">
        <v>376709</v>
      </c>
      <c r="C45" s="83" t="s">
        <v>1060</v>
      </c>
      <c r="D45" s="84">
        <v>45191</v>
      </c>
      <c r="E45" s="82" t="s">
        <v>560</v>
      </c>
      <c r="F45" s="85">
        <v>5590.9</v>
      </c>
      <c r="G45" s="86" t="str">
        <f>IFERROR(IF(E45=9999,"STOCK",VLOOKUP(E45,TB_COMMANDE[],5,FALSE)),"Commande non répertoriée")</f>
        <v>bODIUn</v>
      </c>
      <c r="H45" s="86" t="str">
        <f>IFERROR(IF(E45=9999,"STOCK",VLOOKUP(E45,TB_COMMANDE[],12,FALSE)),"Commande non répertoriée")</f>
        <v>n. ou nni LIGNu - Divib - D2309004 du 01/09/2023</v>
      </c>
      <c r="I45" s="82" t="s">
        <v>1049</v>
      </c>
      <c r="J45" s="87">
        <v>2.88</v>
      </c>
      <c r="K45" s="88"/>
    </row>
    <row r="46" spans="1:11" x14ac:dyDescent="0.25">
      <c r="A46" s="82" t="s">
        <v>1046</v>
      </c>
      <c r="B46" s="82">
        <v>376709</v>
      </c>
      <c r="C46" s="83" t="s">
        <v>1060</v>
      </c>
      <c r="D46" s="84">
        <v>45191</v>
      </c>
      <c r="E46" s="82" t="s">
        <v>570</v>
      </c>
      <c r="F46" s="85">
        <v>8139.74</v>
      </c>
      <c r="G46" s="86" t="str">
        <f>IFERROR(IF(E46=9999,"STOCK",VLOOKUP(E46,TB_COMMANDE[],5,FALSE)),"Commande non répertoriée")</f>
        <v>bODIUn</v>
      </c>
      <c r="H46" s="86" t="str">
        <f>IFERROR(IF(E46=9999,"STOCK",VLOOKUP(E46,TB_COMMANDE[],12,FALSE)),"Commande non répertoriée")</f>
        <v>n. DOULNOT oloin - Divib - D2309007 du 01/09/2023</v>
      </c>
      <c r="I46" s="82" t="s">
        <v>1049</v>
      </c>
      <c r="J46" s="87">
        <v>2.88</v>
      </c>
      <c r="K46" s="88"/>
    </row>
    <row r="47" spans="1:11" x14ac:dyDescent="0.25">
      <c r="A47" s="82" t="s">
        <v>1046</v>
      </c>
      <c r="B47" s="82">
        <v>376692</v>
      </c>
      <c r="C47" s="83" t="s">
        <v>1060</v>
      </c>
      <c r="D47" s="84">
        <v>45191</v>
      </c>
      <c r="E47" s="82" t="s">
        <v>590</v>
      </c>
      <c r="F47" s="85">
        <v>780.76</v>
      </c>
      <c r="G47" s="86" t="str">
        <f>IFERROR(IF(E47=9999,"STOCK",VLOOKUP(E47,TB_COMMANDE[],5,FALSE)),"Commande non répertoriée")</f>
        <v>pONDIo</v>
      </c>
      <c r="H47" s="86" t="str">
        <f>IFERROR(IF(E47=9999,"STOCK",VLOOKUP(E47,TB_COMMANDE[],12,FALSE)),"Commande non répertoriée")</f>
        <v>nni ou n. ibTiBoN - Divib - D2309068 du 15/09/2023</v>
      </c>
      <c r="I47" s="82" t="s">
        <v>1049</v>
      </c>
      <c r="J47" s="87">
        <v>33.450000000000003</v>
      </c>
      <c r="K47" s="88"/>
    </row>
    <row r="48" spans="1:11" x14ac:dyDescent="0.25">
      <c r="A48" s="82" t="s">
        <v>1046</v>
      </c>
      <c r="B48" s="82">
        <v>162427</v>
      </c>
      <c r="C48" s="83" t="s">
        <v>1051</v>
      </c>
      <c r="D48" s="84">
        <v>45195</v>
      </c>
      <c r="E48" s="82" t="s">
        <v>516</v>
      </c>
      <c r="F48" s="85">
        <v>12081.41</v>
      </c>
      <c r="G48" s="86" t="str">
        <f>IFERROR(IF(E48=9999,"STOCK",VLOOKUP(E48,TB_COMMANDE[],5,FALSE)),"Commande non répertoriée")</f>
        <v>PoLT</v>
      </c>
      <c r="H48" s="86" t="str">
        <f>IFERROR(IF(E48=9999,"STOCK",VLOOKUP(E48,TB_COMMANDE[],12,FALSE)),"Commande non répertoriée")</f>
        <v>Divib - D2307095 du 31/07/2023</v>
      </c>
      <c r="I48" s="82" t="s">
        <v>1052</v>
      </c>
      <c r="J48" s="87">
        <v>68.16</v>
      </c>
      <c r="K48" s="88"/>
    </row>
    <row r="49" spans="1:11" x14ac:dyDescent="0.25">
      <c r="A49" s="82" t="s">
        <v>1046</v>
      </c>
      <c r="B49" s="82">
        <v>162390</v>
      </c>
      <c r="C49" s="83" t="s">
        <v>1051</v>
      </c>
      <c r="D49" s="84">
        <v>45195</v>
      </c>
      <c r="E49" s="82" t="s">
        <v>514</v>
      </c>
      <c r="F49" s="85">
        <v>2391.0500000000002</v>
      </c>
      <c r="G49" s="86" t="str">
        <f>IFERROR(IF(E49=9999,"STOCK",VLOOKUP(E49,TB_COMMANDE[],5,FALSE)),"Commande non répertoriée")</f>
        <v>PoLT</v>
      </c>
      <c r="H49" s="86" t="str">
        <f>IFERROR(IF(E49=9999,"STOCK",VLOOKUP(E49,TB_COMMANDE[],12,FALSE)),"Commande non répertoriée")</f>
        <v>Divib - D2307036 du 26/07/2023</v>
      </c>
      <c r="I49" s="82" t="s">
        <v>1052</v>
      </c>
      <c r="J49" s="87">
        <v>4.33</v>
      </c>
      <c r="K49" s="88"/>
    </row>
    <row r="50" spans="1:11" x14ac:dyDescent="0.25">
      <c r="A50" s="82" t="s">
        <v>1046</v>
      </c>
      <c r="B50" s="82">
        <v>376748</v>
      </c>
      <c r="C50" s="83" t="s">
        <v>1060</v>
      </c>
      <c r="D50" s="84">
        <v>45195</v>
      </c>
      <c r="E50" s="82" t="s">
        <v>590</v>
      </c>
      <c r="F50" s="85">
        <v>780.76</v>
      </c>
      <c r="G50" s="86" t="str">
        <f>IFERROR(IF(E50=9999,"STOCK",VLOOKUP(E50,TB_COMMANDE[],5,FALSE)),"Commande non répertoriée")</f>
        <v>pONDIo</v>
      </c>
      <c r="H50" s="86" t="str">
        <f>IFERROR(IF(E50=9999,"STOCK",VLOOKUP(E50,TB_COMMANDE[],12,FALSE)),"Commande non répertoriée")</f>
        <v>nni ou n. ibTiBoN - Divib - D2309068 du 15/09/2023</v>
      </c>
      <c r="I50" s="82" t="s">
        <v>1049</v>
      </c>
      <c r="J50" s="87">
        <v>2.61</v>
      </c>
      <c r="K50" s="88"/>
    </row>
    <row r="51" spans="1:11" x14ac:dyDescent="0.25">
      <c r="A51" s="82" t="s">
        <v>1046</v>
      </c>
      <c r="B51" s="82">
        <v>162514</v>
      </c>
      <c r="C51" s="83" t="s">
        <v>1051</v>
      </c>
      <c r="D51" s="84">
        <v>45197</v>
      </c>
      <c r="E51" s="82" t="s">
        <v>516</v>
      </c>
      <c r="F51" s="85">
        <v>12081.41</v>
      </c>
      <c r="G51" s="86" t="str">
        <f>IFERROR(IF(E51=9999,"STOCK",VLOOKUP(E51,TB_COMMANDE[],5,FALSE)),"Commande non répertoriée")</f>
        <v>PoLT</v>
      </c>
      <c r="H51" s="86" t="str">
        <f>IFERROR(IF(E51=9999,"STOCK",VLOOKUP(E51,TB_COMMANDE[],12,FALSE)),"Commande non répertoriée")</f>
        <v>Divib - D2307095 du 31/07/2023</v>
      </c>
      <c r="I51" s="82" t="s">
        <v>1052</v>
      </c>
      <c r="J51" s="87">
        <v>39.08</v>
      </c>
      <c r="K51" s="88"/>
    </row>
    <row r="52" spans="1:11" x14ac:dyDescent="0.25">
      <c r="A52" s="82" t="s">
        <v>1046</v>
      </c>
      <c r="B52" s="82">
        <v>2691814</v>
      </c>
      <c r="C52" s="83" t="s">
        <v>1047</v>
      </c>
      <c r="D52" s="84">
        <v>45198</v>
      </c>
      <c r="E52" s="82" t="s">
        <v>603</v>
      </c>
      <c r="F52" s="85">
        <v>1030</v>
      </c>
      <c r="G52" s="86" t="str">
        <f>IFERROR(IF(E52=9999,"STOCK",VLOOKUP(E52,TB_COMMANDE[],5,FALSE)),"Commande non répertoriée")</f>
        <v>DITuo</v>
      </c>
      <c r="H52" s="86" t="str">
        <f>IFERROR(IF(E52=9999,"STOCK",VLOOKUP(E52,TB_COMMANDE[],12,FALSE)),"Commande non répertoriée")</f>
        <v>nni NOi WoLON  - Divib - D2308040 du 30/08/2023</v>
      </c>
      <c r="I52" s="82" t="s">
        <v>1049</v>
      </c>
      <c r="J52" s="87">
        <v>93.96</v>
      </c>
      <c r="K52" s="88"/>
    </row>
    <row r="53" spans="1:11" x14ac:dyDescent="0.25">
      <c r="A53" s="82" t="s">
        <v>1046</v>
      </c>
      <c r="B53" s="82">
        <v>2691814</v>
      </c>
      <c r="C53" s="83" t="s">
        <v>1047</v>
      </c>
      <c r="D53" s="84">
        <v>45198</v>
      </c>
      <c r="E53" s="82" t="s">
        <v>515</v>
      </c>
      <c r="F53" s="85">
        <v>1250.0899999999999</v>
      </c>
      <c r="G53" s="86" t="str">
        <f>IFERROR(IF(E53=9999,"STOCK",VLOOKUP(E53,TB_COMMANDE[],5,FALSE)),"Commande non répertoriée")</f>
        <v>pONDIo</v>
      </c>
      <c r="H53" s="86" t="str">
        <f>IFERROR(IF(E53=9999,"STOCK",VLOOKUP(E53,TB_COMMANDE[],12,FALSE)),"Commande non répertoriée")</f>
        <v>nni ou n. GiNIiub - Divib - D2307075 du 26/07/2023</v>
      </c>
      <c r="I53" s="82" t="s">
        <v>1049</v>
      </c>
      <c r="J53" s="87">
        <v>56.38</v>
      </c>
      <c r="K53" s="88"/>
    </row>
    <row r="54" spans="1:11" x14ac:dyDescent="0.25">
      <c r="A54" s="82" t="s">
        <v>1046</v>
      </c>
      <c r="B54" s="82">
        <v>2691814</v>
      </c>
      <c r="C54" s="83" t="s">
        <v>1047</v>
      </c>
      <c r="D54" s="84">
        <v>45198</v>
      </c>
      <c r="E54" s="82" t="s">
        <v>591</v>
      </c>
      <c r="F54" s="85">
        <v>2092.42</v>
      </c>
      <c r="G54" s="86" t="str">
        <f>IFERROR(IF(E54=9999,"STOCK",VLOOKUP(E54,TB_COMMANDE[],5,FALSE)),"Commande non répertoriée")</f>
        <v>pONDIo</v>
      </c>
      <c r="H54" s="86" t="str">
        <f>IFERROR(IF(E54=9999,"STOCK",VLOOKUP(E54,TB_COMMANDE[],12,FALSE)),"Commande non répertoriée")</f>
        <v>nni ou n. DJono / HoLOUTIOUNIoN - Divib - D2307038 du 13/07/2023</v>
      </c>
      <c r="I54" s="82" t="s">
        <v>1053</v>
      </c>
      <c r="J54" s="87">
        <v>85.9</v>
      </c>
      <c r="K54" s="88"/>
    </row>
    <row r="55" spans="1:11" x14ac:dyDescent="0.25">
      <c r="A55" s="82" t="s">
        <v>1046</v>
      </c>
      <c r="B55" s="82">
        <v>2691812</v>
      </c>
      <c r="C55" s="83" t="s">
        <v>1047</v>
      </c>
      <c r="D55" s="84">
        <v>45198</v>
      </c>
      <c r="E55" s="82" t="s">
        <v>575</v>
      </c>
      <c r="F55" s="85">
        <v>6672.57</v>
      </c>
      <c r="G55" s="86" t="str">
        <f>IFERROR(IF(E55=9999,"STOCK",VLOOKUP(E55,TB_COMMANDE[],5,FALSE)),"Commande non répertoriée")</f>
        <v>pONDIo</v>
      </c>
      <c r="H55" s="86" t="str">
        <f>IFERROR(IF(E55=9999,"STOCK",VLOOKUP(E55,TB_COMMANDE[],12,FALSE)),"Commande non répertoriée")</f>
        <v>nni ou n. BibbODib - Divib - D2309044 du 12/09/2023</v>
      </c>
      <c r="I55" s="82" t="s">
        <v>1053</v>
      </c>
      <c r="J55" s="87">
        <v>35.57</v>
      </c>
      <c r="K55" s="88"/>
    </row>
    <row r="56" spans="1:11" x14ac:dyDescent="0.25">
      <c r="A56" s="82" t="s">
        <v>1046</v>
      </c>
      <c r="B56" s="82">
        <v>2691820</v>
      </c>
      <c r="C56" s="83" t="s">
        <v>1047</v>
      </c>
      <c r="D56" s="84">
        <v>45198</v>
      </c>
      <c r="E56" s="82" t="s">
        <v>575</v>
      </c>
      <c r="F56" s="85">
        <v>6672.57</v>
      </c>
      <c r="G56" s="86" t="str">
        <f>IFERROR(IF(E56=9999,"STOCK",VLOOKUP(E56,TB_COMMANDE[],5,FALSE)),"Commande non répertoriée")</f>
        <v>pONDIo</v>
      </c>
      <c r="H56" s="86" t="str">
        <f>IFERROR(IF(E56=9999,"STOCK",VLOOKUP(E56,TB_COMMANDE[],12,FALSE)),"Commande non répertoriée")</f>
        <v>nni ou n. BibbODib - Divib - D2309044 du 12/09/2023</v>
      </c>
      <c r="I56" s="82" t="s">
        <v>1053</v>
      </c>
      <c r="J56" s="87">
        <v>556.13</v>
      </c>
      <c r="K56" s="88"/>
    </row>
    <row r="57" spans="1:11" x14ac:dyDescent="0.25">
      <c r="A57" s="82" t="s">
        <v>1046</v>
      </c>
      <c r="B57" s="82">
        <v>2691829</v>
      </c>
      <c r="C57" s="83" t="s">
        <v>1047</v>
      </c>
      <c r="D57" s="84">
        <v>45198</v>
      </c>
      <c r="E57" s="82">
        <v>9999</v>
      </c>
      <c r="F57" s="85" t="s">
        <v>1034</v>
      </c>
      <c r="G57" s="86" t="str">
        <f>IFERROR(IF(E57=9999,"STOCK",VLOOKUP(E57,TB_COMMANDE[],5,FALSE)),"Commande non répertoriée")</f>
        <v>STOCK</v>
      </c>
      <c r="H57" s="86" t="str">
        <f>IFERROR(IF(E57=9999,"STOCK",VLOOKUP(E57,TB_COMMANDE[],12,FALSE)),"Commande non répertoriée")</f>
        <v>STOCK</v>
      </c>
      <c r="I57" s="82"/>
      <c r="J57" s="87">
        <v>40.35</v>
      </c>
      <c r="K57" s="88"/>
    </row>
    <row r="58" spans="1:11" x14ac:dyDescent="0.25">
      <c r="A58" s="82" t="s">
        <v>1046</v>
      </c>
      <c r="B58" s="82">
        <v>2691813</v>
      </c>
      <c r="C58" s="83" t="s">
        <v>1047</v>
      </c>
      <c r="D58" s="84">
        <v>45198</v>
      </c>
      <c r="E58" s="82">
        <v>9999</v>
      </c>
      <c r="F58" s="85" t="s">
        <v>1034</v>
      </c>
      <c r="G58" s="86" t="str">
        <f>IFERROR(IF(E58=9999,"STOCK",VLOOKUP(E58,TB_COMMANDE[],5,FALSE)),"Commande non répertoriée")</f>
        <v>STOCK</v>
      </c>
      <c r="H58" s="86" t="str">
        <f>IFERROR(IF(E58=9999,"STOCK",VLOOKUP(E58,TB_COMMANDE[],12,FALSE)),"Commande non répertoriée")</f>
        <v>STOCK</v>
      </c>
      <c r="I58" s="82"/>
      <c r="J58" s="87">
        <v>685</v>
      </c>
      <c r="K58" s="8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2D4C-BED4-44E0-829B-8C7EB2C39754}">
  <sheetPr>
    <tabColor theme="7" tint="0.59999389629810485"/>
  </sheetPr>
  <dimension ref="A1:O8"/>
  <sheetViews>
    <sheetView workbookViewId="0">
      <selection activeCell="K32" sqref="K32"/>
    </sheetView>
  </sheetViews>
  <sheetFormatPr baseColWidth="10" defaultColWidth="12.5703125" defaultRowHeight="12.75" x14ac:dyDescent="0.2"/>
  <cols>
    <col min="1" max="3" width="12.5703125" style="93"/>
    <col min="4" max="4" width="15.7109375" style="93" customWidth="1"/>
    <col min="5" max="5" width="12.5703125" style="93"/>
    <col min="6" max="6" width="11.140625" style="93" customWidth="1"/>
    <col min="7" max="7" width="17" style="93" customWidth="1"/>
    <col min="8" max="8" width="11.140625" style="93" bestFit="1" customWidth="1"/>
    <col min="9" max="9" width="15.42578125" style="93" customWidth="1"/>
    <col min="10" max="10" width="9.28515625" style="93" customWidth="1"/>
    <col min="11" max="11" width="14" style="93" customWidth="1"/>
    <col min="12" max="13" width="12.5703125" style="93"/>
    <col min="14" max="14" width="12.5703125" style="3"/>
    <col min="15" max="16384" width="12.5703125" style="93"/>
  </cols>
  <sheetData>
    <row r="1" spans="1:15" s="92" customFormat="1" ht="53.25" customHeight="1" x14ac:dyDescent="0.25">
      <c r="A1" s="92" t="s">
        <v>1081</v>
      </c>
      <c r="B1" s="92" t="s">
        <v>1082</v>
      </c>
      <c r="D1" s="91" t="s">
        <v>1061</v>
      </c>
      <c r="E1" s="92" t="s">
        <v>1062</v>
      </c>
      <c r="F1" s="91" t="s">
        <v>1063</v>
      </c>
      <c r="G1" s="91" t="s">
        <v>1064</v>
      </c>
      <c r="H1" s="91" t="s">
        <v>1065</v>
      </c>
      <c r="I1" s="91" t="s">
        <v>1066</v>
      </c>
      <c r="J1" s="91" t="s">
        <v>1067</v>
      </c>
      <c r="K1" s="92" t="s">
        <v>1068</v>
      </c>
      <c r="L1" s="91" t="s">
        <v>1073</v>
      </c>
      <c r="M1" s="91" t="s">
        <v>1074</v>
      </c>
      <c r="N1" s="97" t="s">
        <v>1083</v>
      </c>
      <c r="O1" s="91" t="s">
        <v>1084</v>
      </c>
    </row>
    <row r="2" spans="1:15" x14ac:dyDescent="0.2">
      <c r="A2" s="93" t="s">
        <v>1075</v>
      </c>
      <c r="B2" s="93">
        <v>8.3699999999999992</v>
      </c>
      <c r="D2" s="93" t="s">
        <v>1075</v>
      </c>
      <c r="E2" s="93" t="s">
        <v>515</v>
      </c>
      <c r="F2" s="93" t="s">
        <v>1069</v>
      </c>
      <c r="G2" s="94">
        <v>45170</v>
      </c>
      <c r="H2" s="94">
        <v>45194</v>
      </c>
      <c r="I2" s="95">
        <v>17</v>
      </c>
      <c r="J2" s="93">
        <v>17</v>
      </c>
      <c r="K2" s="96">
        <f t="shared" ref="K2:K7" si="0">J2/I2</f>
        <v>1</v>
      </c>
      <c r="L2" s="93">
        <v>105</v>
      </c>
      <c r="M2" s="93">
        <f>VLOOKUP(TD_SOCIAL[[#This Row],[Intervenant]],Tableau9[],2,FALSE)</f>
        <v>8.3699999999999992</v>
      </c>
      <c r="N2" s="3">
        <f>TD_SOCIAL[[#This Row],[tx]]*TD_SOCIAL[[#This Row],[Heures]]</f>
        <v>878.84999999999991</v>
      </c>
      <c r="O2" s="3"/>
    </row>
    <row r="3" spans="1:15" x14ac:dyDescent="0.2">
      <c r="A3" s="93" t="s">
        <v>1076</v>
      </c>
      <c r="B3" s="93">
        <v>22.22</v>
      </c>
      <c r="D3" s="93" t="s">
        <v>1076</v>
      </c>
      <c r="E3" s="93" t="s">
        <v>515</v>
      </c>
      <c r="F3" s="93" t="s">
        <v>1070</v>
      </c>
      <c r="G3" s="94">
        <v>45186</v>
      </c>
      <c r="H3" s="94">
        <v>45188</v>
      </c>
      <c r="I3" s="95">
        <v>2</v>
      </c>
      <c r="J3" s="93">
        <v>2</v>
      </c>
      <c r="K3" s="96">
        <f t="shared" si="0"/>
        <v>1</v>
      </c>
      <c r="L3" s="93">
        <v>10</v>
      </c>
      <c r="M3" s="93">
        <f>VLOOKUP(TD_SOCIAL[[#This Row],[Intervenant]],Tableau9[],2,FALSE)</f>
        <v>22.22</v>
      </c>
      <c r="N3" s="3">
        <f>TD_SOCIAL[[#This Row],[tx]]*TD_SOCIAL[[#This Row],[Heures]]</f>
        <v>222.2</v>
      </c>
      <c r="O3" s="3"/>
    </row>
    <row r="4" spans="1:15" x14ac:dyDescent="0.2">
      <c r="A4" s="93" t="s">
        <v>1077</v>
      </c>
      <c r="B4" s="93">
        <v>20.54</v>
      </c>
      <c r="D4" s="93" t="s">
        <v>1071</v>
      </c>
      <c r="E4" s="93" t="s">
        <v>556</v>
      </c>
      <c r="F4" s="93" t="s">
        <v>1070</v>
      </c>
      <c r="G4" s="94">
        <v>45186</v>
      </c>
      <c r="H4" s="94">
        <v>45188</v>
      </c>
      <c r="I4" s="95">
        <v>2</v>
      </c>
      <c r="J4" s="93">
        <v>2</v>
      </c>
      <c r="K4" s="96">
        <f t="shared" si="0"/>
        <v>1</v>
      </c>
      <c r="L4" s="93">
        <v>140</v>
      </c>
      <c r="M4" s="93">
        <f>VLOOKUP(TD_SOCIAL[[#This Row],[Intervenant]],Tableau9[],2,FALSE)</f>
        <v>0</v>
      </c>
      <c r="N4" s="3">
        <f>TD_SOCIAL[[#This Row],[tx]]*TD_SOCIAL[[#This Row],[Heures]]</f>
        <v>0</v>
      </c>
      <c r="O4" s="3">
        <v>250</v>
      </c>
    </row>
    <row r="5" spans="1:15" x14ac:dyDescent="0.2">
      <c r="A5" s="93" t="s">
        <v>1078</v>
      </c>
      <c r="B5" s="93">
        <v>26.2</v>
      </c>
      <c r="D5" s="93" t="s">
        <v>1078</v>
      </c>
      <c r="E5" s="93" t="s">
        <v>556</v>
      </c>
      <c r="F5" s="93" t="s">
        <v>1072</v>
      </c>
      <c r="G5" s="94">
        <v>45194</v>
      </c>
      <c r="H5" s="94">
        <v>45195</v>
      </c>
      <c r="I5" s="95">
        <v>2</v>
      </c>
      <c r="J5" s="93">
        <v>1</v>
      </c>
      <c r="K5" s="96">
        <f t="shared" si="0"/>
        <v>0.5</v>
      </c>
      <c r="L5" s="93">
        <v>10</v>
      </c>
      <c r="M5" s="93">
        <f>VLOOKUP(TD_SOCIAL[[#This Row],[Intervenant]],Tableau9[],2,FALSE)</f>
        <v>26.2</v>
      </c>
      <c r="N5" s="3">
        <f>TD_SOCIAL[[#This Row],[tx]]*TD_SOCIAL[[#This Row],[Heures]]</f>
        <v>262</v>
      </c>
      <c r="O5" s="3"/>
    </row>
    <row r="6" spans="1:15" x14ac:dyDescent="0.2">
      <c r="A6" s="93" t="s">
        <v>1079</v>
      </c>
      <c r="B6" s="93">
        <v>18.010000000000002</v>
      </c>
      <c r="D6" s="93" t="s">
        <v>1077</v>
      </c>
      <c r="E6" s="93" t="s">
        <v>515</v>
      </c>
      <c r="F6" s="93" t="s">
        <v>1070</v>
      </c>
      <c r="G6" s="94">
        <v>45201</v>
      </c>
      <c r="H6" s="94">
        <v>45214</v>
      </c>
      <c r="I6" s="95">
        <v>10</v>
      </c>
      <c r="J6" s="93">
        <v>0</v>
      </c>
      <c r="K6" s="96">
        <f t="shared" si="0"/>
        <v>0</v>
      </c>
      <c r="L6" s="93">
        <v>70</v>
      </c>
      <c r="M6" s="93">
        <f>VLOOKUP(TD_SOCIAL[[#This Row],[Intervenant]],Tableau9[],2,FALSE)</f>
        <v>20.54</v>
      </c>
      <c r="N6" s="3">
        <f>TD_SOCIAL[[#This Row],[tx]]*TD_SOCIAL[[#This Row],[Heures]]</f>
        <v>1437.8</v>
      </c>
      <c r="O6" s="3"/>
    </row>
    <row r="7" spans="1:15" x14ac:dyDescent="0.2">
      <c r="A7" s="93" t="s">
        <v>1080</v>
      </c>
      <c r="B7" s="93">
        <v>15</v>
      </c>
      <c r="D7" s="93" t="s">
        <v>1077</v>
      </c>
      <c r="E7" s="93" t="s">
        <v>556</v>
      </c>
      <c r="F7" s="93" t="s">
        <v>1070</v>
      </c>
      <c r="G7" s="94">
        <v>45275</v>
      </c>
      <c r="H7" s="94">
        <v>45306</v>
      </c>
      <c r="I7" s="95">
        <v>20</v>
      </c>
      <c r="J7" s="93">
        <v>0</v>
      </c>
      <c r="K7" s="96">
        <f t="shared" si="0"/>
        <v>0</v>
      </c>
      <c r="L7" s="93">
        <v>140</v>
      </c>
      <c r="M7" s="93">
        <f>VLOOKUP(TD_SOCIAL[[#This Row],[Intervenant]],Tableau9[],2,FALSE)</f>
        <v>20.54</v>
      </c>
      <c r="N7" s="3">
        <f>TD_SOCIAL[[#This Row],[tx]]*TD_SOCIAL[[#This Row],[Heures]]</f>
        <v>2875.6</v>
      </c>
      <c r="O7" s="3"/>
    </row>
    <row r="8" spans="1:15" x14ac:dyDescent="0.2">
      <c r="A8" s="93" t="s">
        <v>1071</v>
      </c>
    </row>
  </sheetData>
  <dataValidations count="1">
    <dataValidation type="list" allowBlank="1" showInputMessage="1" showErrorMessage="1" sqref="D2:D7" xr:uid="{C0785357-6456-4CF9-9128-AA57E875FD38}">
      <formula1>$A$2:$A$8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E923-45BF-4145-B484-94A7DDF73CFA}">
  <dimension ref="A2:E9"/>
  <sheetViews>
    <sheetView workbookViewId="0">
      <selection activeCell="G18" sqref="G18"/>
    </sheetView>
  </sheetViews>
  <sheetFormatPr baseColWidth="10" defaultRowHeight="15" x14ac:dyDescent="0.25"/>
  <cols>
    <col min="1" max="3" width="11.42578125" style="73"/>
    <col min="4" max="4" width="19.7109375" style="73" customWidth="1"/>
    <col min="5" max="5" width="16.28515625" style="73" bestFit="1" customWidth="1"/>
    <col min="6" max="6" width="18.140625" style="73" bestFit="1" customWidth="1"/>
    <col min="7" max="16384" width="11.42578125" style="73"/>
  </cols>
  <sheetData>
    <row r="2" spans="1:5" ht="136.5" customHeight="1" x14ac:dyDescent="0.25"/>
    <row r="3" spans="1:5" x14ac:dyDescent="0.25">
      <c r="A3" s="74" t="s">
        <v>1061</v>
      </c>
      <c r="B3" s="74" t="s">
        <v>1062</v>
      </c>
      <c r="C3" s="74" t="s">
        <v>1063</v>
      </c>
      <c r="D3" s="74" t="s">
        <v>1064</v>
      </c>
      <c r="E3" s="74" t="s">
        <v>1065</v>
      </c>
    </row>
    <row r="4" spans="1:5" x14ac:dyDescent="0.25">
      <c r="A4" s="73" t="s">
        <v>1071</v>
      </c>
      <c r="B4" s="73" t="s">
        <v>556</v>
      </c>
      <c r="C4" s="73" t="s">
        <v>1070</v>
      </c>
      <c r="D4" s="98">
        <v>45186</v>
      </c>
      <c r="E4" s="98">
        <v>45188</v>
      </c>
    </row>
    <row r="5" spans="1:5" x14ac:dyDescent="0.25">
      <c r="A5" s="73" t="s">
        <v>1078</v>
      </c>
      <c r="B5" s="73" t="s">
        <v>556</v>
      </c>
      <c r="C5" s="73" t="s">
        <v>1072</v>
      </c>
      <c r="D5" s="98">
        <v>45194</v>
      </c>
      <c r="E5" s="98">
        <v>45195</v>
      </c>
    </row>
    <row r="6" spans="1:5" x14ac:dyDescent="0.25">
      <c r="A6" s="73" t="s">
        <v>1077</v>
      </c>
      <c r="B6" s="73" t="s">
        <v>515</v>
      </c>
      <c r="C6" s="73" t="s">
        <v>1070</v>
      </c>
      <c r="D6" s="98">
        <v>45201</v>
      </c>
      <c r="E6" s="98">
        <v>45214</v>
      </c>
    </row>
    <row r="7" spans="1:5" x14ac:dyDescent="0.25">
      <c r="B7" s="73" t="s">
        <v>556</v>
      </c>
      <c r="C7" s="73" t="s">
        <v>1070</v>
      </c>
      <c r="D7" s="98">
        <v>45275</v>
      </c>
      <c r="E7" s="98">
        <v>45306</v>
      </c>
    </row>
    <row r="8" spans="1:5" x14ac:dyDescent="0.25">
      <c r="A8" s="73" t="s">
        <v>1076</v>
      </c>
      <c r="B8" s="73" t="s">
        <v>515</v>
      </c>
      <c r="C8" s="73" t="s">
        <v>1070</v>
      </c>
      <c r="D8" s="98">
        <v>45186</v>
      </c>
      <c r="E8" s="98">
        <v>45188</v>
      </c>
    </row>
    <row r="9" spans="1:5" x14ac:dyDescent="0.25">
      <c r="A9" s="73" t="s">
        <v>1075</v>
      </c>
      <c r="B9" s="73" t="s">
        <v>515</v>
      </c>
      <c r="C9" s="73" t="s">
        <v>1069</v>
      </c>
      <c r="D9" s="98">
        <v>45170</v>
      </c>
      <c r="E9" s="98">
        <v>45194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4928-98CA-4145-B453-F8636893066F}">
  <dimension ref="A1:M45"/>
  <sheetViews>
    <sheetView tabSelected="1" workbookViewId="0">
      <selection activeCell="O5" sqref="O5"/>
    </sheetView>
  </sheetViews>
  <sheetFormatPr baseColWidth="10" defaultRowHeight="15" x14ac:dyDescent="0.25"/>
  <cols>
    <col min="1" max="1" width="10.7109375" style="99" bestFit="1" customWidth="1"/>
    <col min="2" max="2" width="11.85546875" style="99" bestFit="1" customWidth="1"/>
    <col min="3" max="3" width="28" style="99" bestFit="1" customWidth="1"/>
    <col min="4" max="4" width="24.42578125" style="99" bestFit="1" customWidth="1"/>
    <col min="5" max="6" width="11.85546875" style="99" bestFit="1" customWidth="1"/>
    <col min="7" max="7" width="11" style="99" bestFit="1" customWidth="1"/>
    <col min="8" max="8" width="10.85546875" style="99" bestFit="1" customWidth="1"/>
    <col min="9" max="9" width="14.5703125" style="99" bestFit="1" customWidth="1"/>
    <col min="10" max="10" width="10.28515625" style="99" bestFit="1" customWidth="1"/>
    <col min="11" max="11" width="10.85546875" style="99" bestFit="1" customWidth="1"/>
    <col min="12" max="12" width="21.28515625" style="99" bestFit="1" customWidth="1"/>
    <col min="13" max="13" width="13.85546875" style="99" bestFit="1" customWidth="1"/>
    <col min="14" max="14" width="11.140625" style="99" bestFit="1" customWidth="1"/>
    <col min="15" max="16384" width="11.42578125" style="99"/>
  </cols>
  <sheetData>
    <row r="1" spans="1:13" ht="83.25" customHeight="1" x14ac:dyDescent="0.25"/>
    <row r="2" spans="1:13" x14ac:dyDescent="0.25">
      <c r="A2" s="99" t="s">
        <v>471</v>
      </c>
      <c r="B2" s="99" t="s">
        <v>2</v>
      </c>
      <c r="C2" s="99" t="s">
        <v>8</v>
      </c>
      <c r="D2" s="99" t="s">
        <v>0</v>
      </c>
      <c r="E2" s="99" t="s">
        <v>5</v>
      </c>
      <c r="F2" s="99" t="s">
        <v>1590</v>
      </c>
      <c r="G2" s="99" t="s">
        <v>1555</v>
      </c>
      <c r="H2" t="s">
        <v>1591</v>
      </c>
      <c r="I2" s="99" t="s">
        <v>1037</v>
      </c>
      <c r="J2" s="99" t="s">
        <v>1558</v>
      </c>
      <c r="K2" t="s">
        <v>1592</v>
      </c>
    </row>
    <row r="3" spans="1:13" ht="15.75" thickBot="1" x14ac:dyDescent="0.3">
      <c r="A3" s="102" t="s">
        <v>906</v>
      </c>
      <c r="B3" s="102" t="s">
        <v>1097</v>
      </c>
      <c r="C3" s="102" t="s">
        <v>61</v>
      </c>
      <c r="D3" s="102" t="s">
        <v>44</v>
      </c>
      <c r="E3" s="105">
        <v>4999.38</v>
      </c>
      <c r="F3" s="105">
        <v>4947.26</v>
      </c>
      <c r="G3" s="102" t="s">
        <v>1556</v>
      </c>
      <c r="H3" s="107">
        <v>52.12</v>
      </c>
      <c r="I3" s="102" t="s">
        <v>1056</v>
      </c>
      <c r="J3" s="102" t="s">
        <v>1559</v>
      </c>
      <c r="K3" s="107">
        <v>52.12</v>
      </c>
      <c r="M3" s="109"/>
    </row>
    <row r="4" spans="1:13" ht="15.75" thickBot="1" x14ac:dyDescent="0.3">
      <c r="A4" s="100" t="s">
        <v>509</v>
      </c>
      <c r="B4" s="100" t="s">
        <v>1097</v>
      </c>
      <c r="C4" s="100" t="s">
        <v>297</v>
      </c>
      <c r="D4" s="100" t="s">
        <v>44</v>
      </c>
      <c r="E4" s="104">
        <v>14636.83</v>
      </c>
      <c r="F4" s="104">
        <v>14359.91</v>
      </c>
      <c r="G4" s="100" t="s">
        <v>1556</v>
      </c>
      <c r="H4" s="101">
        <v>276.92</v>
      </c>
      <c r="I4" s="100" t="s">
        <v>1047</v>
      </c>
      <c r="J4" s="100" t="s">
        <v>1560</v>
      </c>
      <c r="K4" s="101">
        <v>138.46</v>
      </c>
      <c r="M4" s="109"/>
    </row>
    <row r="5" spans="1:13" ht="15.75" thickBot="1" x14ac:dyDescent="0.3">
      <c r="A5" s="100" t="s">
        <v>509</v>
      </c>
      <c r="B5" s="100" t="s">
        <v>1097</v>
      </c>
      <c r="C5" s="100" t="s">
        <v>297</v>
      </c>
      <c r="D5" s="100" t="s">
        <v>44</v>
      </c>
      <c r="E5" s="104"/>
      <c r="F5" s="104"/>
      <c r="G5" s="100" t="s">
        <v>1556</v>
      </c>
      <c r="H5" s="101"/>
      <c r="I5" s="100" t="s">
        <v>1047</v>
      </c>
      <c r="J5" s="100" t="s">
        <v>1561</v>
      </c>
      <c r="K5" s="101">
        <v>138.46</v>
      </c>
      <c r="M5" s="109"/>
    </row>
    <row r="6" spans="1:13" ht="15.75" thickBot="1" x14ac:dyDescent="0.3">
      <c r="A6" s="100" t="s">
        <v>46</v>
      </c>
      <c r="B6" s="100" t="s">
        <v>1122</v>
      </c>
      <c r="C6" s="100"/>
      <c r="D6" s="100" t="s">
        <v>44</v>
      </c>
      <c r="E6" s="104">
        <v>1350.78</v>
      </c>
      <c r="F6" s="104">
        <v>1106.6099999999999</v>
      </c>
      <c r="G6" s="100" t="s">
        <v>1556</v>
      </c>
      <c r="H6" s="101">
        <v>244.17</v>
      </c>
      <c r="I6" s="100" t="s">
        <v>1047</v>
      </c>
      <c r="J6" s="100" t="s">
        <v>1562</v>
      </c>
      <c r="K6" s="101">
        <v>244.17</v>
      </c>
      <c r="M6" s="109"/>
    </row>
    <row r="7" spans="1:13" ht="15.75" thickBot="1" x14ac:dyDescent="0.3">
      <c r="A7" s="100" t="s">
        <v>898</v>
      </c>
      <c r="B7" s="100" t="s">
        <v>1135</v>
      </c>
      <c r="C7" s="100" t="s">
        <v>282</v>
      </c>
      <c r="D7" s="100" t="s">
        <v>44</v>
      </c>
      <c r="E7" s="104">
        <v>293.89</v>
      </c>
      <c r="F7" s="104">
        <v>198.25</v>
      </c>
      <c r="G7" s="100" t="s">
        <v>1556</v>
      </c>
      <c r="H7" s="101">
        <v>95.64</v>
      </c>
      <c r="I7" s="100" t="s">
        <v>1051</v>
      </c>
      <c r="J7" s="100" t="s">
        <v>1563</v>
      </c>
      <c r="K7" s="101">
        <v>95.64</v>
      </c>
      <c r="M7" s="109"/>
    </row>
    <row r="8" spans="1:13" ht="15.75" thickBot="1" x14ac:dyDescent="0.3">
      <c r="A8" s="100" t="s">
        <v>513</v>
      </c>
      <c r="B8" s="100" t="s">
        <v>1097</v>
      </c>
      <c r="C8" s="100" t="s">
        <v>334</v>
      </c>
      <c r="D8" s="100" t="s">
        <v>44</v>
      </c>
      <c r="E8" s="104">
        <v>2066.1999999999998</v>
      </c>
      <c r="F8" s="104">
        <v>1671.4099999999999</v>
      </c>
      <c r="G8" s="100" t="s">
        <v>1556</v>
      </c>
      <c r="H8" s="101">
        <v>394.78999999999996</v>
      </c>
      <c r="I8" s="100" t="s">
        <v>1047</v>
      </c>
      <c r="J8" s="100" t="s">
        <v>1564</v>
      </c>
      <c r="K8" s="101">
        <v>333.45</v>
      </c>
      <c r="M8" s="109"/>
    </row>
    <row r="9" spans="1:13" ht="15.75" thickBot="1" x14ac:dyDescent="0.3">
      <c r="A9" s="100" t="s">
        <v>513</v>
      </c>
      <c r="B9" s="100" t="s">
        <v>1097</v>
      </c>
      <c r="C9" s="100" t="s">
        <v>334</v>
      </c>
      <c r="D9" s="100" t="s">
        <v>44</v>
      </c>
      <c r="E9" s="104"/>
      <c r="F9" s="104"/>
      <c r="G9" s="100" t="s">
        <v>1556</v>
      </c>
      <c r="H9" s="101"/>
      <c r="I9" s="100" t="s">
        <v>1056</v>
      </c>
      <c r="J9" s="100" t="s">
        <v>1559</v>
      </c>
      <c r="K9" s="101">
        <v>61.34</v>
      </c>
      <c r="M9" s="109"/>
    </row>
    <row r="10" spans="1:13" ht="15.75" thickBot="1" x14ac:dyDescent="0.3">
      <c r="A10" s="100" t="s">
        <v>514</v>
      </c>
      <c r="B10" s="100" t="s">
        <v>1107</v>
      </c>
      <c r="C10" s="100"/>
      <c r="D10" s="100" t="s">
        <v>44</v>
      </c>
      <c r="E10" s="104">
        <v>2391.0500000000002</v>
      </c>
      <c r="F10" s="104">
        <v>2236.6800000000003</v>
      </c>
      <c r="G10" s="100" t="s">
        <v>1556</v>
      </c>
      <c r="H10" s="101">
        <v>154.37</v>
      </c>
      <c r="I10" s="100" t="s">
        <v>1056</v>
      </c>
      <c r="J10" s="100" t="s">
        <v>1565</v>
      </c>
      <c r="K10" s="101">
        <v>27.68</v>
      </c>
      <c r="M10" s="109"/>
    </row>
    <row r="11" spans="1:13" ht="15.75" thickBot="1" x14ac:dyDescent="0.3">
      <c r="A11" s="100" t="s">
        <v>514</v>
      </c>
      <c r="B11" s="100" t="s">
        <v>1107</v>
      </c>
      <c r="C11" s="100"/>
      <c r="D11" s="100" t="s">
        <v>44</v>
      </c>
      <c r="E11" s="104"/>
      <c r="F11" s="104"/>
      <c r="G11" s="100" t="s">
        <v>1556</v>
      </c>
      <c r="H11" s="101"/>
      <c r="I11" s="100" t="s">
        <v>1051</v>
      </c>
      <c r="J11" s="100" t="s">
        <v>1566</v>
      </c>
      <c r="K11" s="101">
        <v>73.97</v>
      </c>
      <c r="M11" s="109"/>
    </row>
    <row r="12" spans="1:13" ht="15.75" thickBot="1" x14ac:dyDescent="0.3">
      <c r="A12" s="100" t="s">
        <v>514</v>
      </c>
      <c r="B12" s="100" t="s">
        <v>1107</v>
      </c>
      <c r="C12" s="100"/>
      <c r="D12" s="100" t="s">
        <v>44</v>
      </c>
      <c r="E12" s="104"/>
      <c r="F12" s="104"/>
      <c r="G12" s="100" t="s">
        <v>1556</v>
      </c>
      <c r="H12" s="101"/>
      <c r="I12" s="100" t="s">
        <v>1051</v>
      </c>
      <c r="J12" s="100" t="s">
        <v>1567</v>
      </c>
      <c r="K12" s="101">
        <v>48.39</v>
      </c>
      <c r="M12" s="109"/>
    </row>
    <row r="13" spans="1:13" ht="15.75" thickBot="1" x14ac:dyDescent="0.3">
      <c r="A13" s="100" t="s">
        <v>514</v>
      </c>
      <c r="B13" s="100" t="s">
        <v>1107</v>
      </c>
      <c r="C13" s="100"/>
      <c r="D13" s="100" t="s">
        <v>44</v>
      </c>
      <c r="E13" s="104"/>
      <c r="F13" s="104"/>
      <c r="G13" s="100" t="s">
        <v>1556</v>
      </c>
      <c r="H13" s="101"/>
      <c r="I13" s="100" t="s">
        <v>1051</v>
      </c>
      <c r="J13" s="100" t="s">
        <v>1568</v>
      </c>
      <c r="K13" s="101">
        <v>4.33</v>
      </c>
      <c r="M13" s="109"/>
    </row>
    <row r="14" spans="1:13" ht="15.75" thickBot="1" x14ac:dyDescent="0.3">
      <c r="A14" s="100" t="s">
        <v>515</v>
      </c>
      <c r="B14" s="100" t="s">
        <v>1097</v>
      </c>
      <c r="C14" s="100" t="s">
        <v>330</v>
      </c>
      <c r="D14" s="100" t="s">
        <v>42</v>
      </c>
      <c r="E14" s="104">
        <v>1250.0899999999999</v>
      </c>
      <c r="F14" s="104">
        <v>-1345.14</v>
      </c>
      <c r="G14" s="100" t="s">
        <v>1556</v>
      </c>
      <c r="H14" s="101">
        <v>56.38</v>
      </c>
      <c r="I14" s="100" t="s">
        <v>1047</v>
      </c>
      <c r="J14" s="100" t="s">
        <v>1569</v>
      </c>
      <c r="K14" s="101">
        <v>56.38</v>
      </c>
    </row>
    <row r="15" spans="1:13" ht="15.75" thickBot="1" x14ac:dyDescent="0.3">
      <c r="A15" s="100" t="s">
        <v>515</v>
      </c>
      <c r="B15" s="100" t="s">
        <v>1097</v>
      </c>
      <c r="C15" s="100" t="s">
        <v>330</v>
      </c>
      <c r="D15" s="100" t="s">
        <v>42</v>
      </c>
      <c r="E15" s="104"/>
      <c r="F15" s="104"/>
      <c r="G15" s="100" t="s">
        <v>1557</v>
      </c>
      <c r="H15" s="101">
        <v>2538.85</v>
      </c>
      <c r="I15" s="100" t="s">
        <v>1077</v>
      </c>
      <c r="J15" s="100" t="s">
        <v>1070</v>
      </c>
      <c r="K15" s="101">
        <v>1437.8</v>
      </c>
    </row>
    <row r="16" spans="1:13" ht="15.75" thickBot="1" x14ac:dyDescent="0.3">
      <c r="A16" s="100" t="s">
        <v>515</v>
      </c>
      <c r="B16" s="100" t="s">
        <v>1097</v>
      </c>
      <c r="C16" s="100" t="s">
        <v>330</v>
      </c>
      <c r="D16" s="100" t="s">
        <v>42</v>
      </c>
      <c r="E16" s="104"/>
      <c r="F16" s="104"/>
      <c r="G16" s="100" t="s">
        <v>1557</v>
      </c>
      <c r="H16" s="101"/>
      <c r="I16" s="100" t="s">
        <v>1076</v>
      </c>
      <c r="J16" s="100" t="s">
        <v>1070</v>
      </c>
      <c r="K16" s="101">
        <v>222.2</v>
      </c>
    </row>
    <row r="17" spans="1:11" ht="15.75" thickBot="1" x14ac:dyDescent="0.3">
      <c r="A17" s="100" t="s">
        <v>515</v>
      </c>
      <c r="B17" s="100" t="s">
        <v>1097</v>
      </c>
      <c r="C17" s="100" t="s">
        <v>330</v>
      </c>
      <c r="D17" s="100" t="s">
        <v>42</v>
      </c>
      <c r="E17" s="104"/>
      <c r="F17" s="104"/>
      <c r="G17" s="100" t="s">
        <v>1557</v>
      </c>
      <c r="H17" s="101"/>
      <c r="I17" s="100" t="s">
        <v>1075</v>
      </c>
      <c r="J17" s="100" t="s">
        <v>1069</v>
      </c>
      <c r="K17" s="101">
        <v>878.85</v>
      </c>
    </row>
    <row r="18" spans="1:11" ht="15.75" thickBot="1" x14ac:dyDescent="0.3">
      <c r="A18" s="100" t="s">
        <v>516</v>
      </c>
      <c r="B18" s="100" t="s">
        <v>1107</v>
      </c>
      <c r="C18" s="100"/>
      <c r="D18" s="100" t="s">
        <v>44</v>
      </c>
      <c r="E18" s="104">
        <v>12081.41</v>
      </c>
      <c r="F18" s="104">
        <v>11783.039999999999</v>
      </c>
      <c r="G18" s="100" t="s">
        <v>1556</v>
      </c>
      <c r="H18" s="101">
        <v>298.36999999999995</v>
      </c>
      <c r="I18" s="100" t="s">
        <v>1047</v>
      </c>
      <c r="J18" s="100" t="s">
        <v>1570</v>
      </c>
      <c r="K18" s="101">
        <v>51.66</v>
      </c>
    </row>
    <row r="19" spans="1:11" ht="15.75" thickBot="1" x14ac:dyDescent="0.3">
      <c r="A19" s="100" t="s">
        <v>516</v>
      </c>
      <c r="B19" s="100" t="s">
        <v>1107</v>
      </c>
      <c r="C19" s="100"/>
      <c r="D19" s="100" t="s">
        <v>44</v>
      </c>
      <c r="E19" s="104"/>
      <c r="F19" s="104"/>
      <c r="G19" s="100" t="s">
        <v>1556</v>
      </c>
      <c r="H19" s="101"/>
      <c r="I19" s="100" t="s">
        <v>1051</v>
      </c>
      <c r="J19" s="100" t="s">
        <v>1571</v>
      </c>
      <c r="K19" s="101">
        <v>50.6</v>
      </c>
    </row>
    <row r="20" spans="1:11" ht="15.75" thickBot="1" x14ac:dyDescent="0.3">
      <c r="A20" s="100" t="s">
        <v>516</v>
      </c>
      <c r="B20" s="100" t="s">
        <v>1107</v>
      </c>
      <c r="C20" s="100"/>
      <c r="D20" s="100" t="s">
        <v>44</v>
      </c>
      <c r="E20" s="104"/>
      <c r="F20" s="104"/>
      <c r="G20" s="100" t="s">
        <v>1556</v>
      </c>
      <c r="H20" s="101"/>
      <c r="I20" s="100" t="s">
        <v>1051</v>
      </c>
      <c r="J20" s="100" t="s">
        <v>1572</v>
      </c>
      <c r="K20" s="101">
        <v>88.87</v>
      </c>
    </row>
    <row r="21" spans="1:11" ht="15.75" thickBot="1" x14ac:dyDescent="0.3">
      <c r="A21" s="100" t="s">
        <v>516</v>
      </c>
      <c r="B21" s="100" t="s">
        <v>1107</v>
      </c>
      <c r="C21" s="100"/>
      <c r="D21" s="100" t="s">
        <v>44</v>
      </c>
      <c r="E21" s="104"/>
      <c r="F21" s="104"/>
      <c r="G21" s="100" t="s">
        <v>1556</v>
      </c>
      <c r="H21" s="101"/>
      <c r="I21" s="100" t="s">
        <v>1051</v>
      </c>
      <c r="J21" s="100" t="s">
        <v>1573</v>
      </c>
      <c r="K21" s="101">
        <v>68.16</v>
      </c>
    </row>
    <row r="22" spans="1:11" ht="15.75" thickBot="1" x14ac:dyDescent="0.3">
      <c r="A22" s="100" t="s">
        <v>516</v>
      </c>
      <c r="B22" s="100" t="s">
        <v>1107</v>
      </c>
      <c r="C22" s="100"/>
      <c r="D22" s="100" t="s">
        <v>44</v>
      </c>
      <c r="E22" s="104"/>
      <c r="F22" s="104"/>
      <c r="G22" s="100" t="s">
        <v>1556</v>
      </c>
      <c r="H22" s="101"/>
      <c r="I22" s="100" t="s">
        <v>1051</v>
      </c>
      <c r="J22" s="100" t="s">
        <v>1574</v>
      </c>
      <c r="K22" s="101">
        <v>39.08</v>
      </c>
    </row>
    <row r="23" spans="1:11" ht="15.75" thickBot="1" x14ac:dyDescent="0.3">
      <c r="A23" s="100" t="s">
        <v>520</v>
      </c>
      <c r="B23" s="100" t="s">
        <v>1097</v>
      </c>
      <c r="C23" s="100" t="s">
        <v>346</v>
      </c>
      <c r="D23" s="100" t="s">
        <v>44</v>
      </c>
      <c r="E23" s="104">
        <v>240</v>
      </c>
      <c r="F23" s="104">
        <v>157.94999999999999</v>
      </c>
      <c r="G23" s="100" t="s">
        <v>1556</v>
      </c>
      <c r="H23" s="101">
        <v>82.05</v>
      </c>
      <c r="I23" s="100" t="s">
        <v>1051</v>
      </c>
      <c r="J23" s="100" t="s">
        <v>1575</v>
      </c>
      <c r="K23" s="101">
        <v>49.72</v>
      </c>
    </row>
    <row r="24" spans="1:11" ht="15.75" thickBot="1" x14ac:dyDescent="0.3">
      <c r="A24" s="100" t="s">
        <v>520</v>
      </c>
      <c r="B24" s="100" t="s">
        <v>1097</v>
      </c>
      <c r="C24" s="100" t="s">
        <v>346</v>
      </c>
      <c r="D24" s="100" t="s">
        <v>44</v>
      </c>
      <c r="E24" s="104"/>
      <c r="F24" s="104"/>
      <c r="G24" s="100" t="s">
        <v>1556</v>
      </c>
      <c r="H24" s="101"/>
      <c r="I24" s="100" t="s">
        <v>1051</v>
      </c>
      <c r="J24" s="100" t="s">
        <v>1576</v>
      </c>
      <c r="K24" s="101">
        <v>32.33</v>
      </c>
    </row>
    <row r="25" spans="1:11" ht="15.75" thickBot="1" x14ac:dyDescent="0.3">
      <c r="A25" s="100" t="s">
        <v>531</v>
      </c>
      <c r="B25" s="100" t="s">
        <v>1097</v>
      </c>
      <c r="C25" s="100" t="s">
        <v>337</v>
      </c>
      <c r="D25" s="100" t="s">
        <v>44</v>
      </c>
      <c r="E25" s="104">
        <v>2153.8000000000002</v>
      </c>
      <c r="F25" s="104">
        <v>2032.0700000000002</v>
      </c>
      <c r="G25" s="100" t="s">
        <v>1556</v>
      </c>
      <c r="H25" s="101">
        <v>121.72999999999999</v>
      </c>
      <c r="I25" s="100" t="s">
        <v>1047</v>
      </c>
      <c r="J25" s="100" t="s">
        <v>1577</v>
      </c>
      <c r="K25" s="101">
        <v>121.49</v>
      </c>
    </row>
    <row r="26" spans="1:11" ht="15.75" thickBot="1" x14ac:dyDescent="0.3">
      <c r="A26" s="100" t="s">
        <v>531</v>
      </c>
      <c r="B26" s="100" t="s">
        <v>1097</v>
      </c>
      <c r="C26" s="100" t="s">
        <v>337</v>
      </c>
      <c r="D26" s="100" t="s">
        <v>44</v>
      </c>
      <c r="E26" s="104"/>
      <c r="F26" s="104"/>
      <c r="G26" s="100" t="s">
        <v>1556</v>
      </c>
      <c r="H26" s="101"/>
      <c r="I26" s="100" t="s">
        <v>1051</v>
      </c>
      <c r="J26" s="100" t="s">
        <v>1578</v>
      </c>
      <c r="K26" s="101">
        <v>0.24</v>
      </c>
    </row>
    <row r="27" spans="1:11" ht="15.75" thickBot="1" x14ac:dyDescent="0.3">
      <c r="A27" s="100" t="s">
        <v>535</v>
      </c>
      <c r="B27" s="100" t="s">
        <v>1097</v>
      </c>
      <c r="C27" s="100" t="s">
        <v>205</v>
      </c>
      <c r="D27" s="100" t="s">
        <v>44</v>
      </c>
      <c r="E27" s="104">
        <v>544.73</v>
      </c>
      <c r="F27" s="104">
        <v>243.19</v>
      </c>
      <c r="G27" s="100" t="s">
        <v>1556</v>
      </c>
      <c r="H27" s="101">
        <v>301.54000000000002</v>
      </c>
      <c r="I27" s="100" t="s">
        <v>1047</v>
      </c>
      <c r="J27" s="100" t="s">
        <v>1579</v>
      </c>
      <c r="K27" s="101">
        <v>268.29000000000002</v>
      </c>
    </row>
    <row r="28" spans="1:11" ht="15.75" thickBot="1" x14ac:dyDescent="0.3">
      <c r="A28" s="100" t="s">
        <v>535</v>
      </c>
      <c r="B28" s="100" t="s">
        <v>1097</v>
      </c>
      <c r="C28" s="100" t="s">
        <v>205</v>
      </c>
      <c r="D28" s="100" t="s">
        <v>44</v>
      </c>
      <c r="E28" s="104"/>
      <c r="F28" s="104"/>
      <c r="G28" s="100" t="s">
        <v>1556</v>
      </c>
      <c r="H28" s="101"/>
      <c r="I28" s="100" t="s">
        <v>1047</v>
      </c>
      <c r="J28" s="100" t="s">
        <v>1580</v>
      </c>
      <c r="K28" s="101">
        <v>33.25</v>
      </c>
    </row>
    <row r="29" spans="1:11" ht="15.75" thickBot="1" x14ac:dyDescent="0.3">
      <c r="A29" s="100" t="s">
        <v>536</v>
      </c>
      <c r="B29" s="100" t="s">
        <v>1097</v>
      </c>
      <c r="C29" s="100"/>
      <c r="D29" s="100" t="s">
        <v>44</v>
      </c>
      <c r="E29" s="104">
        <v>643.23</v>
      </c>
      <c r="F29" s="104">
        <v>393.03000000000003</v>
      </c>
      <c r="G29" s="100" t="s">
        <v>1556</v>
      </c>
      <c r="H29" s="101">
        <v>250.2</v>
      </c>
      <c r="I29" s="100" t="s">
        <v>1047</v>
      </c>
      <c r="J29" s="100" t="s">
        <v>1581</v>
      </c>
      <c r="K29" s="101">
        <v>250.2</v>
      </c>
    </row>
    <row r="30" spans="1:11" ht="15.75" thickBot="1" x14ac:dyDescent="0.3">
      <c r="A30" s="100" t="s">
        <v>542</v>
      </c>
      <c r="B30" s="100" t="s">
        <v>1107</v>
      </c>
      <c r="C30" s="100"/>
      <c r="D30" s="100" t="s">
        <v>44</v>
      </c>
      <c r="E30" s="104">
        <v>1649.62</v>
      </c>
      <c r="F30" s="104">
        <v>1399.1599999999999</v>
      </c>
      <c r="G30" s="100" t="s">
        <v>1556</v>
      </c>
      <c r="H30" s="101">
        <v>250.46</v>
      </c>
      <c r="I30" s="100" t="s">
        <v>1051</v>
      </c>
      <c r="J30" s="100" t="s">
        <v>1582</v>
      </c>
      <c r="K30" s="101">
        <v>250.46</v>
      </c>
    </row>
    <row r="31" spans="1:11" ht="15.75" thickBot="1" x14ac:dyDescent="0.3">
      <c r="A31" s="100" t="s">
        <v>550</v>
      </c>
      <c r="B31" s="100" t="s">
        <v>1097</v>
      </c>
      <c r="C31" s="100" t="s">
        <v>388</v>
      </c>
      <c r="D31" s="100" t="s">
        <v>44</v>
      </c>
      <c r="E31" s="104">
        <v>335</v>
      </c>
      <c r="F31" s="104">
        <v>136.77000000000001</v>
      </c>
      <c r="G31" s="100" t="s">
        <v>1556</v>
      </c>
      <c r="H31" s="101">
        <v>198.23</v>
      </c>
      <c r="I31" s="100" t="s">
        <v>1058</v>
      </c>
      <c r="J31" s="100" t="s">
        <v>1583</v>
      </c>
      <c r="K31" s="101">
        <v>198.23</v>
      </c>
    </row>
    <row r="32" spans="1:11" ht="15.75" thickBot="1" x14ac:dyDescent="0.3">
      <c r="A32" s="100" t="s">
        <v>556</v>
      </c>
      <c r="B32" s="100" t="s">
        <v>1273</v>
      </c>
      <c r="C32" s="100"/>
      <c r="D32" s="100" t="s">
        <v>42</v>
      </c>
      <c r="E32" s="104">
        <v>9320.93</v>
      </c>
      <c r="F32" s="104">
        <v>5930.4500000000007</v>
      </c>
      <c r="G32" s="100" t="s">
        <v>1556</v>
      </c>
      <c r="H32" s="101">
        <v>2.88</v>
      </c>
      <c r="I32" s="100" t="s">
        <v>1060</v>
      </c>
      <c r="J32" s="100" t="s">
        <v>1584</v>
      </c>
      <c r="K32" s="101">
        <v>2.88</v>
      </c>
    </row>
    <row r="33" spans="1:11" ht="15.75" thickBot="1" x14ac:dyDescent="0.3">
      <c r="A33" s="100" t="s">
        <v>556</v>
      </c>
      <c r="B33" s="100" t="s">
        <v>1273</v>
      </c>
      <c r="C33" s="100"/>
      <c r="D33" s="100" t="s">
        <v>42</v>
      </c>
      <c r="E33" s="104"/>
      <c r="F33" s="104"/>
      <c r="G33" s="100" t="s">
        <v>1557</v>
      </c>
      <c r="H33" s="101">
        <v>3387.6</v>
      </c>
      <c r="I33" s="100" t="s">
        <v>1071</v>
      </c>
      <c r="J33" s="100" t="s">
        <v>1070</v>
      </c>
      <c r="K33" s="101">
        <v>250</v>
      </c>
    </row>
    <row r="34" spans="1:11" ht="15.75" thickBot="1" x14ac:dyDescent="0.3">
      <c r="A34" s="100" t="s">
        <v>556</v>
      </c>
      <c r="B34" s="100" t="s">
        <v>1273</v>
      </c>
      <c r="C34" s="100"/>
      <c r="D34" s="100" t="s">
        <v>42</v>
      </c>
      <c r="E34" s="104"/>
      <c r="F34" s="104"/>
      <c r="G34" s="100" t="s">
        <v>1557</v>
      </c>
      <c r="H34" s="101"/>
      <c r="I34" s="100" t="s">
        <v>1078</v>
      </c>
      <c r="J34" s="100" t="s">
        <v>1072</v>
      </c>
      <c r="K34" s="101">
        <v>262</v>
      </c>
    </row>
    <row r="35" spans="1:11" ht="15.75" thickBot="1" x14ac:dyDescent="0.3">
      <c r="A35" s="100" t="s">
        <v>556</v>
      </c>
      <c r="B35" s="100" t="s">
        <v>1273</v>
      </c>
      <c r="C35" s="100"/>
      <c r="D35" s="100" t="s">
        <v>42</v>
      </c>
      <c r="E35" s="104"/>
      <c r="F35" s="104"/>
      <c r="G35" s="100" t="s">
        <v>1557</v>
      </c>
      <c r="H35" s="101"/>
      <c r="I35" s="100" t="s">
        <v>1077</v>
      </c>
      <c r="J35" s="100" t="s">
        <v>1070</v>
      </c>
      <c r="K35" s="101">
        <v>2875.6</v>
      </c>
    </row>
    <row r="36" spans="1:11" ht="15.75" thickBot="1" x14ac:dyDescent="0.3">
      <c r="A36" s="100" t="s">
        <v>560</v>
      </c>
      <c r="B36" s="100" t="s">
        <v>1273</v>
      </c>
      <c r="C36" s="100"/>
      <c r="D36" s="100" t="s">
        <v>43</v>
      </c>
      <c r="E36" s="104">
        <v>5590.9</v>
      </c>
      <c r="F36" s="104">
        <v>5588.0199999999995</v>
      </c>
      <c r="G36" s="100" t="s">
        <v>1556</v>
      </c>
      <c r="H36" s="101">
        <v>2.88</v>
      </c>
      <c r="I36" s="100" t="s">
        <v>1060</v>
      </c>
      <c r="J36" s="100" t="s">
        <v>1584</v>
      </c>
      <c r="K36" s="101">
        <v>2.88</v>
      </c>
    </row>
    <row r="37" spans="1:11" ht="15.75" thickBot="1" x14ac:dyDescent="0.3">
      <c r="A37" s="100" t="s">
        <v>562</v>
      </c>
      <c r="B37" s="100" t="s">
        <v>1273</v>
      </c>
      <c r="C37" s="100"/>
      <c r="D37" s="100" t="s">
        <v>42</v>
      </c>
      <c r="E37" s="104">
        <v>7241.99</v>
      </c>
      <c r="F37" s="104">
        <v>7239.11</v>
      </c>
      <c r="G37" s="100" t="s">
        <v>1556</v>
      </c>
      <c r="H37" s="101">
        <v>2.88</v>
      </c>
      <c r="I37" s="100" t="s">
        <v>1060</v>
      </c>
      <c r="J37" s="100" t="s">
        <v>1584</v>
      </c>
      <c r="K37" s="101">
        <v>2.88</v>
      </c>
    </row>
    <row r="38" spans="1:11" ht="15.75" thickBot="1" x14ac:dyDescent="0.3">
      <c r="A38" s="100" t="s">
        <v>570</v>
      </c>
      <c r="B38" s="100" t="s">
        <v>1273</v>
      </c>
      <c r="C38" s="100"/>
      <c r="D38" s="100" t="s">
        <v>42</v>
      </c>
      <c r="E38" s="104">
        <v>8139.74</v>
      </c>
      <c r="F38" s="104">
        <v>8136.86</v>
      </c>
      <c r="G38" s="100" t="s">
        <v>1556</v>
      </c>
      <c r="H38" s="101">
        <v>2.88</v>
      </c>
      <c r="I38" s="100" t="s">
        <v>1060</v>
      </c>
      <c r="J38" s="100" t="s">
        <v>1584</v>
      </c>
      <c r="K38" s="101">
        <v>2.88</v>
      </c>
    </row>
    <row r="39" spans="1:11" ht="15.75" thickBot="1" x14ac:dyDescent="0.3">
      <c r="A39" s="100" t="s">
        <v>575</v>
      </c>
      <c r="B39" s="100" t="s">
        <v>1097</v>
      </c>
      <c r="C39" s="100" t="s">
        <v>405</v>
      </c>
      <c r="D39" s="100" t="s">
        <v>42</v>
      </c>
      <c r="E39" s="104">
        <v>6672.57</v>
      </c>
      <c r="F39" s="104">
        <v>6080.87</v>
      </c>
      <c r="G39" s="100" t="s">
        <v>1556</v>
      </c>
      <c r="H39" s="101">
        <v>591.70000000000005</v>
      </c>
      <c r="I39" s="100" t="s">
        <v>1047</v>
      </c>
      <c r="J39" s="100" t="s">
        <v>1585</v>
      </c>
      <c r="K39" s="101">
        <v>35.57</v>
      </c>
    </row>
    <row r="40" spans="1:11" ht="15.75" thickBot="1" x14ac:dyDescent="0.3">
      <c r="A40" s="100" t="s">
        <v>575</v>
      </c>
      <c r="B40" s="100" t="s">
        <v>1097</v>
      </c>
      <c r="C40" s="100" t="s">
        <v>405</v>
      </c>
      <c r="D40" s="100" t="s">
        <v>42</v>
      </c>
      <c r="E40" s="104"/>
      <c r="F40" s="104"/>
      <c r="G40" s="100" t="s">
        <v>1556</v>
      </c>
      <c r="H40" s="101"/>
      <c r="I40" s="100" t="s">
        <v>1047</v>
      </c>
      <c r="J40" s="100" t="s">
        <v>1586</v>
      </c>
      <c r="K40" s="101">
        <v>556.13</v>
      </c>
    </row>
    <row r="41" spans="1:11" ht="15.75" thickBot="1" x14ac:dyDescent="0.3">
      <c r="A41" s="100" t="s">
        <v>590</v>
      </c>
      <c r="B41" s="100" t="s">
        <v>1097</v>
      </c>
      <c r="C41" s="100"/>
      <c r="D41" s="100" t="s">
        <v>44</v>
      </c>
      <c r="E41" s="104">
        <v>780.76</v>
      </c>
      <c r="F41" s="104">
        <v>704.14</v>
      </c>
      <c r="G41" s="100" t="s">
        <v>1556</v>
      </c>
      <c r="H41" s="101">
        <v>76.62</v>
      </c>
      <c r="I41" s="100" t="s">
        <v>1060</v>
      </c>
      <c r="J41" s="100" t="s">
        <v>1587</v>
      </c>
      <c r="K41" s="101">
        <v>33.450000000000003</v>
      </c>
    </row>
    <row r="42" spans="1:11" ht="15.75" thickBot="1" x14ac:dyDescent="0.3">
      <c r="A42" s="100" t="s">
        <v>590</v>
      </c>
      <c r="B42" s="100" t="s">
        <v>1097</v>
      </c>
      <c r="C42" s="100"/>
      <c r="D42" s="100" t="s">
        <v>44</v>
      </c>
      <c r="E42" s="104"/>
      <c r="F42" s="104"/>
      <c r="G42" s="100" t="s">
        <v>1556</v>
      </c>
      <c r="H42" s="101"/>
      <c r="I42" s="100" t="s">
        <v>1060</v>
      </c>
      <c r="J42" s="100" t="s">
        <v>1588</v>
      </c>
      <c r="K42" s="101">
        <v>40.56</v>
      </c>
    </row>
    <row r="43" spans="1:11" ht="15.75" thickBot="1" x14ac:dyDescent="0.3">
      <c r="A43" s="100" t="s">
        <v>590</v>
      </c>
      <c r="B43" s="100" t="s">
        <v>1097</v>
      </c>
      <c r="C43" s="100"/>
      <c r="D43" s="100" t="s">
        <v>44</v>
      </c>
      <c r="E43" s="104"/>
      <c r="F43" s="104"/>
      <c r="G43" s="100" t="s">
        <v>1556</v>
      </c>
      <c r="H43" s="101"/>
      <c r="I43" s="100" t="s">
        <v>1060</v>
      </c>
      <c r="J43" s="100" t="s">
        <v>1589</v>
      </c>
      <c r="K43" s="101">
        <v>2.61</v>
      </c>
    </row>
    <row r="44" spans="1:11" ht="15.75" thickBot="1" x14ac:dyDescent="0.3">
      <c r="A44" s="100" t="s">
        <v>591</v>
      </c>
      <c r="B44" s="100" t="s">
        <v>1097</v>
      </c>
      <c r="C44" s="100" t="s">
        <v>310</v>
      </c>
      <c r="D44" s="100" t="s">
        <v>42</v>
      </c>
      <c r="E44" s="104">
        <v>2092.42</v>
      </c>
      <c r="F44" s="104">
        <v>2006.52</v>
      </c>
      <c r="G44" s="100" t="s">
        <v>1556</v>
      </c>
      <c r="H44" s="101">
        <v>85.9</v>
      </c>
      <c r="I44" s="100" t="s">
        <v>1047</v>
      </c>
      <c r="J44" s="100" t="s">
        <v>1569</v>
      </c>
      <c r="K44" s="101">
        <v>85.9</v>
      </c>
    </row>
    <row r="45" spans="1:11" x14ac:dyDescent="0.25">
      <c r="A45" s="103" t="s">
        <v>603</v>
      </c>
      <c r="B45" s="103" t="s">
        <v>1267</v>
      </c>
      <c r="C45" s="103"/>
      <c r="D45" s="103" t="s">
        <v>42</v>
      </c>
      <c r="E45" s="106">
        <v>1030</v>
      </c>
      <c r="F45" s="106">
        <v>936.04</v>
      </c>
      <c r="G45" s="103" t="s">
        <v>1556</v>
      </c>
      <c r="H45" s="108">
        <v>93.96</v>
      </c>
      <c r="I45" s="103" t="s">
        <v>1047</v>
      </c>
      <c r="J45" s="103" t="s">
        <v>1569</v>
      </c>
      <c r="K45" s="108">
        <v>93.96</v>
      </c>
    </row>
  </sheetData>
  <phoneticPr fontId="7" type="noConversion"/>
  <conditionalFormatting sqref="A3:D25 G3:G25 G27:G44 A27:D44">
    <cfRule type="expression" dxfId="27" priority="3">
      <formula>AND($A3=$A2,A3=A2)</formula>
    </cfRule>
  </conditionalFormatting>
  <conditionalFormatting sqref="A3:K25 A27:K44">
    <cfRule type="expression" dxfId="26" priority="1">
      <formula>$A3=$A2</formula>
    </cfRule>
  </conditionalFormatting>
  <conditionalFormatting sqref="A45:D45 G45 A26:D26 G26">
    <cfRule type="expression" dxfId="25" priority="735">
      <formula>AND($A26=#REF!,A26=#REF!)</formula>
    </cfRule>
  </conditionalFormatting>
  <conditionalFormatting sqref="A45:K45 A26:K26">
    <cfRule type="expression" dxfId="24" priority="738">
      <formula>$A26=#REF!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E45F0-D93A-4939-8FF4-9021505E0CB5}">
  <sheetPr codeName="Feuil8"/>
  <dimension ref="B1:H22"/>
  <sheetViews>
    <sheetView workbookViewId="0">
      <selection activeCell="C12" sqref="C12"/>
    </sheetView>
  </sheetViews>
  <sheetFormatPr baseColWidth="10" defaultColWidth="11.42578125" defaultRowHeight="15" x14ac:dyDescent="0.25"/>
  <cols>
    <col min="1" max="1" width="11.42578125" style="1"/>
    <col min="2" max="2" width="17.5703125" style="1" customWidth="1"/>
    <col min="3" max="3" width="16.7109375" style="1" customWidth="1"/>
    <col min="4" max="4" width="11.42578125" style="1"/>
    <col min="5" max="5" width="24.140625" style="1" bestFit="1" customWidth="1"/>
    <col min="6" max="16384" width="11.42578125" style="1"/>
  </cols>
  <sheetData>
    <row r="1" spans="2:8" x14ac:dyDescent="0.25">
      <c r="B1" s="4" t="s">
        <v>0</v>
      </c>
      <c r="C1" s="4" t="s">
        <v>868</v>
      </c>
      <c r="D1" s="10"/>
      <c r="E1" s="10" t="s">
        <v>869</v>
      </c>
      <c r="F1" s="10" t="s">
        <v>870</v>
      </c>
      <c r="G1" s="10"/>
      <c r="H1" s="10" t="s">
        <v>477</v>
      </c>
    </row>
    <row r="2" spans="2:8" x14ac:dyDescent="0.25">
      <c r="B2" s="10" t="s">
        <v>470</v>
      </c>
      <c r="C2" s="10"/>
      <c r="D2" s="10"/>
      <c r="E2" s="10" t="s">
        <v>39</v>
      </c>
      <c r="F2" s="10" t="s">
        <v>871</v>
      </c>
      <c r="G2" s="10"/>
      <c r="H2" s="10" t="s">
        <v>493</v>
      </c>
    </row>
    <row r="3" spans="2:8" x14ac:dyDescent="0.25">
      <c r="B3" s="10" t="s">
        <v>29</v>
      </c>
      <c r="C3" s="10" t="s">
        <v>872</v>
      </c>
      <c r="D3" s="10"/>
      <c r="E3" s="10" t="s">
        <v>40</v>
      </c>
      <c r="F3" s="10" t="s">
        <v>873</v>
      </c>
      <c r="G3" s="10"/>
      <c r="H3" s="10" t="s">
        <v>559</v>
      </c>
    </row>
    <row r="4" spans="2:8" x14ac:dyDescent="0.25">
      <c r="B4" s="10" t="s">
        <v>874</v>
      </c>
      <c r="C4" s="10" t="s">
        <v>875</v>
      </c>
      <c r="D4" s="10"/>
      <c r="E4" s="10" t="s">
        <v>41</v>
      </c>
      <c r="F4" s="10" t="s">
        <v>876</v>
      </c>
      <c r="G4" s="10"/>
      <c r="H4" s="10" t="s">
        <v>29</v>
      </c>
    </row>
    <row r="5" spans="2:8" x14ac:dyDescent="0.25">
      <c r="B5" s="10" t="s">
        <v>11</v>
      </c>
      <c r="C5" s="10" t="s">
        <v>873</v>
      </c>
      <c r="D5" s="10"/>
      <c r="E5" s="10" t="s">
        <v>42</v>
      </c>
      <c r="F5" s="10" t="s">
        <v>875</v>
      </c>
      <c r="G5" s="10"/>
      <c r="H5" s="10" t="s">
        <v>877</v>
      </c>
    </row>
    <row r="6" spans="2:8" x14ac:dyDescent="0.25">
      <c r="B6" s="10" t="s">
        <v>31</v>
      </c>
      <c r="C6" s="10" t="s">
        <v>878</v>
      </c>
      <c r="D6" s="10"/>
      <c r="E6" s="10" t="s">
        <v>43</v>
      </c>
      <c r="F6" s="10" t="s">
        <v>872</v>
      </c>
      <c r="G6" s="10"/>
      <c r="H6" s="10" t="s">
        <v>879</v>
      </c>
    </row>
    <row r="7" spans="2:8" x14ac:dyDescent="0.25">
      <c r="B7" s="10" t="s">
        <v>892</v>
      </c>
      <c r="C7" s="10" t="s">
        <v>871</v>
      </c>
      <c r="D7" s="10"/>
      <c r="E7" s="10" t="s">
        <v>44</v>
      </c>
      <c r="F7" s="10" t="s">
        <v>878</v>
      </c>
      <c r="G7" s="10"/>
      <c r="H7" s="10"/>
    </row>
    <row r="8" spans="2:8" x14ac:dyDescent="0.25">
      <c r="B8" s="10" t="s">
        <v>32</v>
      </c>
      <c r="C8" s="10" t="s">
        <v>878</v>
      </c>
      <c r="D8" s="10"/>
      <c r="E8" s="10"/>
      <c r="F8" s="10"/>
      <c r="G8" s="10"/>
      <c r="H8" s="10"/>
    </row>
    <row r="9" spans="2:8" x14ac:dyDescent="0.25">
      <c r="B9" s="10" t="s">
        <v>30</v>
      </c>
      <c r="C9" s="10" t="s">
        <v>880</v>
      </c>
      <c r="D9" s="10"/>
      <c r="E9" s="10"/>
      <c r="F9" s="10"/>
      <c r="G9" s="10"/>
      <c r="H9" s="10"/>
    </row>
    <row r="10" spans="2:8" x14ac:dyDescent="0.25">
      <c r="B10" s="10" t="s">
        <v>15</v>
      </c>
      <c r="C10" s="10" t="s">
        <v>881</v>
      </c>
      <c r="D10" s="10"/>
      <c r="E10" s="10"/>
      <c r="F10" s="10"/>
      <c r="G10" s="10"/>
      <c r="H10" s="10"/>
    </row>
    <row r="11" spans="2:8" x14ac:dyDescent="0.25">
      <c r="B11" s="10" t="s">
        <v>33</v>
      </c>
      <c r="C11" s="10" t="s">
        <v>878</v>
      </c>
      <c r="D11" s="10"/>
      <c r="E11" s="10"/>
      <c r="F11" s="10"/>
      <c r="G11" s="10"/>
      <c r="H11" s="10"/>
    </row>
    <row r="12" spans="2:8" x14ac:dyDescent="0.25">
      <c r="B12" s="10" t="s">
        <v>891</v>
      </c>
      <c r="C12" s="10" t="s">
        <v>876</v>
      </c>
    </row>
    <row r="22" spans="6:6" x14ac:dyDescent="0.25">
      <c r="F22" s="10" t="s">
        <v>893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A9A0D4-F965-4DE8-9F88-15EE01BEDF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TCD2_DEVIS</vt:lpstr>
      <vt:lpstr>TD_COMMANDE</vt:lpstr>
      <vt:lpstr>TD_ACOMPTE</vt:lpstr>
      <vt:lpstr>TD_BL</vt:lpstr>
      <vt:lpstr>BD_SOCIAL</vt:lpstr>
      <vt:lpstr>Planning</vt:lpstr>
      <vt:lpstr>PQ</vt:lpstr>
      <vt:lpstr>LISTE</vt:lpstr>
      <vt:lpstr>Stat_COM</vt:lpstr>
      <vt:lpstr>Statut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Sandrine MORALES</dc:creator>
  <cp:keywords/>
  <dc:description/>
  <cp:lastModifiedBy>Chris ARCHET</cp:lastModifiedBy>
  <cp:revision/>
  <dcterms:created xsi:type="dcterms:W3CDTF">2023-09-08T13:43:24Z</dcterms:created>
  <dcterms:modified xsi:type="dcterms:W3CDTF">2023-10-20T18:00:15Z</dcterms:modified>
  <cp:category/>
  <cp:contentStatus/>
</cp:coreProperties>
</file>