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23430E8-473D-44B7-9417-28913AA6693A}" xr6:coauthVersionLast="47" xr6:coauthVersionMax="47" xr10:uidLastSave="{00000000-0000-0000-0000-000000000000}"/>
  <bookViews>
    <workbookView xWindow="-120" yWindow="-120" windowWidth="38640" windowHeight="15990" activeTab="3" xr2:uid="{C9C9E895-626C-4F20-B08D-0B12A996084E}"/>
  </bookViews>
  <sheets>
    <sheet name="explication " sheetId="13" r:id="rId1"/>
    <sheet name="Matrice planning paire" sheetId="2" r:id="rId2"/>
    <sheet name="REF" sheetId="14" r:id="rId3"/>
    <sheet name="test OM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3" l="1" a="1"/>
  <c r="C12" i="3" a="1"/>
  <c r="E17" i="3" a="1"/>
  <c r="E10" i="3" a="1"/>
  <c r="E9" i="3" a="1"/>
  <c r="C11" i="3" l="1"/>
  <c r="C12" i="3"/>
  <c r="E9" i="3"/>
  <c r="E10" i="3"/>
  <c r="E17" i="3"/>
  <c r="AM68" i="2" l="1"/>
  <c r="AJ68" i="2"/>
  <c r="AG68" i="2"/>
  <c r="AD68" i="2"/>
  <c r="AA68" i="2"/>
  <c r="V68" i="2"/>
  <c r="S68" i="2"/>
  <c r="P68" i="2"/>
  <c r="M68" i="2"/>
  <c r="J68" i="2"/>
  <c r="G68" i="2"/>
  <c r="D68" i="2"/>
  <c r="AM52" i="2"/>
  <c r="AJ52" i="2"/>
  <c r="AG52" i="2"/>
  <c r="AD52" i="2"/>
  <c r="AA52" i="2"/>
  <c r="V52" i="2"/>
  <c r="S52" i="2"/>
  <c r="P52" i="2"/>
  <c r="M52" i="2"/>
  <c r="J52" i="2"/>
  <c r="G52" i="2"/>
  <c r="D52" i="2"/>
  <c r="AM36" i="2"/>
  <c r="AJ36" i="2"/>
  <c r="AG36" i="2"/>
  <c r="AD36" i="2"/>
  <c r="AA36" i="2"/>
  <c r="V36" i="2"/>
  <c r="S36" i="2"/>
  <c r="P36" i="2"/>
  <c r="M36" i="2"/>
  <c r="J36" i="2"/>
  <c r="G36" i="2"/>
  <c r="D36" i="2"/>
  <c r="AM20" i="2"/>
  <c r="AJ20" i="2"/>
  <c r="AG20" i="2"/>
  <c r="AD20" i="2"/>
  <c r="AA20" i="2"/>
  <c r="V20" i="2"/>
  <c r="S20" i="2"/>
  <c r="P20" i="2"/>
  <c r="M20" i="2"/>
  <c r="J20" i="2"/>
  <c r="G20" i="2"/>
  <c r="D20" i="2"/>
  <c r="AM4" i="2"/>
  <c r="AJ4" i="2"/>
  <c r="AG4" i="2"/>
  <c r="AD4" i="2"/>
  <c r="AA4" i="2"/>
  <c r="V4" i="2"/>
  <c r="S4" i="2"/>
  <c r="P4" i="2"/>
  <c r="M4" i="2"/>
  <c r="J4" i="2"/>
  <c r="G4" i="2"/>
  <c r="D4" i="2"/>
  <c r="AX68" i="2" l="1"/>
  <c r="AU68" i="2"/>
  <c r="AR68" i="2"/>
  <c r="AX52" i="2"/>
  <c r="AU52" i="2"/>
  <c r="AR52" i="2"/>
  <c r="AX36" i="2"/>
  <c r="AU36" i="2"/>
  <c r="AR36" i="2"/>
  <c r="AX20" i="2"/>
  <c r="AU20" i="2"/>
  <c r="AR20" i="2"/>
  <c r="AX4" i="2"/>
  <c r="AU4" i="2"/>
  <c r="AR4" i="2"/>
  <c r="AX80" i="2"/>
  <c r="AU80" i="2"/>
  <c r="AR80" i="2"/>
  <c r="AM80" i="2"/>
  <c r="AJ80" i="2"/>
  <c r="AG80" i="2"/>
  <c r="AD80" i="2"/>
  <c r="AA80" i="2"/>
  <c r="V80" i="2"/>
  <c r="S80" i="2"/>
  <c r="P80" i="2"/>
  <c r="M80" i="2"/>
  <c r="J80" i="2"/>
  <c r="G80" i="2"/>
  <c r="D80" i="2"/>
  <c r="AX79" i="2"/>
  <c r="AU79" i="2"/>
  <c r="AR79" i="2"/>
  <c r="AM79" i="2"/>
  <c r="AJ79" i="2"/>
  <c r="AG79" i="2"/>
  <c r="AD79" i="2"/>
  <c r="AA79" i="2"/>
  <c r="V79" i="2"/>
  <c r="S79" i="2"/>
  <c r="P79" i="2"/>
  <c r="M79" i="2"/>
  <c r="J79" i="2"/>
  <c r="G79" i="2"/>
  <c r="D79" i="2"/>
  <c r="AX78" i="2"/>
  <c r="AU78" i="2"/>
  <c r="AR78" i="2"/>
  <c r="AM78" i="2"/>
  <c r="AJ78" i="2"/>
  <c r="AG78" i="2"/>
  <c r="AD78" i="2"/>
  <c r="AA78" i="2"/>
  <c r="V78" i="2"/>
  <c r="S78" i="2"/>
  <c r="P78" i="2"/>
  <c r="M78" i="2"/>
  <c r="J78" i="2"/>
  <c r="G78" i="2"/>
  <c r="D78" i="2"/>
  <c r="AX77" i="2"/>
  <c r="AU77" i="2"/>
  <c r="AR77" i="2"/>
  <c r="AM77" i="2"/>
  <c r="AJ77" i="2"/>
  <c r="AG77" i="2"/>
  <c r="AD77" i="2"/>
  <c r="AA77" i="2"/>
  <c r="V77" i="2"/>
  <c r="S77" i="2"/>
  <c r="P77" i="2"/>
  <c r="M77" i="2"/>
  <c r="J77" i="2"/>
  <c r="G77" i="2"/>
  <c r="D77" i="2"/>
  <c r="AX76" i="2"/>
  <c r="AU76" i="2"/>
  <c r="AR76" i="2"/>
  <c r="AM76" i="2"/>
  <c r="AJ76" i="2"/>
  <c r="AG76" i="2"/>
  <c r="AD76" i="2"/>
  <c r="AA76" i="2"/>
  <c r="V76" i="2"/>
  <c r="S76" i="2"/>
  <c r="P76" i="2"/>
  <c r="M76" i="2"/>
  <c r="J76" i="2"/>
  <c r="G76" i="2"/>
  <c r="D76" i="2"/>
  <c r="AX75" i="2"/>
  <c r="AU75" i="2"/>
  <c r="AR75" i="2"/>
  <c r="AM75" i="2"/>
  <c r="AJ75" i="2"/>
  <c r="AG75" i="2"/>
  <c r="AD75" i="2"/>
  <c r="AA75" i="2"/>
  <c r="V75" i="2"/>
  <c r="S75" i="2"/>
  <c r="P75" i="2"/>
  <c r="M75" i="2"/>
  <c r="J75" i="2"/>
  <c r="G75" i="2"/>
  <c r="D75" i="2"/>
  <c r="AM74" i="2"/>
  <c r="AJ74" i="2"/>
  <c r="AG74" i="2"/>
  <c r="AD74" i="2"/>
  <c r="AA74" i="2"/>
  <c r="V74" i="2"/>
  <c r="S74" i="2"/>
  <c r="P74" i="2"/>
  <c r="M74" i="2"/>
  <c r="J74" i="2"/>
  <c r="G74" i="2"/>
  <c r="D74" i="2"/>
  <c r="AM73" i="2"/>
  <c r="AJ73" i="2"/>
  <c r="AG73" i="2"/>
  <c r="AD73" i="2"/>
  <c r="AA73" i="2"/>
  <c r="V73" i="2"/>
  <c r="S73" i="2"/>
  <c r="P73" i="2"/>
  <c r="M73" i="2"/>
  <c r="J73" i="2"/>
  <c r="G73" i="2"/>
  <c r="D73" i="2"/>
  <c r="AX72" i="2"/>
  <c r="AU72" i="2"/>
  <c r="AR72" i="2"/>
  <c r="AM72" i="2"/>
  <c r="AJ72" i="2"/>
  <c r="AG72" i="2"/>
  <c r="AD72" i="2"/>
  <c r="AA72" i="2"/>
  <c r="V72" i="2"/>
  <c r="S72" i="2"/>
  <c r="P72" i="2"/>
  <c r="M72" i="2"/>
  <c r="J72" i="2"/>
  <c r="G72" i="2"/>
  <c r="D72" i="2"/>
  <c r="AX71" i="2"/>
  <c r="AU71" i="2"/>
  <c r="AR71" i="2"/>
  <c r="AM71" i="2"/>
  <c r="AJ71" i="2"/>
  <c r="AG71" i="2"/>
  <c r="AD71" i="2"/>
  <c r="AA71" i="2"/>
  <c r="V71" i="2"/>
  <c r="S71" i="2"/>
  <c r="P71" i="2"/>
  <c r="M71" i="2"/>
  <c r="J71" i="2"/>
  <c r="G71" i="2"/>
  <c r="D71" i="2"/>
  <c r="AX70" i="2"/>
  <c r="AU70" i="2"/>
  <c r="AR70" i="2"/>
  <c r="AM70" i="2"/>
  <c r="AJ70" i="2"/>
  <c r="AG70" i="2"/>
  <c r="AD70" i="2"/>
  <c r="AA70" i="2"/>
  <c r="V70" i="2"/>
  <c r="S70" i="2"/>
  <c r="P70" i="2"/>
  <c r="M70" i="2"/>
  <c r="J70" i="2"/>
  <c r="G70" i="2"/>
  <c r="D70" i="2"/>
  <c r="AX69" i="2"/>
  <c r="AU69" i="2"/>
  <c r="AR69" i="2"/>
  <c r="AM69" i="2"/>
  <c r="AJ69" i="2"/>
  <c r="AG69" i="2"/>
  <c r="AD69" i="2"/>
  <c r="AA69" i="2"/>
  <c r="V69" i="2"/>
  <c r="S69" i="2"/>
  <c r="P69" i="2"/>
  <c r="M69" i="2"/>
  <c r="J69" i="2"/>
  <c r="G69" i="2"/>
  <c r="D69" i="2"/>
  <c r="AX64" i="2"/>
  <c r="AU64" i="2"/>
  <c r="AR64" i="2"/>
  <c r="AM64" i="2"/>
  <c r="AJ64" i="2"/>
  <c r="AG64" i="2"/>
  <c r="AD64" i="2"/>
  <c r="AA64" i="2"/>
  <c r="V64" i="2"/>
  <c r="S64" i="2"/>
  <c r="P64" i="2"/>
  <c r="M64" i="2"/>
  <c r="J64" i="2"/>
  <c r="G64" i="2"/>
  <c r="D64" i="2"/>
  <c r="AX63" i="2"/>
  <c r="AU63" i="2"/>
  <c r="AR63" i="2"/>
  <c r="AM63" i="2"/>
  <c r="AJ63" i="2"/>
  <c r="AG63" i="2"/>
  <c r="AD63" i="2"/>
  <c r="AA63" i="2"/>
  <c r="V63" i="2"/>
  <c r="S63" i="2"/>
  <c r="P63" i="2"/>
  <c r="M63" i="2"/>
  <c r="J63" i="2"/>
  <c r="G63" i="2"/>
  <c r="D63" i="2"/>
  <c r="AX62" i="2"/>
  <c r="AU62" i="2"/>
  <c r="AR62" i="2"/>
  <c r="AM62" i="2"/>
  <c r="AJ62" i="2"/>
  <c r="AG62" i="2"/>
  <c r="AD62" i="2"/>
  <c r="AA62" i="2"/>
  <c r="V62" i="2"/>
  <c r="S62" i="2"/>
  <c r="P62" i="2"/>
  <c r="M62" i="2"/>
  <c r="J62" i="2"/>
  <c r="G62" i="2"/>
  <c r="D62" i="2"/>
  <c r="AX61" i="2"/>
  <c r="AU61" i="2"/>
  <c r="AR61" i="2"/>
  <c r="AM61" i="2"/>
  <c r="AJ61" i="2"/>
  <c r="AG61" i="2"/>
  <c r="AD61" i="2"/>
  <c r="AA61" i="2"/>
  <c r="V61" i="2"/>
  <c r="S61" i="2"/>
  <c r="P61" i="2"/>
  <c r="M61" i="2"/>
  <c r="J61" i="2"/>
  <c r="G61" i="2"/>
  <c r="D61" i="2"/>
  <c r="AX60" i="2"/>
  <c r="AU60" i="2"/>
  <c r="AR60" i="2"/>
  <c r="AM60" i="2"/>
  <c r="AJ60" i="2"/>
  <c r="AG60" i="2"/>
  <c r="AD60" i="2"/>
  <c r="AA60" i="2"/>
  <c r="V60" i="2"/>
  <c r="S60" i="2"/>
  <c r="P60" i="2"/>
  <c r="M60" i="2"/>
  <c r="J60" i="2"/>
  <c r="G60" i="2"/>
  <c r="D60" i="2"/>
  <c r="AX59" i="2"/>
  <c r="AU59" i="2"/>
  <c r="AR59" i="2"/>
  <c r="AM59" i="2"/>
  <c r="AJ59" i="2"/>
  <c r="AG59" i="2"/>
  <c r="AD59" i="2"/>
  <c r="AA59" i="2"/>
  <c r="V59" i="2"/>
  <c r="S59" i="2"/>
  <c r="P59" i="2"/>
  <c r="M59" i="2"/>
  <c r="J59" i="2"/>
  <c r="G59" i="2"/>
  <c r="D59" i="2"/>
  <c r="AX58" i="2"/>
  <c r="AU58" i="2"/>
  <c r="AR58" i="2"/>
  <c r="AM58" i="2"/>
  <c r="AJ58" i="2"/>
  <c r="AG58" i="2"/>
  <c r="AD58" i="2"/>
  <c r="AA58" i="2"/>
  <c r="V58" i="2"/>
  <c r="S58" i="2"/>
  <c r="P58" i="2"/>
  <c r="M58" i="2"/>
  <c r="J58" i="2"/>
  <c r="G58" i="2"/>
  <c r="D58" i="2"/>
  <c r="AX57" i="2"/>
  <c r="AU57" i="2"/>
  <c r="AR57" i="2"/>
  <c r="AM57" i="2"/>
  <c r="AJ57" i="2"/>
  <c r="AG57" i="2"/>
  <c r="AD57" i="2"/>
  <c r="AA57" i="2"/>
  <c r="V57" i="2"/>
  <c r="S57" i="2"/>
  <c r="P57" i="2"/>
  <c r="M57" i="2"/>
  <c r="J57" i="2"/>
  <c r="G57" i="2"/>
  <c r="D57" i="2"/>
  <c r="AX56" i="2"/>
  <c r="AU56" i="2"/>
  <c r="AR56" i="2"/>
  <c r="AM56" i="2"/>
  <c r="AJ56" i="2"/>
  <c r="AG56" i="2"/>
  <c r="AD56" i="2"/>
  <c r="AA56" i="2"/>
  <c r="V56" i="2"/>
  <c r="S56" i="2"/>
  <c r="P56" i="2"/>
  <c r="M56" i="2"/>
  <c r="J56" i="2"/>
  <c r="G56" i="2"/>
  <c r="D56" i="2"/>
  <c r="AX55" i="2"/>
  <c r="AU55" i="2"/>
  <c r="AR55" i="2"/>
  <c r="AM55" i="2"/>
  <c r="AJ55" i="2"/>
  <c r="AG55" i="2"/>
  <c r="AD55" i="2"/>
  <c r="AA55" i="2"/>
  <c r="V55" i="2"/>
  <c r="S55" i="2"/>
  <c r="P55" i="2"/>
  <c r="M55" i="2"/>
  <c r="J55" i="2"/>
  <c r="G55" i="2"/>
  <c r="D55" i="2"/>
  <c r="AX54" i="2"/>
  <c r="AU54" i="2"/>
  <c r="AR54" i="2"/>
  <c r="AM54" i="2"/>
  <c r="AJ54" i="2"/>
  <c r="AG54" i="2"/>
  <c r="AD54" i="2"/>
  <c r="AA54" i="2"/>
  <c r="V54" i="2"/>
  <c r="S54" i="2"/>
  <c r="P54" i="2"/>
  <c r="M54" i="2"/>
  <c r="J54" i="2"/>
  <c r="G54" i="2"/>
  <c r="D54" i="2"/>
  <c r="AX53" i="2"/>
  <c r="AU53" i="2"/>
  <c r="AR53" i="2"/>
  <c r="AM53" i="2"/>
  <c r="AJ53" i="2"/>
  <c r="AG53" i="2"/>
  <c r="AD53" i="2"/>
  <c r="AA53" i="2"/>
  <c r="V53" i="2"/>
  <c r="S53" i="2"/>
  <c r="P53" i="2"/>
  <c r="M53" i="2"/>
  <c r="J53" i="2"/>
  <c r="G53" i="2"/>
  <c r="D53" i="2"/>
  <c r="AU48" i="2"/>
  <c r="AR48" i="2"/>
  <c r="AM48" i="2"/>
  <c r="AJ48" i="2"/>
  <c r="AG48" i="2"/>
  <c r="AD48" i="2"/>
  <c r="AA48" i="2"/>
  <c r="V48" i="2"/>
  <c r="S48" i="2"/>
  <c r="P48" i="2"/>
  <c r="M48" i="2"/>
  <c r="J48" i="2"/>
  <c r="G48" i="2"/>
  <c r="D48" i="2"/>
  <c r="AU47" i="2"/>
  <c r="AR47" i="2"/>
  <c r="AM47" i="2"/>
  <c r="AJ47" i="2"/>
  <c r="AG47" i="2"/>
  <c r="AD47" i="2"/>
  <c r="AA47" i="2"/>
  <c r="V47" i="2"/>
  <c r="S47" i="2"/>
  <c r="P47" i="2"/>
  <c r="M47" i="2"/>
  <c r="J47" i="2"/>
  <c r="G47" i="2"/>
  <c r="D47" i="2"/>
  <c r="AU46" i="2"/>
  <c r="AR46" i="2"/>
  <c r="AM46" i="2"/>
  <c r="AJ46" i="2"/>
  <c r="AG46" i="2"/>
  <c r="AD46" i="2"/>
  <c r="AA46" i="2"/>
  <c r="V46" i="2"/>
  <c r="S46" i="2"/>
  <c r="P46" i="2"/>
  <c r="M46" i="2"/>
  <c r="J46" i="2"/>
  <c r="G46" i="2"/>
  <c r="D46" i="2"/>
  <c r="AM45" i="2"/>
  <c r="AJ45" i="2"/>
  <c r="AG45" i="2"/>
  <c r="AD45" i="2"/>
  <c r="AA45" i="2"/>
  <c r="V45" i="2"/>
  <c r="S45" i="2"/>
  <c r="P45" i="2"/>
  <c r="M45" i="2"/>
  <c r="J45" i="2"/>
  <c r="G45" i="2"/>
  <c r="D45" i="2"/>
  <c r="AM44" i="2"/>
  <c r="AJ44" i="2"/>
  <c r="AG44" i="2"/>
  <c r="AD44" i="2"/>
  <c r="AA44" i="2"/>
  <c r="V44" i="2"/>
  <c r="S44" i="2"/>
  <c r="P44" i="2"/>
  <c r="M44" i="2"/>
  <c r="J44" i="2"/>
  <c r="G44" i="2"/>
  <c r="D44" i="2"/>
  <c r="AU43" i="2"/>
  <c r="AR43" i="2"/>
  <c r="AM43" i="2"/>
  <c r="AJ43" i="2"/>
  <c r="AG43" i="2"/>
  <c r="AD43" i="2"/>
  <c r="AA43" i="2"/>
  <c r="V43" i="2"/>
  <c r="S43" i="2"/>
  <c r="P43" i="2"/>
  <c r="M43" i="2"/>
  <c r="J43" i="2"/>
  <c r="G43" i="2"/>
  <c r="D43" i="2"/>
  <c r="AU42" i="2"/>
  <c r="AR42" i="2"/>
  <c r="AM42" i="2"/>
  <c r="AJ42" i="2"/>
  <c r="AG42" i="2"/>
  <c r="AD42" i="2"/>
  <c r="AA42" i="2"/>
  <c r="V42" i="2"/>
  <c r="S42" i="2"/>
  <c r="P42" i="2"/>
  <c r="M42" i="2"/>
  <c r="J42" i="2"/>
  <c r="G42" i="2"/>
  <c r="D42" i="2"/>
  <c r="AU41" i="2"/>
  <c r="AR41" i="2"/>
  <c r="AM41" i="2"/>
  <c r="AJ41" i="2"/>
  <c r="AG41" i="2"/>
  <c r="AD41" i="2"/>
  <c r="AA41" i="2"/>
  <c r="V41" i="2"/>
  <c r="S41" i="2"/>
  <c r="P41" i="2"/>
  <c r="M41" i="2"/>
  <c r="J41" i="2"/>
  <c r="G41" i="2"/>
  <c r="D41" i="2"/>
  <c r="AU40" i="2"/>
  <c r="AR40" i="2"/>
  <c r="AM40" i="2"/>
  <c r="AJ40" i="2"/>
  <c r="AG40" i="2"/>
  <c r="AD40" i="2"/>
  <c r="AA40" i="2"/>
  <c r="V40" i="2"/>
  <c r="S40" i="2"/>
  <c r="P40" i="2"/>
  <c r="M40" i="2"/>
  <c r="J40" i="2"/>
  <c r="G40" i="2"/>
  <c r="D40" i="2"/>
  <c r="AU39" i="2"/>
  <c r="AR39" i="2"/>
  <c r="AM39" i="2"/>
  <c r="AJ39" i="2"/>
  <c r="AG39" i="2"/>
  <c r="AD39" i="2"/>
  <c r="AA39" i="2"/>
  <c r="V39" i="2"/>
  <c r="S39" i="2"/>
  <c r="P39" i="2"/>
  <c r="M39" i="2"/>
  <c r="J39" i="2"/>
  <c r="G39" i="2"/>
  <c r="D39" i="2"/>
  <c r="AU38" i="2"/>
  <c r="AR38" i="2"/>
  <c r="AM38" i="2"/>
  <c r="AJ38" i="2"/>
  <c r="AG38" i="2"/>
  <c r="AD38" i="2"/>
  <c r="AA38" i="2"/>
  <c r="V38" i="2"/>
  <c r="S38" i="2"/>
  <c r="P38" i="2"/>
  <c r="M38" i="2"/>
  <c r="J38" i="2"/>
  <c r="G38" i="2"/>
  <c r="D38" i="2"/>
  <c r="AU37" i="2"/>
  <c r="AR37" i="2"/>
  <c r="AM37" i="2"/>
  <c r="AJ37" i="2"/>
  <c r="AG37" i="2"/>
  <c r="AD37" i="2"/>
  <c r="AA37" i="2"/>
  <c r="V37" i="2"/>
  <c r="S37" i="2"/>
  <c r="P37" i="2"/>
  <c r="M37" i="2"/>
  <c r="J37" i="2"/>
  <c r="G37" i="2"/>
  <c r="D37" i="2"/>
  <c r="AX32" i="2"/>
  <c r="AU32" i="2"/>
  <c r="AR32" i="2"/>
  <c r="AM32" i="2"/>
  <c r="AJ32" i="2"/>
  <c r="AG32" i="2"/>
  <c r="AD32" i="2"/>
  <c r="AA32" i="2"/>
  <c r="V32" i="2"/>
  <c r="S32" i="2"/>
  <c r="P32" i="2"/>
  <c r="M32" i="2"/>
  <c r="J32" i="2"/>
  <c r="G32" i="2"/>
  <c r="D32" i="2"/>
  <c r="AR31" i="2"/>
  <c r="AM31" i="2"/>
  <c r="AJ31" i="2"/>
  <c r="AG31" i="2"/>
  <c r="AD31" i="2"/>
  <c r="AA31" i="2"/>
  <c r="V31" i="2"/>
  <c r="S31" i="2"/>
  <c r="P31" i="2"/>
  <c r="M31" i="2"/>
  <c r="J31" i="2"/>
  <c r="G31" i="2"/>
  <c r="D31" i="2"/>
  <c r="AX30" i="2"/>
  <c r="AU30" i="2"/>
  <c r="AR30" i="2"/>
  <c r="AM30" i="2"/>
  <c r="AJ30" i="2"/>
  <c r="AG30" i="2"/>
  <c r="AD30" i="2"/>
  <c r="AA30" i="2"/>
  <c r="V30" i="2"/>
  <c r="S30" i="2"/>
  <c r="P30" i="2"/>
  <c r="M30" i="2"/>
  <c r="J30" i="2"/>
  <c r="G30" i="2"/>
  <c r="D30" i="2"/>
  <c r="AR29" i="2"/>
  <c r="AM29" i="2"/>
  <c r="AJ29" i="2"/>
  <c r="AG29" i="2"/>
  <c r="AD29" i="2"/>
  <c r="AA29" i="2"/>
  <c r="V29" i="2"/>
  <c r="S29" i="2"/>
  <c r="P29" i="2"/>
  <c r="M29" i="2"/>
  <c r="J29" i="2"/>
  <c r="G29" i="2"/>
  <c r="D29" i="2"/>
  <c r="AX28" i="2"/>
  <c r="AU28" i="2"/>
  <c r="AR28" i="2"/>
  <c r="AM28" i="2"/>
  <c r="AJ28" i="2"/>
  <c r="AG28" i="2"/>
  <c r="AD28" i="2"/>
  <c r="AA28" i="2"/>
  <c r="S28" i="2"/>
  <c r="P28" i="2"/>
  <c r="M28" i="2"/>
  <c r="J28" i="2"/>
  <c r="G28" i="2"/>
  <c r="D28" i="2"/>
  <c r="AX27" i="2"/>
  <c r="AU27" i="2"/>
  <c r="AR27" i="2"/>
  <c r="AM27" i="2"/>
  <c r="AJ27" i="2"/>
  <c r="AG27" i="2"/>
  <c r="AD27" i="2"/>
  <c r="AA27" i="2"/>
  <c r="V27" i="2"/>
  <c r="S27" i="2"/>
  <c r="P27" i="2"/>
  <c r="M27" i="2"/>
  <c r="J27" i="2"/>
  <c r="G27" i="2"/>
  <c r="D27" i="2"/>
  <c r="AX26" i="2"/>
  <c r="AU26" i="2"/>
  <c r="AR26" i="2"/>
  <c r="AM26" i="2"/>
  <c r="AJ26" i="2"/>
  <c r="AG26" i="2"/>
  <c r="AD26" i="2"/>
  <c r="AA26" i="2"/>
  <c r="V26" i="2"/>
  <c r="S26" i="2"/>
  <c r="P26" i="2"/>
  <c r="M26" i="2"/>
  <c r="J26" i="2"/>
  <c r="G26" i="2"/>
  <c r="D26" i="2"/>
  <c r="AX25" i="2"/>
  <c r="AU25" i="2"/>
  <c r="AR25" i="2"/>
  <c r="AM25" i="2"/>
  <c r="AJ25" i="2"/>
  <c r="AG25" i="2"/>
  <c r="AD25" i="2"/>
  <c r="AA25" i="2"/>
  <c r="V25" i="2"/>
  <c r="S25" i="2"/>
  <c r="P25" i="2"/>
  <c r="M25" i="2"/>
  <c r="J25" i="2"/>
  <c r="G25" i="2"/>
  <c r="D25" i="2"/>
  <c r="AX24" i="2"/>
  <c r="AU24" i="2"/>
  <c r="AR24" i="2"/>
  <c r="AM24" i="2"/>
  <c r="AJ24" i="2"/>
  <c r="AG24" i="2"/>
  <c r="AD24" i="2"/>
  <c r="AA24" i="2"/>
  <c r="V24" i="2"/>
  <c r="S24" i="2"/>
  <c r="P24" i="2"/>
  <c r="M24" i="2"/>
  <c r="J24" i="2"/>
  <c r="G24" i="2"/>
  <c r="D24" i="2"/>
  <c r="AX23" i="2"/>
  <c r="AU23" i="2"/>
  <c r="AR23" i="2"/>
  <c r="AM23" i="2"/>
  <c r="AJ23" i="2"/>
  <c r="AG23" i="2"/>
  <c r="AD23" i="2"/>
  <c r="AA23" i="2"/>
  <c r="V23" i="2"/>
  <c r="S23" i="2"/>
  <c r="P23" i="2"/>
  <c r="M23" i="2"/>
  <c r="J23" i="2"/>
  <c r="G23" i="2"/>
  <c r="D23" i="2"/>
  <c r="AX22" i="2"/>
  <c r="AU22" i="2"/>
  <c r="AR22" i="2"/>
  <c r="AM22" i="2"/>
  <c r="AJ22" i="2"/>
  <c r="AG22" i="2"/>
  <c r="AD22" i="2"/>
  <c r="AA22" i="2"/>
  <c r="V22" i="2"/>
  <c r="S22" i="2"/>
  <c r="P22" i="2"/>
  <c r="M22" i="2"/>
  <c r="J22" i="2"/>
  <c r="G22" i="2"/>
  <c r="D22" i="2"/>
  <c r="AX21" i="2"/>
  <c r="AU21" i="2"/>
  <c r="AR21" i="2"/>
  <c r="AM21" i="2"/>
  <c r="AJ21" i="2"/>
  <c r="AG21" i="2"/>
  <c r="AD21" i="2"/>
  <c r="AA21" i="2"/>
  <c r="V21" i="2"/>
  <c r="S21" i="2"/>
  <c r="P21" i="2"/>
  <c r="M21" i="2"/>
  <c r="J21" i="2"/>
  <c r="G21" i="2"/>
  <c r="D21" i="2"/>
  <c r="AX16" i="2"/>
  <c r="AU16" i="2"/>
  <c r="AR16" i="2"/>
  <c r="AM16" i="2"/>
  <c r="AJ16" i="2"/>
  <c r="AG16" i="2"/>
  <c r="AD16" i="2"/>
  <c r="AA16" i="2"/>
  <c r="V16" i="2"/>
  <c r="S16" i="2"/>
  <c r="P16" i="2"/>
  <c r="M16" i="2"/>
  <c r="J16" i="2"/>
  <c r="G16" i="2"/>
  <c r="D16" i="2"/>
  <c r="AX15" i="2"/>
  <c r="AU15" i="2"/>
  <c r="AR15" i="2"/>
  <c r="AM15" i="2"/>
  <c r="AJ15" i="2"/>
  <c r="AG15" i="2"/>
  <c r="AD15" i="2"/>
  <c r="AA15" i="2"/>
  <c r="V15" i="2"/>
  <c r="S15" i="2"/>
  <c r="P15" i="2"/>
  <c r="M15" i="2"/>
  <c r="J15" i="2"/>
  <c r="G15" i="2"/>
  <c r="D15" i="2"/>
  <c r="AX14" i="2"/>
  <c r="AU14" i="2"/>
  <c r="AR14" i="2"/>
  <c r="AM14" i="2"/>
  <c r="AJ14" i="2"/>
  <c r="AG14" i="2"/>
  <c r="AD14" i="2"/>
  <c r="AA14" i="2"/>
  <c r="V14" i="2"/>
  <c r="S14" i="2"/>
  <c r="P14" i="2"/>
  <c r="M14" i="2"/>
  <c r="J14" i="2"/>
  <c r="G14" i="2"/>
  <c r="D14" i="2"/>
  <c r="AX13" i="2"/>
  <c r="AU13" i="2"/>
  <c r="AR13" i="2"/>
  <c r="AM13" i="2"/>
  <c r="AJ13" i="2"/>
  <c r="AG13" i="2"/>
  <c r="AD13" i="2"/>
  <c r="AA13" i="2"/>
  <c r="V13" i="2"/>
  <c r="S13" i="2"/>
  <c r="P13" i="2"/>
  <c r="M13" i="2"/>
  <c r="J13" i="2"/>
  <c r="G13" i="2"/>
  <c r="D13" i="2"/>
  <c r="AX12" i="2"/>
  <c r="AU12" i="2"/>
  <c r="AR12" i="2"/>
  <c r="AJ12" i="2"/>
  <c r="AG12" i="2"/>
  <c r="AD12" i="2"/>
  <c r="AA12" i="2"/>
  <c r="V12" i="2"/>
  <c r="S12" i="2"/>
  <c r="P12" i="2"/>
  <c r="M12" i="2"/>
  <c r="J12" i="2"/>
  <c r="G12" i="2"/>
  <c r="D12" i="2"/>
  <c r="AX11" i="2"/>
  <c r="AU11" i="2"/>
  <c r="AR11" i="2"/>
  <c r="AM11" i="2"/>
  <c r="AJ11" i="2"/>
  <c r="AG11" i="2"/>
  <c r="AD11" i="2"/>
  <c r="AA11" i="2"/>
  <c r="V11" i="2"/>
  <c r="S11" i="2"/>
  <c r="P11" i="2"/>
  <c r="M11" i="2"/>
  <c r="J11" i="2"/>
  <c r="G11" i="2"/>
  <c r="D11" i="2"/>
  <c r="AX10" i="2"/>
  <c r="AU10" i="2"/>
  <c r="AR10" i="2"/>
  <c r="AM10" i="2"/>
  <c r="AJ10" i="2"/>
  <c r="AG10" i="2"/>
  <c r="AD10" i="2"/>
  <c r="AA10" i="2"/>
  <c r="V10" i="2"/>
  <c r="S10" i="2"/>
  <c r="P10" i="2"/>
  <c r="M10" i="2"/>
  <c r="J10" i="2"/>
  <c r="G10" i="2"/>
  <c r="D10" i="2"/>
  <c r="AX9" i="2"/>
  <c r="AU9" i="2"/>
  <c r="AR9" i="2"/>
  <c r="AM9" i="2"/>
  <c r="AJ9" i="2"/>
  <c r="AG9" i="2"/>
  <c r="AD9" i="2"/>
  <c r="AA9" i="2"/>
  <c r="V9" i="2"/>
  <c r="S9" i="2"/>
  <c r="P9" i="2"/>
  <c r="M9" i="2"/>
  <c r="J9" i="2"/>
  <c r="G9" i="2"/>
  <c r="D9" i="2"/>
  <c r="AX8" i="2"/>
  <c r="AU8" i="2"/>
  <c r="AR8" i="2"/>
  <c r="AM8" i="2"/>
  <c r="AJ8" i="2"/>
  <c r="AG8" i="2"/>
  <c r="AD8" i="2"/>
  <c r="AA8" i="2"/>
  <c r="V8" i="2"/>
  <c r="S8" i="2"/>
  <c r="P8" i="2"/>
  <c r="M8" i="2"/>
  <c r="J8" i="2"/>
  <c r="G8" i="2"/>
  <c r="D8" i="2"/>
  <c r="AX7" i="2"/>
  <c r="AU7" i="2"/>
  <c r="AR7" i="2"/>
  <c r="AM7" i="2"/>
  <c r="AJ7" i="2"/>
  <c r="AG7" i="2"/>
  <c r="AD7" i="2"/>
  <c r="AA7" i="2"/>
  <c r="V7" i="2"/>
  <c r="S7" i="2"/>
  <c r="P7" i="2"/>
  <c r="M7" i="2"/>
  <c r="J7" i="2"/>
  <c r="G7" i="2"/>
  <c r="D7" i="2"/>
  <c r="AX6" i="2"/>
  <c r="AU6" i="2"/>
  <c r="AR6" i="2"/>
  <c r="AM6" i="2"/>
  <c r="AJ6" i="2"/>
  <c r="AG6" i="2"/>
  <c r="AD6" i="2"/>
  <c r="AA6" i="2"/>
  <c r="V6" i="2"/>
  <c r="S6" i="2"/>
  <c r="P6" i="2"/>
  <c r="M6" i="2"/>
  <c r="J6" i="2"/>
  <c r="G6" i="2"/>
  <c r="D6" i="2"/>
  <c r="AX5" i="2"/>
  <c r="AU5" i="2"/>
  <c r="AR5" i="2"/>
  <c r="AM5" i="2"/>
  <c r="AJ5" i="2"/>
  <c r="AG5" i="2"/>
  <c r="AD5" i="2"/>
  <c r="AA5" i="2"/>
  <c r="V5" i="2"/>
  <c r="S5" i="2"/>
  <c r="P5" i="2"/>
  <c r="M5" i="2"/>
  <c r="J5" i="2"/>
  <c r="G5" i="2"/>
  <c r="D5" i="2"/>
  <c r="AV69" i="2"/>
  <c r="AS69" i="2"/>
  <c r="AP69" i="2"/>
  <c r="AK69" i="2"/>
  <c r="AH69" i="2"/>
  <c r="AE69" i="2"/>
  <c r="AB69" i="2"/>
  <c r="Y69" i="2"/>
  <c r="T69" i="2"/>
  <c r="Q69" i="2"/>
  <c r="N69" i="2"/>
  <c r="K69" i="2"/>
  <c r="H69" i="2"/>
  <c r="E69" i="2"/>
  <c r="B69" i="2"/>
  <c r="AV53" i="2"/>
  <c r="AS53" i="2"/>
  <c r="AP53" i="2"/>
  <c r="AK53" i="2"/>
  <c r="AH53" i="2"/>
  <c r="AE53" i="2"/>
  <c r="AB53" i="2"/>
  <c r="Y53" i="2"/>
  <c r="T53" i="2"/>
  <c r="Q53" i="2"/>
  <c r="N53" i="2"/>
  <c r="K53" i="2"/>
  <c r="H53" i="2"/>
  <c r="E53" i="2"/>
  <c r="B53" i="2"/>
  <c r="AV37" i="2"/>
  <c r="AS37" i="2"/>
  <c r="AP37" i="2"/>
  <c r="AK37" i="2"/>
  <c r="AH37" i="2"/>
  <c r="AE37" i="2"/>
  <c r="AB37" i="2"/>
  <c r="Y37" i="2"/>
  <c r="T37" i="2"/>
  <c r="Q37" i="2"/>
  <c r="N37" i="2"/>
  <c r="K37" i="2"/>
  <c r="H37" i="2"/>
  <c r="E37" i="2"/>
  <c r="B37" i="2"/>
  <c r="AV21" i="2"/>
  <c r="AS21" i="2"/>
  <c r="AP21" i="2"/>
  <c r="AK21" i="2"/>
  <c r="AH21" i="2"/>
  <c r="AE21" i="2"/>
  <c r="AB21" i="2"/>
  <c r="Y21" i="2"/>
  <c r="T21" i="2"/>
  <c r="Q21" i="2"/>
  <c r="N21" i="2"/>
  <c r="K21" i="2"/>
  <c r="H21" i="2"/>
  <c r="E21" i="2"/>
  <c r="B21" i="2"/>
  <c r="AV5" i="2"/>
  <c r="AS5" i="2"/>
  <c r="AP5" i="2"/>
  <c r="AK5" i="2"/>
  <c r="AH5" i="2"/>
  <c r="AE5" i="2"/>
  <c r="AB5" i="2"/>
  <c r="Y5" i="2"/>
  <c r="T5" i="2"/>
  <c r="Q5" i="2"/>
  <c r="N5" i="2"/>
  <c r="K5" i="2"/>
  <c r="H5" i="2"/>
  <c r="E5" i="2"/>
  <c r="B5" i="2"/>
  <c r="X3" i="2"/>
  <c r="AO3" i="2"/>
  <c r="A19" i="2"/>
  <c r="X19" i="2" l="1"/>
  <c r="X35" i="2" s="1"/>
  <c r="X51" i="2" s="1"/>
  <c r="X67" i="2" s="1"/>
  <c r="AO19" i="2"/>
  <c r="AO35" i="2" s="1"/>
  <c r="AO51" i="2" s="1"/>
  <c r="AO67" i="2" s="1"/>
  <c r="AX39" i="2"/>
  <c r="AX46" i="2"/>
  <c r="AX47" i="2"/>
  <c r="AX48" i="2"/>
  <c r="E83" i="2"/>
  <c r="H83" i="2"/>
  <c r="K83" i="2"/>
  <c r="N83" i="2"/>
  <c r="Q83" i="2"/>
  <c r="T83" i="2"/>
  <c r="Y83" i="2"/>
  <c r="AB83" i="2"/>
  <c r="AE83" i="2"/>
  <c r="AH83" i="2"/>
  <c r="AK83" i="2"/>
  <c r="AP83" i="2"/>
  <c r="AS83" i="2"/>
  <c r="AV83" i="2"/>
  <c r="G86" i="2"/>
  <c r="J86" i="2"/>
  <c r="M86" i="2"/>
  <c r="P86" i="2"/>
  <c r="S86" i="2"/>
  <c r="V86" i="2"/>
  <c r="AA86" i="2"/>
  <c r="AD86" i="2"/>
  <c r="AG86" i="2"/>
  <c r="AJ86" i="2"/>
  <c r="AM86" i="2"/>
  <c r="AR86" i="2"/>
  <c r="AU86" i="2"/>
  <c r="AX86" i="2"/>
  <c r="G87" i="2"/>
  <c r="J87" i="2"/>
  <c r="M87" i="2"/>
  <c r="P87" i="2"/>
  <c r="S87" i="2"/>
  <c r="V87" i="2"/>
  <c r="AA87" i="2"/>
  <c r="AD87" i="2"/>
  <c r="AG87" i="2"/>
  <c r="AJ87" i="2"/>
  <c r="AM87" i="2"/>
  <c r="AR87" i="2"/>
  <c r="AU87" i="2"/>
  <c r="AX87" i="2"/>
  <c r="G88" i="2"/>
  <c r="J88" i="2"/>
  <c r="M88" i="2"/>
  <c r="P88" i="2"/>
  <c r="S88" i="2"/>
  <c r="V88" i="2"/>
  <c r="AA88" i="2"/>
  <c r="AD88" i="2"/>
  <c r="AG88" i="2"/>
  <c r="AJ88" i="2"/>
  <c r="AM88" i="2"/>
  <c r="AR88" i="2"/>
  <c r="AU88" i="2"/>
  <c r="AX88" i="2"/>
  <c r="G90" i="2"/>
  <c r="J90" i="2"/>
  <c r="M90" i="2"/>
  <c r="P90" i="2"/>
  <c r="S90" i="2"/>
  <c r="V90" i="2"/>
  <c r="AA90" i="2"/>
  <c r="AD90" i="2"/>
  <c r="AG90" i="2"/>
  <c r="AJ90" i="2"/>
  <c r="AM90" i="2"/>
  <c r="AR90" i="2"/>
  <c r="AU90" i="2"/>
  <c r="AX90" i="2"/>
  <c r="G91" i="2"/>
  <c r="J91" i="2"/>
  <c r="M91" i="2"/>
  <c r="P91" i="2"/>
  <c r="S91" i="2"/>
  <c r="V91" i="2"/>
  <c r="AA91" i="2"/>
  <c r="AD91" i="2"/>
  <c r="AG91" i="2"/>
  <c r="AJ91" i="2"/>
  <c r="AM91" i="2"/>
  <c r="AR91" i="2"/>
  <c r="AU91" i="2"/>
  <c r="AX91" i="2"/>
  <c r="G92" i="2"/>
  <c r="J92" i="2"/>
  <c r="M92" i="2"/>
  <c r="P92" i="2"/>
  <c r="S92" i="2"/>
  <c r="V92" i="2"/>
  <c r="AA92" i="2"/>
  <c r="AD92" i="2"/>
  <c r="AG92" i="2"/>
  <c r="AJ92" i="2"/>
  <c r="AM92" i="2"/>
  <c r="AR92" i="2"/>
  <c r="AU92" i="2"/>
  <c r="AX92" i="2"/>
  <c r="G94" i="2"/>
  <c r="J94" i="2"/>
  <c r="M94" i="2"/>
  <c r="P94" i="2"/>
  <c r="S94" i="2"/>
  <c r="V94" i="2"/>
  <c r="AA94" i="2"/>
  <c r="AD94" i="2"/>
  <c r="AG94" i="2"/>
  <c r="AJ94" i="2"/>
  <c r="AM94" i="2"/>
  <c r="AR94" i="2"/>
  <c r="AU94" i="2"/>
  <c r="AX94" i="2"/>
  <c r="G95" i="2"/>
  <c r="J95" i="2"/>
  <c r="M95" i="2"/>
  <c r="P95" i="2"/>
  <c r="S95" i="2"/>
  <c r="V95" i="2"/>
  <c r="AA95" i="2"/>
  <c r="AD95" i="2"/>
  <c r="AG95" i="2"/>
  <c r="AJ95" i="2"/>
  <c r="AM95" i="2"/>
  <c r="AR95" i="2"/>
  <c r="AU95" i="2"/>
  <c r="AX95" i="2"/>
  <c r="G96" i="2"/>
  <c r="J96" i="2"/>
  <c r="M96" i="2"/>
  <c r="P96" i="2"/>
  <c r="S96" i="2"/>
  <c r="V96" i="2"/>
  <c r="AA96" i="2"/>
  <c r="AD96" i="2"/>
  <c r="AG96" i="2"/>
  <c r="AJ96" i="2"/>
  <c r="AM96" i="2"/>
  <c r="AR96" i="2"/>
  <c r="AU96" i="2"/>
  <c r="AX96" i="2"/>
  <c r="G98" i="2"/>
  <c r="J98" i="2"/>
  <c r="M98" i="2"/>
  <c r="P98" i="2"/>
  <c r="S98" i="2"/>
  <c r="V98" i="2"/>
  <c r="AA98" i="2"/>
  <c r="AD98" i="2"/>
  <c r="AG98" i="2"/>
  <c r="AJ98" i="2"/>
  <c r="AM98" i="2"/>
  <c r="AR98" i="2"/>
  <c r="AU98" i="2"/>
  <c r="AX98" i="2"/>
  <c r="G99" i="2"/>
  <c r="J99" i="2"/>
  <c r="M99" i="2"/>
  <c r="P99" i="2"/>
  <c r="S99" i="2"/>
  <c r="V99" i="2"/>
  <c r="AA99" i="2"/>
  <c r="AD99" i="2"/>
  <c r="AG99" i="2"/>
  <c r="AJ99" i="2"/>
  <c r="AM99" i="2"/>
  <c r="AR99" i="2"/>
  <c r="AU99" i="2"/>
  <c r="AX99" i="2"/>
  <c r="G100" i="2"/>
  <c r="J100" i="2"/>
  <c r="M100" i="2"/>
  <c r="P100" i="2"/>
  <c r="S100" i="2"/>
  <c r="V100" i="2"/>
  <c r="AA100" i="2"/>
  <c r="AD100" i="2"/>
  <c r="AG100" i="2"/>
  <c r="AJ100" i="2"/>
  <c r="AM100" i="2"/>
  <c r="AR100" i="2"/>
  <c r="AU100" i="2"/>
  <c r="AX100" i="2"/>
  <c r="G102" i="2"/>
  <c r="J102" i="2"/>
  <c r="M102" i="2"/>
  <c r="P102" i="2"/>
  <c r="S102" i="2"/>
  <c r="V102" i="2"/>
  <c r="AA102" i="2"/>
  <c r="AD102" i="2"/>
  <c r="AG102" i="2"/>
  <c r="AJ102" i="2"/>
  <c r="AM102" i="2"/>
  <c r="AR102" i="2"/>
  <c r="AU102" i="2"/>
  <c r="AX102" i="2"/>
  <c r="G103" i="2"/>
  <c r="J103" i="2"/>
  <c r="M103" i="2"/>
  <c r="P103" i="2"/>
  <c r="S103" i="2"/>
  <c r="V103" i="2"/>
  <c r="AA103" i="2"/>
  <c r="AD103" i="2"/>
  <c r="AG103" i="2"/>
  <c r="AJ103" i="2"/>
  <c r="AM103" i="2"/>
  <c r="AR103" i="2"/>
  <c r="AU103" i="2"/>
  <c r="AX103" i="2"/>
  <c r="G104" i="2"/>
  <c r="J104" i="2"/>
  <c r="M104" i="2"/>
  <c r="P104" i="2"/>
  <c r="S104" i="2"/>
  <c r="V104" i="2"/>
  <c r="AA104" i="2"/>
  <c r="AD104" i="2"/>
  <c r="AG104" i="2"/>
  <c r="AJ104" i="2"/>
  <c r="AM104" i="2"/>
  <c r="AR104" i="2"/>
  <c r="AU104" i="2"/>
  <c r="AX104" i="2"/>
  <c r="M107" i="2"/>
  <c r="AX43" i="2" l="1"/>
  <c r="AX42" i="2"/>
  <c r="AX41" i="2"/>
  <c r="AX40" i="2"/>
  <c r="AX38" i="2"/>
  <c r="AX37" i="2"/>
  <c r="M101" i="2"/>
  <c r="J101" i="2"/>
  <c r="AU101" i="2"/>
  <c r="G101" i="2"/>
  <c r="AJ89" i="2"/>
  <c r="AG97" i="2"/>
  <c r="M89" i="2"/>
  <c r="AA93" i="2"/>
  <c r="AM97" i="2"/>
  <c r="AX89" i="2"/>
  <c r="J89" i="2"/>
  <c r="AX93" i="2"/>
  <c r="AJ101" i="2"/>
  <c r="J93" i="2"/>
  <c r="AD97" i="2"/>
  <c r="AD101" i="2"/>
  <c r="V97" i="2"/>
  <c r="S101" i="2"/>
  <c r="AG85" i="2"/>
  <c r="AJ85" i="2"/>
  <c r="AU89" i="2"/>
  <c r="G89" i="2"/>
  <c r="AJ97" i="2"/>
  <c r="AR89" i="2"/>
  <c r="AD85" i="2"/>
  <c r="AX101" i="2"/>
  <c r="V93" i="2"/>
  <c r="AM101" i="2"/>
  <c r="AG101" i="2"/>
  <c r="AA97" i="2"/>
  <c r="M93" i="2"/>
  <c r="AM89" i="2"/>
  <c r="S97" i="2"/>
  <c r="G93" i="2"/>
  <c r="P101" i="2"/>
  <c r="P97" i="2"/>
  <c r="AU97" i="2"/>
  <c r="G97" i="2"/>
  <c r="M97" i="2"/>
  <c r="AG93" i="2"/>
  <c r="AM93" i="2"/>
  <c r="S93" i="2"/>
  <c r="S89" i="2"/>
  <c r="AA89" i="2"/>
  <c r="S85" i="2"/>
  <c r="AA101" i="2"/>
  <c r="AU93" i="2"/>
  <c r="AA85" i="2"/>
  <c r="V101" i="2"/>
  <c r="AR93" i="2"/>
  <c r="AR97" i="2"/>
  <c r="P85" i="2"/>
  <c r="AG89" i="2"/>
  <c r="AD89" i="2"/>
  <c r="V85" i="2"/>
  <c r="AX97" i="2"/>
  <c r="J97" i="2"/>
  <c r="AJ93" i="2"/>
  <c r="AM85" i="2"/>
  <c r="AU85" i="2"/>
  <c r="G85" i="2"/>
  <c r="M85" i="2"/>
  <c r="AD93" i="2"/>
  <c r="P89" i="2"/>
  <c r="AX85" i="2"/>
  <c r="J85" i="2"/>
  <c r="AR101" i="2"/>
  <c r="AR85" i="2"/>
  <c r="V89" i="2"/>
  <c r="B83" i="2"/>
  <c r="M108" i="2" l="1"/>
  <c r="A35" i="2" l="1"/>
  <c r="D104" i="2"/>
  <c r="D98" i="2"/>
  <c r="D95" i="2"/>
  <c r="D92" i="2"/>
  <c r="D91" i="2"/>
  <c r="D103" i="2"/>
  <c r="D102" i="2"/>
  <c r="D99" i="2"/>
  <c r="D94" i="2"/>
  <c r="D90" i="2"/>
  <c r="D87" i="2"/>
  <c r="D100" i="2"/>
  <c r="D96" i="2"/>
  <c r="D86" i="2"/>
  <c r="A51" i="2" l="1"/>
  <c r="P93" i="2"/>
  <c r="D101" i="2"/>
  <c r="E115" i="2" s="1"/>
  <c r="D89" i="2"/>
  <c r="E109" i="2" s="1"/>
  <c r="D97" i="2"/>
  <c r="E113" i="2" s="1"/>
  <c r="D93" i="2"/>
  <c r="D88" i="2"/>
  <c r="D85" i="2" s="1"/>
  <c r="E107" i="2" s="1"/>
  <c r="A67" i="2" l="1"/>
  <c r="E111" i="2"/>
  <c r="E118" i="2" s="1"/>
  <c r="E11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<sst xmlns="http://schemas.openxmlformats.org/spreadsheetml/2006/main" count="694" uniqueCount="322">
  <si>
    <t>CAMION 1</t>
  </si>
  <si>
    <t>CAMION 2</t>
  </si>
  <si>
    <t>CAMION 3</t>
  </si>
  <si>
    <t>CAMION  4</t>
  </si>
  <si>
    <t>CAMION 5</t>
  </si>
  <si>
    <t xml:space="preserve">CAMION 6 </t>
  </si>
  <si>
    <t>CAMION 8</t>
  </si>
  <si>
    <t>CAMION 9</t>
  </si>
  <si>
    <t>CAMION 10</t>
  </si>
  <si>
    <t>GR1</t>
  </si>
  <si>
    <t>GR2</t>
  </si>
  <si>
    <t>GR12</t>
  </si>
  <si>
    <t>NARBONNE</t>
  </si>
  <si>
    <t xml:space="preserve">SAINT-LAURENT </t>
  </si>
  <si>
    <t>Bd SUISSE (liv. 6H)</t>
  </si>
  <si>
    <t>COUIZA</t>
  </si>
  <si>
    <t>NOGARO RP</t>
  </si>
  <si>
    <t>BANASSAC</t>
  </si>
  <si>
    <t>PERPIGNAN SUD RP</t>
  </si>
  <si>
    <t>VERFEIL</t>
  </si>
  <si>
    <t>ST GAUDENS CARR.</t>
  </si>
  <si>
    <t>FB-043-AA</t>
  </si>
  <si>
    <t>PTF ST ANDRE</t>
  </si>
  <si>
    <t>PTF CARRELAGE</t>
  </si>
  <si>
    <t>FB-856-AV</t>
  </si>
  <si>
    <t>VINASSAN CHARP.</t>
  </si>
  <si>
    <t>ALBI (Lescure) RP</t>
  </si>
  <si>
    <t>GRAMAT</t>
  </si>
  <si>
    <t>FONSEGRIVES</t>
  </si>
  <si>
    <t>RABASTENS</t>
  </si>
  <si>
    <t>LIMOUX</t>
  </si>
  <si>
    <t xml:space="preserve">AUCH </t>
  </si>
  <si>
    <t>ST CHELY D'APCHER</t>
  </si>
  <si>
    <t>PERPIGNAN NORD</t>
  </si>
  <si>
    <t>ST GAUDENS</t>
  </si>
  <si>
    <t>ES-863-RJ</t>
  </si>
  <si>
    <t>ST ALBAN</t>
  </si>
  <si>
    <t>PTF Châteauroux</t>
  </si>
  <si>
    <t xml:space="preserve">VINASSAN </t>
  </si>
  <si>
    <t xml:space="preserve">ALBI </t>
  </si>
  <si>
    <t>CAHORS</t>
  </si>
  <si>
    <t>GAILLAC</t>
  </si>
  <si>
    <t xml:space="preserve">BELVEZE </t>
  </si>
  <si>
    <t>GOURDON</t>
  </si>
  <si>
    <t>MARVEJOLS</t>
  </si>
  <si>
    <t>PERPIGNAN GO</t>
  </si>
  <si>
    <t>BALMA</t>
  </si>
  <si>
    <t>LIMOGES  cx</t>
  </si>
  <si>
    <t>ARLES</t>
  </si>
  <si>
    <t>LEZIGNAN US.</t>
  </si>
  <si>
    <t>CASTRES (Saix) RP</t>
  </si>
  <si>
    <t>CARMAUX</t>
  </si>
  <si>
    <t>SALVIAC</t>
  </si>
  <si>
    <t>NOE</t>
  </si>
  <si>
    <t>PTF ST SULPICE</t>
  </si>
  <si>
    <t>CHATEAUROUX</t>
  </si>
  <si>
    <t>ST MITRE CX</t>
  </si>
  <si>
    <t>POLE LEZIGNAN</t>
  </si>
  <si>
    <t>CASTRES US.</t>
  </si>
  <si>
    <t>CASTELFRANC</t>
  </si>
  <si>
    <t>MENDE</t>
  </si>
  <si>
    <t>BERAT</t>
  </si>
  <si>
    <t>ET-231-QD</t>
  </si>
  <si>
    <t>CARCASSONNE</t>
  </si>
  <si>
    <t>POLE CASTRES</t>
  </si>
  <si>
    <t>MENDE BET. VIA 450</t>
  </si>
  <si>
    <t>STE FOY DE P.</t>
  </si>
  <si>
    <t>VILLEFRANCHE L.</t>
  </si>
  <si>
    <t>CASTRES US. TP</t>
  </si>
  <si>
    <t>GRAULHET</t>
  </si>
  <si>
    <t>FONSORBES</t>
  </si>
  <si>
    <t>CASTRES</t>
  </si>
  <si>
    <t>LAVAUR</t>
  </si>
  <si>
    <t>MURET</t>
  </si>
  <si>
    <t>MAZAMET</t>
  </si>
  <si>
    <t>SAINT-SULPICE</t>
  </si>
  <si>
    <t>ES-646-PH</t>
  </si>
  <si>
    <t>FW-097-JQ</t>
  </si>
  <si>
    <t>PINSAGUEL</t>
  </si>
  <si>
    <t>FZ-277-WC</t>
  </si>
  <si>
    <t>COLOMIERS</t>
  </si>
  <si>
    <t>ET-125-BH</t>
  </si>
  <si>
    <t>SAINT-ORENS</t>
  </si>
  <si>
    <t>ES-069-PJ</t>
  </si>
  <si>
    <t>ST GIRONS</t>
  </si>
  <si>
    <t>SOULOM RP</t>
  </si>
  <si>
    <t>FUMEL RP</t>
  </si>
  <si>
    <t>L'ISLE-JOURDAIN</t>
  </si>
  <si>
    <t>LUCHON</t>
  </si>
  <si>
    <t>BANYULS</t>
  </si>
  <si>
    <t>AGEN</t>
  </si>
  <si>
    <t>TREVOUX</t>
  </si>
  <si>
    <t>RIOM</t>
  </si>
  <si>
    <t>AURIGNAC</t>
  </si>
  <si>
    <t>TARBES  BOIS</t>
  </si>
  <si>
    <t>MONFLANQUIN</t>
  </si>
  <si>
    <t>COLOMIERS RP</t>
  </si>
  <si>
    <t>ARGELES</t>
  </si>
  <si>
    <t>LALBENQUE</t>
  </si>
  <si>
    <t>L ARBRESLE</t>
  </si>
  <si>
    <t>CLERMONT FD</t>
  </si>
  <si>
    <t>MONTLUCON</t>
  </si>
  <si>
    <t>TARBES</t>
  </si>
  <si>
    <t>VILLEREAL</t>
  </si>
  <si>
    <t>COLOMIERS BOIS</t>
  </si>
  <si>
    <t>CABESTANY</t>
  </si>
  <si>
    <t>CASTELSARRASIN</t>
  </si>
  <si>
    <t>TARARE</t>
  </si>
  <si>
    <t>USINE PT DU CHÂTEAU</t>
  </si>
  <si>
    <t>CHATELLERAULT</t>
  </si>
  <si>
    <t>TARBES BET. VIA 81</t>
  </si>
  <si>
    <t>LABENQUE US.</t>
  </si>
  <si>
    <t>BOUZIES</t>
  </si>
  <si>
    <t>PT DU CHÂTEAU</t>
  </si>
  <si>
    <t>ROMORANTIN BOIS</t>
  </si>
  <si>
    <t>VILLENEUVE TOLOSANE</t>
  </si>
  <si>
    <t>CAUSSADE</t>
  </si>
  <si>
    <t>POLE COLOMIERS</t>
  </si>
  <si>
    <t>MONTAUBAN NORD</t>
  </si>
  <si>
    <t>COLOMIERS BET.</t>
  </si>
  <si>
    <t>MONTAUBAN GYPSO</t>
  </si>
  <si>
    <t>COLOMIERS US. VIA 99</t>
  </si>
  <si>
    <t>MONTAUBAN SUD</t>
  </si>
  <si>
    <t>CAPDENAC</t>
  </si>
  <si>
    <t>RODEZ</t>
  </si>
  <si>
    <t>VERDUN SUR G.</t>
  </si>
  <si>
    <t>MAZERES (09)</t>
  </si>
  <si>
    <t>PRADES</t>
  </si>
  <si>
    <t>LANNEMEZAN RP</t>
  </si>
  <si>
    <t>CASTELNAUDARY</t>
  </si>
  <si>
    <t>LIMOGES NORD</t>
  </si>
  <si>
    <t>FIGEAC RP</t>
  </si>
  <si>
    <t>MONTESQUIEU V.</t>
  </si>
  <si>
    <t>LE SOLER</t>
  </si>
  <si>
    <t>ARREAU RP</t>
  </si>
  <si>
    <t>BEAUMONT DE LOMAGNE</t>
  </si>
  <si>
    <t>JURANCON</t>
  </si>
  <si>
    <t>REALMONT</t>
  </si>
  <si>
    <t>ELOS EGLETONS</t>
  </si>
  <si>
    <t>MAURS BETON</t>
  </si>
  <si>
    <t>PONT ST ESPRIT</t>
  </si>
  <si>
    <t>AURILLAC BET. VIA 149</t>
  </si>
  <si>
    <t>FJ-133-LN</t>
  </si>
  <si>
    <t>MAUBOURGUET RP</t>
  </si>
  <si>
    <t>VILLEFRANCHE DE R.</t>
  </si>
  <si>
    <t>PAMIERS</t>
  </si>
  <si>
    <t>ES-487-DT</t>
  </si>
  <si>
    <t>TREBES</t>
  </si>
  <si>
    <t>FOIX</t>
  </si>
  <si>
    <t>SIGEAN</t>
  </si>
  <si>
    <t>ET-635-VC</t>
  </si>
  <si>
    <t>NOIRMOUTIER</t>
  </si>
  <si>
    <t>BOE BOIS</t>
  </si>
  <si>
    <t>MONTBAZENS</t>
  </si>
  <si>
    <t>PAZIOLS</t>
  </si>
  <si>
    <t>EV-677-ZD</t>
  </si>
  <si>
    <t>BEAUVOIR SUR MER</t>
  </si>
  <si>
    <t>LALBENQUE BETON</t>
  </si>
  <si>
    <t>BAGNERES DE BIG.</t>
  </si>
  <si>
    <t>RIGNAC</t>
  </si>
  <si>
    <t>PORNIC</t>
  </si>
  <si>
    <t>POLE LALBENQUE</t>
  </si>
  <si>
    <t>RIGNAC BETON</t>
  </si>
  <si>
    <t>LAVAUR GYPSO</t>
  </si>
  <si>
    <t>LAVAUR CHARPENTES</t>
  </si>
  <si>
    <t>LA TESTE</t>
  </si>
  <si>
    <t>ST-VIVIEN</t>
  </si>
  <si>
    <t>MERIGNAC</t>
  </si>
  <si>
    <t>MIREPOIX</t>
  </si>
  <si>
    <t>AUTERIVE</t>
  </si>
  <si>
    <t>LA LOUBIERE</t>
  </si>
  <si>
    <t>MONTAUBAN BOIS</t>
  </si>
  <si>
    <t>TOULOUSE EXPRESS</t>
  </si>
  <si>
    <t>MONTECH</t>
  </si>
  <si>
    <t>LAGUIOLE</t>
  </si>
  <si>
    <t>BIARRITZ</t>
  </si>
  <si>
    <t>ST-PAUL LES DAX</t>
  </si>
  <si>
    <t>POLE SAINT-SULPICE</t>
  </si>
  <si>
    <t>Prix KM</t>
  </si>
  <si>
    <t>L</t>
  </si>
  <si>
    <t>Ma</t>
  </si>
  <si>
    <t>Me</t>
  </si>
  <si>
    <t>J</t>
  </si>
  <si>
    <t>V</t>
  </si>
  <si>
    <t>INTERNALISE</t>
  </si>
  <si>
    <t>LUNDI</t>
  </si>
  <si>
    <t>MARDI</t>
  </si>
  <si>
    <t>MERCREDI</t>
  </si>
  <si>
    <t>JEUDI</t>
  </si>
  <si>
    <t>VENDREDI</t>
  </si>
  <si>
    <t>NIORT CARRELAGES</t>
  </si>
  <si>
    <t>FONTENAY LE COMTE</t>
  </si>
  <si>
    <t>JUVIGNAC CARRELAGES</t>
  </si>
  <si>
    <t>BERGERAC via PLF005</t>
  </si>
  <si>
    <t>Nom</t>
  </si>
  <si>
    <t>Agences</t>
  </si>
  <si>
    <t>CHGT PAREX</t>
  </si>
  <si>
    <t>TR:</t>
  </si>
  <si>
    <r>
      <t>Informations:</t>
    </r>
    <r>
      <rPr>
        <sz val="11"/>
        <color theme="1"/>
        <rFont val="Calibri"/>
        <family val="2"/>
        <scheme val="minor"/>
      </rPr>
      <t xml:space="preserve">                                             </t>
    </r>
    <r>
      <rPr>
        <i/>
        <sz val="11"/>
        <color theme="1"/>
        <rFont val="Calibri"/>
        <family val="2"/>
        <scheme val="minor"/>
      </rPr>
      <t>Informtion a saisir au jour le jour</t>
    </r>
  </si>
  <si>
    <t>Commentaires a saisir a la main</t>
  </si>
  <si>
    <t>KM</t>
  </si>
  <si>
    <t>€</t>
  </si>
  <si>
    <t>Km</t>
  </si>
  <si>
    <t>MARVEJOLS BET. VIA 0089</t>
  </si>
  <si>
    <t>Adresse</t>
  </si>
  <si>
    <t>Code postal</t>
  </si>
  <si>
    <t>Ville</t>
  </si>
  <si>
    <t>CAMION 7</t>
  </si>
  <si>
    <t>PARC</t>
  </si>
  <si>
    <t>ST ALBAN BOIS.</t>
  </si>
  <si>
    <t>CHGT PTF ST SULPICE</t>
  </si>
  <si>
    <t xml:space="preserve">ST ALBAN + D9 * </t>
  </si>
  <si>
    <t>CHGT PTF AUTO</t>
  </si>
  <si>
    <t xml:space="preserve">ST SULPICE 008    /   LONGUE DISTANCE </t>
  </si>
  <si>
    <t>FZ-221-HR</t>
  </si>
  <si>
    <t>Commentaires conducteurs a saisir a la main</t>
  </si>
  <si>
    <t>RECHERCHE DE FRET</t>
  </si>
  <si>
    <t>TARASCON / ARIEGE</t>
  </si>
  <si>
    <t>LALOUBIERE</t>
  </si>
  <si>
    <t xml:space="preserve">MAURS  </t>
  </si>
  <si>
    <t xml:space="preserve">AURILLAC  </t>
  </si>
  <si>
    <t xml:space="preserve">CAZERE / GARONNE </t>
  </si>
  <si>
    <t>CASTANET-TOLOSAN</t>
  </si>
  <si>
    <t>LABASTIDE ST PIERRE</t>
  </si>
  <si>
    <t>PROS 8</t>
  </si>
  <si>
    <t>CHGT PROSEC PLF 8</t>
  </si>
  <si>
    <t>PROS 395</t>
  </si>
  <si>
    <t>CHGT PROSEC PLF 395</t>
  </si>
  <si>
    <t>ST ALBAN BETON via 11</t>
  </si>
  <si>
    <t>7C</t>
  </si>
  <si>
    <t>CHGT PTF CARRELAGE</t>
  </si>
  <si>
    <t>RIG</t>
  </si>
  <si>
    <t>CHGT RIGONI</t>
  </si>
  <si>
    <t>VILLENEUVE / LOT</t>
  </si>
  <si>
    <t>VERFEIL BETON via 57</t>
  </si>
  <si>
    <t>VM</t>
  </si>
  <si>
    <t>VISITE MEDICALE</t>
  </si>
  <si>
    <t>CT</t>
  </si>
  <si>
    <t xml:space="preserve">CONTRÔLE TECHNIQUE </t>
  </si>
  <si>
    <t>PRAD</t>
  </si>
  <si>
    <t>CHGT PRADIER GRANULA</t>
  </si>
  <si>
    <t>6C</t>
  </si>
  <si>
    <t>8C</t>
  </si>
  <si>
    <t>PARX</t>
  </si>
  <si>
    <t>MAP 8</t>
  </si>
  <si>
    <t>MAP 395</t>
  </si>
  <si>
    <t>CHGT MAPEI 395</t>
  </si>
  <si>
    <t>CHGT MAPEI 8</t>
  </si>
  <si>
    <t xml:space="preserve"> SAINT PAUL</t>
  </si>
  <si>
    <t>395 C</t>
  </si>
  <si>
    <t>CHGT ST PAUL</t>
  </si>
  <si>
    <t>CHAB</t>
  </si>
  <si>
    <t xml:space="preserve">CHGT CHABANNE </t>
  </si>
  <si>
    <t>ORANGE CARRELAGE</t>
  </si>
  <si>
    <t>FAB</t>
  </si>
  <si>
    <t>CHGT FABEMI</t>
  </si>
  <si>
    <t>232C</t>
  </si>
  <si>
    <t>CHGT MONTIERCHAUME</t>
  </si>
  <si>
    <t>RECT</t>
  </si>
  <si>
    <t>CHGT RECTOR Ravel</t>
  </si>
  <si>
    <t>ELOS</t>
  </si>
  <si>
    <t>LIV A DEFINIR</t>
  </si>
  <si>
    <t>L A DEF</t>
  </si>
  <si>
    <t>C A DEF</t>
  </si>
  <si>
    <t>CHGT  A DEFINIR</t>
  </si>
  <si>
    <t>COUT LIVRAISON</t>
  </si>
  <si>
    <t xml:space="preserve">Cout au-dela de la 5eme Porte / par porte </t>
  </si>
  <si>
    <t>KM Aller</t>
  </si>
  <si>
    <t>KM retour</t>
  </si>
  <si>
    <t>CAMION 11</t>
  </si>
  <si>
    <t>2ème TOUR</t>
  </si>
  <si>
    <t>6E</t>
  </si>
  <si>
    <t>E-COMMERCE ptf 006</t>
  </si>
  <si>
    <t>Cmd :</t>
  </si>
  <si>
    <t>JUVIGNAC</t>
  </si>
  <si>
    <t>ST SULPICE 008    /   REGIONAL (sans ramassage des retours)</t>
  </si>
  <si>
    <t>PTF AUTO 6</t>
  </si>
  <si>
    <t>A DISPO DE L'EXPLOIT</t>
  </si>
  <si>
    <t>FZ-446-WB</t>
  </si>
  <si>
    <t>FB-586-AV</t>
  </si>
  <si>
    <t>GG-223-VB</t>
  </si>
  <si>
    <t>FW-038-JQ</t>
  </si>
  <si>
    <t>SEMIS EN DEBORDS</t>
  </si>
  <si>
    <t>Jean-Luc / FZ-272-CQ</t>
  </si>
  <si>
    <t>Matthieu / GC-569-XQ</t>
  </si>
  <si>
    <t>Zou / GJ-063-VS</t>
  </si>
  <si>
    <t>Yusuf / GJ-714-GR</t>
  </si>
  <si>
    <t>Eric / GC-102-TG</t>
  </si>
  <si>
    <t>Arnaud / GC-690-DK</t>
  </si>
  <si>
    <t>Marco / FZ-672-MC</t>
  </si>
  <si>
    <t xml:space="preserve">Conducteur + Tracteur </t>
  </si>
  <si>
    <t xml:space="preserve">Remorque </t>
  </si>
  <si>
    <t>Francois / CG-359-XQ</t>
  </si>
  <si>
    <t>Frederic / GJ-077-GS</t>
  </si>
  <si>
    <t>Manu / FM-902-KS</t>
  </si>
  <si>
    <t>Fred V / GE-241-HL</t>
  </si>
  <si>
    <t>Sebastien / GJ998-GR</t>
  </si>
  <si>
    <t>Django / FF-017-HG</t>
  </si>
  <si>
    <t>Caroll / FZ-768-KH</t>
  </si>
  <si>
    <r>
      <t>CAMION 11</t>
    </r>
    <r>
      <rPr>
        <b/>
        <sz val="14"/>
        <color rgb="FFFF0000"/>
        <rFont val="Arial"/>
        <family val="2"/>
      </rPr>
      <t xml:space="preserve"> </t>
    </r>
  </si>
  <si>
    <t>CAMION 12</t>
  </si>
  <si>
    <t>6L</t>
  </si>
  <si>
    <t xml:space="preserve">LIV PTF  LAVAUR </t>
  </si>
  <si>
    <t>CHGT ELOSBOIS TR81</t>
  </si>
  <si>
    <t>x</t>
  </si>
  <si>
    <t xml:space="preserve">CAMION 11 </t>
  </si>
  <si>
    <t xml:space="preserve">R 395 </t>
  </si>
  <si>
    <t>RAM AG vers PTF 395</t>
  </si>
  <si>
    <t>RAMASSAGE ptf 008</t>
  </si>
  <si>
    <t>TOTAL  
E-COMMERCE</t>
  </si>
  <si>
    <t>TOTAL sans E COMMERCE</t>
  </si>
  <si>
    <t>Total avec E COMMERCE</t>
  </si>
  <si>
    <t>SEMAINE PAIRE N°</t>
  </si>
  <si>
    <t>NOM</t>
  </si>
  <si>
    <t>explication</t>
  </si>
  <si>
    <t xml:space="preserve">Date </t>
  </si>
  <si>
    <t xml:space="preserve">je souhaite que dans l'onglet TEST OM si je renseigne C9 + C10 , le cellule E10 vienne recupérer le contenu de la D5 de ma "matrice planning paire"
puis mettre le contenu de la D6 dans la E17 et ainsi de suite </t>
  </si>
  <si>
    <t xml:space="preserve">Est-ce que cela est possible d'une manière ou d'une autre </t>
  </si>
  <si>
    <t xml:space="preserve">heure </t>
  </si>
  <si>
    <t>ADRESSE</t>
  </si>
  <si>
    <t>EVENTUELLEMENT DES INFOS QUI RENVERAIENT A UNE ADRESSE DE D6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</si>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</sst>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[$-F800]dddd\,\ mmmm\ dd\,\ yyyy"/>
    <numFmt numFmtId="166" formatCode="&quot;Aller &quot;000"/>
    <numFmt numFmtId="167" formatCode="&quot;Retour &quot;000"/>
    <numFmt numFmtId="168" formatCode="[$-F400]h:mm:ss\ AM/PM"/>
    <numFmt numFmtId="169" formatCode="[hh]:mm"/>
  </numFmts>
  <fonts count="42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00B050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FFFFFF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9"/>
      <color rgb="FFFF0000"/>
      <name val="Arial"/>
      <family val="2"/>
    </font>
    <font>
      <i/>
      <sz val="11"/>
      <color rgb="FF000000"/>
      <name val="Calibri  "/>
    </font>
    <font>
      <b/>
      <i/>
      <sz val="11"/>
      <name val="Calibri  "/>
    </font>
    <font>
      <i/>
      <sz val="11"/>
      <name val="Calibri  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8"/>
      <name val="Arial"/>
      <family val="2"/>
    </font>
    <font>
      <b/>
      <sz val="14"/>
      <name val="Arial Black"/>
      <family val="2"/>
    </font>
    <font>
      <sz val="16"/>
      <name val="Arial Black"/>
      <family val="2"/>
    </font>
    <font>
      <b/>
      <sz val="14"/>
      <color rgb="FFFF0000"/>
      <name val="Arial"/>
      <family val="2"/>
    </font>
    <font>
      <b/>
      <sz val="16"/>
      <name val="Arial Black"/>
      <family val="2"/>
    </font>
    <font>
      <b/>
      <sz val="22"/>
      <name val="Calibri"/>
      <family val="2"/>
      <scheme val="minor"/>
    </font>
    <font>
      <b/>
      <sz val="14"/>
      <color theme="4" tint="-0.249977111117893"/>
      <name val="Arial"/>
      <family val="2"/>
    </font>
    <font>
      <b/>
      <sz val="11"/>
      <name val="Arial"/>
      <family val="2"/>
    </font>
    <font>
      <b/>
      <sz val="12"/>
      <color rgb="FF000000"/>
      <name val="Calibri"/>
      <family val="2"/>
      <scheme val="minor"/>
    </font>
    <font>
      <i/>
      <sz val="11"/>
      <color rgb="FFFF0000"/>
      <name val="Calibri  "/>
    </font>
    <font>
      <i/>
      <sz val="11"/>
      <color rgb="FF00B050"/>
      <name val="Calibri  "/>
    </font>
    <font>
      <b/>
      <sz val="9"/>
      <color theme="0"/>
      <name val="Arial"/>
      <family val="2"/>
    </font>
    <font>
      <b/>
      <sz val="14"/>
      <color theme="0"/>
      <name val="Arial Black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CC66FF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4" tint="0.79998168889431442"/>
        <bgColor rgb="FF000000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1">
    <xf numFmtId="0" fontId="0" fillId="0" borderId="0" xfId="0"/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19" fillId="13" borderId="39" xfId="0" applyFont="1" applyFill="1" applyBorder="1" applyAlignment="1">
      <alignment horizontal="center" vertical="center"/>
    </xf>
    <xf numFmtId="0" fontId="19" fillId="13" borderId="40" xfId="0" applyFont="1" applyFill="1" applyBorder="1" applyAlignment="1">
      <alignment horizontal="center" vertical="center"/>
    </xf>
    <xf numFmtId="14" fontId="31" fillId="3" borderId="16" xfId="0" applyNumberFormat="1" applyFont="1" applyFill="1" applyBorder="1" applyAlignment="1">
      <alignment horizontal="center" vertical="center"/>
    </xf>
    <xf numFmtId="0" fontId="28" fillId="18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5" borderId="5" xfId="0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18" borderId="0" xfId="0" applyFont="1" applyFill="1" applyAlignment="1">
      <alignment horizontal="center" vertical="center"/>
    </xf>
    <xf numFmtId="0" fontId="20" fillId="5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0" fillId="15" borderId="5" xfId="0" applyFont="1" applyFill="1" applyBorder="1" applyAlignment="1">
      <alignment horizontal="center" vertical="center"/>
    </xf>
    <xf numFmtId="0" fontId="20" fillId="15" borderId="3" xfId="0" applyFont="1" applyFill="1" applyBorder="1" applyAlignment="1">
      <alignment vertical="center"/>
    </xf>
    <xf numFmtId="0" fontId="20" fillId="15" borderId="3" xfId="0" applyFont="1" applyFill="1" applyBorder="1" applyAlignment="1">
      <alignment horizontal="center" vertical="center"/>
    </xf>
    <xf numFmtId="0" fontId="20" fillId="15" borderId="7" xfId="0" applyFont="1" applyFill="1" applyBorder="1" applyAlignment="1">
      <alignment horizontal="center" vertical="center"/>
    </xf>
    <xf numFmtId="0" fontId="32" fillId="5" borderId="21" xfId="0" applyFont="1" applyFill="1" applyBorder="1" applyAlignment="1">
      <alignment horizontal="center" vertical="center"/>
    </xf>
    <xf numFmtId="0" fontId="32" fillId="18" borderId="0" xfId="0" applyFont="1" applyFill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19" fillId="13" borderId="4" xfId="0" applyFont="1" applyFill="1" applyBorder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0" fontId="19" fillId="16" borderId="4" xfId="0" applyFont="1" applyFill="1" applyBorder="1" applyAlignment="1">
      <alignment horizontal="center" vertical="center"/>
    </xf>
    <xf numFmtId="0" fontId="19" fillId="13" borderId="13" xfId="0" applyFont="1" applyFill="1" applyBorder="1" applyAlignment="1">
      <alignment horizontal="center" vertical="center"/>
    </xf>
    <xf numFmtId="0" fontId="19" fillId="16" borderId="13" xfId="0" applyFont="1" applyFill="1" applyBorder="1" applyAlignment="1">
      <alignment horizontal="center" vertical="center"/>
    </xf>
    <xf numFmtId="167" fontId="15" fillId="7" borderId="28" xfId="0" applyNumberFormat="1" applyFont="1" applyFill="1" applyBorder="1" applyAlignment="1">
      <alignment horizontal="center" vertical="center"/>
    </xf>
    <xf numFmtId="167" fontId="15" fillId="18" borderId="0" xfId="0" applyNumberFormat="1" applyFont="1" applyFill="1" applyAlignment="1">
      <alignment horizontal="center" vertical="center"/>
    </xf>
    <xf numFmtId="167" fontId="15" fillId="17" borderId="28" xfId="0" applyNumberFormat="1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25" fillId="18" borderId="0" xfId="0" applyFont="1" applyFill="1" applyAlignment="1">
      <alignment horizontal="center" vertical="center"/>
    </xf>
    <xf numFmtId="0" fontId="20" fillId="17" borderId="4" xfId="0" applyFont="1" applyFill="1" applyBorder="1" applyAlignment="1">
      <alignment horizontal="center" vertical="center" wrapText="1"/>
    </xf>
    <xf numFmtId="0" fontId="32" fillId="17" borderId="21" xfId="0" applyFont="1" applyFill="1" applyBorder="1" applyAlignment="1">
      <alignment horizontal="center" vertical="center"/>
    </xf>
    <xf numFmtId="167" fontId="15" fillId="25" borderId="2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7" fillId="0" borderId="25" xfId="0" applyFont="1" applyBorder="1" applyAlignment="1">
      <alignment wrapText="1"/>
    </xf>
    <xf numFmtId="0" fontId="2" fillId="0" borderId="26" xfId="0" applyFont="1" applyBorder="1"/>
    <xf numFmtId="0" fontId="2" fillId="0" borderId="28" xfId="0" applyFont="1" applyBorder="1"/>
    <xf numFmtId="0" fontId="2" fillId="0" borderId="0" xfId="0" applyFont="1" applyAlignment="1">
      <alignment horizontal="center" vertical="center"/>
    </xf>
    <xf numFmtId="0" fontId="20" fillId="17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8" fillId="18" borderId="0" xfId="0" applyNumberFormat="1" applyFont="1" applyFill="1" applyAlignment="1">
      <alignment vertical="center"/>
    </xf>
    <xf numFmtId="0" fontId="2" fillId="13" borderId="0" xfId="0" applyFont="1" applyFill="1" applyAlignment="1">
      <alignment horizontal="center" vertical="center"/>
    </xf>
    <xf numFmtId="164" fontId="2" fillId="13" borderId="0" xfId="0" applyNumberFormat="1" applyFont="1" applyFill="1" applyAlignment="1">
      <alignment horizontal="center" vertical="center"/>
    </xf>
    <xf numFmtId="164" fontId="2" fillId="18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6" fontId="3" fillId="0" borderId="0" xfId="0" applyNumberFormat="1" applyFont="1"/>
    <xf numFmtId="0" fontId="3" fillId="0" borderId="0" xfId="0" applyFont="1" applyAlignment="1">
      <alignment horizontal="left" vertical="center"/>
    </xf>
    <xf numFmtId="6" fontId="6" fillId="0" borderId="0" xfId="0" applyNumberFormat="1" applyFont="1"/>
    <xf numFmtId="0" fontId="3" fillId="0" borderId="0" xfId="0" applyFont="1"/>
    <xf numFmtId="164" fontId="8" fillId="8" borderId="45" xfId="0" applyNumberFormat="1" applyFont="1" applyFill="1" applyBorder="1" applyAlignment="1">
      <alignment horizontal="center" vertical="center"/>
    </xf>
    <xf numFmtId="164" fontId="8" fillId="8" borderId="30" xfId="0" applyNumberFormat="1" applyFont="1" applyFill="1" applyBorder="1" applyAlignment="1">
      <alignment horizontal="center" vertical="center"/>
    </xf>
    <xf numFmtId="164" fontId="2" fillId="13" borderId="23" xfId="0" applyNumberFormat="1" applyFont="1" applyFill="1" applyBorder="1" applyAlignment="1">
      <alignment horizontal="center" vertical="center"/>
    </xf>
    <xf numFmtId="164" fontId="2" fillId="13" borderId="26" xfId="0" applyNumberFormat="1" applyFont="1" applyFill="1" applyBorder="1" applyAlignment="1">
      <alignment horizontal="center" vertical="center"/>
    </xf>
    <xf numFmtId="0" fontId="2" fillId="13" borderId="0" xfId="0" applyFont="1" applyFill="1" applyAlignment="1">
      <alignment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20" borderId="23" xfId="0" applyNumberFormat="1" applyFont="1" applyFill="1" applyBorder="1" applyAlignment="1">
      <alignment horizontal="center" vertical="center"/>
    </xf>
    <xf numFmtId="164" fontId="2" fillId="20" borderId="26" xfId="0" applyNumberFormat="1" applyFont="1" applyFill="1" applyBorder="1" applyAlignment="1">
      <alignment horizontal="center" vertical="center"/>
    </xf>
    <xf numFmtId="164" fontId="2" fillId="13" borderId="0" xfId="0" applyNumberFormat="1" applyFont="1" applyFill="1" applyAlignment="1">
      <alignment vertical="center"/>
    </xf>
    <xf numFmtId="164" fontId="2" fillId="18" borderId="23" xfId="0" applyNumberFormat="1" applyFont="1" applyFill="1" applyBorder="1" applyAlignment="1">
      <alignment horizontal="center" vertical="center"/>
    </xf>
    <xf numFmtId="164" fontId="2" fillId="18" borderId="26" xfId="0" applyNumberFormat="1" applyFont="1" applyFill="1" applyBorder="1" applyAlignment="1">
      <alignment horizontal="center" vertical="center"/>
    </xf>
    <xf numFmtId="164" fontId="8" fillId="8" borderId="17" xfId="0" applyNumberFormat="1" applyFont="1" applyFill="1" applyBorder="1" applyAlignment="1">
      <alignment horizontal="center" vertical="center"/>
    </xf>
    <xf numFmtId="164" fontId="8" fillId="8" borderId="47" xfId="0" applyNumberFormat="1" applyFont="1" applyFill="1" applyBorder="1" applyAlignment="1">
      <alignment horizontal="center" vertical="center"/>
    </xf>
    <xf numFmtId="164" fontId="8" fillId="18" borderId="0" xfId="0" applyNumberFormat="1" applyFont="1" applyFill="1" applyAlignment="1">
      <alignment horizontal="center" vertical="center"/>
    </xf>
    <xf numFmtId="0" fontId="8" fillId="8" borderId="46" xfId="0" applyFont="1" applyFill="1" applyBorder="1" applyAlignment="1">
      <alignment vertical="center"/>
    </xf>
    <xf numFmtId="0" fontId="8" fillId="8" borderId="17" xfId="0" applyFont="1" applyFill="1" applyBorder="1" applyAlignment="1">
      <alignment vertical="center"/>
    </xf>
    <xf numFmtId="164" fontId="2" fillId="18" borderId="27" xfId="0" applyNumberFormat="1" applyFont="1" applyFill="1" applyBorder="1" applyAlignment="1">
      <alignment horizontal="center" vertical="center"/>
    </xf>
    <xf numFmtId="164" fontId="2" fillId="18" borderId="28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13" borderId="28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14" borderId="24" xfId="0" applyFont="1" applyFill="1" applyBorder="1" applyAlignment="1">
      <alignment horizontal="center" vertical="center"/>
    </xf>
    <xf numFmtId="8" fontId="1" fillId="5" borderId="16" xfId="0" applyNumberFormat="1" applyFont="1" applyFill="1" applyBorder="1" applyAlignment="1">
      <alignment horizontal="center" vertical="center"/>
    </xf>
    <xf numFmtId="6" fontId="1" fillId="5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6" fontId="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5" borderId="3" xfId="0" applyFont="1" applyFill="1" applyBorder="1" applyAlignment="1">
      <alignment horizontal="center" vertical="center"/>
    </xf>
    <xf numFmtId="0" fontId="8" fillId="10" borderId="36" xfId="0" applyFont="1" applyFill="1" applyBorder="1" applyAlignment="1">
      <alignment horizontal="center" vertical="center"/>
    </xf>
    <xf numFmtId="0" fontId="8" fillId="10" borderId="37" xfId="0" applyFont="1" applyFill="1" applyBorder="1" applyAlignment="1">
      <alignment horizontal="center" vertical="center"/>
    </xf>
    <xf numFmtId="165" fontId="21" fillId="27" borderId="14" xfId="0" applyNumberFormat="1" applyFont="1" applyFill="1" applyBorder="1" applyAlignment="1">
      <alignment vertical="center" textRotation="90"/>
    </xf>
    <xf numFmtId="165" fontId="21" fillId="27" borderId="0" xfId="0" applyNumberFormat="1" applyFont="1" applyFill="1" applyAlignment="1">
      <alignment vertical="center" textRotation="90"/>
    </xf>
    <xf numFmtId="165" fontId="38" fillId="27" borderId="9" xfId="0" applyNumberFormat="1" applyFont="1" applyFill="1" applyBorder="1" applyAlignment="1">
      <alignment vertical="center" textRotation="90"/>
    </xf>
    <xf numFmtId="165" fontId="38" fillId="27" borderId="16" xfId="0" applyNumberFormat="1" applyFont="1" applyFill="1" applyBorder="1" applyAlignment="1">
      <alignment vertical="center" textRotation="90"/>
    </xf>
    <xf numFmtId="165" fontId="21" fillId="27" borderId="16" xfId="0" applyNumberFormat="1" applyFont="1" applyFill="1" applyBorder="1" applyAlignment="1">
      <alignment vertical="center" textRotation="90"/>
    </xf>
    <xf numFmtId="0" fontId="20" fillId="15" borderId="4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vertical="center"/>
    </xf>
    <xf numFmtId="0" fontId="20" fillId="17" borderId="7" xfId="0" applyFont="1" applyFill="1" applyBorder="1" applyAlignment="1">
      <alignment horizontal="center" vertical="center"/>
    </xf>
    <xf numFmtId="0" fontId="20" fillId="28" borderId="3" xfId="0" applyFont="1" applyFill="1" applyBorder="1" applyAlignment="1">
      <alignment vertical="center"/>
    </xf>
    <xf numFmtId="0" fontId="6" fillId="0" borderId="51" xfId="0" applyFont="1" applyBorder="1" applyAlignment="1">
      <alignment vertical="center"/>
    </xf>
    <xf numFmtId="0" fontId="10" fillId="0" borderId="0" xfId="0" applyFont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0" fillId="0" borderId="16" xfId="0" applyBorder="1"/>
    <xf numFmtId="0" fontId="1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2" xfId="0" applyBorder="1"/>
    <xf numFmtId="0" fontId="0" fillId="0" borderId="9" xfId="0" applyBorder="1"/>
    <xf numFmtId="0" fontId="0" fillId="0" borderId="14" xfId="0" applyBorder="1"/>
    <xf numFmtId="0" fontId="9" fillId="0" borderId="24" xfId="0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left" vertical="top"/>
    </xf>
    <xf numFmtId="0" fontId="13" fillId="0" borderId="16" xfId="0" applyFont="1" applyBorder="1"/>
    <xf numFmtId="0" fontId="0" fillId="0" borderId="16" xfId="0" quotePrefix="1" applyBorder="1"/>
    <xf numFmtId="168" fontId="0" fillId="0" borderId="0" xfId="0" applyNumberFormat="1"/>
    <xf numFmtId="169" fontId="0" fillId="0" borderId="16" xfId="0" quotePrefix="1" applyNumberFormat="1" applyBorder="1" applyAlignment="1">
      <alignment horizontal="left"/>
    </xf>
    <xf numFmtId="0" fontId="20" fillId="5" borderId="6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39" fillId="0" borderId="0" xfId="0" applyFont="1" applyAlignment="1">
      <alignment horizontal="left" vertical="top"/>
    </xf>
    <xf numFmtId="0" fontId="28" fillId="3" borderId="1" xfId="0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28" fillId="3" borderId="15" xfId="0" applyFont="1" applyFill="1" applyBorder="1" applyAlignment="1">
      <alignment horizontal="center" vertical="center"/>
    </xf>
    <xf numFmtId="164" fontId="8" fillId="8" borderId="45" xfId="0" applyNumberFormat="1" applyFont="1" applyFill="1" applyBorder="1" applyAlignment="1">
      <alignment horizontal="center" vertical="center"/>
    </xf>
    <xf numFmtId="0" fontId="2" fillId="13" borderId="35" xfId="0" applyFont="1" applyFill="1" applyBorder="1" applyAlignment="1">
      <alignment horizontal="center" vertical="center"/>
    </xf>
    <xf numFmtId="0" fontId="2" fillId="13" borderId="32" xfId="0" applyFont="1" applyFill="1" applyBorder="1" applyAlignment="1">
      <alignment horizontal="center" vertical="center"/>
    </xf>
    <xf numFmtId="164" fontId="2" fillId="20" borderId="35" xfId="0" applyNumberFormat="1" applyFont="1" applyFill="1" applyBorder="1" applyAlignment="1">
      <alignment horizontal="center" vertical="center"/>
    </xf>
    <xf numFmtId="164" fontId="2" fillId="20" borderId="32" xfId="0" applyNumberFormat="1" applyFont="1" applyFill="1" applyBorder="1" applyAlignment="1">
      <alignment horizontal="center" vertical="center"/>
    </xf>
    <xf numFmtId="164" fontId="2" fillId="18" borderId="52" xfId="0" applyNumberFormat="1" applyFont="1" applyFill="1" applyBorder="1" applyAlignment="1">
      <alignment horizontal="center" vertical="center"/>
    </xf>
    <xf numFmtId="164" fontId="2" fillId="18" borderId="44" xfId="0" applyNumberFormat="1" applyFont="1" applyFill="1" applyBorder="1" applyAlignment="1">
      <alignment horizontal="center" vertical="center"/>
    </xf>
    <xf numFmtId="164" fontId="8" fillId="8" borderId="46" xfId="0" applyNumberFormat="1" applyFont="1" applyFill="1" applyBorder="1" applyAlignment="1">
      <alignment horizontal="center" vertical="center"/>
    </xf>
    <xf numFmtId="164" fontId="8" fillId="8" borderId="17" xfId="0" applyNumberFormat="1" applyFont="1" applyFill="1" applyBorder="1" applyAlignment="1">
      <alignment horizontal="center" vertical="center"/>
    </xf>
    <xf numFmtId="164" fontId="8" fillId="8" borderId="19" xfId="0" applyNumberFormat="1" applyFont="1" applyFill="1" applyBorder="1" applyAlignment="1">
      <alignment horizontal="center" vertical="center"/>
    </xf>
    <xf numFmtId="0" fontId="21" fillId="0" borderId="42" xfId="0" applyFont="1" applyBorder="1" applyAlignment="1">
      <alignment horizontal="center" vertical="center" textRotation="90"/>
    </xf>
    <xf numFmtId="0" fontId="21" fillId="0" borderId="33" xfId="0" applyFont="1" applyBorder="1" applyAlignment="1">
      <alignment horizontal="center" vertical="center" textRotation="90"/>
    </xf>
    <xf numFmtId="0" fontId="21" fillId="0" borderId="29" xfId="0" applyFont="1" applyBorder="1" applyAlignment="1">
      <alignment horizontal="center" vertical="center" textRotation="90"/>
    </xf>
    <xf numFmtId="0" fontId="2" fillId="13" borderId="8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164" fontId="2" fillId="18" borderId="43" xfId="0" applyNumberFormat="1" applyFont="1" applyFill="1" applyBorder="1" applyAlignment="1">
      <alignment horizontal="center" vertical="center"/>
    </xf>
    <xf numFmtId="166" fontId="15" fillId="7" borderId="20" xfId="0" applyNumberFormat="1" applyFont="1" applyFill="1" applyBorder="1" applyAlignment="1">
      <alignment horizontal="center" vertical="center"/>
    </xf>
    <xf numFmtId="166" fontId="15" fillId="7" borderId="41" xfId="0" applyNumberFormat="1" applyFont="1" applyFill="1" applyBorder="1" applyAlignment="1">
      <alignment horizontal="center" vertical="center"/>
    </xf>
    <xf numFmtId="20" fontId="5" fillId="5" borderId="1" xfId="0" applyNumberFormat="1" applyFont="1" applyFill="1" applyBorder="1" applyAlignment="1">
      <alignment horizontal="center" vertical="center"/>
    </xf>
    <xf numFmtId="20" fontId="5" fillId="5" borderId="15" xfId="0" applyNumberFormat="1" applyFont="1" applyFill="1" applyBorder="1" applyAlignment="1">
      <alignment horizontal="center" vertical="center"/>
    </xf>
    <xf numFmtId="20" fontId="5" fillId="15" borderId="1" xfId="0" applyNumberFormat="1" applyFont="1" applyFill="1" applyBorder="1" applyAlignment="1">
      <alignment horizontal="center" vertical="center"/>
    </xf>
    <xf numFmtId="20" fontId="5" fillId="15" borderId="1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3" borderId="15" xfId="0" applyFont="1" applyFill="1" applyBorder="1" applyAlignment="1">
      <alignment horizontal="center" vertical="center"/>
    </xf>
    <xf numFmtId="20" fontId="5" fillId="5" borderId="10" xfId="0" applyNumberFormat="1" applyFont="1" applyFill="1" applyBorder="1" applyAlignment="1">
      <alignment horizontal="center" vertical="center"/>
    </xf>
    <xf numFmtId="20" fontId="5" fillId="5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2" fillId="0" borderId="2" xfId="0" applyFont="1" applyBorder="1"/>
    <xf numFmtId="164" fontId="2" fillId="0" borderId="52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164" fontId="2" fillId="0" borderId="43" xfId="0" applyNumberFormat="1" applyFont="1" applyBorder="1" applyAlignment="1">
      <alignment horizontal="center" vertical="center"/>
    </xf>
    <xf numFmtId="165" fontId="27" fillId="6" borderId="5" xfId="0" applyNumberFormat="1" applyFont="1" applyFill="1" applyBorder="1" applyAlignment="1">
      <alignment horizontal="center" vertical="center" textRotation="90"/>
    </xf>
    <xf numFmtId="165" fontId="27" fillId="6" borderId="9" xfId="0" applyNumberFormat="1" applyFont="1" applyFill="1" applyBorder="1" applyAlignment="1">
      <alignment horizontal="center" vertical="center" textRotation="90"/>
    </xf>
    <xf numFmtId="165" fontId="27" fillId="6" borderId="14" xfId="0" applyNumberFormat="1" applyFont="1" applyFill="1" applyBorder="1" applyAlignment="1">
      <alignment horizontal="center" vertical="center" textRotation="90"/>
    </xf>
    <xf numFmtId="0" fontId="8" fillId="8" borderId="1" xfId="0" applyFont="1" applyFill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1" fillId="6" borderId="38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6" borderId="50" xfId="0" applyNumberFormat="1" applyFont="1" applyFill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/>
    </xf>
    <xf numFmtId="164" fontId="1" fillId="6" borderId="48" xfId="0" applyNumberFormat="1" applyFont="1" applyFill="1" applyBorder="1" applyAlignment="1">
      <alignment horizontal="center" vertical="center"/>
    </xf>
    <xf numFmtId="164" fontId="1" fillId="6" borderId="15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3" fillId="0" borderId="3" xfId="0" applyFont="1" applyBorder="1"/>
    <xf numFmtId="0" fontId="1" fillId="0" borderId="0" xfId="0" applyFont="1"/>
    <xf numFmtId="164" fontId="2" fillId="0" borderId="38" xfId="0" applyNumberFormat="1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164" fontId="2" fillId="20" borderId="8" xfId="0" applyNumberFormat="1" applyFont="1" applyFill="1" applyBorder="1" applyAlignment="1">
      <alignment horizontal="center" vertical="center"/>
    </xf>
    <xf numFmtId="0" fontId="8" fillId="8" borderId="4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18" borderId="20" xfId="0" applyNumberFormat="1" applyFont="1" applyFill="1" applyBorder="1" applyAlignment="1">
      <alignment horizontal="center" vertical="center"/>
    </xf>
    <xf numFmtId="164" fontId="2" fillId="18" borderId="41" xfId="0" applyNumberFormat="1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45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1" fillId="0" borderId="2" xfId="0" applyFont="1" applyBorder="1"/>
    <xf numFmtId="46" fontId="37" fillId="27" borderId="1" xfId="0" applyNumberFormat="1" applyFont="1" applyFill="1" applyBorder="1" applyAlignment="1">
      <alignment horizontal="center" vertical="center"/>
    </xf>
    <xf numFmtId="46" fontId="37" fillId="27" borderId="2" xfId="0" applyNumberFormat="1" applyFont="1" applyFill="1" applyBorder="1" applyAlignment="1">
      <alignment horizontal="center" vertical="center"/>
    </xf>
    <xf numFmtId="46" fontId="37" fillId="27" borderId="15" xfId="0" applyNumberFormat="1" applyFont="1" applyFill="1" applyBorder="1" applyAlignment="1">
      <alignment horizontal="center" vertical="center"/>
    </xf>
    <xf numFmtId="168" fontId="37" fillId="27" borderId="2" xfId="0" applyNumberFormat="1" applyFont="1" applyFill="1" applyBorder="1" applyAlignment="1">
      <alignment horizontal="center" vertical="center"/>
    </xf>
    <xf numFmtId="168" fontId="37" fillId="27" borderId="15" xfId="0" applyNumberFormat="1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168" fontId="37" fillId="27" borderId="1" xfId="0" applyNumberFormat="1" applyFont="1" applyFill="1" applyBorder="1" applyAlignment="1">
      <alignment horizontal="center" vertical="center"/>
    </xf>
    <xf numFmtId="20" fontId="37" fillId="27" borderId="1" xfId="0" applyNumberFormat="1" applyFont="1" applyFill="1" applyBorder="1" applyAlignment="1">
      <alignment horizontal="center" vertical="center"/>
    </xf>
    <xf numFmtId="20" fontId="37" fillId="27" borderId="2" xfId="0" applyNumberFormat="1" applyFont="1" applyFill="1" applyBorder="1" applyAlignment="1">
      <alignment horizontal="center" vertical="center"/>
    </xf>
    <xf numFmtId="20" fontId="37" fillId="27" borderId="15" xfId="0" applyNumberFormat="1" applyFont="1" applyFill="1" applyBorder="1" applyAlignment="1">
      <alignment horizontal="center" vertical="center"/>
    </xf>
    <xf numFmtId="165" fontId="21" fillId="6" borderId="5" xfId="0" applyNumberFormat="1" applyFont="1" applyFill="1" applyBorder="1" applyAlignment="1">
      <alignment horizontal="center" vertical="center" textRotation="90"/>
    </xf>
    <xf numFmtId="165" fontId="21" fillId="6" borderId="9" xfId="0" applyNumberFormat="1" applyFont="1" applyFill="1" applyBorder="1" applyAlignment="1">
      <alignment horizontal="center" vertical="center" textRotation="90"/>
    </xf>
    <xf numFmtId="165" fontId="21" fillId="6" borderId="14" xfId="0" applyNumberFormat="1" applyFont="1" applyFill="1" applyBorder="1" applyAlignment="1">
      <alignment horizontal="center" vertical="center" textRotation="90"/>
    </xf>
    <xf numFmtId="166" fontId="15" fillId="27" borderId="1" xfId="0" applyNumberFormat="1" applyFont="1" applyFill="1" applyBorder="1" applyAlignment="1">
      <alignment horizontal="center" vertical="center"/>
    </xf>
    <xf numFmtId="166" fontId="15" fillId="27" borderId="2" xfId="0" applyNumberFormat="1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164" fontId="2" fillId="18" borderId="38" xfId="0" applyNumberFormat="1" applyFont="1" applyFill="1" applyBorder="1" applyAlignment="1">
      <alignment horizontal="center" vertical="center"/>
    </xf>
    <xf numFmtId="164" fontId="6" fillId="0" borderId="50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0" fontId="3" fillId="0" borderId="12" xfId="0" applyFont="1" applyBorder="1"/>
    <xf numFmtId="0" fontId="3" fillId="14" borderId="1" xfId="0" applyFont="1" applyFill="1" applyBorder="1" applyAlignment="1">
      <alignment horizontal="center" vertical="center" wrapText="1"/>
    </xf>
    <xf numFmtId="0" fontId="3" fillId="14" borderId="48" xfId="0" applyFont="1" applyFill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4" fillId="26" borderId="5" xfId="0" applyFont="1" applyFill="1" applyBorder="1" applyAlignment="1">
      <alignment horizontal="center" vertical="center" wrapText="1"/>
    </xf>
    <xf numFmtId="0" fontId="34" fillId="26" borderId="9" xfId="0" applyFont="1" applyFill="1" applyBorder="1" applyAlignment="1">
      <alignment horizontal="center" vertical="center" wrapText="1"/>
    </xf>
    <xf numFmtId="0" fontId="34" fillId="26" borderId="14" xfId="0" applyFont="1" applyFill="1" applyBorder="1" applyAlignment="1">
      <alignment horizontal="center" vertical="center" wrapText="1"/>
    </xf>
    <xf numFmtId="0" fontId="2" fillId="21" borderId="1" xfId="0" applyFont="1" applyFill="1" applyBorder="1" applyAlignment="1">
      <alignment horizontal="center" vertical="center"/>
    </xf>
    <xf numFmtId="0" fontId="2" fillId="21" borderId="48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165" fontId="21" fillId="19" borderId="4" xfId="0" applyNumberFormat="1" applyFont="1" applyFill="1" applyBorder="1" applyAlignment="1">
      <alignment horizontal="center" vertical="center" textRotation="90"/>
    </xf>
    <xf numFmtId="165" fontId="21" fillId="19" borderId="13" xfId="0" applyNumberFormat="1" applyFont="1" applyFill="1" applyBorder="1" applyAlignment="1">
      <alignment horizontal="center" vertical="center" textRotation="90"/>
    </xf>
    <xf numFmtId="165" fontId="21" fillId="19" borderId="21" xfId="0" applyNumberFormat="1" applyFont="1" applyFill="1" applyBorder="1" applyAlignment="1">
      <alignment horizontal="center" vertical="center" textRotation="90"/>
    </xf>
    <xf numFmtId="165" fontId="27" fillId="6" borderId="4" xfId="0" applyNumberFormat="1" applyFont="1" applyFill="1" applyBorder="1" applyAlignment="1">
      <alignment horizontal="center" vertical="center" textRotation="90"/>
    </xf>
    <xf numFmtId="165" fontId="27" fillId="6" borderId="13" xfId="0" applyNumberFormat="1" applyFont="1" applyFill="1" applyBorder="1" applyAlignment="1">
      <alignment horizontal="center" vertical="center" textRotation="90"/>
    </xf>
    <xf numFmtId="165" fontId="27" fillId="6" borderId="21" xfId="0" applyNumberFormat="1" applyFont="1" applyFill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40" fillId="0" borderId="12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14" fontId="0" fillId="0" borderId="6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10" fillId="0" borderId="6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40" fillId="0" borderId="55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55" xfId="0" applyFont="1" applyBorder="1" applyAlignment="1">
      <alignment horizontal="center" vertical="top"/>
    </xf>
    <xf numFmtId="0" fontId="10" fillId="0" borderId="56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2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57" xfId="0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8" fillId="9" borderId="59" xfId="0" applyFont="1" applyFill="1" applyBorder="1" applyAlignment="1">
      <alignment horizontal="center" vertical="center"/>
    </xf>
    <xf numFmtId="0" fontId="8" fillId="9" borderId="53" xfId="0" applyFont="1" applyFill="1" applyBorder="1" applyAlignment="1">
      <alignment horizontal="center" vertical="center"/>
    </xf>
    <xf numFmtId="0" fontId="3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1" fillId="0" borderId="0" xfId="0" applyFont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18" fillId="13" borderId="0" xfId="0" applyFont="1" applyFill="1" applyBorder="1" applyAlignment="1">
      <alignment horizontal="left" vertical="center"/>
    </xf>
    <xf numFmtId="0" fontId="18" fillId="12" borderId="0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8" fillId="24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11" borderId="0" xfId="0" applyFont="1" applyFill="1" applyBorder="1" applyAlignment="1">
      <alignment horizontal="center" vertical="center"/>
    </xf>
    <xf numFmtId="0" fontId="16" fillId="0" borderId="0" xfId="0" quotePrefix="1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16" fillId="13" borderId="0" xfId="0" quotePrefix="1" applyFont="1" applyFill="1" applyBorder="1" applyAlignment="1">
      <alignment horizontal="left" vertical="center"/>
    </xf>
    <xf numFmtId="0" fontId="16" fillId="22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left" vertical="center"/>
    </xf>
    <xf numFmtId="0" fontId="18" fillId="4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8" fillId="13" borderId="0" xfId="0" applyFont="1" applyFill="1" applyBorder="1" applyAlignment="1">
      <alignment horizontal="center" vertical="center"/>
    </xf>
    <xf numFmtId="0" fontId="18" fillId="23" borderId="0" xfId="0" applyFont="1" applyFill="1" applyBorder="1" applyAlignment="1">
      <alignment horizontal="center" vertical="center"/>
    </xf>
    <xf numFmtId="0" fontId="41" fillId="0" borderId="0" xfId="0" applyFont="1" applyBorder="1" applyAlignment="1">
      <alignment vertical="center"/>
    </xf>
  </cellXfs>
  <cellStyles count="1">
    <cellStyle name="Normal" xfId="0" builtinId="0"/>
  </cellStyles>
  <dxfs count="1283">
    <dxf>
      <font>
        <color rgb="FFFF0000"/>
      </font>
    </dxf>
    <dxf>
      <font>
        <color theme="1"/>
      </font>
      <fill>
        <patternFill>
          <bgColor rgb="FFCC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fgColor auto="1"/>
          <bgColor rgb="FFCC66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CC00FF"/>
      <color rgb="FF00FF00"/>
      <color rgb="FFCC66FF"/>
      <color rgb="FFFFFFFF"/>
      <color rgb="FF66FF33"/>
      <color rgb="FFCC99FF"/>
      <color rgb="FF00FF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9C8EA5-0DA1-4649-A207-2A7A1E31ED3E}" name="CTR" displayName="CTR" ref="A1:C30" totalsRowShown="0" tableBorderDxfId="1282">
  <autoFilter ref="A1:C30" xr:uid="{6B9C8EA5-0DA1-4649-A207-2A7A1E31ED3E}"/>
  <tableColumns count="3">
    <tableColumn id="1" xr3:uid="{E506ED68-DA67-4F4A-9999-81379F349FCF}" name="N" dataDxfId="1281"/>
    <tableColumn id="2" xr3:uid="{7D64EE32-B514-44E8-A8F6-78D1BC53978C}" name="Conducteur + Tracteur " dataDxfId="1280"/>
    <tableColumn id="4" xr3:uid="{42964CE1-7712-4160-88F8-90574737C121}" name="Remorque " dataDxfId="127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8285FD-5987-463E-AD5C-3BDFF5782694}" name="Agences" displayName="Agences" ref="E1:I205" totalsRowShown="0" headerRowDxfId="1272" dataDxfId="1273">
  <autoFilter ref="E1:I205" xr:uid="{D68285FD-5987-463E-AD5C-3BDFF5782694}"/>
  <tableColumns count="5">
    <tableColumn id="1" xr3:uid="{DDA7CE6B-FA7C-47F3-94F5-5FCB60186145}" name="Agences" dataDxfId="1278"/>
    <tableColumn id="2" xr3:uid="{17FAD812-E380-440B-812B-21EAD764332C}" name="Nom" dataDxfId="1277"/>
    <tableColumn id="3" xr3:uid="{45BEF77C-B976-44D9-93EA-3DDFABC38E38}" name="Adresse" dataDxfId="1276"/>
    <tableColumn id="4" xr3:uid="{4893C296-6C07-412B-BFAB-E11CA3C31DFA}" name="Code postal" dataDxfId="1275"/>
    <tableColumn id="5" xr3:uid="{D185EB1D-436D-4B18-B3B9-1E14F9C1FE2B}" name="Ville" dataDxfId="127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C52DA-AD91-49D3-95A3-885D153B415E}">
  <dimension ref="A1:L12"/>
  <sheetViews>
    <sheetView workbookViewId="0">
      <selection activeCell="D16" sqref="D16"/>
    </sheetView>
  </sheetViews>
  <sheetFormatPr baseColWidth="10" defaultRowHeight="15"/>
  <sheetData>
    <row r="1" spans="1:12">
      <c r="A1" t="s">
        <v>314</v>
      </c>
    </row>
    <row r="3" spans="1:12" ht="14.45" customHeight="1">
      <c r="A3" s="125" t="s">
        <v>316</v>
      </c>
      <c r="B3" s="125"/>
      <c r="C3" s="125"/>
      <c r="D3" s="125"/>
      <c r="E3" s="125"/>
      <c r="F3" s="111"/>
      <c r="G3" s="111"/>
      <c r="H3" s="111"/>
      <c r="I3" s="111"/>
      <c r="J3" s="111"/>
      <c r="K3" s="111"/>
      <c r="L3" s="111"/>
    </row>
    <row r="4" spans="1:12" ht="14.45" customHeight="1">
      <c r="A4" s="125"/>
      <c r="B4" s="125"/>
      <c r="C4" s="125"/>
      <c r="D4" s="125"/>
      <c r="E4" s="125"/>
      <c r="F4" s="111"/>
      <c r="G4" s="111"/>
      <c r="H4" s="111"/>
      <c r="I4" s="111"/>
      <c r="J4" s="111"/>
      <c r="K4" s="111"/>
      <c r="L4" s="111"/>
    </row>
    <row r="5" spans="1:12" ht="14.45" customHeight="1">
      <c r="A5" s="125"/>
      <c r="B5" s="125"/>
      <c r="C5" s="125"/>
      <c r="D5" s="125"/>
      <c r="E5" s="125"/>
      <c r="F5" s="111"/>
      <c r="G5" s="111"/>
      <c r="H5" s="111"/>
      <c r="I5" s="111"/>
      <c r="J5" s="111"/>
      <c r="K5" s="111"/>
      <c r="L5" s="111"/>
    </row>
    <row r="6" spans="1:12" ht="14.45" customHeight="1">
      <c r="A6" s="125"/>
      <c r="B6" s="125"/>
      <c r="C6" s="125"/>
      <c r="D6" s="125"/>
      <c r="E6" s="125"/>
      <c r="F6" s="111"/>
      <c r="G6" s="111"/>
      <c r="H6" s="111"/>
      <c r="I6" s="111"/>
      <c r="J6" s="111"/>
      <c r="K6" s="111"/>
      <c r="L6" s="111"/>
    </row>
    <row r="7" spans="1:12" ht="14.45" customHeight="1">
      <c r="A7" s="125"/>
      <c r="B7" s="125"/>
      <c r="C7" s="125"/>
      <c r="D7" s="125"/>
      <c r="E7" s="125"/>
      <c r="F7" s="111"/>
      <c r="G7" s="111"/>
      <c r="H7" s="111"/>
      <c r="I7" s="111"/>
      <c r="J7" s="111"/>
      <c r="K7" s="111"/>
      <c r="L7" s="111"/>
    </row>
    <row r="8" spans="1:12" ht="14.45" customHeight="1">
      <c r="A8" s="125"/>
      <c r="B8" s="125"/>
      <c r="C8" s="125"/>
      <c r="D8" s="125"/>
      <c r="E8" s="125"/>
      <c r="F8" s="111"/>
      <c r="G8" s="111"/>
      <c r="H8" s="111"/>
      <c r="I8" s="111"/>
      <c r="J8" s="111"/>
      <c r="K8" s="111"/>
      <c r="L8" s="111"/>
    </row>
    <row r="9" spans="1:12" ht="14.45" customHeight="1">
      <c r="A9" s="125"/>
      <c r="B9" s="125"/>
      <c r="C9" s="125"/>
      <c r="D9" s="125"/>
      <c r="E9" s="125"/>
      <c r="F9" s="111"/>
      <c r="G9" s="111"/>
      <c r="H9" s="111"/>
      <c r="I9" s="111"/>
      <c r="J9" s="111"/>
      <c r="K9" s="111"/>
      <c r="L9" s="111"/>
    </row>
    <row r="10" spans="1:12" ht="14.45" customHeight="1">
      <c r="A10" s="111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</row>
    <row r="11" spans="1:12">
      <c r="A11" s="126" t="s">
        <v>317</v>
      </c>
      <c r="B11" s="126"/>
      <c r="C11" s="126"/>
      <c r="D11" s="126"/>
      <c r="E11" s="126"/>
      <c r="F11" s="112"/>
      <c r="G11" s="112"/>
      <c r="H11" s="112"/>
      <c r="I11" s="112"/>
      <c r="J11" s="112"/>
      <c r="K11" s="112"/>
      <c r="L11" s="112"/>
    </row>
    <row r="12" spans="1:12">
      <c r="A12" s="126"/>
      <c r="B12" s="126"/>
      <c r="C12" s="126"/>
      <c r="D12" s="126"/>
      <c r="E12" s="126"/>
    </row>
  </sheetData>
  <mergeCells count="2">
    <mergeCell ref="A3:E9"/>
    <mergeCell ref="A11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ECDEB-7286-4BD3-895F-177E0F152890}">
  <sheetPr>
    <pageSetUpPr fitToPage="1"/>
  </sheetPr>
  <dimension ref="A1:BE232"/>
  <sheetViews>
    <sheetView zoomScale="80" zoomScaleNormal="80" workbookViewId="0">
      <pane xSplit="1" ySplit="4" topLeftCell="B101" activePane="bottomRight" state="frozen"/>
      <selection pane="topRight" activeCell="B1" sqref="B1"/>
      <selection pane="bottomLeft" activeCell="A5" sqref="A5"/>
      <selection pane="bottomRight" activeCell="B128" sqref="B128:C128"/>
    </sheetView>
  </sheetViews>
  <sheetFormatPr baseColWidth="10" defaultColWidth="11.5703125" defaultRowHeight="21"/>
  <cols>
    <col min="1" max="1" width="5.5703125" style="9" customWidth="1"/>
    <col min="2" max="2" width="4.7109375" style="93" customWidth="1"/>
    <col min="3" max="3" width="5.7109375" style="94" customWidth="1"/>
    <col min="4" max="4" width="33.7109375" style="9" customWidth="1"/>
    <col min="5" max="5" width="4.7109375" style="9" customWidth="1"/>
    <col min="6" max="6" width="5.7109375" style="85" customWidth="1"/>
    <col min="7" max="7" width="33.7109375" style="9" customWidth="1"/>
    <col min="8" max="8" width="4.7109375" style="9" customWidth="1"/>
    <col min="9" max="9" width="5.7109375" style="85" customWidth="1"/>
    <col min="10" max="10" width="33.7109375" style="9" customWidth="1"/>
    <col min="11" max="11" width="4.7109375" style="9" customWidth="1"/>
    <col min="12" max="12" width="5.7109375" style="85" customWidth="1"/>
    <col min="13" max="13" width="33.7109375" style="9" customWidth="1"/>
    <col min="14" max="14" width="4.7109375" style="9" customWidth="1"/>
    <col min="15" max="15" width="5.7109375" style="85" customWidth="1"/>
    <col min="16" max="16" width="33.7109375" style="9" customWidth="1"/>
    <col min="17" max="17" width="4.7109375" style="9" customWidth="1"/>
    <col min="18" max="18" width="5.7109375" style="85" customWidth="1"/>
    <col min="19" max="19" width="33.7109375" style="9" customWidth="1"/>
    <col min="20" max="20" width="4.7109375" style="9" customWidth="1"/>
    <col min="21" max="21" width="5.7109375" style="9" customWidth="1"/>
    <col min="22" max="22" width="33.7109375" style="9" customWidth="1"/>
    <col min="23" max="23" width="3.140625" style="9" customWidth="1"/>
    <col min="24" max="24" width="5.85546875" style="9" customWidth="1"/>
    <col min="25" max="25" width="4.7109375" style="9" customWidth="1"/>
    <col min="26" max="26" width="5.7109375" style="85" customWidth="1"/>
    <col min="27" max="27" width="33.7109375" style="9" customWidth="1"/>
    <col min="28" max="28" width="4.7109375" style="9" customWidth="1"/>
    <col min="29" max="29" width="5.7109375" style="85" customWidth="1"/>
    <col min="30" max="30" width="33.7109375" style="9" customWidth="1"/>
    <col min="31" max="31" width="4.7109375" style="9" customWidth="1"/>
    <col min="32" max="32" width="5.7109375" style="85" customWidth="1"/>
    <col min="33" max="33" width="33.7109375" style="9" customWidth="1"/>
    <col min="34" max="34" width="4.7109375" style="9" customWidth="1"/>
    <col min="35" max="35" width="5.7109375" style="85" customWidth="1"/>
    <col min="36" max="36" width="33.7109375" style="9" customWidth="1"/>
    <col min="37" max="37" width="4.7109375" style="9" customWidth="1"/>
    <col min="38" max="38" width="5.7109375" style="85" customWidth="1"/>
    <col min="39" max="39" width="33.7109375" style="9" customWidth="1"/>
    <col min="40" max="40" width="2.42578125" customWidth="1"/>
    <col min="41" max="41" width="6.140625" style="92" customWidth="1"/>
    <col min="42" max="42" width="4.7109375" style="9" customWidth="1"/>
    <col min="43" max="43" width="5.7109375" style="85" customWidth="1"/>
    <col min="44" max="44" width="33.7109375" customWidth="1"/>
    <col min="45" max="45" width="4.7109375" style="9" customWidth="1"/>
    <col min="46" max="46" width="5.7109375" style="85" customWidth="1"/>
    <col min="47" max="47" width="33.7109375" customWidth="1"/>
    <col min="48" max="48" width="4.7109375" style="9" customWidth="1"/>
    <col min="49" max="49" width="5.7109375" style="85" customWidth="1"/>
    <col min="50" max="50" width="33.7109375" customWidth="1"/>
  </cols>
  <sheetData>
    <row r="1" spans="1:50" ht="9.6" customHeight="1" thickBot="1">
      <c r="A1" s="161"/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</row>
    <row r="2" spans="1:50" ht="24" customHeight="1" thickBot="1">
      <c r="A2" s="154">
        <v>8</v>
      </c>
      <c r="B2" s="155"/>
      <c r="C2" s="156"/>
      <c r="D2" s="6" t="s">
        <v>312</v>
      </c>
      <c r="E2" s="157"/>
      <c r="F2" s="158"/>
      <c r="G2" s="127" t="s">
        <v>275</v>
      </c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7"/>
      <c r="X2" s="127" t="s">
        <v>275</v>
      </c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9"/>
      <c r="AN2" s="8"/>
      <c r="AO2" s="162" t="s">
        <v>213</v>
      </c>
      <c r="AP2" s="163"/>
      <c r="AQ2" s="163"/>
      <c r="AR2" s="163"/>
      <c r="AS2" s="163"/>
      <c r="AT2" s="163"/>
      <c r="AU2" s="163"/>
      <c r="AV2" s="163"/>
      <c r="AW2" s="163"/>
      <c r="AX2" s="164"/>
    </row>
    <row r="3" spans="1:50" ht="15.6" customHeight="1" thickBot="1">
      <c r="A3" s="217">
        <v>45145</v>
      </c>
      <c r="B3" s="10">
        <v>1</v>
      </c>
      <c r="C3" s="203" t="s">
        <v>0</v>
      </c>
      <c r="D3" s="204"/>
      <c r="E3" s="10">
        <v>2</v>
      </c>
      <c r="F3" s="203" t="s">
        <v>1</v>
      </c>
      <c r="G3" s="204"/>
      <c r="H3" s="10"/>
      <c r="I3" s="203" t="s">
        <v>2</v>
      </c>
      <c r="J3" s="204"/>
      <c r="K3" s="10"/>
      <c r="L3" s="203" t="s">
        <v>3</v>
      </c>
      <c r="M3" s="204"/>
      <c r="N3" s="10"/>
      <c r="O3" s="203" t="s">
        <v>4</v>
      </c>
      <c r="P3" s="204"/>
      <c r="Q3" s="10"/>
      <c r="R3" s="203" t="s">
        <v>5</v>
      </c>
      <c r="S3" s="204"/>
      <c r="T3" s="11"/>
      <c r="U3" s="203" t="s">
        <v>207</v>
      </c>
      <c r="V3" s="204"/>
      <c r="W3" s="12"/>
      <c r="X3" s="245">
        <f>A3</f>
        <v>45145</v>
      </c>
      <c r="Y3" s="11">
        <v>8</v>
      </c>
      <c r="Z3" s="203" t="s">
        <v>6</v>
      </c>
      <c r="AA3" s="204"/>
      <c r="AB3" s="11">
        <v>9</v>
      </c>
      <c r="AC3" s="203" t="s">
        <v>7</v>
      </c>
      <c r="AD3" s="204"/>
      <c r="AE3" s="11">
        <v>10</v>
      </c>
      <c r="AF3" s="31" t="s">
        <v>304</v>
      </c>
      <c r="AG3" s="32" t="s">
        <v>8</v>
      </c>
      <c r="AH3" s="13">
        <v>11</v>
      </c>
      <c r="AI3" s="104" t="s">
        <v>304</v>
      </c>
      <c r="AJ3" s="95" t="s">
        <v>299</v>
      </c>
      <c r="AK3" s="13">
        <v>12</v>
      </c>
      <c r="AL3" s="211" t="s">
        <v>300</v>
      </c>
      <c r="AM3" s="212"/>
      <c r="AN3" s="14"/>
      <c r="AO3" s="242">
        <f>A3</f>
        <v>45145</v>
      </c>
      <c r="AP3" s="16">
        <v>13</v>
      </c>
      <c r="AQ3" s="17"/>
      <c r="AR3" s="18" t="s">
        <v>9</v>
      </c>
      <c r="AS3" s="16">
        <v>4</v>
      </c>
      <c r="AT3" s="17"/>
      <c r="AU3" s="18" t="s">
        <v>10</v>
      </c>
      <c r="AV3" s="16"/>
      <c r="AW3" s="17"/>
      <c r="AX3" s="19" t="s">
        <v>11</v>
      </c>
    </row>
    <row r="4" spans="1:50" ht="19.899999999999999" customHeight="1" thickBot="1">
      <c r="A4" s="218"/>
      <c r="B4" s="149">
        <v>0</v>
      </c>
      <c r="C4" s="150"/>
      <c r="D4" s="20" t="str">
        <f>_xlfn.IFNA(VLOOKUP(B3,CTR[],2,FALSE),"")</f>
        <v>Arnaud / GC-690-DK</v>
      </c>
      <c r="E4" s="149">
        <v>0</v>
      </c>
      <c r="F4" s="150"/>
      <c r="G4" s="20" t="str">
        <f>_xlfn.IFNA(VLOOKUP(E3,CTR[],2,FALSE),"")</f>
        <v>Caroll / FZ-768-KH</v>
      </c>
      <c r="H4" s="149">
        <v>0</v>
      </c>
      <c r="I4" s="150"/>
      <c r="J4" s="20" t="str">
        <f>_xlfn.IFNA(VLOOKUP(H3,CTR[],2,FALSE),"")</f>
        <v/>
      </c>
      <c r="K4" s="149">
        <v>0</v>
      </c>
      <c r="L4" s="150"/>
      <c r="M4" s="20" t="str">
        <f>_xlfn.IFNA(VLOOKUP(K3,CTR[],2,FALSE),"")</f>
        <v/>
      </c>
      <c r="N4" s="149">
        <v>0</v>
      </c>
      <c r="O4" s="150"/>
      <c r="P4" s="20" t="str">
        <f>_xlfn.IFNA(VLOOKUP(N3,CTR[],2,FALSE),"")</f>
        <v/>
      </c>
      <c r="Q4" s="149">
        <v>0</v>
      </c>
      <c r="R4" s="150"/>
      <c r="S4" s="20" t="str">
        <f>_xlfn.IFNA(VLOOKUP(Q3,CTR[],2,FALSE),"")</f>
        <v/>
      </c>
      <c r="T4" s="159">
        <v>0</v>
      </c>
      <c r="U4" s="160"/>
      <c r="V4" s="20" t="str">
        <f>_xlfn.IFNA(VLOOKUP(T3,CTR[],2,FALSE),"")</f>
        <v/>
      </c>
      <c r="W4" s="21"/>
      <c r="X4" s="246"/>
      <c r="Y4" s="159">
        <v>0</v>
      </c>
      <c r="Z4" s="160"/>
      <c r="AA4" s="20" t="str">
        <f>_xlfn.IFNA(VLOOKUP(Y3,CTR[],2,FALSE),"")</f>
        <v>Jean-Luc / FZ-272-CQ</v>
      </c>
      <c r="AB4" s="159">
        <v>0</v>
      </c>
      <c r="AC4" s="160"/>
      <c r="AD4" s="20" t="str">
        <f>_xlfn.IFNA(VLOOKUP(AB3,CTR[],2,FALSE),"")</f>
        <v>Manu / FM-902-KS</v>
      </c>
      <c r="AE4" s="159">
        <v>0</v>
      </c>
      <c r="AF4" s="160"/>
      <c r="AG4" s="20" t="str">
        <f>_xlfn.IFNA(VLOOKUP(AE3,CTR[],2,FALSE),"")</f>
        <v>Marco / FZ-672-MC</v>
      </c>
      <c r="AH4" s="159">
        <v>0</v>
      </c>
      <c r="AI4" s="160"/>
      <c r="AJ4" s="20" t="str">
        <f>_xlfn.IFNA(VLOOKUP(AH3,CTR[],2,FALSE),"")</f>
        <v>Matthieu / GC-569-XQ</v>
      </c>
      <c r="AK4" s="159">
        <v>0</v>
      </c>
      <c r="AL4" s="160"/>
      <c r="AM4" s="20" t="str">
        <f>_xlfn.IFNA(VLOOKUP(AK3,CTR[],2,FALSE),"")</f>
        <v>Sebastien / GJ998-GR</v>
      </c>
      <c r="AN4" s="14"/>
      <c r="AO4" s="243"/>
      <c r="AP4" s="151">
        <v>0</v>
      </c>
      <c r="AQ4" s="152"/>
      <c r="AR4" s="22" t="str">
        <f>_xlfn.IFNA(VLOOKUP(AP3,CTR[],2,FALSE),"")</f>
        <v>Yusuf / GJ-714-GR</v>
      </c>
      <c r="AS4" s="151">
        <v>0</v>
      </c>
      <c r="AT4" s="152"/>
      <c r="AU4" s="22" t="str">
        <f>_xlfn.IFNA(VLOOKUP(AS3,CTR[],2,FALSE),"")</f>
        <v>Eric / GC-102-TG</v>
      </c>
      <c r="AV4" s="151">
        <v>0</v>
      </c>
      <c r="AW4" s="152"/>
      <c r="AX4" s="22" t="str">
        <f>_xlfn.IFNA(VLOOKUP(AV3,CTR[],2,FALSE),"")</f>
        <v/>
      </c>
    </row>
    <row r="5" spans="1:50" ht="16.149999999999999" customHeight="1">
      <c r="A5" s="218"/>
      <c r="B5" s="140" t="str">
        <f>_xlfn.IFNA(VLOOKUP(B3,CTR[],3,FALSE),"")</f>
        <v>FW-097-JQ</v>
      </c>
      <c r="C5" s="4" t="s">
        <v>242</v>
      </c>
      <c r="D5" s="23" t="str">
        <f>_xlfn.IFNA(VLOOKUP(C5:C16,Agences[],2,FALSE),"")</f>
        <v>CHGT PTF ST SULPICE</v>
      </c>
      <c r="E5" s="140" t="str">
        <f>_xlfn.IFNA(VLOOKUP(E3,CTR[],3,FALSE),"")</f>
        <v>FZ-277-WC</v>
      </c>
      <c r="F5" s="4" t="s">
        <v>242</v>
      </c>
      <c r="G5" s="23" t="str">
        <f>_xlfn.IFNA(VLOOKUP(F5:F16,Agences[],2,FALSE),"")</f>
        <v>CHGT PTF ST SULPICE</v>
      </c>
      <c r="H5" s="140" t="str">
        <f>_xlfn.IFNA(VLOOKUP(H3,CTR[],3,FALSE),"")</f>
        <v/>
      </c>
      <c r="I5" s="4" t="s">
        <v>242</v>
      </c>
      <c r="J5" s="23" t="str">
        <f>_xlfn.IFNA(VLOOKUP(I5:I16,Agences[],2,FALSE),"")</f>
        <v>CHGT PTF ST SULPICE</v>
      </c>
      <c r="K5" s="140" t="str">
        <f>_xlfn.IFNA(VLOOKUP(K3,CTR[],3,FALSE),"")</f>
        <v/>
      </c>
      <c r="L5" s="4" t="s">
        <v>242</v>
      </c>
      <c r="M5" s="23" t="str">
        <f>_xlfn.IFNA(VLOOKUP(L5:L16,Agences[],2,FALSE),"")</f>
        <v>CHGT PTF ST SULPICE</v>
      </c>
      <c r="N5" s="140" t="str">
        <f>_xlfn.IFNA(VLOOKUP(N3,CTR[],3,FALSE),"")</f>
        <v/>
      </c>
      <c r="O5" s="4">
        <v>6</v>
      </c>
      <c r="P5" s="23" t="str">
        <f>_xlfn.IFNA(VLOOKUP(O5:O16,Agences[],2,FALSE),"")</f>
        <v>PTF AUTO 6</v>
      </c>
      <c r="Q5" s="140" t="str">
        <f>_xlfn.IFNA(VLOOKUP(Q3,CTR[],3,FALSE),"")</f>
        <v/>
      </c>
      <c r="R5" s="4" t="s">
        <v>242</v>
      </c>
      <c r="S5" s="23" t="str">
        <f>_xlfn.IFNA(VLOOKUP(R5:R16,Agences[],2,FALSE),"")</f>
        <v>CHGT PTF ST SULPICE</v>
      </c>
      <c r="T5" s="140" t="str">
        <f>_xlfn.IFNA(VLOOKUP(T3,CTR[],3,FALSE),"")</f>
        <v/>
      </c>
      <c r="U5" s="4" t="s">
        <v>242</v>
      </c>
      <c r="V5" s="23" t="str">
        <f>_xlfn.IFNA(VLOOKUP(U5:U13,Agences[],2,FALSE),"")</f>
        <v>CHGT PTF ST SULPICE</v>
      </c>
      <c r="W5" s="24"/>
      <c r="X5" s="246"/>
      <c r="Y5" s="140" t="str">
        <f>_xlfn.IFNA(VLOOKUP(Y3,CTR[],3,FALSE),"")</f>
        <v>FZ-221-HR</v>
      </c>
      <c r="Z5" s="4" t="s">
        <v>242</v>
      </c>
      <c r="AA5" s="23" t="str">
        <f>_xlfn.IFNA(VLOOKUP(Z5,Agences[],2,FALSE),"")</f>
        <v>CHGT PTF ST SULPICE</v>
      </c>
      <c r="AB5" s="140" t="str">
        <f>_xlfn.IFNA(VLOOKUP(AB3,CTR[],3,FALSE),"")</f>
        <v>ET-125-BH</v>
      </c>
      <c r="AC5" s="4" t="s">
        <v>242</v>
      </c>
      <c r="AD5" s="23" t="str">
        <f>_xlfn.IFNA(VLOOKUP(AC5,Agences[],2,FALSE),"")</f>
        <v>CHGT PTF ST SULPICE</v>
      </c>
      <c r="AE5" s="140" t="str">
        <f>_xlfn.IFNA(VLOOKUP(AE3,CTR[],3,FALSE),"")</f>
        <v>FZ-446-WB</v>
      </c>
      <c r="AF5" s="5" t="s">
        <v>241</v>
      </c>
      <c r="AG5" s="25" t="str">
        <f>_xlfn.IFNA(VLOOKUP(AF5,Agences[],2,FALSE),"")</f>
        <v>CHGT PTF AUTO</v>
      </c>
      <c r="AH5" s="140" t="str">
        <f>_xlfn.IFNA(VLOOKUP(AH3,CTR[],3,FALSE),"")</f>
        <v>FB-856-AV</v>
      </c>
      <c r="AI5" s="4" t="s">
        <v>271</v>
      </c>
      <c r="AJ5" s="25" t="str">
        <f>_xlfn.IFNA(VLOOKUP(AI5,Agences[],2,FALSE),"")</f>
        <v>E-COMMERCE ptf 006</v>
      </c>
      <c r="AK5" s="140" t="str">
        <f>_xlfn.IFNA(VLOOKUP(AK3,CTR[],3,FALSE),"")</f>
        <v>ET-231-QD</v>
      </c>
      <c r="AL5" s="4">
        <v>8</v>
      </c>
      <c r="AM5" s="25" t="str">
        <f>_xlfn.IFNA(VLOOKUP(AL5,Agences[],2,FALSE),"")</f>
        <v>PTF ST SULPICE</v>
      </c>
      <c r="AN5" s="15"/>
      <c r="AO5" s="243"/>
      <c r="AP5" s="140" t="str">
        <f>_xlfn.IFNA(VLOOKUP(AP3,CTR[],3,FALSE),"")</f>
        <v>FB-043-AA</v>
      </c>
      <c r="AQ5" s="4">
        <v>9</v>
      </c>
      <c r="AR5" s="23" t="str">
        <f>_xlfn.IFNA(VLOOKUP(AQ5,Agences[],2,FALSE),"")</f>
        <v>ST ALBAN</v>
      </c>
      <c r="AS5" s="140" t="str">
        <f>_xlfn.IFNA(VLOOKUP(AS3,CTR[],3,FALSE),"")</f>
        <v>FB-586-AV</v>
      </c>
      <c r="AT5" s="4">
        <v>242</v>
      </c>
      <c r="AU5" s="23" t="str">
        <f>_xlfn.IFNA(VLOOKUP(AT5,Agences[],2,FALSE),"")</f>
        <v>LIMOGES  cx</v>
      </c>
      <c r="AV5" s="140" t="str">
        <f>_xlfn.IFNA(VLOOKUP(AV3,CTR[],3,FALSE),"")</f>
        <v/>
      </c>
      <c r="AW5" s="4"/>
      <c r="AX5" s="23" t="str">
        <f>_xlfn.IFNA(VLOOKUP(AW5,Agences[],2,FALSE),"")</f>
        <v/>
      </c>
    </row>
    <row r="6" spans="1:50" ht="16.149999999999999" customHeight="1">
      <c r="A6" s="218"/>
      <c r="B6" s="141"/>
      <c r="C6" s="5">
        <v>44</v>
      </c>
      <c r="D6" s="26" t="str">
        <f>_xlfn.IFNA(VLOOKUP(C6:C17,Agences[],2,FALSE),"")</f>
        <v>CARCASSONNE</v>
      </c>
      <c r="E6" s="141"/>
      <c r="F6" s="5">
        <v>12</v>
      </c>
      <c r="G6" s="26" t="str">
        <f>_xlfn.IFNA(VLOOKUP(F6:F17,Agences[],2,FALSE),"")</f>
        <v>Bd SUISSE (liv. 6H)</v>
      </c>
      <c r="H6" s="141"/>
      <c r="I6" s="5">
        <v>58</v>
      </c>
      <c r="J6" s="26" t="str">
        <f>_xlfn.IFNA(VLOOKUP(I6:I17,Agences[],2,FALSE),"")</f>
        <v>SALVIAC</v>
      </c>
      <c r="K6" s="141"/>
      <c r="L6" s="5">
        <v>87</v>
      </c>
      <c r="M6" s="26" t="str">
        <f>_xlfn.IFNA(VLOOKUP(L6:L17,Agences[],2,FALSE),"")</f>
        <v>COUIZA</v>
      </c>
      <c r="N6" s="141"/>
      <c r="O6" s="5">
        <v>460</v>
      </c>
      <c r="P6" s="26" t="str">
        <f>_xlfn.IFNA(VLOOKUP(O6:O17,Agences[],2,FALSE),"")</f>
        <v>ALBI (Lescure) RP</v>
      </c>
      <c r="Q6" s="141"/>
      <c r="R6" s="5">
        <v>461</v>
      </c>
      <c r="S6" s="26" t="str">
        <f>_xlfn.IFNA(VLOOKUP(R5:R16,Agences[],2,FALSE),"")</f>
        <v>CASTRES (Saix) RP</v>
      </c>
      <c r="T6" s="141"/>
      <c r="U6" s="5">
        <v>181</v>
      </c>
      <c r="V6" s="26" t="str">
        <f>_xlfn.IFNA(VLOOKUP(U5:U16,Agences[],2,FALSE),"")</f>
        <v>NOGARO RP</v>
      </c>
      <c r="W6" s="24"/>
      <c r="X6" s="246"/>
      <c r="Y6" s="141"/>
      <c r="Z6" s="5">
        <v>130</v>
      </c>
      <c r="AA6" s="26" t="str">
        <f>_xlfn.IFNA(VLOOKUP(Z6,Agences[],2,FALSE),"")</f>
        <v>BANYULS</v>
      </c>
      <c r="AB6" s="141"/>
      <c r="AC6" s="5">
        <v>57</v>
      </c>
      <c r="AD6" s="26" t="str">
        <f>_xlfn.IFNA(VLOOKUP(AC6,Agences[],2,FALSE),"")</f>
        <v>VERFEIL</v>
      </c>
      <c r="AE6" s="141"/>
      <c r="AF6" s="5">
        <v>463</v>
      </c>
      <c r="AG6" s="27" t="str">
        <f>_xlfn.IFNA(VLOOKUP(AF6,Agences[],2,FALSE),"")</f>
        <v>JUVIGNAC CARRELAGES</v>
      </c>
      <c r="AH6" s="141"/>
      <c r="AI6" s="5">
        <v>139</v>
      </c>
      <c r="AJ6" s="26" t="str">
        <f>_xlfn.IFNA(VLOOKUP(AI6,Agences[],2,FALSE),"")</f>
        <v>ST GAUDENS CARR.</v>
      </c>
      <c r="AK6" s="141"/>
      <c r="AL6" s="5"/>
      <c r="AM6" s="27" t="str">
        <f>_xlfn.IFNA(VLOOKUP(AL6,Agences[],2,FALSE),"")</f>
        <v/>
      </c>
      <c r="AN6" s="15"/>
      <c r="AO6" s="243"/>
      <c r="AP6" s="141"/>
      <c r="AQ6" s="5" t="s">
        <v>245</v>
      </c>
      <c r="AR6" s="26" t="str">
        <f>_xlfn.IFNA(VLOOKUP(AQ6,Agences[],2,FALSE),"")</f>
        <v>CHGT MAPEI 395</v>
      </c>
      <c r="AS6" s="141"/>
      <c r="AT6" s="5">
        <v>201</v>
      </c>
      <c r="AU6" s="26" t="str">
        <f>_xlfn.IFNA(VLOOKUP(AT6,Agences[],2,FALSE),"")</f>
        <v>CHATEAUROUX</v>
      </c>
      <c r="AV6" s="141"/>
      <c r="AW6" s="5"/>
      <c r="AX6" s="26" t="str">
        <f>_xlfn.IFNA(VLOOKUP(AW6,Agences[],2,FALSE),"")</f>
        <v/>
      </c>
    </row>
    <row r="7" spans="1:50" ht="16.149999999999999" customHeight="1">
      <c r="A7" s="218"/>
      <c r="B7" s="141"/>
      <c r="C7" s="5">
        <v>43</v>
      </c>
      <c r="D7" s="26" t="str">
        <f>_xlfn.IFNA(VLOOKUP(C7:C17,Agences[],2,FALSE),"")</f>
        <v>NARBONNE</v>
      </c>
      <c r="E7" s="141"/>
      <c r="F7" s="5">
        <v>119</v>
      </c>
      <c r="G7" s="26" t="str">
        <f>_xlfn.IFNA(VLOOKUP(F7:F20,Agences[],2,FALSE),"")</f>
        <v>FONSEGRIVES</v>
      </c>
      <c r="H7" s="141"/>
      <c r="I7" s="5">
        <v>59</v>
      </c>
      <c r="J7" s="26" t="str">
        <f>_xlfn.IFNA(VLOOKUP(I7:I17,Agences[],2,FALSE),"")</f>
        <v>GOURDON</v>
      </c>
      <c r="K7" s="141"/>
      <c r="L7" s="5">
        <v>86</v>
      </c>
      <c r="M7" s="26" t="str">
        <f>_xlfn.IFNA(VLOOKUP(L7:L17,Agences[],2,FALSE),"")</f>
        <v>LIMOUX</v>
      </c>
      <c r="N7" s="141"/>
      <c r="O7" s="5">
        <v>46</v>
      </c>
      <c r="P7" s="26" t="str">
        <f>_xlfn.IFNA(VLOOKUP(O7:O17,Agences[],2,FALSE),"")</f>
        <v xml:space="preserve">ALBI </v>
      </c>
      <c r="Q7" s="141"/>
      <c r="R7" s="5">
        <v>163</v>
      </c>
      <c r="S7" s="26" t="str">
        <f>_xlfn.IFNA(VLOOKUP(R7:R17,Agences[],2,FALSE),"")</f>
        <v>CASTRES US.</v>
      </c>
      <c r="T7" s="141"/>
      <c r="U7" s="5">
        <v>36</v>
      </c>
      <c r="V7" s="26" t="str">
        <f>_xlfn.IFNA(VLOOKUP(U6:U17,Agences[],2,FALSE),"")</f>
        <v xml:space="preserve">AUCH </v>
      </c>
      <c r="W7" s="24"/>
      <c r="X7" s="246"/>
      <c r="Y7" s="141"/>
      <c r="Z7" s="5">
        <v>51</v>
      </c>
      <c r="AA7" s="26" t="str">
        <f>_xlfn.IFNA(VLOOKUP(Z7,Agences[],2,FALSE),"")</f>
        <v>ARGELES</v>
      </c>
      <c r="AB7" s="141"/>
      <c r="AC7" s="5">
        <v>117</v>
      </c>
      <c r="AD7" s="26" t="str">
        <f>_xlfn.IFNA(VLOOKUP(AC7,Agences[],2,FALSE),"")</f>
        <v>VERFEIL BETON via 57</v>
      </c>
      <c r="AE7" s="141"/>
      <c r="AF7" s="5">
        <v>307</v>
      </c>
      <c r="AG7" s="27" t="str">
        <f>_xlfn.IFNA(VLOOKUP(AF7,Agences[],2,FALSE),"")</f>
        <v>ARLES</v>
      </c>
      <c r="AH7" s="141"/>
      <c r="AI7" s="5">
        <v>102</v>
      </c>
      <c r="AJ7" s="26" t="str">
        <f>_xlfn.IFNA(VLOOKUP(AI7,Agences[],2,FALSE),"")</f>
        <v>ST GAUDENS</v>
      </c>
      <c r="AK7" s="141"/>
      <c r="AL7" s="5" t="s">
        <v>241</v>
      </c>
      <c r="AM7" s="27" t="str">
        <f>_xlfn.IFNA(VLOOKUP(AL7,Agences[],2,FALSE),"")</f>
        <v>CHGT PTF AUTO</v>
      </c>
      <c r="AN7" s="15"/>
      <c r="AO7" s="243"/>
      <c r="AP7" s="141"/>
      <c r="AQ7" s="5">
        <v>395</v>
      </c>
      <c r="AR7" s="26" t="str">
        <f>_xlfn.IFNA(VLOOKUP(AQ7,Agences[],2,FALSE),"")</f>
        <v xml:space="preserve"> SAINT PAUL</v>
      </c>
      <c r="AS7" s="141"/>
      <c r="AT7" s="5"/>
      <c r="AU7" s="26" t="str">
        <f>_xlfn.IFNA(VLOOKUP(AT7,Agences[],2,FALSE),"")</f>
        <v/>
      </c>
      <c r="AV7" s="141"/>
      <c r="AW7" s="5"/>
      <c r="AX7" s="26" t="str">
        <f>_xlfn.IFNA(VLOOKUP(AW7,Agences[],2,FALSE),"")</f>
        <v/>
      </c>
    </row>
    <row r="8" spans="1:50" ht="16.149999999999999" customHeight="1">
      <c r="A8" s="218"/>
      <c r="B8" s="141"/>
      <c r="C8" s="5">
        <v>128</v>
      </c>
      <c r="D8" s="26" t="str">
        <f>_xlfn.IFNA(VLOOKUP(C8:C17,Agences[],2,FALSE),"")</f>
        <v>VINASSAN CHARP.</v>
      </c>
      <c r="E8" s="141"/>
      <c r="F8" s="5"/>
      <c r="G8" s="26" t="str">
        <f>_xlfn.IFNA(VLOOKUP(F8:F21,Agences[],2,FALSE),"")</f>
        <v/>
      </c>
      <c r="H8" s="141"/>
      <c r="I8" s="5">
        <v>21</v>
      </c>
      <c r="J8" s="26" t="str">
        <f>_xlfn.IFNA(VLOOKUP(I8:I17,Agences[],2,FALSE),"")</f>
        <v>CASTELFRANC</v>
      </c>
      <c r="K8" s="141"/>
      <c r="L8" s="5">
        <v>88</v>
      </c>
      <c r="M8" s="26" t="str">
        <f>_xlfn.IFNA(VLOOKUP(L8:L17,Agences[],2,FALSE),"")</f>
        <v xml:space="preserve">BELVEZE </v>
      </c>
      <c r="N8" s="141"/>
      <c r="O8" s="5">
        <v>47</v>
      </c>
      <c r="P8" s="26" t="str">
        <f>_xlfn.IFNA(VLOOKUP(O8:O17,Agences[],2,FALSE),"")</f>
        <v>GAILLAC</v>
      </c>
      <c r="Q8" s="141"/>
      <c r="R8" s="5">
        <v>684</v>
      </c>
      <c r="S8" s="26" t="str">
        <f>_xlfn.IFNA(VLOOKUP(R8:R17,Agences[],2,FALSE),"")</f>
        <v>POLE CASTRES</v>
      </c>
      <c r="T8" s="141"/>
      <c r="U8" s="5"/>
      <c r="V8" s="26" t="str">
        <f>_xlfn.IFNA(VLOOKUP(U7:U17,Agences[],2,FALSE),"")</f>
        <v/>
      </c>
      <c r="W8" s="24"/>
      <c r="X8" s="246"/>
      <c r="Y8" s="141"/>
      <c r="Z8" s="5">
        <v>52</v>
      </c>
      <c r="AA8" s="26" t="str">
        <f>_xlfn.IFNA(VLOOKUP(Z8,Agences[],2,FALSE),"")</f>
        <v>CABESTANY</v>
      </c>
      <c r="AB8" s="141"/>
      <c r="AC8" s="5">
        <v>14</v>
      </c>
      <c r="AD8" s="26" t="str">
        <f>_xlfn.IFNA(VLOOKUP(AC8,Agences[],2,FALSE),"")</f>
        <v>BALMA</v>
      </c>
      <c r="AE8" s="141"/>
      <c r="AF8" s="5">
        <v>315</v>
      </c>
      <c r="AG8" s="27" t="str">
        <f>_xlfn.IFNA(VLOOKUP(AF8,Agences[],2,FALSE),"")</f>
        <v>ST MITRE CX</v>
      </c>
      <c r="AH8" s="141"/>
      <c r="AI8" s="5">
        <v>108</v>
      </c>
      <c r="AJ8" s="26" t="str">
        <f>_xlfn.IFNA(VLOOKUP(AI8,Agences[],2,FALSE),"")</f>
        <v xml:space="preserve">CAZERE / GARONNE </v>
      </c>
      <c r="AK8" s="141"/>
      <c r="AL8" s="5" t="s">
        <v>242</v>
      </c>
      <c r="AM8" s="27" t="str">
        <f>_xlfn.IFNA(VLOOKUP(AL8,Agences[],2,FALSE),"")</f>
        <v>CHGT PTF ST SULPICE</v>
      </c>
      <c r="AN8" s="15"/>
      <c r="AO8" s="243"/>
      <c r="AP8" s="141"/>
      <c r="AQ8" s="5"/>
      <c r="AR8" s="26" t="str">
        <f>_xlfn.IFNA(VLOOKUP(AQ8,Agences[],2,FALSE),"")</f>
        <v/>
      </c>
      <c r="AS8" s="141"/>
      <c r="AT8" s="5" t="s">
        <v>256</v>
      </c>
      <c r="AU8" s="26" t="str">
        <f>_xlfn.IFNA(VLOOKUP(AT8,Agences[],2,FALSE),"")</f>
        <v>CHGT MONTIERCHAUME</v>
      </c>
      <c r="AV8" s="141"/>
      <c r="AW8" s="5"/>
      <c r="AX8" s="26" t="str">
        <f>_xlfn.IFNA(VLOOKUP(AW8,Agences[],2,FALSE),"")</f>
        <v/>
      </c>
    </row>
    <row r="9" spans="1:50" ht="16.149999999999999" customHeight="1">
      <c r="A9" s="218"/>
      <c r="B9" s="141"/>
      <c r="C9" s="5">
        <v>415</v>
      </c>
      <c r="D9" s="26" t="str">
        <f>_xlfn.IFNA(VLOOKUP(C9:C16,Agences[],2,FALSE),"")</f>
        <v xml:space="preserve">VINASSAN </v>
      </c>
      <c r="E9" s="141"/>
      <c r="F9" s="5">
        <v>3</v>
      </c>
      <c r="G9" s="26" t="str">
        <f>_xlfn.IFNA(VLOOKUP(F9:F22,Agences[],2,FALSE),"")</f>
        <v>RECHERCHE DE FRET</v>
      </c>
      <c r="H9" s="141"/>
      <c r="I9" s="5"/>
      <c r="J9" s="26" t="str">
        <f>_xlfn.IFNA(VLOOKUP(I9:I17,Agences[],2,FALSE),"")</f>
        <v/>
      </c>
      <c r="K9" s="141"/>
      <c r="L9" s="5"/>
      <c r="M9" s="26" t="str">
        <f>_xlfn.IFNA(VLOOKUP(L9:L17,Agences[],2,FALSE),"")</f>
        <v/>
      </c>
      <c r="N9" s="141"/>
      <c r="O9" s="5"/>
      <c r="P9" s="26" t="str">
        <f>_xlfn.IFNA(VLOOKUP(O9:O17,Agences[],2,FALSE),"")</f>
        <v/>
      </c>
      <c r="Q9" s="141"/>
      <c r="R9" s="5">
        <v>403</v>
      </c>
      <c r="S9" s="26" t="str">
        <f>_xlfn.IFNA(VLOOKUP(R9:R17,Agences[],2,FALSE),"")</f>
        <v>CASTRES US. TP</v>
      </c>
      <c r="T9" s="141"/>
      <c r="U9" s="5">
        <v>3</v>
      </c>
      <c r="V9" s="26" t="str">
        <f>_xlfn.IFNA(VLOOKUP(U8:U17,Agences[],2,FALSE),"")</f>
        <v>RECHERCHE DE FRET</v>
      </c>
      <c r="W9" s="24"/>
      <c r="X9" s="246"/>
      <c r="Y9" s="141"/>
      <c r="Z9" s="5"/>
      <c r="AA9" s="26" t="str">
        <f>_xlfn.IFNA(VLOOKUP(Z9,Agences[],2,FALSE),"")</f>
        <v/>
      </c>
      <c r="AB9" s="141"/>
      <c r="AC9" s="5" t="s">
        <v>245</v>
      </c>
      <c r="AD9" s="26" t="str">
        <f>_xlfn.IFNA(VLOOKUP(AC9,Agences[],2,FALSE),"")</f>
        <v>CHGT MAPEI 395</v>
      </c>
      <c r="AE9" s="141"/>
      <c r="AF9" s="5" t="s">
        <v>229</v>
      </c>
      <c r="AG9" s="27" t="str">
        <f>_xlfn.IFNA(VLOOKUP(AF9,Agences[],2,FALSE),"")</f>
        <v>CHGT PTF CARRELAGE</v>
      </c>
      <c r="AH9" s="141"/>
      <c r="AI9" s="5">
        <v>470</v>
      </c>
      <c r="AJ9" s="26" t="str">
        <f>_xlfn.IFNA(VLOOKUP(AI9,Agences[],2,FALSE),"")</f>
        <v>NOE</v>
      </c>
      <c r="AK9" s="141"/>
      <c r="AL9" s="5">
        <v>5</v>
      </c>
      <c r="AM9" s="27" t="str">
        <f>_xlfn.IFNA(VLOOKUP(AL9,Agences[],2,FALSE),"")</f>
        <v>PTF ST ANDRE</v>
      </c>
      <c r="AN9" s="15"/>
      <c r="AO9" s="243"/>
      <c r="AP9" s="141"/>
      <c r="AQ9" s="5"/>
      <c r="AR9" s="26" t="str">
        <f>_xlfn.IFNA(VLOOKUP(AQ9,Agences[],2,FALSE),"")</f>
        <v/>
      </c>
      <c r="AS9" s="141"/>
      <c r="AT9" s="5">
        <v>275</v>
      </c>
      <c r="AU9" s="26" t="str">
        <f>_xlfn.IFNA(VLOOKUP(AT9,Agences[],2,FALSE),"")</f>
        <v>RIOM</v>
      </c>
      <c r="AV9" s="141"/>
      <c r="AW9" s="5"/>
      <c r="AX9" s="26" t="str">
        <f>_xlfn.IFNA(VLOOKUP(AW9,Agences[],2,FALSE),"")</f>
        <v/>
      </c>
    </row>
    <row r="10" spans="1:50" ht="16.149999999999999" customHeight="1">
      <c r="A10" s="218"/>
      <c r="B10" s="141"/>
      <c r="C10" s="5">
        <v>164</v>
      </c>
      <c r="D10" s="26" t="str">
        <f>_xlfn.IFNA(VLOOKUP(C10:C20,Agences[],2,FALSE),"")</f>
        <v>LEZIGNAN US.</v>
      </c>
      <c r="E10" s="141"/>
      <c r="F10" s="5"/>
      <c r="G10" s="26" t="str">
        <f>_xlfn.IFNA(VLOOKUP(F10:F23,Agences[],2,FALSE),"")</f>
        <v/>
      </c>
      <c r="H10" s="141"/>
      <c r="I10" s="5">
        <v>3</v>
      </c>
      <c r="J10" s="26" t="str">
        <f>_xlfn.IFNA(VLOOKUP(I10:I20,Agences[],2,FALSE),"")</f>
        <v>RECHERCHE DE FRET</v>
      </c>
      <c r="K10" s="141"/>
      <c r="L10" s="5">
        <v>3</v>
      </c>
      <c r="M10" s="26" t="str">
        <f>_xlfn.IFNA(VLOOKUP(L10:L20,Agences[],2,FALSE),"")</f>
        <v>RECHERCHE DE FRET</v>
      </c>
      <c r="N10" s="141"/>
      <c r="O10" s="5">
        <v>3</v>
      </c>
      <c r="P10" s="26" t="str">
        <f>_xlfn.IFNA(VLOOKUP(O10:O20,Agences[],2,FALSE),"")</f>
        <v>RECHERCHE DE FRET</v>
      </c>
      <c r="Q10" s="141"/>
      <c r="R10" s="5">
        <v>48</v>
      </c>
      <c r="S10" s="26" t="str">
        <f>_xlfn.IFNA(VLOOKUP(R10:R20,Agences[],2,FALSE),"")</f>
        <v>CASTRES</v>
      </c>
      <c r="T10" s="141"/>
      <c r="U10" s="5"/>
      <c r="V10" s="26" t="str">
        <f>_xlfn.IFNA(VLOOKUP(U9:U17,Agences[],2,FALSE),"")</f>
        <v/>
      </c>
      <c r="W10" s="24"/>
      <c r="X10" s="246"/>
      <c r="Y10" s="141"/>
      <c r="Z10" s="5">
        <v>3</v>
      </c>
      <c r="AA10" s="26" t="str">
        <f>_xlfn.IFNA(VLOOKUP(Z10,Agences[],2,FALSE),"")</f>
        <v>RECHERCHE DE FRET</v>
      </c>
      <c r="AB10" s="141"/>
      <c r="AC10" s="5">
        <v>28</v>
      </c>
      <c r="AD10" s="26" t="str">
        <f>_xlfn.IFNA(VLOOKUP(AC10,Agences[],2,FALSE),"")</f>
        <v>CASTELSARRASIN</v>
      </c>
      <c r="AE10" s="141"/>
      <c r="AF10" s="5"/>
      <c r="AG10" s="27" t="str">
        <f>_xlfn.IFNA(VLOOKUP(AF10,Agences[],2,FALSE),"")</f>
        <v/>
      </c>
      <c r="AH10" s="141"/>
      <c r="AI10" s="5">
        <v>109</v>
      </c>
      <c r="AJ10" s="26" t="str">
        <f>_xlfn.IFNA(VLOOKUP(AI10,Agences[],2,FALSE),"")</f>
        <v>BERAT</v>
      </c>
      <c r="AK10" s="141"/>
      <c r="AL10" s="5"/>
      <c r="AM10" s="27" t="str">
        <f>_xlfn.IFNA(VLOOKUP(AL10,Agences[],2,FALSE),"")</f>
        <v/>
      </c>
      <c r="AN10" s="15"/>
      <c r="AO10" s="243"/>
      <c r="AP10" s="141"/>
      <c r="AQ10" s="5"/>
      <c r="AR10" s="26" t="str">
        <f>_xlfn.IFNA(VLOOKUP(AQ10,Agences[],2,FALSE),"")</f>
        <v/>
      </c>
      <c r="AS10" s="141"/>
      <c r="AT10" s="5">
        <v>276</v>
      </c>
      <c r="AU10" s="26" t="str">
        <f>_xlfn.IFNA(VLOOKUP(AT10,Agences[],2,FALSE),"")</f>
        <v>CLERMONT FD</v>
      </c>
      <c r="AV10" s="141"/>
      <c r="AW10" s="5"/>
      <c r="AX10" s="26" t="str">
        <f>_xlfn.IFNA(VLOOKUP(AW10,Agences[],2,FALSE),"")</f>
        <v/>
      </c>
    </row>
    <row r="11" spans="1:50" ht="16.149999999999999" customHeight="1">
      <c r="A11" s="218"/>
      <c r="B11" s="141"/>
      <c r="C11" s="5">
        <v>683</v>
      </c>
      <c r="D11" s="26" t="str">
        <f>_xlfn.IFNA(VLOOKUP(C11:C21,Agences[],2,FALSE),"")</f>
        <v>POLE LEZIGNAN</v>
      </c>
      <c r="E11" s="141"/>
      <c r="F11" s="5"/>
      <c r="G11" s="26" t="str">
        <f>_xlfn.IFNA(VLOOKUP(F11:F24,Agences[],2,FALSE),"")</f>
        <v/>
      </c>
      <c r="H11" s="141"/>
      <c r="I11" s="5"/>
      <c r="J11" s="26" t="str">
        <f>_xlfn.IFNA(VLOOKUP(I11:I21,Agences[],2,FALSE),"")</f>
        <v/>
      </c>
      <c r="K11" s="141"/>
      <c r="L11" s="5"/>
      <c r="M11" s="26" t="str">
        <f>_xlfn.IFNA(VLOOKUP(L11:L21,Agences[],2,FALSE),"")</f>
        <v/>
      </c>
      <c r="N11" s="141"/>
      <c r="O11" s="5"/>
      <c r="P11" s="26" t="str">
        <f>_xlfn.IFNA(VLOOKUP(O11:O21,Agences[],2,FALSE),"")</f>
        <v/>
      </c>
      <c r="Q11" s="141"/>
      <c r="R11" s="5">
        <v>45</v>
      </c>
      <c r="S11" s="26" t="str">
        <f>_xlfn.IFNA(VLOOKUP(R11:R21,Agences[],2,FALSE),"")</f>
        <v>MAZAMET</v>
      </c>
      <c r="T11" s="141"/>
      <c r="U11" s="5"/>
      <c r="V11" s="26" t="str">
        <f>_xlfn.IFNA(VLOOKUP(U10:U20,Agences[],2,FALSE),"")</f>
        <v/>
      </c>
      <c r="W11" s="24"/>
      <c r="X11" s="246"/>
      <c r="Y11" s="141"/>
      <c r="Z11" s="5"/>
      <c r="AA11" s="26" t="str">
        <f>_xlfn.IFNA(VLOOKUP(Z11,Agences[],2,FALSE),"")</f>
        <v/>
      </c>
      <c r="AB11" s="141"/>
      <c r="AC11" s="5"/>
      <c r="AD11" s="26" t="str">
        <f>_xlfn.IFNA(VLOOKUP(AC11,Agences[],2,FALSE),"")</f>
        <v/>
      </c>
      <c r="AE11" s="141"/>
      <c r="AF11" s="5" t="s">
        <v>239</v>
      </c>
      <c r="AG11" s="27" t="str">
        <f>_xlfn.IFNA(VLOOKUP(AF11,Agences[],2,FALSE),"")</f>
        <v>CHGT PRADIER GRANULA</v>
      </c>
      <c r="AH11" s="141"/>
      <c r="AI11" s="5">
        <v>134</v>
      </c>
      <c r="AJ11" s="26" t="str">
        <f>_xlfn.IFNA(VLOOKUP(AI11,Agences[],2,FALSE),"")</f>
        <v>STE FOY DE P.</v>
      </c>
      <c r="AK11" s="141"/>
      <c r="AL11" s="5"/>
      <c r="AM11" s="27" t="str">
        <f>_xlfn.IFNA(VLOOKUP(AL11,Agences[],2,FALSE),"")</f>
        <v/>
      </c>
      <c r="AN11" s="15"/>
      <c r="AO11" s="243"/>
      <c r="AP11" s="141"/>
      <c r="AQ11" s="5"/>
      <c r="AR11" s="26" t="str">
        <f>_xlfn.IFNA(VLOOKUP(AQ11,Agences[],2,FALSE),"")</f>
        <v/>
      </c>
      <c r="AS11" s="141"/>
      <c r="AT11" s="5">
        <v>357</v>
      </c>
      <c r="AU11" s="26" t="str">
        <f>_xlfn.IFNA(VLOOKUP(AT11,Agences[],2,FALSE),"")</f>
        <v>USINE PT DU CHÂTEAU</v>
      </c>
      <c r="AV11" s="141"/>
      <c r="AW11" s="5"/>
      <c r="AX11" s="26" t="str">
        <f>_xlfn.IFNA(VLOOKUP(AW11,Agences[],2,FALSE),"")</f>
        <v/>
      </c>
    </row>
    <row r="12" spans="1:50" ht="16.149999999999999" customHeight="1">
      <c r="A12" s="218"/>
      <c r="B12" s="141"/>
      <c r="C12" s="5"/>
      <c r="D12" s="26" t="str">
        <f>_xlfn.IFNA(VLOOKUP(C12:C22,Agences[],2,FALSE),"")</f>
        <v/>
      </c>
      <c r="E12" s="141"/>
      <c r="F12" s="5"/>
      <c r="G12" s="26" t="str">
        <f>_xlfn.IFNA(VLOOKUP(F12:F25,Agences[],2,FALSE),"")</f>
        <v/>
      </c>
      <c r="H12" s="141"/>
      <c r="I12" s="5"/>
      <c r="J12" s="26" t="str">
        <f>_xlfn.IFNA(VLOOKUP(I12:I22,Agences[],2,FALSE),"")</f>
        <v/>
      </c>
      <c r="K12" s="141"/>
      <c r="L12" s="5"/>
      <c r="M12" s="26" t="str">
        <f>_xlfn.IFNA(VLOOKUP(L12:L22,Agences[],2,FALSE),"")</f>
        <v/>
      </c>
      <c r="N12" s="141"/>
      <c r="O12" s="5"/>
      <c r="P12" s="26" t="str">
        <f>_xlfn.IFNA(VLOOKUP(O12:O22,Agences[],2,FALSE),"")</f>
        <v/>
      </c>
      <c r="Q12" s="141"/>
      <c r="R12" s="5"/>
      <c r="S12" s="26" t="str">
        <f>_xlfn.IFNA(VLOOKUP(R12:R22,Agences[],2,FALSE),"")</f>
        <v/>
      </c>
      <c r="T12" s="141"/>
      <c r="U12" s="5"/>
      <c r="V12" s="26" t="str">
        <f>_xlfn.IFNA(VLOOKUP(U11:U20,Agences[],2,FALSE),"")</f>
        <v/>
      </c>
      <c r="W12" s="24"/>
      <c r="X12" s="246"/>
      <c r="Y12" s="141"/>
      <c r="Z12" s="5"/>
      <c r="AA12" s="26" t="str">
        <f>_xlfn.IFNA(VLOOKUP(Z12,Agences[],2,FALSE),"")</f>
        <v/>
      </c>
      <c r="AB12" s="141"/>
      <c r="AC12" s="5">
        <v>3</v>
      </c>
      <c r="AD12" s="26" t="str">
        <f>_xlfn.IFNA(VLOOKUP(AC12,Agences[],2,FALSE),"")</f>
        <v>RECHERCHE DE FRET</v>
      </c>
      <c r="AE12" s="141"/>
      <c r="AF12" s="5"/>
      <c r="AG12" s="27" t="str">
        <f>_xlfn.IFNA(VLOOKUP(AF12,Agences[],2,FALSE),"")</f>
        <v/>
      </c>
      <c r="AH12" s="141"/>
      <c r="AI12" s="5">
        <v>114</v>
      </c>
      <c r="AJ12" s="26" t="str">
        <f>_xlfn.IFNA(VLOOKUP(AI12,Agences[],2,FALSE),"")</f>
        <v>FONSORBES</v>
      </c>
      <c r="AK12" s="141"/>
      <c r="AL12" s="5"/>
      <c r="AM12" s="27"/>
      <c r="AN12" s="15"/>
      <c r="AO12" s="243"/>
      <c r="AP12" s="141"/>
      <c r="AQ12" s="5"/>
      <c r="AR12" s="26" t="str">
        <f>_xlfn.IFNA(VLOOKUP(AQ12,Agences[],2,FALSE),"")</f>
        <v/>
      </c>
      <c r="AS12" s="141"/>
      <c r="AT12" s="5"/>
      <c r="AU12" s="26" t="str">
        <f>_xlfn.IFNA(VLOOKUP(AT12,Agences[],2,FALSE),"")</f>
        <v/>
      </c>
      <c r="AV12" s="141"/>
      <c r="AW12" s="5"/>
      <c r="AX12" s="26" t="str">
        <f>_xlfn.IFNA(VLOOKUP(AW12,Agences[],2,FALSE),"")</f>
        <v/>
      </c>
    </row>
    <row r="13" spans="1:50" ht="16.149999999999999" customHeight="1">
      <c r="A13" s="218"/>
      <c r="B13" s="141"/>
      <c r="C13" s="5">
        <v>3</v>
      </c>
      <c r="D13" s="26" t="str">
        <f>_xlfn.IFNA(VLOOKUP(C13:C23,Agences[],2,FALSE),"")</f>
        <v>RECHERCHE DE FRET</v>
      </c>
      <c r="E13" s="141"/>
      <c r="F13" s="5"/>
      <c r="G13" s="26" t="str">
        <f>_xlfn.IFNA(VLOOKUP(F13:F26,Agences[],2,FALSE),"")</f>
        <v/>
      </c>
      <c r="H13" s="141"/>
      <c r="I13" s="5"/>
      <c r="J13" s="26" t="str">
        <f>_xlfn.IFNA(VLOOKUP(I13:I23,Agences[],2,FALSE),"")</f>
        <v/>
      </c>
      <c r="K13" s="141"/>
      <c r="L13" s="5"/>
      <c r="M13" s="26" t="str">
        <f>_xlfn.IFNA(VLOOKUP(L13:L23,Agences[],2,FALSE),"")</f>
        <v/>
      </c>
      <c r="N13" s="141"/>
      <c r="O13" s="5"/>
      <c r="P13" s="26" t="str">
        <f>_xlfn.IFNA(VLOOKUP(O13:O23,Agences[],2,FALSE),"")</f>
        <v/>
      </c>
      <c r="Q13" s="141"/>
      <c r="R13" s="5">
        <v>3</v>
      </c>
      <c r="S13" s="26" t="str">
        <f>_xlfn.IFNA(VLOOKUP(R13:R23,Agences[],2,FALSE),"")</f>
        <v>RECHERCHE DE FRET</v>
      </c>
      <c r="T13" s="141"/>
      <c r="U13" s="5"/>
      <c r="V13" s="26" t="str">
        <f>_xlfn.IFNA(VLOOKUP(U12:U21,Agences[],2,FALSE),"")</f>
        <v/>
      </c>
      <c r="W13" s="24"/>
      <c r="X13" s="246"/>
      <c r="Y13" s="141"/>
      <c r="Z13" s="5"/>
      <c r="AA13" s="26" t="str">
        <f>_xlfn.IFNA(VLOOKUP(Z13,Agences[],2,FALSE),"")</f>
        <v/>
      </c>
      <c r="AB13" s="141"/>
      <c r="AC13" s="5"/>
      <c r="AD13" s="26" t="str">
        <f>_xlfn.IFNA(VLOOKUP(AC13,Agences[],2,FALSE),"")</f>
        <v/>
      </c>
      <c r="AE13" s="141"/>
      <c r="AF13" s="5"/>
      <c r="AG13" s="27" t="str">
        <f>_xlfn.IFNA(VLOOKUP(AF13,Agences[],2,FALSE),"")</f>
        <v/>
      </c>
      <c r="AH13" s="141"/>
      <c r="AI13" s="5">
        <v>133</v>
      </c>
      <c r="AJ13" s="26" t="str">
        <f>_xlfn.IFNA(VLOOKUP(AI13,Agences[],2,FALSE),"")</f>
        <v>MURET</v>
      </c>
      <c r="AK13" s="141"/>
      <c r="AL13" s="5"/>
      <c r="AM13" s="27" t="str">
        <f>_xlfn.IFNA(VLOOKUP(AL13,Agences[],2,FALSE),"")</f>
        <v/>
      </c>
      <c r="AN13" s="15"/>
      <c r="AO13" s="243"/>
      <c r="AP13" s="141"/>
      <c r="AQ13" s="5"/>
      <c r="AR13" s="26" t="str">
        <f>_xlfn.IFNA(VLOOKUP(AQ13,Agences[],2,FALSE),"")</f>
        <v/>
      </c>
      <c r="AS13" s="141"/>
      <c r="AT13" s="5"/>
      <c r="AU13" s="26" t="str">
        <f>_xlfn.IFNA(VLOOKUP(AT13,Agences[],2,FALSE),"")</f>
        <v/>
      </c>
      <c r="AV13" s="141"/>
      <c r="AW13" s="5"/>
      <c r="AX13" s="26" t="str">
        <f>_xlfn.IFNA(VLOOKUP(AW13,Agences[],2,FALSE),"")</f>
        <v/>
      </c>
    </row>
    <row r="14" spans="1:50" ht="16.149999999999999" customHeight="1">
      <c r="A14" s="218"/>
      <c r="B14" s="141"/>
      <c r="C14" s="5"/>
      <c r="D14" s="26" t="str">
        <f>_xlfn.IFNA(VLOOKUP(C14:C24,Agences[],2,FALSE),"")</f>
        <v/>
      </c>
      <c r="E14" s="141"/>
      <c r="F14" s="5"/>
      <c r="G14" s="26" t="str">
        <f>_xlfn.IFNA(VLOOKUP(F14:F27,Agences[],2,FALSE),"")</f>
        <v/>
      </c>
      <c r="H14" s="141"/>
      <c r="I14" s="5"/>
      <c r="J14" s="26" t="str">
        <f>_xlfn.IFNA(VLOOKUP(I14:I24,Agences[],2,FALSE),"")</f>
        <v/>
      </c>
      <c r="K14" s="141"/>
      <c r="L14" s="5"/>
      <c r="M14" s="26" t="str">
        <f>_xlfn.IFNA(VLOOKUP(L14:L24,Agences[],2,FALSE),"")</f>
        <v/>
      </c>
      <c r="N14" s="141"/>
      <c r="O14" s="5"/>
      <c r="P14" s="26" t="str">
        <f>_xlfn.IFNA(VLOOKUP(O14:O24,Agences[],2,FALSE),"")</f>
        <v/>
      </c>
      <c r="Q14" s="141"/>
      <c r="R14" s="5"/>
      <c r="S14" s="26" t="str">
        <f>_xlfn.IFNA(VLOOKUP(R14:R24,Agences[],2,FALSE),"")</f>
        <v/>
      </c>
      <c r="T14" s="141"/>
      <c r="U14" s="5"/>
      <c r="V14" s="26" t="str">
        <f>_xlfn.IFNA(VLOOKUP(U13:U22,Agences[],2,FALSE),"")</f>
        <v/>
      </c>
      <c r="W14" s="24"/>
      <c r="X14" s="246"/>
      <c r="Y14" s="141"/>
      <c r="Z14" s="5"/>
      <c r="AA14" s="26" t="str">
        <f>_xlfn.IFNA(VLOOKUP(Z14,Agences[],2,FALSE),"")</f>
        <v/>
      </c>
      <c r="AB14" s="141"/>
      <c r="AC14" s="5"/>
      <c r="AD14" s="26" t="str">
        <f>_xlfn.IFNA(VLOOKUP(AC14,Agences[],2,FALSE),"")</f>
        <v/>
      </c>
      <c r="AE14" s="141"/>
      <c r="AF14" s="5"/>
      <c r="AG14" s="27" t="str">
        <f>_xlfn.IFNA(VLOOKUP(AF14,Agences[],2,FALSE),"")</f>
        <v/>
      </c>
      <c r="AH14" s="141"/>
      <c r="AI14" s="5"/>
      <c r="AJ14" s="26" t="str">
        <f>_xlfn.IFNA(VLOOKUP(AI14,Agences[],2,FALSE),"")</f>
        <v/>
      </c>
      <c r="AK14" s="141"/>
      <c r="AL14" s="5"/>
      <c r="AM14" s="27" t="str">
        <f>_xlfn.IFNA(VLOOKUP(AL14,Agences[],2,FALSE),"")</f>
        <v/>
      </c>
      <c r="AN14" s="15"/>
      <c r="AO14" s="243"/>
      <c r="AP14" s="141"/>
      <c r="AQ14" s="5"/>
      <c r="AR14" s="26" t="str">
        <f>_xlfn.IFNA(VLOOKUP(AQ14,Agences[],2,FALSE),"")</f>
        <v/>
      </c>
      <c r="AS14" s="141"/>
      <c r="AT14" s="5"/>
      <c r="AU14" s="26" t="str">
        <f>_xlfn.IFNA(VLOOKUP(AT14,Agences[],2,FALSE),"")</f>
        <v/>
      </c>
      <c r="AV14" s="141"/>
      <c r="AW14" s="5"/>
      <c r="AX14" s="26" t="str">
        <f>_xlfn.IFNA(VLOOKUP(AW14,Agences[],2,FALSE),"")</f>
        <v/>
      </c>
    </row>
    <row r="15" spans="1:50" ht="16.149999999999999" customHeight="1">
      <c r="A15" s="218"/>
      <c r="B15" s="141"/>
      <c r="C15" s="5"/>
      <c r="D15" s="26" t="str">
        <f>_xlfn.IFNA(VLOOKUP(C15:C25,Agences[],2,FALSE),"")</f>
        <v/>
      </c>
      <c r="E15" s="141"/>
      <c r="F15" s="5"/>
      <c r="G15" s="26" t="str">
        <f>_xlfn.IFNA(VLOOKUP(F15:F28,Agences[],2,FALSE),"")</f>
        <v/>
      </c>
      <c r="H15" s="141"/>
      <c r="I15" s="5"/>
      <c r="J15" s="26" t="str">
        <f>_xlfn.IFNA(VLOOKUP(I15:I25,Agences[],2,FALSE),"")</f>
        <v/>
      </c>
      <c r="K15" s="141"/>
      <c r="L15" s="5"/>
      <c r="M15" s="26" t="str">
        <f>_xlfn.IFNA(VLOOKUP(L15:L25,Agences[],2,FALSE),"")</f>
        <v/>
      </c>
      <c r="N15" s="141"/>
      <c r="O15" s="5"/>
      <c r="P15" s="26" t="str">
        <f>_xlfn.IFNA(VLOOKUP(O15:O25,Agences[],2,FALSE),"")</f>
        <v/>
      </c>
      <c r="Q15" s="141"/>
      <c r="R15" s="5"/>
      <c r="S15" s="26" t="str">
        <f>_xlfn.IFNA(VLOOKUP(R15:R25,Agences[],2,FALSE),"")</f>
        <v/>
      </c>
      <c r="T15" s="141"/>
      <c r="U15" s="5"/>
      <c r="V15" s="26" t="str">
        <f>_xlfn.IFNA(VLOOKUP(U14:U23,Agences[],2,FALSE),"")</f>
        <v/>
      </c>
      <c r="W15" s="24"/>
      <c r="X15" s="246"/>
      <c r="Y15" s="141"/>
      <c r="Z15" s="5"/>
      <c r="AA15" s="26" t="str">
        <f>_xlfn.IFNA(VLOOKUP(Z15,Agences[],2,FALSE),"")</f>
        <v/>
      </c>
      <c r="AB15" s="141"/>
      <c r="AC15" s="5"/>
      <c r="AD15" s="26" t="str">
        <f>_xlfn.IFNA(VLOOKUP(AC15,Agences[],2,FALSE),"")</f>
        <v/>
      </c>
      <c r="AE15" s="141"/>
      <c r="AF15" s="5"/>
      <c r="AG15" s="27" t="str">
        <f>_xlfn.IFNA(VLOOKUP(AF15,Agences[],2,FALSE),"")</f>
        <v/>
      </c>
      <c r="AH15" s="141"/>
      <c r="AI15" s="5"/>
      <c r="AJ15" s="26" t="str">
        <f>_xlfn.IFNA(VLOOKUP(AI15,Agences[],2,FALSE),"")</f>
        <v/>
      </c>
      <c r="AK15" s="141"/>
      <c r="AL15" s="5"/>
      <c r="AM15" s="27" t="str">
        <f>_xlfn.IFNA(VLOOKUP(AL15,Agences[],2,FALSE),"")</f>
        <v/>
      </c>
      <c r="AN15" s="15"/>
      <c r="AO15" s="243"/>
      <c r="AP15" s="141"/>
      <c r="AQ15" s="5"/>
      <c r="AR15" s="26" t="str">
        <f>_xlfn.IFNA(VLOOKUP(AQ15,Agences[],2,FALSE),"")</f>
        <v/>
      </c>
      <c r="AS15" s="141"/>
      <c r="AT15" s="5"/>
      <c r="AU15" s="26" t="str">
        <f>_xlfn.IFNA(VLOOKUP(AT15,Agences[],2,FALSE),"")</f>
        <v/>
      </c>
      <c r="AV15" s="141"/>
      <c r="AW15" s="5"/>
      <c r="AX15" s="26" t="str">
        <f>_xlfn.IFNA(VLOOKUP(AW15,Agences[],2,FALSE),"")</f>
        <v/>
      </c>
    </row>
    <row r="16" spans="1:50" ht="16.149999999999999" customHeight="1">
      <c r="A16" s="218"/>
      <c r="B16" s="142"/>
      <c r="C16" s="5"/>
      <c r="D16" s="26" t="str">
        <f>_xlfn.IFNA(VLOOKUP(C5:C17,Agences[],2,FALSE),"")</f>
        <v/>
      </c>
      <c r="E16" s="142"/>
      <c r="F16" s="5"/>
      <c r="G16" s="26" t="str">
        <f>_xlfn.IFNA(VLOOKUP(F16:F30,Agences[],2,FALSE),"")</f>
        <v/>
      </c>
      <c r="H16" s="142"/>
      <c r="I16" s="5"/>
      <c r="J16" s="26" t="str">
        <f>_xlfn.IFNA(VLOOKUP(I16:I24,Agences[],2,FALSE),"")</f>
        <v/>
      </c>
      <c r="K16" s="142"/>
      <c r="L16" s="5"/>
      <c r="M16" s="26" t="str">
        <f>_xlfn.IFNA(VLOOKUP(L16:L24,Agences[],2,FALSE),"")</f>
        <v/>
      </c>
      <c r="N16" s="142"/>
      <c r="O16" s="5">
        <v>1</v>
      </c>
      <c r="P16" s="26" t="str">
        <f>_xlfn.IFNA(VLOOKUP(O16:O24,Agences[],2,FALSE),"")</f>
        <v>PARC</v>
      </c>
      <c r="Q16" s="142"/>
      <c r="R16" s="5"/>
      <c r="S16" s="26" t="str">
        <f>_xlfn.IFNA(VLOOKUP(R16:R24,Agences[],2,FALSE),"")</f>
        <v/>
      </c>
      <c r="T16" s="142"/>
      <c r="U16" s="5"/>
      <c r="V16" s="26" t="str">
        <f>_xlfn.IFNA(VLOOKUP(U13:U22,Agences[],2,FALSE),"")</f>
        <v/>
      </c>
      <c r="W16" s="24"/>
      <c r="X16" s="246"/>
      <c r="Y16" s="142"/>
      <c r="Z16" s="5"/>
      <c r="AA16" s="26" t="str">
        <f>_xlfn.IFNA(VLOOKUP(Z16,Agences[],2,FALSE),"")</f>
        <v/>
      </c>
      <c r="AB16" s="142"/>
      <c r="AC16" s="5"/>
      <c r="AD16" s="26" t="str">
        <f>_xlfn.IFNA(VLOOKUP(AC16,Agences[],2,FALSE),"")</f>
        <v/>
      </c>
      <c r="AE16" s="142"/>
      <c r="AF16" s="5"/>
      <c r="AG16" s="27" t="str">
        <f>_xlfn.IFNA(VLOOKUP(AF16,Agences[],2,FALSE),"")</f>
        <v/>
      </c>
      <c r="AH16" s="142"/>
      <c r="AI16" s="5"/>
      <c r="AJ16" s="26" t="str">
        <f>_xlfn.IFNA(VLOOKUP(AI16,Agences[],2,FALSE),"")</f>
        <v/>
      </c>
      <c r="AK16" s="142"/>
      <c r="AL16" s="5"/>
      <c r="AM16" s="27" t="str">
        <f>_xlfn.IFNA(VLOOKUP(AL16,Agences[],2,FALSE),"")</f>
        <v/>
      </c>
      <c r="AN16" s="15"/>
      <c r="AO16" s="243"/>
      <c r="AP16" s="142"/>
      <c r="AQ16" s="5"/>
      <c r="AR16" s="26" t="str">
        <f>_xlfn.IFNA(VLOOKUP(AQ16,Agences[],2,FALSE),"")</f>
        <v/>
      </c>
      <c r="AS16" s="142"/>
      <c r="AT16" s="5"/>
      <c r="AU16" s="26" t="str">
        <f>_xlfn.IFNA(VLOOKUP(AT16,Agences[],2,FALSE),"")</f>
        <v/>
      </c>
      <c r="AV16" s="142"/>
      <c r="AW16" s="5"/>
      <c r="AX16" s="26" t="str">
        <f>_xlfn.IFNA(VLOOKUP(AW16,Agences[],2,FALSE),"")</f>
        <v/>
      </c>
    </row>
    <row r="17" spans="1:50" ht="15" customHeight="1" thickBot="1">
      <c r="A17" s="219"/>
      <c r="B17" s="147">
        <v>221</v>
      </c>
      <c r="C17" s="148"/>
      <c r="D17" s="28">
        <v>158</v>
      </c>
      <c r="E17" s="147">
        <v>61</v>
      </c>
      <c r="F17" s="148"/>
      <c r="G17" s="28">
        <v>36</v>
      </c>
      <c r="H17" s="147">
        <v>220</v>
      </c>
      <c r="I17" s="148"/>
      <c r="J17" s="28">
        <v>165</v>
      </c>
      <c r="K17" s="147">
        <v>181</v>
      </c>
      <c r="L17" s="148"/>
      <c r="M17" s="28">
        <v>118</v>
      </c>
      <c r="N17" s="147">
        <v>87</v>
      </c>
      <c r="O17" s="148"/>
      <c r="P17" s="28">
        <v>27</v>
      </c>
      <c r="Q17" s="147">
        <v>80</v>
      </c>
      <c r="R17" s="148"/>
      <c r="S17" s="28">
        <v>58</v>
      </c>
      <c r="T17" s="147">
        <v>232</v>
      </c>
      <c r="U17" s="148"/>
      <c r="V17" s="28">
        <v>111</v>
      </c>
      <c r="W17" s="29"/>
      <c r="X17" s="247"/>
      <c r="Y17" s="147">
        <v>316</v>
      </c>
      <c r="Z17" s="148"/>
      <c r="AA17" s="28">
        <v>238</v>
      </c>
      <c r="AB17" s="147">
        <v>159</v>
      </c>
      <c r="AC17" s="148"/>
      <c r="AD17" s="28">
        <v>92</v>
      </c>
      <c r="AE17" s="147">
        <v>841</v>
      </c>
      <c r="AF17" s="148"/>
      <c r="AG17" s="30">
        <v>515</v>
      </c>
      <c r="AH17" s="147">
        <v>256</v>
      </c>
      <c r="AI17" s="148"/>
      <c r="AJ17" s="28">
        <v>58</v>
      </c>
      <c r="AK17" s="147">
        <v>290</v>
      </c>
      <c r="AL17" s="148"/>
      <c r="AM17" s="30"/>
      <c r="AN17" s="15"/>
      <c r="AO17" s="244"/>
      <c r="AP17" s="147">
        <v>428</v>
      </c>
      <c r="AQ17" s="148"/>
      <c r="AR17" s="28"/>
      <c r="AS17" s="147">
        <v>860</v>
      </c>
      <c r="AT17" s="148"/>
      <c r="AU17" s="28"/>
      <c r="AV17" s="147"/>
      <c r="AW17" s="148"/>
      <c r="AX17" s="28"/>
    </row>
    <row r="18" spans="1:50" ht="16.149999999999999" customHeight="1" thickBot="1">
      <c r="A18" s="98"/>
      <c r="B18" s="213">
        <v>0.60416666666666663</v>
      </c>
      <c r="C18" s="209"/>
      <c r="D18" s="210"/>
      <c r="E18" s="213">
        <v>0.10416666666666667</v>
      </c>
      <c r="F18" s="209"/>
      <c r="G18" s="210"/>
      <c r="H18" s="213">
        <v>0.3125</v>
      </c>
      <c r="I18" s="209"/>
      <c r="J18" s="210"/>
      <c r="K18" s="213">
        <v>0.27083333333333331</v>
      </c>
      <c r="L18" s="209"/>
      <c r="M18" s="210"/>
      <c r="N18" s="213">
        <v>0.35416666666666669</v>
      </c>
      <c r="O18" s="209"/>
      <c r="P18" s="210"/>
      <c r="Q18" s="213">
        <v>0.2590277777777778</v>
      </c>
      <c r="R18" s="209"/>
      <c r="S18" s="210"/>
      <c r="T18" s="213">
        <v>0.26041666666666669</v>
      </c>
      <c r="U18" s="209"/>
      <c r="V18" s="210"/>
      <c r="W18" s="35"/>
      <c r="X18" s="100"/>
      <c r="Y18" s="206">
        <v>0.41666666666666669</v>
      </c>
      <c r="Z18" s="207"/>
      <c r="AA18" s="208"/>
      <c r="AB18" s="206">
        <v>0.29166666666666669</v>
      </c>
      <c r="AC18" s="207"/>
      <c r="AD18" s="208"/>
      <c r="AE18" s="206">
        <v>0.39930555555555558</v>
      </c>
      <c r="AF18" s="207"/>
      <c r="AG18" s="208"/>
      <c r="AH18" s="206">
        <v>0.29166666666666669</v>
      </c>
      <c r="AI18" s="207"/>
      <c r="AJ18" s="208"/>
      <c r="AK18" s="206">
        <v>0.17361111111111113</v>
      </c>
      <c r="AL18" s="207"/>
      <c r="AM18" s="208"/>
      <c r="AN18" s="15"/>
      <c r="AO18" s="99"/>
      <c r="AP18" s="206">
        <v>0.29166666666666669</v>
      </c>
      <c r="AQ18" s="207"/>
      <c r="AR18" s="208"/>
      <c r="AS18" s="206">
        <v>0.625</v>
      </c>
      <c r="AT18" s="207"/>
      <c r="AU18" s="208"/>
      <c r="AV18" s="206"/>
      <c r="AW18" s="207"/>
      <c r="AX18" s="208"/>
    </row>
    <row r="19" spans="1:50" ht="15" customHeight="1" thickBot="1">
      <c r="A19" s="217">
        <f>A3+1</f>
        <v>45146</v>
      </c>
      <c r="B19" s="10">
        <v>2</v>
      </c>
      <c r="C19" s="31"/>
      <c r="D19" s="32" t="s">
        <v>0</v>
      </c>
      <c r="E19" s="10">
        <v>1</v>
      </c>
      <c r="F19" s="31"/>
      <c r="G19" s="32" t="s">
        <v>1</v>
      </c>
      <c r="H19" s="10">
        <v>11</v>
      </c>
      <c r="I19" s="31"/>
      <c r="J19" s="32" t="s">
        <v>2</v>
      </c>
      <c r="K19" s="10">
        <v>10</v>
      </c>
      <c r="L19" s="31"/>
      <c r="M19" s="32" t="s">
        <v>2</v>
      </c>
      <c r="N19" s="10">
        <v>12</v>
      </c>
      <c r="O19" s="31"/>
      <c r="P19" s="32" t="s">
        <v>4</v>
      </c>
      <c r="Q19" s="10">
        <v>4</v>
      </c>
      <c r="R19" s="31" t="s">
        <v>304</v>
      </c>
      <c r="S19" s="32" t="s">
        <v>5</v>
      </c>
      <c r="T19" s="10">
        <v>4</v>
      </c>
      <c r="U19" s="33"/>
      <c r="V19" s="34" t="s">
        <v>207</v>
      </c>
      <c r="W19" s="24"/>
      <c r="X19" s="169">
        <f>X3+1</f>
        <v>45146</v>
      </c>
      <c r="Y19" s="10"/>
      <c r="Z19" s="33"/>
      <c r="AA19" s="34" t="s">
        <v>6</v>
      </c>
      <c r="AB19" s="10"/>
      <c r="AC19" s="33" t="s">
        <v>304</v>
      </c>
      <c r="AD19" s="34" t="s">
        <v>7</v>
      </c>
      <c r="AE19" s="10"/>
      <c r="AF19" s="33" t="s">
        <v>304</v>
      </c>
      <c r="AG19" s="36" t="s">
        <v>8</v>
      </c>
      <c r="AH19" s="13"/>
      <c r="AI19" s="122" t="s">
        <v>305</v>
      </c>
      <c r="AJ19" s="123" t="s">
        <v>269</v>
      </c>
      <c r="AK19" s="13"/>
      <c r="AL19" s="211" t="s">
        <v>300</v>
      </c>
      <c r="AM19" s="212"/>
      <c r="AN19" s="15"/>
      <c r="AO19" s="217">
        <f>AO3+1</f>
        <v>45146</v>
      </c>
      <c r="AP19" s="16">
        <v>13</v>
      </c>
      <c r="AQ19" s="17"/>
      <c r="AR19" s="103" t="s">
        <v>9</v>
      </c>
      <c r="AS19" s="16">
        <v>4</v>
      </c>
      <c r="AT19" s="17"/>
      <c r="AU19" s="103" t="s">
        <v>10</v>
      </c>
      <c r="AV19" s="16"/>
      <c r="AW19" s="17"/>
      <c r="AX19" s="103" t="s">
        <v>11</v>
      </c>
    </row>
    <row r="20" spans="1:50" ht="18" customHeight="1" thickBot="1">
      <c r="A20" s="218"/>
      <c r="B20" s="149">
        <v>0</v>
      </c>
      <c r="C20" s="150"/>
      <c r="D20" s="20" t="str">
        <f>_xlfn.IFNA(VLOOKUP(B19,CTR[],2,FALSE),"")</f>
        <v>Caroll / FZ-768-KH</v>
      </c>
      <c r="E20" s="149">
        <v>0</v>
      </c>
      <c r="F20" s="150"/>
      <c r="G20" s="20" t="str">
        <f>_xlfn.IFNA(VLOOKUP(E19,CTR[],2,FALSE),"")</f>
        <v>Arnaud / GC-690-DK</v>
      </c>
      <c r="H20" s="149">
        <v>0</v>
      </c>
      <c r="I20" s="150"/>
      <c r="J20" s="20" t="str">
        <f>_xlfn.IFNA(VLOOKUP(H19,CTR[],2,FALSE),"")</f>
        <v>Matthieu / GC-569-XQ</v>
      </c>
      <c r="K20" s="149">
        <v>0</v>
      </c>
      <c r="L20" s="150"/>
      <c r="M20" s="20" t="str">
        <f>_xlfn.IFNA(VLOOKUP(K19,CTR[],2,FALSE),"")</f>
        <v>Marco / FZ-672-MC</v>
      </c>
      <c r="N20" s="149">
        <v>0</v>
      </c>
      <c r="O20" s="150"/>
      <c r="P20" s="20" t="str">
        <f>_xlfn.IFNA(VLOOKUP(N19,CTR[],2,FALSE),"")</f>
        <v>Sebastien / GJ998-GR</v>
      </c>
      <c r="Q20" s="149">
        <v>0</v>
      </c>
      <c r="R20" s="150"/>
      <c r="S20" s="20" t="str">
        <f>_xlfn.IFNA(VLOOKUP(Q19,CTR[],2,FALSE),"")</f>
        <v>Eric / GC-102-TG</v>
      </c>
      <c r="T20" s="149">
        <v>0</v>
      </c>
      <c r="U20" s="150"/>
      <c r="V20" s="20" t="str">
        <f>_xlfn.IFNA(VLOOKUP(T19,CTR[],2,FALSE),"")</f>
        <v>Eric / GC-102-TG</v>
      </c>
      <c r="W20" s="24"/>
      <c r="X20" s="170"/>
      <c r="Y20" s="149">
        <v>0</v>
      </c>
      <c r="Z20" s="150"/>
      <c r="AA20" s="20" t="str">
        <f>_xlfn.IFNA(VLOOKUP(Y19,CTR[],2,FALSE),"")</f>
        <v/>
      </c>
      <c r="AB20" s="149">
        <v>0</v>
      </c>
      <c r="AC20" s="150"/>
      <c r="AD20" s="20" t="str">
        <f>_xlfn.IFNA(VLOOKUP(AB19,CTR[],2,FALSE),"")</f>
        <v/>
      </c>
      <c r="AE20" s="149">
        <v>0</v>
      </c>
      <c r="AF20" s="150"/>
      <c r="AG20" s="37" t="str">
        <f>_xlfn.IFNA(VLOOKUP(AE19,CTR[],2,FALSE),"")</f>
        <v/>
      </c>
      <c r="AH20" s="159">
        <v>0</v>
      </c>
      <c r="AI20" s="160"/>
      <c r="AJ20" s="20" t="str">
        <f>_xlfn.IFNA(VLOOKUP(AH19,CTR[],2,FALSE),"")</f>
        <v/>
      </c>
      <c r="AK20" s="159">
        <v>0</v>
      </c>
      <c r="AL20" s="160"/>
      <c r="AM20" s="20" t="str">
        <f>_xlfn.IFNA(VLOOKUP(AK19,CTR[],2,FALSE),"")</f>
        <v/>
      </c>
      <c r="AN20" s="15"/>
      <c r="AO20" s="218"/>
      <c r="AP20" s="151">
        <v>0</v>
      </c>
      <c r="AQ20" s="152"/>
      <c r="AR20" s="22" t="str">
        <f>_xlfn.IFNA(VLOOKUP(AP19,CTR[],2,FALSE),"")</f>
        <v>Yusuf / GJ-714-GR</v>
      </c>
      <c r="AS20" s="151">
        <v>0</v>
      </c>
      <c r="AT20" s="152"/>
      <c r="AU20" s="22" t="str">
        <f>_xlfn.IFNA(VLOOKUP(AS19,CTR[],2,FALSE),"")</f>
        <v>Eric / GC-102-TG</v>
      </c>
      <c r="AV20" s="151">
        <v>0</v>
      </c>
      <c r="AW20" s="152"/>
      <c r="AX20" s="22" t="str">
        <f>_xlfn.IFNA(VLOOKUP(AV19,CTR[],2,FALSE),"")</f>
        <v/>
      </c>
    </row>
    <row r="21" spans="1:50" ht="15.6" customHeight="1">
      <c r="A21" s="218"/>
      <c r="B21" s="140" t="str">
        <f>_xlfn.IFNA(VLOOKUP(B19,CTR[],3,FALSE),"")</f>
        <v>FZ-277-WC</v>
      </c>
      <c r="C21" s="4">
        <v>6</v>
      </c>
      <c r="D21" s="23" t="str">
        <f>_xlfn.IFNA(VLOOKUP(C21,Agences[],2,FALSE),"")</f>
        <v>PTF AUTO 6</v>
      </c>
      <c r="E21" s="140" t="str">
        <f>_xlfn.IFNA(VLOOKUP(E19,CTR[],3,FALSE),"")</f>
        <v>FW-097-JQ</v>
      </c>
      <c r="F21" s="4" t="s">
        <v>242</v>
      </c>
      <c r="G21" s="23" t="str">
        <f>_xlfn.IFNA(VLOOKUP(F21,Agences[],2,FALSE),"")</f>
        <v>CHGT PTF ST SULPICE</v>
      </c>
      <c r="H21" s="140" t="str">
        <f>_xlfn.IFNA(VLOOKUP(H19,CTR[],3,FALSE),"")</f>
        <v>FB-856-AV</v>
      </c>
      <c r="I21" s="4" t="s">
        <v>242</v>
      </c>
      <c r="J21" s="23" t="str">
        <f>_xlfn.IFNA(VLOOKUP(I21:I32,Agences[],2,FALSE),"")</f>
        <v>CHGT PTF ST SULPICE</v>
      </c>
      <c r="K21" s="140" t="str">
        <f>_xlfn.IFNA(VLOOKUP(K19,CTR[],3,FALSE),"")</f>
        <v>FZ-446-WB</v>
      </c>
      <c r="L21" s="4" t="s">
        <v>242</v>
      </c>
      <c r="M21" s="23" t="str">
        <f>_xlfn.IFNA(VLOOKUP(L21:L32,Agences[],2,FALSE),"")</f>
        <v>CHGT PTF ST SULPICE</v>
      </c>
      <c r="N21" s="140" t="str">
        <f>_xlfn.IFNA(VLOOKUP(N19,CTR[],3,FALSE),"")</f>
        <v>ET-231-QD</v>
      </c>
      <c r="O21" s="4" t="s">
        <v>242</v>
      </c>
      <c r="P21" s="23" t="str">
        <f>_xlfn.IFNA(VLOOKUP(O21:O32,Agences[],2,FALSE),"")</f>
        <v>CHGT PTF ST SULPICE</v>
      </c>
      <c r="Q21" s="140" t="str">
        <f>_xlfn.IFNA(VLOOKUP(Q19,CTR[],3,FALSE),"")</f>
        <v>FB-586-AV</v>
      </c>
      <c r="R21" s="4" t="s">
        <v>242</v>
      </c>
      <c r="S21" s="23" t="str">
        <f>_xlfn.IFNA(VLOOKUP(R21:R32,Agences[],2,FALSE),"")</f>
        <v>CHGT PTF ST SULPICE</v>
      </c>
      <c r="T21" s="140" t="str">
        <f>_xlfn.IFNA(VLOOKUP(T19,CTR[],3,FALSE),"")</f>
        <v>FB-586-AV</v>
      </c>
      <c r="U21" s="4" t="s">
        <v>242</v>
      </c>
      <c r="V21" s="25" t="str">
        <f>_xlfn.IFNA(VLOOKUP(U20:U28,Agences[],2,FALSE),"")</f>
        <v>CHGT PTF ST SULPICE</v>
      </c>
      <c r="W21" s="24"/>
      <c r="X21" s="170"/>
      <c r="Y21" s="140" t="str">
        <f>_xlfn.IFNA(VLOOKUP(Y19,CTR[],3,FALSE),"")</f>
        <v/>
      </c>
      <c r="Z21" s="4" t="s">
        <v>242</v>
      </c>
      <c r="AA21" s="25" t="str">
        <f>_xlfn.IFNA(VLOOKUP(Z21:Z32,Agences[],2,FALSE),"")</f>
        <v>CHGT PTF ST SULPICE</v>
      </c>
      <c r="AB21" s="140" t="str">
        <f>_xlfn.IFNA(VLOOKUP(AB19,CTR[],3,FALSE),"")</f>
        <v/>
      </c>
      <c r="AC21" s="4" t="s">
        <v>242</v>
      </c>
      <c r="AD21" s="25" t="str">
        <f>_xlfn.IFNA(VLOOKUP(AC21:AC32,Agences[],2,FALSE),"")</f>
        <v>CHGT PTF ST SULPICE</v>
      </c>
      <c r="AE21" s="140" t="str">
        <f>_xlfn.IFNA(VLOOKUP(AE19,CTR[],3,FALSE),"")</f>
        <v/>
      </c>
      <c r="AF21" s="4">
        <v>8</v>
      </c>
      <c r="AG21" s="25" t="str">
        <f>_xlfn.IFNA(VLOOKUP(AF21:AF30,Agences[],2,FALSE),"")</f>
        <v>PTF ST SULPICE</v>
      </c>
      <c r="AH21" s="140" t="str">
        <f>_xlfn.IFNA(VLOOKUP(AH19,CTR[],3,FALSE),"")</f>
        <v/>
      </c>
      <c r="AI21" s="4" t="s">
        <v>271</v>
      </c>
      <c r="AJ21" s="23" t="str">
        <f>_xlfn.IFNA(VLOOKUP(AI21:AI32,Agences[],2,FALSE),"")</f>
        <v>E-COMMERCE ptf 006</v>
      </c>
      <c r="AK21" s="140" t="str">
        <f>_xlfn.IFNA(VLOOKUP(AK19,CTR[],3,FALSE),"")</f>
        <v/>
      </c>
      <c r="AL21" s="4"/>
      <c r="AM21" s="25" t="str">
        <f>_xlfn.IFNA(VLOOKUP(AL21,Agences[],2,FALSE),"")</f>
        <v/>
      </c>
      <c r="AN21" s="15"/>
      <c r="AO21" s="218"/>
      <c r="AP21" s="140" t="str">
        <f>_xlfn.IFNA(VLOOKUP(AP19,CTR[],3,FALSE),"")</f>
        <v>FB-043-AA</v>
      </c>
      <c r="AQ21" s="4" t="s">
        <v>249</v>
      </c>
      <c r="AR21" s="26" t="str">
        <f>_xlfn.IFNA(VLOOKUP(AQ21,Agences[],2,FALSE),"")</f>
        <v>CHGT ST PAUL</v>
      </c>
      <c r="AS21" s="140" t="str">
        <f>_xlfn.IFNA(VLOOKUP(AS19,CTR[],3,FALSE),"")</f>
        <v>FB-586-AV</v>
      </c>
      <c r="AT21" s="4">
        <v>363</v>
      </c>
      <c r="AU21" s="23" t="str">
        <f>_xlfn.IFNA(VLOOKUP(AT21:AT30,Agences[],2,FALSE),"")</f>
        <v>PT DU CHÂTEAU</v>
      </c>
      <c r="AV21" s="140" t="str">
        <f>_xlfn.IFNA(VLOOKUP(AV19,CTR[],3,FALSE),"")</f>
        <v/>
      </c>
      <c r="AW21" s="4"/>
      <c r="AX21" s="23" t="str">
        <f>_xlfn.IFNA(VLOOKUP(AW21:AW30,Agences[],2,FALSE),"")</f>
        <v/>
      </c>
    </row>
    <row r="22" spans="1:50" ht="15.75">
      <c r="A22" s="218"/>
      <c r="B22" s="141"/>
      <c r="C22" s="5">
        <v>32</v>
      </c>
      <c r="D22" s="26" t="str">
        <f>_xlfn.IFNA(VLOOKUP(C22,Agences[],2,FALSE),"")</f>
        <v>L'ISLE-JOURDAIN</v>
      </c>
      <c r="E22" s="141"/>
      <c r="F22" s="5">
        <v>180</v>
      </c>
      <c r="G22" s="26" t="str">
        <f>_xlfn.IFNA(VLOOKUP(F22,Agences[],2,FALSE),"")</f>
        <v>FUMEL RP</v>
      </c>
      <c r="H22" s="141"/>
      <c r="I22" s="5">
        <v>19</v>
      </c>
      <c r="J22" s="26" t="str">
        <f>_xlfn.IFNA(VLOOKUP(I22:I33,Agences[],2,FALSE),"")</f>
        <v>VILLEFRANCHE L.</v>
      </c>
      <c r="K22" s="141"/>
      <c r="L22" s="5">
        <v>95</v>
      </c>
      <c r="M22" s="26" t="str">
        <f>_xlfn.IFNA(VLOOKUP(L22:L33,Agences[],2,FALSE),"")</f>
        <v xml:space="preserve">SAINT-LAURENT </v>
      </c>
      <c r="N22" s="141"/>
      <c r="O22" s="5">
        <v>102</v>
      </c>
      <c r="P22" s="26" t="str">
        <f>_xlfn.IFNA(VLOOKUP(O22:O33,Agences[],2,FALSE),"")</f>
        <v>ST GAUDENS</v>
      </c>
      <c r="Q22" s="141"/>
      <c r="R22" s="5">
        <v>145</v>
      </c>
      <c r="S22" s="26" t="str">
        <f>_xlfn.IFNA(VLOOKUP(R22:R33,Agences[],2,FALSE),"")</f>
        <v>CASTANET-TOLOSAN</v>
      </c>
      <c r="T22" s="141"/>
      <c r="U22" s="5">
        <v>475</v>
      </c>
      <c r="V22" s="27" t="str">
        <f>_xlfn.IFNA(VLOOKUP(U21:U30,Agences[],2,FALSE),"")</f>
        <v>TOULOUSE EXPRESS</v>
      </c>
      <c r="W22" s="24"/>
      <c r="X22" s="170"/>
      <c r="Y22" s="141"/>
      <c r="Z22" s="5">
        <v>9</v>
      </c>
      <c r="AA22" s="27" t="str">
        <f>_xlfn.IFNA(VLOOKUP(Z22:Z33,Agences[],2,FALSE),"")</f>
        <v>ST ALBAN</v>
      </c>
      <c r="AB22" s="141"/>
      <c r="AC22" s="5">
        <v>441</v>
      </c>
      <c r="AD22" s="27" t="str">
        <f>_xlfn.IFNA(VLOOKUP(AC22:AC33,Agences[],2,FALSE),"")</f>
        <v>BANASSAC</v>
      </c>
      <c r="AE22" s="141"/>
      <c r="AF22" s="5"/>
      <c r="AG22" s="27" t="str">
        <f>_xlfn.IFNA(VLOOKUP(AF22:AF32,Agences[],2,FALSE),"")</f>
        <v/>
      </c>
      <c r="AH22" s="141"/>
      <c r="AI22" s="5">
        <v>59</v>
      </c>
      <c r="AJ22" s="26" t="str">
        <f>_xlfn.IFNA(VLOOKUP(AI22:AI33,Agences[],2,FALSE),"")</f>
        <v>GOURDON</v>
      </c>
      <c r="AK22" s="141"/>
      <c r="AL22" s="5">
        <v>3</v>
      </c>
      <c r="AM22" s="27" t="str">
        <f>_xlfn.IFNA(VLOOKUP(AL22,Agences[],2,FALSE),"")</f>
        <v>RECHERCHE DE FRET</v>
      </c>
      <c r="AN22" s="15"/>
      <c r="AO22" s="218"/>
      <c r="AP22" s="141"/>
      <c r="AQ22" s="5"/>
      <c r="AR22" s="26" t="str">
        <f>_xlfn.IFNA(VLOOKUP(AQ22,Agences[],2,FALSE),"")</f>
        <v/>
      </c>
      <c r="AS22" s="141"/>
      <c r="AT22" s="5"/>
      <c r="AU22" s="26" t="str">
        <f>_xlfn.IFNA(VLOOKUP(AT22:AT33,Agences[],2,FALSE),"")</f>
        <v/>
      </c>
      <c r="AV22" s="141"/>
      <c r="AW22" s="5"/>
      <c r="AX22" s="26" t="str">
        <f>_xlfn.IFNA(VLOOKUP(AW22:AW33,Agences[],2,FALSE),"")</f>
        <v/>
      </c>
    </row>
    <row r="23" spans="1:50" ht="15.75">
      <c r="A23" s="218"/>
      <c r="B23" s="141"/>
      <c r="C23" s="5">
        <v>469</v>
      </c>
      <c r="D23" s="26" t="str">
        <f>_xlfn.IFNA(VLOOKUP(C23,Agences[],2,FALSE),"")</f>
        <v>COLOMIERS RP</v>
      </c>
      <c r="E23" s="141"/>
      <c r="F23" s="5">
        <v>126</v>
      </c>
      <c r="G23" s="26" t="str">
        <f>_xlfn.IFNA(VLOOKUP(F23,Agences[],2,FALSE),"")</f>
        <v>MONFLANQUIN</v>
      </c>
      <c r="H23" s="141"/>
      <c r="I23" s="5">
        <v>42</v>
      </c>
      <c r="J23" s="26" t="str">
        <f>_xlfn.IFNA(VLOOKUP(I23:I36,Agences[],2,FALSE),"")</f>
        <v>CASTELNAUDARY</v>
      </c>
      <c r="K23" s="141"/>
      <c r="L23" s="5">
        <v>96</v>
      </c>
      <c r="M23" s="26" t="str">
        <f>_xlfn.IFNA(VLOOKUP(L23:L36,Agences[],2,FALSE),"")</f>
        <v>GRAMAT</v>
      </c>
      <c r="N23" s="141"/>
      <c r="O23" s="5">
        <v>139</v>
      </c>
      <c r="P23" s="26" t="str">
        <f>_xlfn.IFNA(VLOOKUP(O23:O36,Agences[],2,FALSE),"")</f>
        <v>ST GAUDENS CARR.</v>
      </c>
      <c r="Q23" s="141"/>
      <c r="R23" s="5">
        <v>18</v>
      </c>
      <c r="S23" s="26" t="str">
        <f>_xlfn.IFNA(VLOOKUP(R23:R36,Agences[],2,FALSE),"")</f>
        <v>SAINT-ORENS</v>
      </c>
      <c r="T23" s="141"/>
      <c r="U23" s="5">
        <v>459</v>
      </c>
      <c r="V23" s="27" t="str">
        <f>_xlfn.IFNA(VLOOKUP(U22:U31,Agences[],2,FALSE),"")</f>
        <v>VILLENEUVE TOLOSANE</v>
      </c>
      <c r="W23" s="24"/>
      <c r="X23" s="170"/>
      <c r="Y23" s="141"/>
      <c r="Z23" s="5">
        <v>131</v>
      </c>
      <c r="AA23" s="27" t="str">
        <f>_xlfn.IFNA(VLOOKUP(Z23:Z36,Agences[],2,FALSE),"")</f>
        <v>ST ALBAN BOIS.</v>
      </c>
      <c r="AB23" s="141"/>
      <c r="AC23" s="5">
        <v>451</v>
      </c>
      <c r="AD23" s="27" t="str">
        <f>_xlfn.IFNA(VLOOKUP(AC23:AC36,Agences[],2,FALSE),"")</f>
        <v>ST CHELY D'APCHER</v>
      </c>
      <c r="AE23" s="141"/>
      <c r="AF23" s="5" t="s">
        <v>241</v>
      </c>
      <c r="AG23" s="27" t="str">
        <f>_xlfn.IFNA(VLOOKUP(AF23:AF33,Agences[],2,FALSE),"")</f>
        <v>CHGT PTF AUTO</v>
      </c>
      <c r="AH23" s="141"/>
      <c r="AI23" s="5">
        <v>26</v>
      </c>
      <c r="AJ23" s="26" t="str">
        <f>_xlfn.IFNA(VLOOKUP(AI23:AI36,Agences[],2,FALSE),"")</f>
        <v>CAHORS</v>
      </c>
      <c r="AK23" s="141"/>
      <c r="AL23" s="5"/>
      <c r="AM23" s="27" t="str">
        <f>_xlfn.IFNA(VLOOKUP(AL23,Agences[],2,FALSE),"")</f>
        <v/>
      </c>
      <c r="AN23" s="15"/>
      <c r="AO23" s="218"/>
      <c r="AP23" s="141"/>
      <c r="AQ23" s="5">
        <v>366</v>
      </c>
      <c r="AR23" s="26" t="str">
        <f>_xlfn.IFNA(VLOOKUP(AQ23,Agences[],2,FALSE),"")</f>
        <v>TREVOUX</v>
      </c>
      <c r="AS23" s="141"/>
      <c r="AT23" s="5" t="s">
        <v>258</v>
      </c>
      <c r="AU23" s="26" t="str">
        <f>_xlfn.IFNA(VLOOKUP(AT23:AT33,Agences[],2,FALSE),"")</f>
        <v>CHGT RECTOR Ravel</v>
      </c>
      <c r="AV23" s="141"/>
      <c r="AW23" s="5"/>
      <c r="AX23" s="26" t="str">
        <f>_xlfn.IFNA(VLOOKUP(AW23:AW33,Agences[],2,FALSE),"")</f>
        <v/>
      </c>
    </row>
    <row r="24" spans="1:50" ht="15.75">
      <c r="A24" s="218"/>
      <c r="B24" s="141"/>
      <c r="C24" s="5">
        <v>417</v>
      </c>
      <c r="D24" s="26" t="str">
        <f>_xlfn.IFNA(VLOOKUP(C24,Agences[],2,FALSE),"")</f>
        <v>COLOMIERS BOIS</v>
      </c>
      <c r="E24" s="141"/>
      <c r="F24" s="5">
        <v>116</v>
      </c>
      <c r="G24" s="26" t="str">
        <f>_xlfn.IFNA(VLOOKUP(F24,Agences[],2,FALSE),"")</f>
        <v>VILLEREAL</v>
      </c>
      <c r="H24" s="141"/>
      <c r="I24" s="5">
        <v>135</v>
      </c>
      <c r="J24" s="26" t="str">
        <f>_xlfn.IFNA(VLOOKUP(I24:I37,Agences[],2,FALSE),"")</f>
        <v>MAZERES (09)</v>
      </c>
      <c r="K24" s="141"/>
      <c r="L24" s="5">
        <v>26</v>
      </c>
      <c r="M24" s="26" t="str">
        <f>_xlfn.IFNA(VLOOKUP(L24:L37,Agences[],2,FALSE),"")</f>
        <v>CAHORS</v>
      </c>
      <c r="N24" s="141"/>
      <c r="O24" s="5">
        <v>106</v>
      </c>
      <c r="P24" s="26" t="str">
        <f>_xlfn.IFNA(VLOOKUP(O24:O37,Agences[],2,FALSE),"")</f>
        <v>ST GIRONS</v>
      </c>
      <c r="Q24" s="141"/>
      <c r="R24" s="5"/>
      <c r="S24" s="26" t="str">
        <f>_xlfn.IFNA(VLOOKUP(R24:R37,Agences[],2,FALSE),"")</f>
        <v/>
      </c>
      <c r="T24" s="141"/>
      <c r="U24" s="5">
        <v>15</v>
      </c>
      <c r="V24" s="27" t="str">
        <f>_xlfn.IFNA(VLOOKUP(U23:U32,Agences[],2,FALSE),"")</f>
        <v>PINSAGUEL</v>
      </c>
      <c r="W24" s="24"/>
      <c r="X24" s="170"/>
      <c r="Y24" s="141"/>
      <c r="Z24" s="5">
        <v>146</v>
      </c>
      <c r="AA24" s="27" t="str">
        <f>_xlfn.IFNA(VLOOKUP(Z24:Z37,Agences[],2,FALSE),"")</f>
        <v>ST ALBAN BETON via 11</v>
      </c>
      <c r="AB24" s="141"/>
      <c r="AC24" s="5">
        <v>449</v>
      </c>
      <c r="AD24" s="27" t="str">
        <f>_xlfn.IFNA(VLOOKUP(AC24:AC37,Agences[],2,FALSE),"")</f>
        <v>MARVEJOLS</v>
      </c>
      <c r="AE24" s="141"/>
      <c r="AF24" s="5" t="s">
        <v>242</v>
      </c>
      <c r="AG24" s="27" t="str">
        <f>_xlfn.IFNA(VLOOKUP(AF24:AF36,Agences[],2,FALSE),"")</f>
        <v>CHGT PTF ST SULPICE</v>
      </c>
      <c r="AH24" s="141"/>
      <c r="AI24" s="5">
        <v>23</v>
      </c>
      <c r="AJ24" s="26" t="str">
        <f>_xlfn.IFNA(VLOOKUP(AI24:AI37,Agences[],2,FALSE),"")</f>
        <v>LALBENQUE</v>
      </c>
      <c r="AK24" s="141"/>
      <c r="AL24" s="5"/>
      <c r="AM24" s="27" t="str">
        <f>_xlfn.IFNA(VLOOKUP(AL24,Agences[],2,FALSE),"")</f>
        <v/>
      </c>
      <c r="AN24" s="15"/>
      <c r="AO24" s="218"/>
      <c r="AP24" s="141"/>
      <c r="AQ24" s="5">
        <v>377</v>
      </c>
      <c r="AR24" s="26" t="str">
        <f>_xlfn.IFNA(VLOOKUP(AQ24,Agences[],2,FALSE),"")</f>
        <v>L ARBRESLE</v>
      </c>
      <c r="AS24" s="141"/>
      <c r="AT24" s="5"/>
      <c r="AU24" s="26" t="str">
        <f>_xlfn.IFNA(VLOOKUP(AT24:AT33,Agences[],2,FALSE),"")</f>
        <v/>
      </c>
      <c r="AV24" s="141"/>
      <c r="AW24" s="5"/>
      <c r="AX24" s="26" t="str">
        <f>_xlfn.IFNA(VLOOKUP(AW24:AW33,Agences[],2,FALSE),"")</f>
        <v/>
      </c>
    </row>
    <row r="25" spans="1:50" ht="15.75">
      <c r="A25" s="218"/>
      <c r="B25" s="141"/>
      <c r="C25" s="5">
        <v>17</v>
      </c>
      <c r="D25" s="26" t="str">
        <f>_xlfn.IFNA(VLOOKUP(C25,Agences[],2,FALSE),"")</f>
        <v>COLOMIERS</v>
      </c>
      <c r="E25" s="141"/>
      <c r="F25" s="5"/>
      <c r="G25" s="26" t="str">
        <f>_xlfn.IFNA(VLOOKUP(F25,Agences[],2,FALSE),"")</f>
        <v/>
      </c>
      <c r="H25" s="141"/>
      <c r="I25" s="5">
        <v>165</v>
      </c>
      <c r="J25" s="26" t="str">
        <f>_xlfn.IFNA(VLOOKUP(I25:I38,Agences[],2,FALSE),"")</f>
        <v>AUTERIVE</v>
      </c>
      <c r="K25" s="141"/>
      <c r="L25" s="5"/>
      <c r="M25" s="26" t="str">
        <f>_xlfn.IFNA(VLOOKUP(L25:L38,Agences[],2,FALSE),"")</f>
        <v/>
      </c>
      <c r="N25" s="141"/>
      <c r="O25" s="5"/>
      <c r="P25" s="26" t="str">
        <f>_xlfn.IFNA(VLOOKUP(O25:O38,Agences[],2,FALSE),"")</f>
        <v/>
      </c>
      <c r="Q25" s="141"/>
      <c r="R25" s="5">
        <v>3</v>
      </c>
      <c r="S25" s="26" t="str">
        <f>_xlfn.IFNA(VLOOKUP(R25:R38,Agences[],2,FALSE),"")</f>
        <v>RECHERCHE DE FRET</v>
      </c>
      <c r="T25" s="141"/>
      <c r="U25" s="5">
        <v>133</v>
      </c>
      <c r="V25" s="27" t="str">
        <f>_xlfn.IFNA(VLOOKUP(U24:U33,Agences[],2,FALSE),"")</f>
        <v>MURET</v>
      </c>
      <c r="W25" s="24"/>
      <c r="X25" s="170"/>
      <c r="Y25" s="141"/>
      <c r="Z25" s="5">
        <v>11</v>
      </c>
      <c r="AA25" s="27" t="str">
        <f>_xlfn.IFNA(VLOOKUP(Z25:Z38,Agences[],2,FALSE),"")</f>
        <v xml:space="preserve">ST ALBAN + D9 * </v>
      </c>
      <c r="AB25" s="141"/>
      <c r="AC25" s="5">
        <v>437</v>
      </c>
      <c r="AD25" s="27" t="str">
        <f>_xlfn.IFNA(VLOOKUP(AC25:AC38,Agences[],2,FALSE),"")</f>
        <v>MARVEJOLS BET. VIA 0089</v>
      </c>
      <c r="AE25" s="141"/>
      <c r="AF25" s="5">
        <v>5</v>
      </c>
      <c r="AG25" s="27" t="str">
        <f>_xlfn.IFNA(VLOOKUP(AF25:AF37,Agences[],2,FALSE),"")</f>
        <v>PTF ST ANDRE</v>
      </c>
      <c r="AH25" s="141"/>
      <c r="AI25" s="5">
        <v>64</v>
      </c>
      <c r="AJ25" s="26" t="str">
        <f>_xlfn.IFNA(VLOOKUP(AI25:AI38,Agences[],2,FALSE),"")</f>
        <v>LABENQUE US.</v>
      </c>
      <c r="AK25" s="141"/>
      <c r="AL25" s="5"/>
      <c r="AM25" s="27" t="str">
        <f>_xlfn.IFNA(VLOOKUP(AL25,Agences[],2,FALSE),"")</f>
        <v/>
      </c>
      <c r="AN25" s="15"/>
      <c r="AO25" s="218"/>
      <c r="AP25" s="141"/>
      <c r="AQ25" s="5">
        <v>375</v>
      </c>
      <c r="AR25" s="26" t="str">
        <f>_xlfn.IFNA(VLOOKUP(AQ25,Agences[],2,FALSE),"")</f>
        <v>TARARE</v>
      </c>
      <c r="AS25" s="141"/>
      <c r="AT25" s="5">
        <v>241</v>
      </c>
      <c r="AU25" s="26" t="str">
        <f>_xlfn.IFNA(VLOOKUP(AT25:AT36,Agences[],2,FALSE),"")</f>
        <v>LIMOGES NORD</v>
      </c>
      <c r="AV25" s="141"/>
      <c r="AW25" s="5"/>
      <c r="AX25" s="26" t="str">
        <f>_xlfn.IFNA(VLOOKUP(AW25:AW36,Agences[],2,FALSE),"")</f>
        <v/>
      </c>
    </row>
    <row r="26" spans="1:50" ht="15.75">
      <c r="A26" s="218"/>
      <c r="B26" s="141"/>
      <c r="C26" s="5">
        <v>692</v>
      </c>
      <c r="D26" s="26" t="str">
        <f>_xlfn.IFNA(VLOOKUP(C26,Agences[],2,FALSE),"")</f>
        <v>POLE COLOMIERS</v>
      </c>
      <c r="E26" s="141"/>
      <c r="F26" s="5">
        <v>3</v>
      </c>
      <c r="G26" s="26" t="str">
        <f>_xlfn.IFNA(VLOOKUP(F26,Agences[],2,FALSE),"")</f>
        <v>RECHERCHE DE FRET</v>
      </c>
      <c r="H26" s="141"/>
      <c r="I26" s="5"/>
      <c r="J26" s="26" t="str">
        <f>_xlfn.IFNA(VLOOKUP(I26:I39,Agences[],2,FALSE),"")</f>
        <v/>
      </c>
      <c r="K26" s="141"/>
      <c r="L26" s="5">
        <v>3</v>
      </c>
      <c r="M26" s="26" t="str">
        <f>_xlfn.IFNA(VLOOKUP(L26:L39,Agences[],2,FALSE),"")</f>
        <v>RECHERCHE DE FRET</v>
      </c>
      <c r="N26" s="141"/>
      <c r="O26" s="5">
        <v>3</v>
      </c>
      <c r="P26" s="26" t="str">
        <f>_xlfn.IFNA(VLOOKUP(O26:O39,Agences[],2,FALSE),"")</f>
        <v>RECHERCHE DE FRET</v>
      </c>
      <c r="Q26" s="141"/>
      <c r="R26" s="5"/>
      <c r="S26" s="26" t="str">
        <f>_xlfn.IFNA(VLOOKUP(R26:R39,Agences[],2,FALSE),"")</f>
        <v/>
      </c>
      <c r="T26" s="141"/>
      <c r="U26" s="5"/>
      <c r="V26" s="27" t="str">
        <f>_xlfn.IFNA(VLOOKUP(U25:U36,Agences[],2,FALSE),"")</f>
        <v/>
      </c>
      <c r="W26" s="24"/>
      <c r="X26" s="170"/>
      <c r="Y26" s="141"/>
      <c r="Z26" s="5" t="s">
        <v>229</v>
      </c>
      <c r="AA26" s="27" t="str">
        <f>_xlfn.IFNA(VLOOKUP(Z26:Z39,Agences[],2,FALSE),"")</f>
        <v>CHGT PTF CARRELAGE</v>
      </c>
      <c r="AB26" s="141"/>
      <c r="AC26" s="5">
        <v>450</v>
      </c>
      <c r="AD26" s="27" t="str">
        <f>_xlfn.IFNA(VLOOKUP(AC26:AC39,Agences[],2,FALSE),"")</f>
        <v>MENDE</v>
      </c>
      <c r="AE26" s="141"/>
      <c r="AF26" s="5"/>
      <c r="AG26" s="27" t="str">
        <f>_xlfn.IFNA(VLOOKUP(AF26:AF38,Agences[],2,FALSE),"")</f>
        <v/>
      </c>
      <c r="AH26" s="141"/>
      <c r="AI26" s="5">
        <v>35</v>
      </c>
      <c r="AJ26" s="26" t="str">
        <f>_xlfn.IFNA(VLOOKUP(AI26:AI39,Agences[],2,FALSE),"")</f>
        <v>CAUSSADE</v>
      </c>
      <c r="AK26" s="141"/>
      <c r="AL26" s="5"/>
      <c r="AM26" s="27" t="str">
        <f>_xlfn.IFNA(VLOOKUP(AL26,Agences[],2,FALSE),"")</f>
        <v/>
      </c>
      <c r="AN26" s="15"/>
      <c r="AO26" s="218"/>
      <c r="AP26" s="141"/>
      <c r="AQ26" s="5"/>
      <c r="AR26" s="26" t="str">
        <f>_xlfn.IFNA(VLOOKUP(AQ26,Agences[],2,FALSE),"")</f>
        <v/>
      </c>
      <c r="AS26" s="141"/>
      <c r="AT26" s="5"/>
      <c r="AU26" s="26" t="str">
        <f>_xlfn.IFNA(VLOOKUP(AT26:AT37,Agences[],2,FALSE),"")</f>
        <v/>
      </c>
      <c r="AV26" s="141"/>
      <c r="AW26" s="5"/>
      <c r="AX26" s="26" t="str">
        <f>_xlfn.IFNA(VLOOKUP(AW26:AW37,Agences[],2,FALSE),"")</f>
        <v/>
      </c>
    </row>
    <row r="27" spans="1:50" ht="15.75">
      <c r="A27" s="218"/>
      <c r="B27" s="141"/>
      <c r="C27" s="5">
        <v>99</v>
      </c>
      <c r="D27" s="26" t="str">
        <f>_xlfn.IFNA(VLOOKUP(C27,Agences[],2,FALSE),"")</f>
        <v>COLOMIERS BET.</v>
      </c>
      <c r="E27" s="141"/>
      <c r="F27" s="5"/>
      <c r="G27" s="26" t="str">
        <f>_xlfn.IFNA(VLOOKUP(F27,Agences[],2,FALSE),"")</f>
        <v/>
      </c>
      <c r="H27" s="141"/>
      <c r="I27" s="5">
        <v>3</v>
      </c>
      <c r="J27" s="26" t="str">
        <f>_xlfn.IFNA(VLOOKUP(I27:I40,Agences[],2,FALSE),"")</f>
        <v>RECHERCHE DE FRET</v>
      </c>
      <c r="K27" s="141"/>
      <c r="L27" s="5"/>
      <c r="M27" s="26" t="str">
        <f>_xlfn.IFNA(VLOOKUP(L27:L40,Agences[],2,FALSE),"")</f>
        <v/>
      </c>
      <c r="N27" s="141"/>
      <c r="O27" s="5"/>
      <c r="P27" s="26" t="str">
        <f>_xlfn.IFNA(VLOOKUP(O27:O40,Agences[],2,FALSE),"")</f>
        <v/>
      </c>
      <c r="Q27" s="141"/>
      <c r="R27" s="5"/>
      <c r="S27" s="26" t="str">
        <f>_xlfn.IFNA(VLOOKUP(R27:R40,Agences[],2,FALSE),"")</f>
        <v/>
      </c>
      <c r="T27" s="141"/>
      <c r="U27" s="5" t="s">
        <v>226</v>
      </c>
      <c r="V27" s="27" t="str">
        <f>_xlfn.IFNA(VLOOKUP(U26:U37,Agences[],2,FALSE),"")</f>
        <v>CHGT PROSEC PLF 395</v>
      </c>
      <c r="W27" s="24"/>
      <c r="X27" s="170"/>
      <c r="Y27" s="141"/>
      <c r="Z27" s="5">
        <v>81</v>
      </c>
      <c r="AA27" s="27" t="str">
        <f>_xlfn.IFNA(VLOOKUP(Z27:Z40,Agences[],2,FALSE),"")</f>
        <v>TARBES</v>
      </c>
      <c r="AB27" s="141"/>
      <c r="AC27" s="5">
        <v>438</v>
      </c>
      <c r="AD27" s="27" t="str">
        <f>_xlfn.IFNA(VLOOKUP(AC27:AC40,Agences[],2,FALSE),"")</f>
        <v>MENDE BET. VIA 450</v>
      </c>
      <c r="AE27" s="141"/>
      <c r="AF27" s="5"/>
      <c r="AG27" s="27" t="str">
        <f>_xlfn.IFNA(VLOOKUP(AF27:AF39,Agences[],2,FALSE),"")</f>
        <v/>
      </c>
      <c r="AH27" s="141"/>
      <c r="AI27" s="5">
        <v>33</v>
      </c>
      <c r="AJ27" s="26" t="str">
        <f>_xlfn.IFNA(VLOOKUP(AI27:AI40,Agences[],2,FALSE),"")</f>
        <v>MONTAUBAN NORD</v>
      </c>
      <c r="AK27" s="141"/>
      <c r="AL27" s="5"/>
      <c r="AM27" s="27" t="str">
        <f>_xlfn.IFNA(VLOOKUP(AL27,Agences[],2,FALSE),"")</f>
        <v/>
      </c>
      <c r="AN27" s="15"/>
      <c r="AO27" s="218"/>
      <c r="AP27" s="141"/>
      <c r="AQ27" s="5" t="s">
        <v>251</v>
      </c>
      <c r="AR27" s="26" t="str">
        <f>_xlfn.IFNA(VLOOKUP(AQ27,Agences[],2,FALSE),"")</f>
        <v xml:space="preserve">CHGT CHABANNE </v>
      </c>
      <c r="AS27" s="141"/>
      <c r="AT27" s="5">
        <v>3</v>
      </c>
      <c r="AU27" s="26" t="str">
        <f>_xlfn.IFNA(VLOOKUP(AT27:AT38,Agences[],2,FALSE),"")</f>
        <v>RECHERCHE DE FRET</v>
      </c>
      <c r="AV27" s="141"/>
      <c r="AW27" s="5"/>
      <c r="AX27" s="26" t="str">
        <f>_xlfn.IFNA(VLOOKUP(AW27:AW38,Agences[],2,FALSE),"")</f>
        <v/>
      </c>
    </row>
    <row r="28" spans="1:50" ht="15.75">
      <c r="A28" s="218"/>
      <c r="B28" s="141"/>
      <c r="C28" s="5">
        <v>61</v>
      </c>
      <c r="D28" s="26" t="str">
        <f>_xlfn.IFNA(VLOOKUP(C28,Agences[],2,FALSE),"")</f>
        <v>COLOMIERS US. VIA 99</v>
      </c>
      <c r="E28" s="141"/>
      <c r="F28" s="5"/>
      <c r="G28" s="26" t="str">
        <f>_xlfn.IFNA(VLOOKUP(F28,Agences[],2,FALSE),"")</f>
        <v/>
      </c>
      <c r="H28" s="141"/>
      <c r="I28" s="5"/>
      <c r="J28" s="26" t="str">
        <f>_xlfn.IFNA(VLOOKUP(I28:I41,Agences[],2,FALSE),"")</f>
        <v/>
      </c>
      <c r="K28" s="141"/>
      <c r="L28" s="5"/>
      <c r="M28" s="26" t="str">
        <f>_xlfn.IFNA(VLOOKUP(L28:L41,Agences[],2,FALSE),"")</f>
        <v/>
      </c>
      <c r="N28" s="141"/>
      <c r="O28" s="5"/>
      <c r="P28" s="26" t="str">
        <f>_xlfn.IFNA(VLOOKUP(O28:O41,Agences[],2,FALSE),"")</f>
        <v/>
      </c>
      <c r="Q28" s="141"/>
      <c r="R28" s="5"/>
      <c r="S28" s="26" t="str">
        <f>_xlfn.IFNA(VLOOKUP(R28:R41,Agences[],2,FALSE),"")</f>
        <v/>
      </c>
      <c r="T28" s="141"/>
      <c r="U28" s="5"/>
      <c r="V28" s="27" t="s">
        <v>273</v>
      </c>
      <c r="W28" s="24"/>
      <c r="X28" s="170"/>
      <c r="Y28" s="141"/>
      <c r="Z28" s="5">
        <v>474</v>
      </c>
      <c r="AA28" s="27" t="str">
        <f>_xlfn.IFNA(VLOOKUP(Z28:Z41,Agences[],2,FALSE),"")</f>
        <v>JURANCON</v>
      </c>
      <c r="AB28" s="141"/>
      <c r="AC28" s="5"/>
      <c r="AD28" s="27" t="str">
        <f>_xlfn.IFNA(VLOOKUP(AC28:AC41,Agences[],2,FALSE),"")</f>
        <v/>
      </c>
      <c r="AE28" s="141"/>
      <c r="AF28" s="5"/>
      <c r="AG28" s="27" t="str">
        <f>_xlfn.IFNA(VLOOKUP(AF28:AF40,Agences[],2,FALSE),"")</f>
        <v/>
      </c>
      <c r="AH28" s="141"/>
      <c r="AI28" s="5">
        <v>121</v>
      </c>
      <c r="AJ28" s="26" t="str">
        <f>_xlfn.IFNA(VLOOKUP(AI28:AI41,Agences[],2,FALSE),"")</f>
        <v>MONTAUBAN SUD</v>
      </c>
      <c r="AK28" s="141"/>
      <c r="AL28" s="5"/>
      <c r="AM28" s="27" t="str">
        <f>_xlfn.IFNA(VLOOKUP(AL28,Agences[],2,FALSE),"")</f>
        <v/>
      </c>
      <c r="AN28" s="15"/>
      <c r="AO28" s="218"/>
      <c r="AP28" s="141"/>
      <c r="AQ28" s="5"/>
      <c r="AR28" s="26" t="str">
        <f>_xlfn.IFNA(VLOOKUP(AQ28,Agences[],2,FALSE),"")</f>
        <v/>
      </c>
      <c r="AS28" s="141"/>
      <c r="AT28" s="5"/>
      <c r="AU28" s="26" t="str">
        <f>_xlfn.IFNA(VLOOKUP(AT28:AT39,Agences[],2,FALSE),"")</f>
        <v/>
      </c>
      <c r="AV28" s="141"/>
      <c r="AW28" s="5"/>
      <c r="AX28" s="26" t="str">
        <f>_xlfn.IFNA(VLOOKUP(AW28:AW39,Agences[],2,FALSE),"")</f>
        <v/>
      </c>
    </row>
    <row r="29" spans="1:50" ht="15.75">
      <c r="A29" s="218"/>
      <c r="B29" s="141"/>
      <c r="C29" s="5"/>
      <c r="D29" s="26" t="str">
        <f>_xlfn.IFNA(VLOOKUP(C29,Agences[],2,FALSE),"")</f>
        <v/>
      </c>
      <c r="E29" s="141"/>
      <c r="F29" s="5"/>
      <c r="G29" s="26" t="str">
        <f>_xlfn.IFNA(VLOOKUP(F29,Agences[],2,FALSE),"")</f>
        <v/>
      </c>
      <c r="H29" s="141"/>
      <c r="I29" s="5"/>
      <c r="J29" s="26" t="str">
        <f>_xlfn.IFNA(VLOOKUP(I29:I42,Agences[],2,FALSE),"")</f>
        <v/>
      </c>
      <c r="K29" s="141"/>
      <c r="L29" s="5"/>
      <c r="M29" s="26" t="str">
        <f>_xlfn.IFNA(VLOOKUP(L29:L42,Agences[],2,FALSE),"")</f>
        <v/>
      </c>
      <c r="N29" s="141"/>
      <c r="O29" s="5"/>
      <c r="P29" s="26" t="str">
        <f>_xlfn.IFNA(VLOOKUP(O29:O42,Agences[],2,FALSE),"")</f>
        <v/>
      </c>
      <c r="Q29" s="141"/>
      <c r="R29" s="5"/>
      <c r="S29" s="26" t="str">
        <f>_xlfn.IFNA(VLOOKUP(R29:R42,Agences[],2,FALSE),"")</f>
        <v/>
      </c>
      <c r="T29" s="141"/>
      <c r="U29" s="5"/>
      <c r="V29" s="27" t="str">
        <f>_xlfn.IFNA(VLOOKUP(U28:U39,Agences[],2,FALSE),"")</f>
        <v/>
      </c>
      <c r="W29" s="24"/>
      <c r="X29" s="170"/>
      <c r="Y29" s="141"/>
      <c r="Z29" s="5">
        <v>139</v>
      </c>
      <c r="AA29" s="27" t="str">
        <f>_xlfn.IFNA(VLOOKUP(Z29:Z42,Agences[],2,FALSE),"")</f>
        <v>ST GAUDENS CARR.</v>
      </c>
      <c r="AB29" s="141"/>
      <c r="AC29" s="5">
        <v>3</v>
      </c>
      <c r="AD29" s="27" t="str">
        <f>_xlfn.IFNA(VLOOKUP(AC29:AC42,Agences[],2,FALSE),"")</f>
        <v>RECHERCHE DE FRET</v>
      </c>
      <c r="AE29" s="141"/>
      <c r="AF29" s="5"/>
      <c r="AG29" s="27" t="str">
        <f>_xlfn.IFNA(VLOOKUP(AF29:AF41,Agences[],2,FALSE),"")</f>
        <v/>
      </c>
      <c r="AH29" s="141"/>
      <c r="AI29" s="5">
        <v>456</v>
      </c>
      <c r="AJ29" s="26" t="str">
        <f>_xlfn.IFNA(VLOOKUP(AI29:AI42,Agences[],2,FALSE),"")</f>
        <v>MONTAUBAN GYPSO</v>
      </c>
      <c r="AK29" s="141"/>
      <c r="AL29" s="5"/>
      <c r="AM29" s="27" t="str">
        <f>_xlfn.IFNA(VLOOKUP(AL29,Agences[],2,FALSE),"")</f>
        <v/>
      </c>
      <c r="AN29" s="15"/>
      <c r="AO29" s="218"/>
      <c r="AP29" s="141"/>
      <c r="AQ29" s="5"/>
      <c r="AR29" s="26" t="str">
        <f>_xlfn.IFNA(VLOOKUP(AQ29,Agences[],2,FALSE),"")</f>
        <v/>
      </c>
      <c r="AS29" s="141"/>
      <c r="AT29" s="5"/>
      <c r="AU29" s="26"/>
      <c r="AV29" s="141"/>
      <c r="AW29" s="5"/>
      <c r="AX29" s="26"/>
    </row>
    <row r="30" spans="1:50" ht="15.75">
      <c r="A30" s="218"/>
      <c r="B30" s="141"/>
      <c r="C30" s="5">
        <v>3</v>
      </c>
      <c r="D30" s="26" t="str">
        <f>_xlfn.IFNA(VLOOKUP(C30,Agences[],2,FALSE),"")</f>
        <v>RECHERCHE DE FRET</v>
      </c>
      <c r="E30" s="141"/>
      <c r="F30" s="5"/>
      <c r="G30" s="26" t="str">
        <f>_xlfn.IFNA(VLOOKUP(F30,Agences[],2,FALSE),"")</f>
        <v/>
      </c>
      <c r="H30" s="141"/>
      <c r="I30" s="5"/>
      <c r="J30" s="26" t="str">
        <f>_xlfn.IFNA(VLOOKUP(I30:I43,Agences[],2,FALSE),"")</f>
        <v/>
      </c>
      <c r="K30" s="141"/>
      <c r="L30" s="5"/>
      <c r="M30" s="26" t="str">
        <f>_xlfn.IFNA(VLOOKUP(L30:L43,Agences[],2,FALSE),"")</f>
        <v/>
      </c>
      <c r="N30" s="141"/>
      <c r="O30" s="5"/>
      <c r="P30" s="26" t="str">
        <f>_xlfn.IFNA(VLOOKUP(O30:O43,Agences[],2,FALSE),"")</f>
        <v/>
      </c>
      <c r="Q30" s="141"/>
      <c r="R30" s="5"/>
      <c r="S30" s="26" t="str">
        <f>_xlfn.IFNA(VLOOKUP(R30:R43,Agences[],2,FALSE),"")</f>
        <v/>
      </c>
      <c r="T30" s="141"/>
      <c r="U30" s="5"/>
      <c r="V30" s="27" t="str">
        <f>_xlfn.IFNA(VLOOKUP(U29:U40,Agences[],2,FALSE),"")</f>
        <v/>
      </c>
      <c r="W30" s="24"/>
      <c r="X30" s="170"/>
      <c r="Y30" s="141"/>
      <c r="Z30" s="5"/>
      <c r="AA30" s="27" t="str">
        <f>_xlfn.IFNA(VLOOKUP(Z30:Z43,Agences[],2,FALSE),"")</f>
        <v/>
      </c>
      <c r="AB30" s="141"/>
      <c r="AC30" s="5"/>
      <c r="AD30" s="27" t="str">
        <f>_xlfn.IFNA(VLOOKUP(AC30:AC43,Agences[],2,FALSE),"")</f>
        <v/>
      </c>
      <c r="AE30" s="141"/>
      <c r="AF30" s="5"/>
      <c r="AG30" s="27" t="str">
        <f>_xlfn.IFNA(VLOOKUP(AF30:AF42,Agences[],2,FALSE),"")</f>
        <v/>
      </c>
      <c r="AH30" s="141"/>
      <c r="AI30" s="5"/>
      <c r="AJ30" s="26" t="str">
        <f>_xlfn.IFNA(VLOOKUP(AI30:AI43,Agences[],2,FALSE),"")</f>
        <v/>
      </c>
      <c r="AK30" s="141"/>
      <c r="AL30" s="5"/>
      <c r="AM30" s="27" t="str">
        <f>_xlfn.IFNA(VLOOKUP(AL30,Agences[],2,FALSE),"")</f>
        <v/>
      </c>
      <c r="AN30" s="15"/>
      <c r="AO30" s="218"/>
      <c r="AP30" s="141"/>
      <c r="AQ30" s="5"/>
      <c r="AR30" s="26" t="str">
        <f>_xlfn.IFNA(VLOOKUP(AQ30,Agences[],2,FALSE),"")</f>
        <v/>
      </c>
      <c r="AS30" s="141"/>
      <c r="AT30" s="5"/>
      <c r="AU30" s="26" t="str">
        <f>_xlfn.IFNA(VLOOKUP(AT30:AT40,Agences[],2,FALSE),"")</f>
        <v/>
      </c>
      <c r="AV30" s="141"/>
      <c r="AW30" s="5"/>
      <c r="AX30" s="26" t="str">
        <f>_xlfn.IFNA(VLOOKUP(AW30:AW40,Agences[],2,FALSE),"")</f>
        <v/>
      </c>
    </row>
    <row r="31" spans="1:50" ht="15.6" customHeight="1">
      <c r="A31" s="218"/>
      <c r="B31" s="141"/>
      <c r="C31" s="5"/>
      <c r="D31" s="26" t="str">
        <f>_xlfn.IFNA(VLOOKUP(C31,Agences[],2,FALSE),"")</f>
        <v/>
      </c>
      <c r="E31" s="141"/>
      <c r="F31" s="5"/>
      <c r="G31" s="26" t="str">
        <f>_xlfn.IFNA(VLOOKUP(F31,Agences[],2,FALSE),"")</f>
        <v/>
      </c>
      <c r="H31" s="141"/>
      <c r="I31" s="5"/>
      <c r="J31" s="26" t="str">
        <f>_xlfn.IFNA(VLOOKUP(I31:I46,Agences[],2,FALSE),"")</f>
        <v/>
      </c>
      <c r="K31" s="141"/>
      <c r="L31" s="5"/>
      <c r="M31" s="26" t="str">
        <f>_xlfn.IFNA(VLOOKUP(L31:L46,Agences[],2,FALSE),"")</f>
        <v/>
      </c>
      <c r="N31" s="141"/>
      <c r="O31" s="5"/>
      <c r="P31" s="26" t="str">
        <f>_xlfn.IFNA(VLOOKUP(O31:O46,Agences[],2,FALSE),"")</f>
        <v/>
      </c>
      <c r="Q31" s="141"/>
      <c r="R31" s="5">
        <v>1</v>
      </c>
      <c r="S31" s="26" t="str">
        <f>_xlfn.IFNA(VLOOKUP(R31:R46,Agences[],2,FALSE),"")</f>
        <v>PARC</v>
      </c>
      <c r="T31" s="141"/>
      <c r="U31" s="5"/>
      <c r="V31" s="27" t="str">
        <f>_xlfn.IFNA(VLOOKUP(U30:U41,Agences[],2,FALSE),"")</f>
        <v/>
      </c>
      <c r="W31" s="29"/>
      <c r="X31" s="170"/>
      <c r="Y31" s="141"/>
      <c r="Z31" s="5"/>
      <c r="AA31" s="27" t="str">
        <f>_xlfn.IFNA(VLOOKUP(Z31:Z46,Agences[],2,FALSE),"")</f>
        <v/>
      </c>
      <c r="AB31" s="141"/>
      <c r="AC31" s="5"/>
      <c r="AD31" s="27" t="str">
        <f>_xlfn.IFNA(VLOOKUP(AC31:AC46,Agences[],2,FALSE),"")</f>
        <v/>
      </c>
      <c r="AE31" s="141"/>
      <c r="AF31" s="5"/>
      <c r="AG31" s="27" t="str">
        <f>_xlfn.IFNA(VLOOKUP(AF31:AF43,Agences[],2,FALSE),"")</f>
        <v/>
      </c>
      <c r="AH31" s="141"/>
      <c r="AI31" s="5"/>
      <c r="AJ31" s="26" t="str">
        <f>_xlfn.IFNA(VLOOKUP(AI31:AI46,Agences[],2,FALSE),"")</f>
        <v/>
      </c>
      <c r="AK31" s="141"/>
      <c r="AL31" s="5"/>
      <c r="AM31" s="27" t="str">
        <f>_xlfn.IFNA(VLOOKUP(AL31,Agences[],2,FALSE),"")</f>
        <v/>
      </c>
      <c r="AN31" s="15"/>
      <c r="AO31" s="218"/>
      <c r="AP31" s="141"/>
      <c r="AQ31" s="5"/>
      <c r="AR31" s="26" t="str">
        <f>_xlfn.IFNA(VLOOKUP(AQ31,Agences[],2,FALSE),"")</f>
        <v/>
      </c>
      <c r="AS31" s="141"/>
      <c r="AT31" s="5"/>
      <c r="AU31" s="26"/>
      <c r="AV31" s="141"/>
      <c r="AW31" s="5"/>
      <c r="AX31" s="26"/>
    </row>
    <row r="32" spans="1:50" ht="15" customHeight="1">
      <c r="A32" s="218"/>
      <c r="B32" s="142"/>
      <c r="C32" s="5"/>
      <c r="D32" s="26" t="str">
        <f>_xlfn.IFNA(VLOOKUP(C32,Agences[],2,FALSE),"")</f>
        <v/>
      </c>
      <c r="E32" s="142"/>
      <c r="F32" s="5"/>
      <c r="G32" s="26" t="str">
        <f>_xlfn.IFNA(VLOOKUP(F32,Agences[],2,FALSE),"")</f>
        <v/>
      </c>
      <c r="H32" s="142"/>
      <c r="I32" s="5"/>
      <c r="J32" s="26" t="str">
        <f>_xlfn.IFNA(VLOOKUP(I32:I47,Agences[],2,FALSE),"")</f>
        <v/>
      </c>
      <c r="K32" s="142"/>
      <c r="L32" s="5"/>
      <c r="M32" s="26" t="str">
        <f>_xlfn.IFNA(VLOOKUP(L32:L47,Agences[],2,FALSE),"")</f>
        <v/>
      </c>
      <c r="N32" s="142"/>
      <c r="O32" s="5"/>
      <c r="P32" s="26" t="str">
        <f>_xlfn.IFNA(VLOOKUP(O32:O47,Agences[],2,FALSE),"")</f>
        <v/>
      </c>
      <c r="Q32" s="142"/>
      <c r="R32" s="5"/>
      <c r="S32" s="26" t="str">
        <f>_xlfn.IFNA(VLOOKUP(R32:R47,Agences[],2,FALSE),"")</f>
        <v/>
      </c>
      <c r="T32" s="142"/>
      <c r="U32" s="5"/>
      <c r="V32" s="27" t="str">
        <f>_xlfn.IFNA(VLOOKUP(U31:U42,Agences[],2,FALSE),"")</f>
        <v/>
      </c>
      <c r="W32" s="35"/>
      <c r="X32" s="170"/>
      <c r="Y32" s="142"/>
      <c r="Z32" s="5"/>
      <c r="AA32" s="27" t="str">
        <f>_xlfn.IFNA(VLOOKUP(Z32:Z47,Agences[],2,FALSE),"")</f>
        <v/>
      </c>
      <c r="AB32" s="142"/>
      <c r="AC32" s="5"/>
      <c r="AD32" s="27" t="str">
        <f>_xlfn.IFNA(VLOOKUP(AC32:AC47,Agences[],2,FALSE),"")</f>
        <v/>
      </c>
      <c r="AE32" s="142"/>
      <c r="AF32" s="5"/>
      <c r="AG32" s="27" t="str">
        <f>_xlfn.IFNA(VLOOKUP(AF32:AF46,Agences[],2,FALSE),"")</f>
        <v/>
      </c>
      <c r="AH32" s="142"/>
      <c r="AI32" s="5"/>
      <c r="AJ32" s="26" t="str">
        <f>_xlfn.IFNA(VLOOKUP(AI32:AI47,Agences[],2,FALSE),"")</f>
        <v/>
      </c>
      <c r="AK32" s="142"/>
      <c r="AL32" s="5"/>
      <c r="AM32" s="27" t="str">
        <f>_xlfn.IFNA(VLOOKUP(AL32,Agences[],2,FALSE),"")</f>
        <v/>
      </c>
      <c r="AN32" s="15"/>
      <c r="AO32" s="218"/>
      <c r="AP32" s="142"/>
      <c r="AQ32" s="5"/>
      <c r="AR32" s="26" t="str">
        <f>_xlfn.IFNA(VLOOKUP(AQ32,Agences[],2,FALSE),"")</f>
        <v/>
      </c>
      <c r="AS32" s="142"/>
      <c r="AT32" s="5"/>
      <c r="AU32" s="26" t="str">
        <f>_xlfn.IFNA(VLOOKUP(AT32:AT41,Agences[],2,FALSE),"")</f>
        <v/>
      </c>
      <c r="AV32" s="142"/>
      <c r="AW32" s="5"/>
      <c r="AX32" s="26" t="str">
        <f>_xlfn.IFNA(VLOOKUP(AW32:AW41,Agences[],2,FALSE),"")</f>
        <v/>
      </c>
    </row>
    <row r="33" spans="1:50" ht="15" customHeight="1" thickBot="1">
      <c r="A33" s="219"/>
      <c r="B33" s="147">
        <v>103</v>
      </c>
      <c r="C33" s="148"/>
      <c r="D33" s="28">
        <v>153</v>
      </c>
      <c r="E33" s="147">
        <v>186</v>
      </c>
      <c r="F33" s="148"/>
      <c r="G33" s="28">
        <v>179</v>
      </c>
      <c r="H33" s="147">
        <v>154</v>
      </c>
      <c r="I33" s="148"/>
      <c r="J33" s="28">
        <v>71</v>
      </c>
      <c r="K33" s="147">
        <v>285</v>
      </c>
      <c r="L33" s="148"/>
      <c r="M33" s="28">
        <v>143</v>
      </c>
      <c r="N33" s="147">
        <v>183</v>
      </c>
      <c r="O33" s="148"/>
      <c r="P33" s="28">
        <v>132</v>
      </c>
      <c r="Q33" s="147">
        <v>55</v>
      </c>
      <c r="R33" s="148"/>
      <c r="S33" s="28">
        <v>39</v>
      </c>
      <c r="T33" s="147">
        <v>458</v>
      </c>
      <c r="U33" s="148"/>
      <c r="V33" s="30"/>
      <c r="W33" s="24"/>
      <c r="X33" s="171"/>
      <c r="Y33" s="147">
        <v>438</v>
      </c>
      <c r="Z33" s="148"/>
      <c r="AA33" s="30">
        <v>132</v>
      </c>
      <c r="AB33" s="147">
        <v>290</v>
      </c>
      <c r="AC33" s="148"/>
      <c r="AD33" s="30">
        <v>219</v>
      </c>
      <c r="AE33" s="147">
        <v>290</v>
      </c>
      <c r="AF33" s="148"/>
      <c r="AG33" s="38">
        <v>292</v>
      </c>
      <c r="AH33" s="147">
        <v>319</v>
      </c>
      <c r="AI33" s="148"/>
      <c r="AJ33" s="38">
        <v>76</v>
      </c>
      <c r="AK33" s="147"/>
      <c r="AL33" s="148"/>
      <c r="AM33" s="28">
        <v>292</v>
      </c>
      <c r="AN33" s="15"/>
      <c r="AO33" s="219"/>
      <c r="AP33" s="147">
        <v>363</v>
      </c>
      <c r="AQ33" s="148"/>
      <c r="AR33" s="28"/>
      <c r="AS33" s="147">
        <v>518</v>
      </c>
      <c r="AT33" s="148"/>
      <c r="AU33" s="28">
        <v>128</v>
      </c>
      <c r="AV33" s="147"/>
      <c r="AW33" s="148"/>
      <c r="AX33" s="28"/>
    </row>
    <row r="34" spans="1:50" ht="18" customHeight="1" thickBot="1">
      <c r="A34" s="98"/>
      <c r="B34" s="213">
        <v>0.27777777777777779</v>
      </c>
      <c r="C34" s="209"/>
      <c r="D34" s="210"/>
      <c r="E34" s="213">
        <v>0.31597222222222221</v>
      </c>
      <c r="F34" s="209"/>
      <c r="G34" s="210"/>
      <c r="H34" s="213">
        <v>0.27777777777777779</v>
      </c>
      <c r="I34" s="209"/>
      <c r="J34" s="210"/>
      <c r="K34" s="213">
        <v>0.3263888888888889</v>
      </c>
      <c r="L34" s="209"/>
      <c r="M34" s="210"/>
      <c r="N34" s="213">
        <v>0.28472222222222221</v>
      </c>
      <c r="O34" s="209"/>
      <c r="P34" s="210"/>
      <c r="Q34" s="213">
        <v>0.25</v>
      </c>
      <c r="R34" s="209"/>
      <c r="S34" s="210"/>
      <c r="T34" s="213">
        <v>0</v>
      </c>
      <c r="U34" s="209"/>
      <c r="V34" s="210"/>
      <c r="W34" s="24"/>
      <c r="X34" s="100"/>
      <c r="Y34" s="214">
        <v>0.44097222222222227</v>
      </c>
      <c r="Z34" s="215"/>
      <c r="AA34" s="216"/>
      <c r="AB34" s="206">
        <v>0.37152777777777773</v>
      </c>
      <c r="AC34" s="207"/>
      <c r="AD34" s="208"/>
      <c r="AE34" s="206">
        <v>0.375</v>
      </c>
      <c r="AF34" s="207"/>
      <c r="AG34" s="208"/>
      <c r="AH34" s="206">
        <v>0.33333333333333331</v>
      </c>
      <c r="AI34" s="207"/>
      <c r="AJ34" s="208"/>
      <c r="AK34" s="206">
        <v>0.14583333333333334</v>
      </c>
      <c r="AL34" s="207"/>
      <c r="AM34" s="208"/>
      <c r="AN34" s="15"/>
      <c r="AO34" s="99"/>
      <c r="AP34" s="214">
        <v>0.23958333333333334</v>
      </c>
      <c r="AQ34" s="215"/>
      <c r="AR34" s="216"/>
      <c r="AS34" s="214">
        <v>0.33333333333333331</v>
      </c>
      <c r="AT34" s="215"/>
      <c r="AU34" s="216"/>
      <c r="AV34" s="220"/>
      <c r="AW34" s="221"/>
      <c r="AX34" s="221"/>
    </row>
    <row r="35" spans="1:50" ht="15.6" customHeight="1" thickBot="1">
      <c r="A35" s="217">
        <f>A19+1</f>
        <v>45147</v>
      </c>
      <c r="B35" s="10">
        <v>2</v>
      </c>
      <c r="C35" s="31"/>
      <c r="D35" s="32" t="s">
        <v>0</v>
      </c>
      <c r="E35" s="10">
        <v>3</v>
      </c>
      <c r="F35" s="31"/>
      <c r="G35" s="32" t="s">
        <v>1</v>
      </c>
      <c r="H35" s="10">
        <v>4</v>
      </c>
      <c r="I35" s="31"/>
      <c r="J35" s="32" t="s">
        <v>2</v>
      </c>
      <c r="K35" s="10">
        <v>2</v>
      </c>
      <c r="L35" s="31"/>
      <c r="M35" s="32" t="s">
        <v>3</v>
      </c>
      <c r="N35" s="10"/>
      <c r="O35" s="31"/>
      <c r="P35" s="32" t="s">
        <v>4</v>
      </c>
      <c r="Q35" s="10">
        <v>4</v>
      </c>
      <c r="R35" s="31"/>
      <c r="S35" s="32" t="s">
        <v>5</v>
      </c>
      <c r="T35" s="10">
        <v>8</v>
      </c>
      <c r="U35" s="33"/>
      <c r="V35" s="36" t="s">
        <v>207</v>
      </c>
      <c r="W35" s="24"/>
      <c r="X35" s="169">
        <f>X19+1</f>
        <v>45147</v>
      </c>
      <c r="Y35" s="10"/>
      <c r="Z35" s="33"/>
      <c r="AA35" s="36" t="s">
        <v>6</v>
      </c>
      <c r="AB35" s="10"/>
      <c r="AC35" s="33"/>
      <c r="AD35" s="36" t="s">
        <v>7</v>
      </c>
      <c r="AE35" s="10"/>
      <c r="AF35" s="33"/>
      <c r="AG35" s="34" t="s">
        <v>8</v>
      </c>
      <c r="AH35" s="13"/>
      <c r="AI35" s="122" t="s">
        <v>305</v>
      </c>
      <c r="AJ35" s="123" t="s">
        <v>269</v>
      </c>
      <c r="AK35" s="13"/>
      <c r="AL35" s="211" t="s">
        <v>300</v>
      </c>
      <c r="AM35" s="212"/>
      <c r="AN35" s="15"/>
      <c r="AO35" s="217">
        <f>AO19+1</f>
        <v>45147</v>
      </c>
      <c r="AP35" s="16">
        <v>13</v>
      </c>
      <c r="AQ35" s="17"/>
      <c r="AR35" s="18" t="s">
        <v>9</v>
      </c>
      <c r="AS35" s="16">
        <v>4</v>
      </c>
      <c r="AT35" s="17"/>
      <c r="AU35" s="18" t="s">
        <v>10</v>
      </c>
      <c r="AV35" s="16"/>
      <c r="AW35" s="17"/>
      <c r="AX35" s="103" t="s">
        <v>11</v>
      </c>
    </row>
    <row r="36" spans="1:50" ht="18.75" thickBot="1">
      <c r="A36" s="218"/>
      <c r="B36" s="149">
        <v>0</v>
      </c>
      <c r="C36" s="150"/>
      <c r="D36" s="20" t="str">
        <f>_xlfn.IFNA(VLOOKUP(B35,CTR[],2,FALSE),"")</f>
        <v>Caroll / FZ-768-KH</v>
      </c>
      <c r="E36" s="149">
        <v>0</v>
      </c>
      <c r="F36" s="150"/>
      <c r="G36" s="20" t="str">
        <f>_xlfn.IFNA(VLOOKUP(E35,CTR[],2,FALSE),"")</f>
        <v>Django / FF-017-HG</v>
      </c>
      <c r="H36" s="149">
        <v>0</v>
      </c>
      <c r="I36" s="150"/>
      <c r="J36" s="20" t="str">
        <f>_xlfn.IFNA(VLOOKUP(H35,CTR[],2,FALSE),"")</f>
        <v>Eric / GC-102-TG</v>
      </c>
      <c r="K36" s="149">
        <v>0</v>
      </c>
      <c r="L36" s="150"/>
      <c r="M36" s="20" t="str">
        <f>_xlfn.IFNA(VLOOKUP(K35,CTR[],2,FALSE),"")</f>
        <v>Caroll / FZ-768-KH</v>
      </c>
      <c r="N36" s="149">
        <v>0</v>
      </c>
      <c r="O36" s="150"/>
      <c r="P36" s="20" t="str">
        <f>_xlfn.IFNA(VLOOKUP(N35,CTR[],2,FALSE),"")</f>
        <v/>
      </c>
      <c r="Q36" s="149">
        <v>0</v>
      </c>
      <c r="R36" s="150"/>
      <c r="S36" s="20" t="str">
        <f>_xlfn.IFNA(VLOOKUP(Q35,CTR[],2,FALSE),"")</f>
        <v>Eric / GC-102-TG</v>
      </c>
      <c r="T36" s="149">
        <v>0</v>
      </c>
      <c r="U36" s="150"/>
      <c r="V36" s="37" t="str">
        <f>_xlfn.IFNA(VLOOKUP(T35,CTR[],2,FALSE),"")</f>
        <v>Jean-Luc / FZ-272-CQ</v>
      </c>
      <c r="W36" s="24"/>
      <c r="X36" s="170"/>
      <c r="Y36" s="149">
        <v>0</v>
      </c>
      <c r="Z36" s="150"/>
      <c r="AA36" s="37" t="str">
        <f>_xlfn.IFNA(VLOOKUP(Y35,CTR[],2,FALSE),"")</f>
        <v/>
      </c>
      <c r="AB36" s="149">
        <v>0</v>
      </c>
      <c r="AC36" s="150"/>
      <c r="AD36" s="37" t="str">
        <f>_xlfn.IFNA(VLOOKUP(AB35,CTR[],2,FALSE),"")</f>
        <v/>
      </c>
      <c r="AE36" s="149">
        <v>0</v>
      </c>
      <c r="AF36" s="150"/>
      <c r="AG36" s="20" t="str">
        <f>_xlfn.IFNA(VLOOKUP(AE35,CTR[],2,FALSE),"")</f>
        <v/>
      </c>
      <c r="AH36" s="159">
        <v>0</v>
      </c>
      <c r="AI36" s="160"/>
      <c r="AJ36" s="20" t="str">
        <f>_xlfn.IFNA(VLOOKUP(AH35,CTR[],2,FALSE),"")</f>
        <v/>
      </c>
      <c r="AK36" s="159">
        <v>0</v>
      </c>
      <c r="AL36" s="160"/>
      <c r="AM36" s="20" t="str">
        <f>_xlfn.IFNA(VLOOKUP(AK35,CTR[],2,FALSE),"")</f>
        <v/>
      </c>
      <c r="AN36" s="15"/>
      <c r="AO36" s="218"/>
      <c r="AP36" s="151">
        <v>0</v>
      </c>
      <c r="AQ36" s="152"/>
      <c r="AR36" s="22" t="str">
        <f>_xlfn.IFNA(VLOOKUP(AP35,CTR[],2,FALSE),"")</f>
        <v>Yusuf / GJ-714-GR</v>
      </c>
      <c r="AS36" s="151">
        <v>0</v>
      </c>
      <c r="AT36" s="152"/>
      <c r="AU36" s="22" t="str">
        <f>_xlfn.IFNA(VLOOKUP(AS35,CTR[],2,FALSE),"")</f>
        <v>Eric / GC-102-TG</v>
      </c>
      <c r="AV36" s="151">
        <v>0</v>
      </c>
      <c r="AW36" s="152"/>
      <c r="AX36" s="22" t="str">
        <f>_xlfn.IFNA(VLOOKUP(AV35,CTR[],2,FALSE),"")</f>
        <v/>
      </c>
    </row>
    <row r="37" spans="1:50" ht="15.75" customHeight="1">
      <c r="A37" s="218"/>
      <c r="B37" s="140" t="str">
        <f>_xlfn.IFNA(VLOOKUP(B35,CTR[],3,FALSE),"")</f>
        <v>FZ-277-WC</v>
      </c>
      <c r="C37" s="4" t="s">
        <v>242</v>
      </c>
      <c r="D37" s="23" t="str">
        <f>_xlfn.IFNA(VLOOKUP(C37,Agences[],2,FALSE),"")</f>
        <v>CHGT PTF ST SULPICE</v>
      </c>
      <c r="E37" s="140" t="str">
        <f>_xlfn.IFNA(VLOOKUP(E35,CTR[],3,FALSE),"")</f>
        <v>FW-038-JQ</v>
      </c>
      <c r="F37" s="4" t="s">
        <v>242</v>
      </c>
      <c r="G37" s="23" t="str">
        <f>_xlfn.IFNA(VLOOKUP(F37,Agences[],2,FALSE),"")</f>
        <v>CHGT PTF ST SULPICE</v>
      </c>
      <c r="H37" s="140" t="str">
        <f>_xlfn.IFNA(VLOOKUP(H35,CTR[],3,FALSE),"")</f>
        <v>FB-586-AV</v>
      </c>
      <c r="I37" s="4" t="s">
        <v>242</v>
      </c>
      <c r="J37" s="23" t="str">
        <f>_xlfn.IFNA(VLOOKUP(I37:I48,Agences[],2,FALSE),"")</f>
        <v>CHGT PTF ST SULPICE</v>
      </c>
      <c r="K37" s="140" t="str">
        <f>_xlfn.IFNA(VLOOKUP(K35,CTR[],3,FALSE),"")</f>
        <v>FZ-277-WC</v>
      </c>
      <c r="L37" s="4" t="s">
        <v>242</v>
      </c>
      <c r="M37" s="23" t="str">
        <f>_xlfn.IFNA(VLOOKUP(L37:L48,Agences[],2,FALSE),"")</f>
        <v>CHGT PTF ST SULPICE</v>
      </c>
      <c r="N37" s="140" t="str">
        <f>_xlfn.IFNA(VLOOKUP(N35,CTR[],3,FALSE),"")</f>
        <v/>
      </c>
      <c r="O37" s="4" t="s">
        <v>242</v>
      </c>
      <c r="P37" s="23" t="str">
        <f>_xlfn.IFNA(VLOOKUP(O37:O48,Agences[],2,FALSE),"")</f>
        <v>CHGT PTF ST SULPICE</v>
      </c>
      <c r="Q37" s="140" t="str">
        <f>_xlfn.IFNA(VLOOKUP(Q35,CTR[],3,FALSE),"")</f>
        <v>FB-586-AV</v>
      </c>
      <c r="R37" s="4" t="s">
        <v>242</v>
      </c>
      <c r="S37" s="23" t="str">
        <f>_xlfn.IFNA(VLOOKUP(R37:R47,Agences[],2,FALSE),"")</f>
        <v>CHGT PTF ST SULPICE</v>
      </c>
      <c r="T37" s="140" t="str">
        <f>_xlfn.IFNA(VLOOKUP(T35,CTR[],3,FALSE),"")</f>
        <v>FZ-221-HR</v>
      </c>
      <c r="U37" s="4">
        <v>395</v>
      </c>
      <c r="V37" s="25" t="str">
        <f>_xlfn.IFNA(VLOOKUP(U37:U47,Agences[],2,FALSE),"")</f>
        <v xml:space="preserve"> SAINT PAUL</v>
      </c>
      <c r="W37" s="24"/>
      <c r="X37" s="170"/>
      <c r="Y37" s="140" t="str">
        <f>_xlfn.IFNA(VLOOKUP(Y35,CTR[],3,FALSE),"")</f>
        <v/>
      </c>
      <c r="Z37" s="4">
        <v>3</v>
      </c>
      <c r="AA37" s="25" t="str">
        <f>_xlfn.IFNA(VLOOKUP(Z37:Z48,Agences[],2,FALSE),"")</f>
        <v>RECHERCHE DE FRET</v>
      </c>
      <c r="AB37" s="140" t="str">
        <f>_xlfn.IFNA(VLOOKUP(AB35,CTR[],3,FALSE),"")</f>
        <v/>
      </c>
      <c r="AC37" s="4"/>
      <c r="AD37" s="25" t="str">
        <f>_xlfn.IFNA(VLOOKUP(AC37:AC47,Agences[],2,FALSE),"")</f>
        <v/>
      </c>
      <c r="AE37" s="140" t="str">
        <f>_xlfn.IFNA(VLOOKUP(AE35,CTR[],3,FALSE),"")</f>
        <v/>
      </c>
      <c r="AF37" s="4"/>
      <c r="AG37" s="25" t="str">
        <f>_xlfn.IFNA(VLOOKUP(AF37:AF47,Agences[],2,FALSE),"")</f>
        <v/>
      </c>
      <c r="AH37" s="140" t="str">
        <f>_xlfn.IFNA(VLOOKUP(AH35,CTR[],3,FALSE),"")</f>
        <v/>
      </c>
      <c r="AI37" s="4" t="s">
        <v>271</v>
      </c>
      <c r="AJ37" s="23" t="str">
        <f>_xlfn.IFNA(VLOOKUP(AI37:AI47,Agences[],2,FALSE),"")</f>
        <v>E-COMMERCE ptf 006</v>
      </c>
      <c r="AK37" s="140" t="str">
        <f>_xlfn.IFNA(VLOOKUP(AK35,CTR[],3,FALSE),"")</f>
        <v/>
      </c>
      <c r="AL37" s="4">
        <v>6</v>
      </c>
      <c r="AM37" s="25" t="str">
        <f>_xlfn.IFNA(VLOOKUP(AL37,Agences[],2,FALSE),"")</f>
        <v>PTF AUTO 6</v>
      </c>
      <c r="AN37" s="15"/>
      <c r="AO37" s="218"/>
      <c r="AP37" s="140" t="str">
        <f>_xlfn.IFNA(VLOOKUP(AP35,CTR[],3,FALSE),"")</f>
        <v>FB-043-AA</v>
      </c>
      <c r="AQ37" s="4">
        <v>7</v>
      </c>
      <c r="AR37" s="23" t="str">
        <f>_xlfn.IFNA(VLOOKUP(AQ37:AQ47,Agences[],2,FALSE),"")</f>
        <v>PTF CARRELAGE</v>
      </c>
      <c r="AS37" s="140" t="str">
        <f>_xlfn.IFNA(VLOOKUP(AS35,CTR[],3,FALSE),"")</f>
        <v>FB-586-AV</v>
      </c>
      <c r="AT37" s="4" t="s">
        <v>260</v>
      </c>
      <c r="AU37" s="23" t="str">
        <f>_xlfn.IFNA(VLOOKUP(AT37:AT47,Agences[],2,FALSE),"")</f>
        <v>CHGT ELOSBOIS TR81</v>
      </c>
      <c r="AV37" s="140" t="str">
        <f>_xlfn.IFNA(VLOOKUP(AV35,CTR[],3,FALSE),"")</f>
        <v/>
      </c>
      <c r="AW37" s="4"/>
      <c r="AX37" s="23" t="str">
        <f>_xlfn.IFNA(VLOOKUP(AW37:AW47,AO:AQS,2,FALSE),"")</f>
        <v/>
      </c>
    </row>
    <row r="38" spans="1:50" ht="15.75">
      <c r="A38" s="218"/>
      <c r="B38" s="141"/>
      <c r="C38" s="5">
        <v>195</v>
      </c>
      <c r="D38" s="26" t="str">
        <f>_xlfn.IFNA(VLOOKUP(C38,Agences[],2,FALSE),"")</f>
        <v>LANNEMEZAN RP</v>
      </c>
      <c r="E38" s="141"/>
      <c r="F38" s="5">
        <v>446</v>
      </c>
      <c r="G38" s="26" t="str">
        <f>_xlfn.IFNA(VLOOKUP(F38,Agences[],2,FALSE),"")</f>
        <v>LA LOUBIERE</v>
      </c>
      <c r="H38" s="141"/>
      <c r="I38" s="5">
        <v>127</v>
      </c>
      <c r="J38" s="26" t="str">
        <f>_xlfn.IFNA(VLOOKUP(I38:I49,Agences[],2,FALSE),"")</f>
        <v>TREBES</v>
      </c>
      <c r="K38" s="141"/>
      <c r="L38" s="5">
        <v>141</v>
      </c>
      <c r="M38" s="26" t="str">
        <f>_xlfn.IFNA(VLOOKUP(L38:L49,Agences[],2,FALSE),"")</f>
        <v>MONTECH</v>
      </c>
      <c r="N38" s="141"/>
      <c r="O38" s="5">
        <v>103</v>
      </c>
      <c r="P38" s="26" t="str">
        <f>_xlfn.IFNA(VLOOKUP(O38:O49,Agences[],2,FALSE),"")</f>
        <v>AURIGNAC</v>
      </c>
      <c r="Q38" s="141"/>
      <c r="R38" s="5">
        <v>53</v>
      </c>
      <c r="S38" s="26" t="str">
        <f>_xlfn.IFNA(VLOOKUP(R38:R49,Agences[],2,FALSE),"")</f>
        <v>PRADES</v>
      </c>
      <c r="T38" s="141"/>
      <c r="U38" s="5"/>
      <c r="V38" s="27" t="str">
        <f>_xlfn.IFNA(VLOOKUP(U38:U48,Agences[],2,FALSE),"")</f>
        <v/>
      </c>
      <c r="W38" s="24"/>
      <c r="X38" s="170"/>
      <c r="Y38" s="141"/>
      <c r="Z38" s="5"/>
      <c r="AA38" s="27" t="str">
        <f>_xlfn.IFNA(VLOOKUP(Z38:Z49,Agences[],2,FALSE),"")</f>
        <v/>
      </c>
      <c r="AB38" s="141"/>
      <c r="AC38" s="5"/>
      <c r="AD38" s="27" t="str">
        <f>_xlfn.IFNA(VLOOKUP(AC38:AC49,Agences[],2,FALSE),"")</f>
        <v/>
      </c>
      <c r="AE38" s="141"/>
      <c r="AF38" s="5">
        <v>3</v>
      </c>
      <c r="AG38" s="27" t="str">
        <f>_xlfn.IFNA(VLOOKUP(AF38:AF48,Agences[],2,FALSE),"")</f>
        <v>RECHERCHE DE FRET</v>
      </c>
      <c r="AH38" s="141"/>
      <c r="AI38" s="5">
        <v>28</v>
      </c>
      <c r="AJ38" s="26" t="str">
        <f>_xlfn.IFNA(VLOOKUP(AI38:AI48,Agences[],2,FALSE),"")</f>
        <v>CASTELSARRASIN</v>
      </c>
      <c r="AK38" s="141"/>
      <c r="AL38" s="5" t="s">
        <v>241</v>
      </c>
      <c r="AM38" s="27" t="str">
        <f>_xlfn.IFNA(VLOOKUP(AL38,Agences[],2,FALSE),"")</f>
        <v>CHGT PTF AUTO</v>
      </c>
      <c r="AN38" s="15"/>
      <c r="AO38" s="218"/>
      <c r="AP38" s="141"/>
      <c r="AQ38" s="5" t="s">
        <v>301</v>
      </c>
      <c r="AR38" s="26" t="str">
        <f>_xlfn.IFNA(VLOOKUP(AQ38:AQ48,Agences[],2,FALSE),"")</f>
        <v xml:space="preserve">LIV PTF  LAVAUR </v>
      </c>
      <c r="AS38" s="141"/>
      <c r="AT38" s="5"/>
      <c r="AU38" s="26" t="str">
        <f>_xlfn.IFNA(VLOOKUP(AT38:AT48,Agences[],2,FALSE),"")</f>
        <v/>
      </c>
      <c r="AV38" s="141"/>
      <c r="AW38" s="5"/>
      <c r="AX38" s="26" t="str">
        <f>_xlfn.IFNA(VLOOKUP(AW38:AW48,AO:AQS,2,FALSE),"")</f>
        <v/>
      </c>
    </row>
    <row r="39" spans="1:50" ht="15.75">
      <c r="A39" s="218"/>
      <c r="B39" s="141"/>
      <c r="C39" s="5">
        <v>193</v>
      </c>
      <c r="D39" s="26" t="str">
        <f>_xlfn.IFNA(VLOOKUP(C39,Agences[],2,FALSE),"")</f>
        <v>ARREAU RP</v>
      </c>
      <c r="E39" s="141"/>
      <c r="F39" s="5">
        <v>447</v>
      </c>
      <c r="G39" s="26" t="str">
        <f>_xlfn.IFNA(VLOOKUP(F39,Agences[],2,FALSE),"")</f>
        <v>LAGUIOLE</v>
      </c>
      <c r="H39" s="141"/>
      <c r="I39" s="5">
        <v>44</v>
      </c>
      <c r="J39" s="26" t="str">
        <f>_xlfn.IFNA(VLOOKUP(I39:I52,Agences[],2,FALSE),"")</f>
        <v>CARCASSONNE</v>
      </c>
      <c r="K39" s="141"/>
      <c r="L39" s="5">
        <v>477</v>
      </c>
      <c r="M39" s="26" t="str">
        <f>_xlfn.IFNA(VLOOKUP(L39:L52,Agences[],2,FALSE),"")</f>
        <v>BEAUMONT DE LOMAGNE</v>
      </c>
      <c r="N39" s="141"/>
      <c r="O39" s="5">
        <v>108</v>
      </c>
      <c r="P39" s="26" t="str">
        <f>_xlfn.IFNA(VLOOKUP(O39:O52,Agences[],2,FALSE),"")</f>
        <v xml:space="preserve">CAZERE / GARONNE </v>
      </c>
      <c r="Q39" s="141"/>
      <c r="R39" s="5">
        <v>50</v>
      </c>
      <c r="S39" s="26" t="str">
        <f>_xlfn.IFNA(VLOOKUP(R39:R52,Agences[],2,FALSE),"")</f>
        <v>LE SOLER</v>
      </c>
      <c r="T39" s="141"/>
      <c r="U39" s="5">
        <v>3</v>
      </c>
      <c r="V39" s="27" t="str">
        <f>_xlfn.IFNA(VLOOKUP(U39:U49,Agences[],2,FALSE),"")</f>
        <v>RECHERCHE DE FRET</v>
      </c>
      <c r="W39" s="24"/>
      <c r="X39" s="170"/>
      <c r="Y39" s="141"/>
      <c r="Z39" s="5">
        <v>140</v>
      </c>
      <c r="AA39" s="27" t="str">
        <f>_xlfn.IFNA(VLOOKUP(Z39:Z52,Agences[],2,FALSE),"")</f>
        <v>REALMONT</v>
      </c>
      <c r="AB39" s="141"/>
      <c r="AC39" s="5"/>
      <c r="AD39" s="27" t="str">
        <f>_xlfn.IFNA(VLOOKUP(AC39:AC52,Agences[],2,FALSE),"")</f>
        <v/>
      </c>
      <c r="AE39" s="141"/>
      <c r="AF39" s="5"/>
      <c r="AG39" s="27" t="str">
        <f>_xlfn.IFNA(VLOOKUP(AF39:AF49,Agences[],2,FALSE),"")</f>
        <v/>
      </c>
      <c r="AH39" s="141"/>
      <c r="AI39" s="5">
        <v>477</v>
      </c>
      <c r="AJ39" s="26" t="str">
        <f>_xlfn.IFNA(VLOOKUP(AI39:AI49,Agences[],2,FALSE),"")</f>
        <v>BEAUMONT DE LOMAGNE</v>
      </c>
      <c r="AK39" s="141"/>
      <c r="AL39" s="5">
        <v>151</v>
      </c>
      <c r="AM39" s="27" t="str">
        <f>_xlfn.IFNA(VLOOKUP(AL39,Agences[],2,FALSE),"")</f>
        <v>CARMAUX</v>
      </c>
      <c r="AN39" s="15"/>
      <c r="AO39" s="218"/>
      <c r="AP39" s="141"/>
      <c r="AQ39" s="5"/>
      <c r="AR39" s="26" t="str">
        <f>_xlfn.IFNA(VLOOKUP(AQ39:AQ49,Agences[],2,FALSE),"")</f>
        <v/>
      </c>
      <c r="AS39" s="141"/>
      <c r="AT39" s="5">
        <v>48</v>
      </c>
      <c r="AU39" s="26" t="str">
        <f>_xlfn.IFNA(VLOOKUP(AT39:AT49,Agences[],2,FALSE),"")</f>
        <v>CASTRES</v>
      </c>
      <c r="AV39" s="141"/>
      <c r="AW39" s="5"/>
      <c r="AX39" s="26" t="str">
        <f>_xlfn.IFNA(VLOOKUP(AW39:AW49,AO:AQS,2,FALSE),"")</f>
        <v/>
      </c>
    </row>
    <row r="40" spans="1:50" ht="15.75">
      <c r="A40" s="218"/>
      <c r="B40" s="141"/>
      <c r="C40" s="5"/>
      <c r="D40" s="26" t="str">
        <f>_xlfn.IFNA(VLOOKUP(C40,Agences[],2,FALSE),"")</f>
        <v/>
      </c>
      <c r="E40" s="141"/>
      <c r="F40" s="5">
        <v>31</v>
      </c>
      <c r="G40" s="26" t="str">
        <f>_xlfn.IFNA(VLOOKUP(F40,Agences[],2,FALSE),"")</f>
        <v>RODEZ</v>
      </c>
      <c r="H40" s="141"/>
      <c r="I40" s="5"/>
      <c r="J40" s="26" t="str">
        <f>_xlfn.IFNA(VLOOKUP(I40:I53,Agences[],2,FALSE),"")</f>
        <v/>
      </c>
      <c r="K40" s="141"/>
      <c r="L40" s="5">
        <v>28</v>
      </c>
      <c r="M40" s="26" t="str">
        <f>_xlfn.IFNA(VLOOKUP(L40:L53,Agences[],2,FALSE),"")</f>
        <v>CASTELSARRASIN</v>
      </c>
      <c r="N40" s="141"/>
      <c r="O40" s="5">
        <v>104</v>
      </c>
      <c r="P40" s="26" t="str">
        <f>_xlfn.IFNA(VLOOKUP(O40:O53,Agences[],2,FALSE),"")</f>
        <v>MONTESQUIEU V.</v>
      </c>
      <c r="Q40" s="141"/>
      <c r="R40" s="5"/>
      <c r="S40" s="26" t="str">
        <f>_xlfn.IFNA(VLOOKUP(R40:R53,Agences[],2,FALSE),"")</f>
        <v/>
      </c>
      <c r="T40" s="141"/>
      <c r="U40" s="5"/>
      <c r="V40" s="27" t="str">
        <f>_xlfn.IFNA(VLOOKUP(U40:U52,Agences[],2,FALSE),"")</f>
        <v/>
      </c>
      <c r="W40" s="24"/>
      <c r="X40" s="170"/>
      <c r="Y40" s="141"/>
      <c r="Z40" s="5">
        <v>49</v>
      </c>
      <c r="AA40" s="27" t="str">
        <f>_xlfn.IFNA(VLOOKUP(Z40:Z53,Agences[],2,FALSE),"")</f>
        <v>GRAULHET</v>
      </c>
      <c r="AB40" s="141"/>
      <c r="AC40" s="5"/>
      <c r="AD40" s="27" t="str">
        <f>_xlfn.IFNA(VLOOKUP(AC40:AC53,Agences[],2,FALSE),"")</f>
        <v/>
      </c>
      <c r="AE40" s="141"/>
      <c r="AF40" s="5"/>
      <c r="AG40" s="27" t="str">
        <f>_xlfn.IFNA(VLOOKUP(AF40:AF52,Agences[],2,FALSE),"")</f>
        <v/>
      </c>
      <c r="AH40" s="141"/>
      <c r="AI40" s="5">
        <v>34</v>
      </c>
      <c r="AJ40" s="26" t="str">
        <f>_xlfn.IFNA(VLOOKUP(AI40:AI52,Agences[],2,FALSE),"")</f>
        <v>VERDUN SUR G.</v>
      </c>
      <c r="AK40" s="141"/>
      <c r="AL40" s="5">
        <v>460</v>
      </c>
      <c r="AM40" s="27" t="str">
        <f>_xlfn.IFNA(VLOOKUP(AL40,Agences[],2,FALSE),"")</f>
        <v>ALBI (Lescure) RP</v>
      </c>
      <c r="AN40" s="15"/>
      <c r="AO40" s="218"/>
      <c r="AP40" s="141"/>
      <c r="AQ40" s="5" t="s">
        <v>229</v>
      </c>
      <c r="AR40" s="26" t="str">
        <f>_xlfn.IFNA(VLOOKUP(AQ40:AQ49,Agences[],2,FALSE),"")</f>
        <v>CHGT PTF CARRELAGE</v>
      </c>
      <c r="AS40" s="141"/>
      <c r="AT40" s="5">
        <v>156</v>
      </c>
      <c r="AU40" s="26" t="str">
        <f>_xlfn.IFNA(VLOOKUP(AT40:AT49,Agences[],2,FALSE),"")</f>
        <v>RABASTENS</v>
      </c>
      <c r="AV40" s="141"/>
      <c r="AW40" s="5"/>
      <c r="AX40" s="26" t="str">
        <f>_xlfn.IFNA(VLOOKUP(AW40:AW49,AO:AQS,2,FALSE),"")</f>
        <v/>
      </c>
    </row>
    <row r="41" spans="1:50" ht="15.75">
      <c r="A41" s="218"/>
      <c r="B41" s="141"/>
      <c r="C41" s="5">
        <v>3</v>
      </c>
      <c r="D41" s="26" t="str">
        <f>_xlfn.IFNA(VLOOKUP(C41,Agences[],2,FALSE),"")</f>
        <v>RECHERCHE DE FRET</v>
      </c>
      <c r="E41" s="141"/>
      <c r="F41" s="5"/>
      <c r="G41" s="26" t="str">
        <f>_xlfn.IFNA(VLOOKUP(F41,Agences[],2,FALSE),"")</f>
        <v/>
      </c>
      <c r="H41" s="141"/>
      <c r="I41" s="5">
        <v>3</v>
      </c>
      <c r="J41" s="26" t="str">
        <f>_xlfn.IFNA(VLOOKUP(I41:I54,Agences[],2,FALSE),"")</f>
        <v>RECHERCHE DE FRET</v>
      </c>
      <c r="K41" s="141"/>
      <c r="L41" s="5"/>
      <c r="M41" s="26" t="str">
        <f>_xlfn.IFNA(VLOOKUP(L41:L54,Agences[],2,FALSE),"")</f>
        <v/>
      </c>
      <c r="N41" s="141"/>
      <c r="O41" s="5">
        <v>109</v>
      </c>
      <c r="P41" s="26" t="str">
        <f>_xlfn.IFNA(VLOOKUP(O41:O54,Agences[],2,FALSE),"")</f>
        <v>BERAT</v>
      </c>
      <c r="Q41" s="141"/>
      <c r="R41" s="5">
        <v>3</v>
      </c>
      <c r="S41" s="26" t="str">
        <f>_xlfn.IFNA(VLOOKUP(R41:R54,Agences[],2,FALSE),"")</f>
        <v>RECHERCHE DE FRET</v>
      </c>
      <c r="T41" s="141"/>
      <c r="U41" s="5"/>
      <c r="V41" s="27" t="str">
        <f>_xlfn.IFNA(VLOOKUP(U41:U53,Agences[],2,FALSE),"")</f>
        <v/>
      </c>
      <c r="W41" s="24"/>
      <c r="X41" s="170"/>
      <c r="Y41" s="141"/>
      <c r="Z41" s="5">
        <v>56</v>
      </c>
      <c r="AA41" s="27" t="str">
        <f>_xlfn.IFNA(VLOOKUP(Z41:Z54,Agences[],2,FALSE),"")</f>
        <v>LAVAUR</v>
      </c>
      <c r="AB41" s="141"/>
      <c r="AC41" s="5"/>
      <c r="AD41" s="27" t="str">
        <f>_xlfn.IFNA(VLOOKUP(AC41:AC54,Agences[],2,FALSE),"")</f>
        <v/>
      </c>
      <c r="AE41" s="141"/>
      <c r="AF41" s="5" t="s">
        <v>242</v>
      </c>
      <c r="AG41" s="27" t="str">
        <f>_xlfn.IFNA(VLOOKUP(AF41:AF53,Agences[],2,FALSE),"")</f>
        <v>CHGT PTF ST SULPICE</v>
      </c>
      <c r="AH41" s="141"/>
      <c r="AI41" s="5">
        <v>11</v>
      </c>
      <c r="AJ41" s="26" t="str">
        <f>_xlfn.IFNA(VLOOKUP(AI41:AI53,Agences[],2,FALSE),"")</f>
        <v xml:space="preserve">ST ALBAN + D9 * </v>
      </c>
      <c r="AK41" s="141"/>
      <c r="AL41" s="5">
        <v>46</v>
      </c>
      <c r="AM41" s="27" t="str">
        <f>_xlfn.IFNA(VLOOKUP(AL41,Agences[],2,FALSE),"")</f>
        <v xml:space="preserve">ALBI </v>
      </c>
      <c r="AN41" s="15"/>
      <c r="AO41" s="218"/>
      <c r="AP41" s="141"/>
      <c r="AQ41" s="5">
        <v>346</v>
      </c>
      <c r="AR41" s="26" t="str">
        <f>_xlfn.IFNA(VLOOKUP(AQ41:AQ49,Agences[],2,FALSE),"")</f>
        <v>ORANGE CARRELAGE</v>
      </c>
      <c r="AS41" s="141"/>
      <c r="AT41" s="5"/>
      <c r="AU41" s="26" t="str">
        <f>_xlfn.IFNA(VLOOKUP(AT41:AT49,Agences[],2,FALSE),"")</f>
        <v/>
      </c>
      <c r="AV41" s="141"/>
      <c r="AW41" s="5"/>
      <c r="AX41" s="26" t="str">
        <f>_xlfn.IFNA(VLOOKUP(AW41:AW49,AO:AQS,2,FALSE),"")</f>
        <v/>
      </c>
    </row>
    <row r="42" spans="1:50" ht="15.75">
      <c r="A42" s="218"/>
      <c r="B42" s="141"/>
      <c r="C42" s="5"/>
      <c r="D42" s="26" t="str">
        <f>_xlfn.IFNA(VLOOKUP(C42,Agences[],2,FALSE),"")</f>
        <v/>
      </c>
      <c r="E42" s="141"/>
      <c r="F42" s="5">
        <v>3</v>
      </c>
      <c r="G42" s="26" t="str">
        <f>_xlfn.IFNA(VLOOKUP(F42,Agences[],2,FALSE),"")</f>
        <v>RECHERCHE DE FRET</v>
      </c>
      <c r="H42" s="141"/>
      <c r="I42" s="5"/>
      <c r="J42" s="26" t="str">
        <f>_xlfn.IFNA(VLOOKUP(I42:I55,Agences[],2,FALSE),"")</f>
        <v/>
      </c>
      <c r="K42" s="141"/>
      <c r="L42" s="5">
        <v>3</v>
      </c>
      <c r="M42" s="26" t="str">
        <f>_xlfn.IFNA(VLOOKUP(L42:L55,Agences[],2,FALSE),"")</f>
        <v>RECHERCHE DE FRET</v>
      </c>
      <c r="N42" s="141"/>
      <c r="O42" s="5"/>
      <c r="P42" s="26" t="str">
        <f>_xlfn.IFNA(VLOOKUP(O42:O55,Agences[],2,FALSE),"")</f>
        <v/>
      </c>
      <c r="Q42" s="141"/>
      <c r="R42" s="5"/>
      <c r="S42" s="26" t="str">
        <f>_xlfn.IFNA(VLOOKUP(R42:R55,Agences[],2,FALSE),"")</f>
        <v/>
      </c>
      <c r="T42" s="141"/>
      <c r="U42" s="5"/>
      <c r="V42" s="27" t="str">
        <f>_xlfn.IFNA(VLOOKUP(U42:U54,Agences[],2,FALSE),"")</f>
        <v/>
      </c>
      <c r="W42" s="24"/>
      <c r="X42" s="170"/>
      <c r="Y42" s="141"/>
      <c r="Z42" s="5">
        <v>454</v>
      </c>
      <c r="AA42" s="27" t="str">
        <f>_xlfn.IFNA(VLOOKUP(Z42:Z55,Agences[],2,FALSE),"")</f>
        <v>LAVAUR CHARPENTES</v>
      </c>
      <c r="AB42" s="141"/>
      <c r="AC42" s="5"/>
      <c r="AD42" s="27" t="str">
        <f>_xlfn.IFNA(VLOOKUP(AC42:AC55,Agences[],2,FALSE),"")</f>
        <v/>
      </c>
      <c r="AE42" s="141"/>
      <c r="AF42" s="5"/>
      <c r="AG42" s="27" t="str">
        <f>_xlfn.IFNA(VLOOKUP(AF42:AF54,Agences[],2,FALSE),"")</f>
        <v/>
      </c>
      <c r="AH42" s="141"/>
      <c r="AI42" s="5">
        <v>9</v>
      </c>
      <c r="AJ42" s="26" t="str">
        <f>_xlfn.IFNA(VLOOKUP(AI42:AI54,Agences[],2,FALSE),"")</f>
        <v>ST ALBAN</v>
      </c>
      <c r="AK42" s="141"/>
      <c r="AL42" s="5" t="s">
        <v>242</v>
      </c>
      <c r="AM42" s="27" t="str">
        <f>_xlfn.IFNA(VLOOKUP(AL42,Agences[],2,FALSE),"")</f>
        <v>CHGT PTF ST SULPICE</v>
      </c>
      <c r="AN42" s="15"/>
      <c r="AO42" s="218"/>
      <c r="AP42" s="141"/>
      <c r="AQ42" s="5"/>
      <c r="AR42" s="26" t="str">
        <f>_xlfn.IFNA(VLOOKUP(AQ42:AQ52,Agences[],2,FALSE),"")</f>
        <v/>
      </c>
      <c r="AS42" s="141"/>
      <c r="AT42" s="5"/>
      <c r="AU42" s="26" t="str">
        <f>_xlfn.IFNA(VLOOKUP(AT42:AT52,Agences[],2,FALSE),"")</f>
        <v/>
      </c>
      <c r="AV42" s="141"/>
      <c r="AW42" s="5"/>
      <c r="AX42" s="26" t="str">
        <f>_xlfn.IFNA(VLOOKUP(AW42:AW52,AO:AQS,2,FALSE),"")</f>
        <v/>
      </c>
    </row>
    <row r="43" spans="1:50" ht="15.75">
      <c r="A43" s="218"/>
      <c r="B43" s="141"/>
      <c r="C43" s="5"/>
      <c r="D43" s="26" t="str">
        <f>_xlfn.IFNA(VLOOKUP(C43,Agences[],2,FALSE),"")</f>
        <v/>
      </c>
      <c r="E43" s="141"/>
      <c r="F43" s="5"/>
      <c r="G43" s="26" t="str">
        <f>_xlfn.IFNA(VLOOKUP(F43,Agences[],2,FALSE),"")</f>
        <v/>
      </c>
      <c r="H43" s="141"/>
      <c r="I43" s="5"/>
      <c r="J43" s="26" t="str">
        <f>_xlfn.IFNA(VLOOKUP(I43:I56,Agences[],2,FALSE),"")</f>
        <v/>
      </c>
      <c r="K43" s="141"/>
      <c r="L43" s="5"/>
      <c r="M43" s="26" t="str">
        <f>_xlfn.IFNA(VLOOKUP(L43:L56,Agences[],2,FALSE),"")</f>
        <v/>
      </c>
      <c r="N43" s="141"/>
      <c r="O43" s="5">
        <v>3</v>
      </c>
      <c r="P43" s="26" t="str">
        <f>_xlfn.IFNA(VLOOKUP(O43:O56,Agences[],2,FALSE),"")</f>
        <v>RECHERCHE DE FRET</v>
      </c>
      <c r="Q43" s="141"/>
      <c r="R43" s="5"/>
      <c r="S43" s="26" t="str">
        <f>_xlfn.IFNA(VLOOKUP(R43:R56,Agences[],2,FALSE),"")</f>
        <v/>
      </c>
      <c r="T43" s="141"/>
      <c r="U43" s="5"/>
      <c r="V43" s="27" t="str">
        <f>_xlfn.IFNA(VLOOKUP(U43:U55,Agences[],2,FALSE),"")</f>
        <v/>
      </c>
      <c r="W43" s="24"/>
      <c r="X43" s="170"/>
      <c r="Y43" s="141"/>
      <c r="Z43" s="5">
        <v>455</v>
      </c>
      <c r="AA43" s="27" t="str">
        <f>_xlfn.IFNA(VLOOKUP(Z43:Z56,Agences[],2,FALSE),"")</f>
        <v>LAVAUR GYPSO</v>
      </c>
      <c r="AB43" s="141"/>
      <c r="AC43" s="5"/>
      <c r="AD43" s="27" t="str">
        <f>_xlfn.IFNA(VLOOKUP(AC43:AC56,Agences[],2,FALSE),"")</f>
        <v/>
      </c>
      <c r="AE43" s="141"/>
      <c r="AF43" s="5"/>
      <c r="AG43" s="27" t="str">
        <f>_xlfn.IFNA(VLOOKUP(AF43:AF55,Agences[],2,FALSE),"")</f>
        <v/>
      </c>
      <c r="AH43" s="141"/>
      <c r="AI43" s="5">
        <v>17</v>
      </c>
      <c r="AJ43" s="26" t="str">
        <f>_xlfn.IFNA(VLOOKUP(AI43:AI55,Agences[],2,FALSE),"")</f>
        <v>COLOMIERS</v>
      </c>
      <c r="AK43" s="141"/>
      <c r="AL43" s="5"/>
      <c r="AM43" s="27" t="str">
        <f>_xlfn.IFNA(VLOOKUP(AL43,Agences[],2,FALSE),"")</f>
        <v/>
      </c>
      <c r="AN43" s="15"/>
      <c r="AO43" s="218"/>
      <c r="AP43" s="141"/>
      <c r="AQ43" s="5"/>
      <c r="AR43" s="26" t="str">
        <f>_xlfn.IFNA(VLOOKUP(AQ43:AQ53,Agences[],2,FALSE),"")</f>
        <v/>
      </c>
      <c r="AS43" s="141"/>
      <c r="AT43" s="5"/>
      <c r="AU43" s="26" t="str">
        <f>_xlfn.IFNA(VLOOKUP(AT43:AT53,Agences[],2,FALSE),"")</f>
        <v/>
      </c>
      <c r="AV43" s="141"/>
      <c r="AW43" s="5"/>
      <c r="AX43" s="26" t="str">
        <f>_xlfn.IFNA(VLOOKUP(AW43:AW53,AO:AQS,2,FALSE),"")</f>
        <v/>
      </c>
    </row>
    <row r="44" spans="1:50" ht="15.75">
      <c r="A44" s="218"/>
      <c r="B44" s="141"/>
      <c r="C44" s="5"/>
      <c r="D44" s="26" t="str">
        <f>_xlfn.IFNA(VLOOKUP(C44,Agences[],2,FALSE),"")</f>
        <v/>
      </c>
      <c r="E44" s="141"/>
      <c r="F44" s="5"/>
      <c r="G44" s="26" t="str">
        <f>_xlfn.IFNA(VLOOKUP(F44,Agences[],2,FALSE),"")</f>
        <v/>
      </c>
      <c r="H44" s="141"/>
      <c r="I44" s="5"/>
      <c r="J44" s="26" t="str">
        <f>_xlfn.IFNA(VLOOKUP(I44:I57,Agences[],2,FALSE),"")</f>
        <v/>
      </c>
      <c r="K44" s="141"/>
      <c r="L44" s="5"/>
      <c r="M44" s="26" t="str">
        <f>_xlfn.IFNA(VLOOKUP(L44:L57,Agences[],2,FALSE),"")</f>
        <v/>
      </c>
      <c r="N44" s="141"/>
      <c r="O44" s="5"/>
      <c r="P44" s="26" t="str">
        <f>_xlfn.IFNA(VLOOKUP(O44:O57,Agences[],2,FALSE),"")</f>
        <v/>
      </c>
      <c r="Q44" s="141"/>
      <c r="R44" s="5"/>
      <c r="S44" s="26" t="str">
        <f>_xlfn.IFNA(VLOOKUP(R44:R57,Agences[],2,FALSE),"")</f>
        <v/>
      </c>
      <c r="T44" s="141"/>
      <c r="U44" s="5"/>
      <c r="V44" s="27" t="str">
        <f>_xlfn.IFNA(VLOOKUP(U44:U56,Agences[],2,FALSE),"")</f>
        <v/>
      </c>
      <c r="W44" s="24"/>
      <c r="X44" s="170"/>
      <c r="Y44" s="141"/>
      <c r="Z44" s="5"/>
      <c r="AA44" s="27" t="str">
        <f>_xlfn.IFNA(VLOOKUP(Z44:Z57,Agences[],2,FALSE),"")</f>
        <v/>
      </c>
      <c r="AB44" s="141"/>
      <c r="AC44" s="5"/>
      <c r="AD44" s="27" t="str">
        <f>_xlfn.IFNA(VLOOKUP(AC44:AC57,Agences[],2,FALSE),"")</f>
        <v/>
      </c>
      <c r="AE44" s="141"/>
      <c r="AF44" s="5"/>
      <c r="AG44" s="27" t="str">
        <f>_xlfn.IFNA(VLOOKUP(AF44:AF56,Agences[],2,FALSE),"")</f>
        <v/>
      </c>
      <c r="AH44" s="141"/>
      <c r="AI44" s="5"/>
      <c r="AJ44" s="26" t="str">
        <f>_xlfn.IFNA(VLOOKUP(AI44:AI56,Agences[],2,FALSE),"")</f>
        <v/>
      </c>
      <c r="AK44" s="141"/>
      <c r="AL44" s="5"/>
      <c r="AM44" s="27" t="str">
        <f>_xlfn.IFNA(VLOOKUP(AL44,Agences[],2,FALSE),"")</f>
        <v/>
      </c>
      <c r="AN44" s="15"/>
      <c r="AO44" s="218"/>
      <c r="AP44" s="141"/>
      <c r="AQ44" s="5"/>
      <c r="AR44" s="26"/>
      <c r="AS44" s="141"/>
      <c r="AT44" s="5"/>
      <c r="AU44" s="26"/>
      <c r="AV44" s="141"/>
      <c r="AW44" s="5"/>
      <c r="AX44" s="26"/>
    </row>
    <row r="45" spans="1:50" ht="15.6" customHeight="1">
      <c r="A45" s="218"/>
      <c r="B45" s="141"/>
      <c r="C45" s="5"/>
      <c r="D45" s="26" t="str">
        <f>_xlfn.IFNA(VLOOKUP(C45,Agences[],2,FALSE),"")</f>
        <v/>
      </c>
      <c r="E45" s="141"/>
      <c r="F45" s="5"/>
      <c r="G45" s="26" t="str">
        <f>_xlfn.IFNA(VLOOKUP(F45,Agences[],2,FALSE),"")</f>
        <v/>
      </c>
      <c r="H45" s="141"/>
      <c r="I45" s="5"/>
      <c r="J45" s="26" t="str">
        <f>_xlfn.IFNA(VLOOKUP(I45:I58,Agences[],2,FALSE),"")</f>
        <v/>
      </c>
      <c r="K45" s="141"/>
      <c r="L45" s="5"/>
      <c r="M45" s="26" t="str">
        <f>_xlfn.IFNA(VLOOKUP(L45:L58,Agences[],2,FALSE),"")</f>
        <v/>
      </c>
      <c r="N45" s="141"/>
      <c r="O45" s="5"/>
      <c r="P45" s="26" t="str">
        <f>_xlfn.IFNA(VLOOKUP(O45:O58,Agences[],2,FALSE),"")</f>
        <v/>
      </c>
      <c r="Q45" s="141"/>
      <c r="R45" s="5"/>
      <c r="S45" s="26" t="str">
        <f>_xlfn.IFNA(VLOOKUP(R45:R58,Agences[],2,FALSE),"")</f>
        <v/>
      </c>
      <c r="T45" s="141"/>
      <c r="U45" s="5"/>
      <c r="V45" s="27" t="str">
        <f>_xlfn.IFNA(VLOOKUP(U45:U57,Agences[],2,FALSE),"")</f>
        <v/>
      </c>
      <c r="W45" s="29"/>
      <c r="X45" s="170"/>
      <c r="Y45" s="141"/>
      <c r="Z45" s="5"/>
      <c r="AA45" s="27" t="str">
        <f>_xlfn.IFNA(VLOOKUP(Z45:Z58,Agences[],2,FALSE),"")</f>
        <v/>
      </c>
      <c r="AB45" s="141"/>
      <c r="AC45" s="5"/>
      <c r="AD45" s="27" t="str">
        <f>_xlfn.IFNA(VLOOKUP(AC45:AC58,Agences[],2,FALSE),"")</f>
        <v/>
      </c>
      <c r="AE45" s="141"/>
      <c r="AF45" s="5"/>
      <c r="AG45" s="27" t="str">
        <f>_xlfn.IFNA(VLOOKUP(AF45:AF57,Agences[],2,FALSE),"")</f>
        <v/>
      </c>
      <c r="AH45" s="141"/>
      <c r="AI45" s="5"/>
      <c r="AJ45" s="26" t="str">
        <f>_xlfn.IFNA(VLOOKUP(AI45:AI57,Agences[],2,FALSE),"")</f>
        <v/>
      </c>
      <c r="AK45" s="141"/>
      <c r="AL45" s="5"/>
      <c r="AM45" s="27" t="str">
        <f>_xlfn.IFNA(VLOOKUP(AL45,Agences[],2,FALSE),"")</f>
        <v/>
      </c>
      <c r="AN45" s="15"/>
      <c r="AO45" s="218"/>
      <c r="AP45" s="141"/>
      <c r="AQ45" s="5"/>
      <c r="AR45" s="26"/>
      <c r="AS45" s="141"/>
      <c r="AT45" s="5"/>
      <c r="AU45" s="26"/>
      <c r="AV45" s="141"/>
      <c r="AW45" s="5"/>
      <c r="AX45" s="26"/>
    </row>
    <row r="46" spans="1:50" ht="15" customHeight="1">
      <c r="A46" s="218"/>
      <c r="B46" s="141"/>
      <c r="C46" s="5"/>
      <c r="D46" s="26" t="str">
        <f>_xlfn.IFNA(VLOOKUP(C46,Agences[],2,FALSE),"")</f>
        <v/>
      </c>
      <c r="E46" s="141"/>
      <c r="F46" s="5"/>
      <c r="G46" s="26" t="str">
        <f>_xlfn.IFNA(VLOOKUP(F46,Agences[],2,FALSE),"")</f>
        <v/>
      </c>
      <c r="H46" s="141"/>
      <c r="I46" s="5"/>
      <c r="J46" s="26" t="str">
        <f>_xlfn.IFNA(VLOOKUP(I46:I61,Agences[],2,FALSE),"")</f>
        <v/>
      </c>
      <c r="K46" s="141"/>
      <c r="L46" s="5"/>
      <c r="M46" s="26" t="str">
        <f>_xlfn.IFNA(VLOOKUP(L46:L61,Agences[],2,FALSE),"")</f>
        <v/>
      </c>
      <c r="N46" s="141"/>
      <c r="O46" s="5"/>
      <c r="P46" s="26" t="str">
        <f>_xlfn.IFNA(VLOOKUP(O46:O61,Agences[],2,FALSE),"")</f>
        <v/>
      </c>
      <c r="Q46" s="141"/>
      <c r="R46" s="5"/>
      <c r="S46" s="26" t="str">
        <f>_xlfn.IFNA(VLOOKUP(R46:R61,Agences[],2,FALSE),"")</f>
        <v/>
      </c>
      <c r="T46" s="141"/>
      <c r="U46" s="5"/>
      <c r="V46" s="27" t="str">
        <f>_xlfn.IFNA(VLOOKUP(U46:U58,Agences[],2,FALSE),"")</f>
        <v/>
      </c>
      <c r="W46" s="35"/>
      <c r="X46" s="170"/>
      <c r="Y46" s="141"/>
      <c r="Z46" s="5"/>
      <c r="AA46" s="27" t="str">
        <f>_xlfn.IFNA(VLOOKUP(Z46:Z61,Agences[],2,FALSE),"")</f>
        <v/>
      </c>
      <c r="AB46" s="141"/>
      <c r="AC46" s="5"/>
      <c r="AD46" s="27" t="str">
        <f>_xlfn.IFNA(VLOOKUP(AC46:AC61,Agences[],2,FALSE),"")</f>
        <v/>
      </c>
      <c r="AE46" s="141"/>
      <c r="AF46" s="5"/>
      <c r="AG46" s="27" t="str">
        <f>_xlfn.IFNA(VLOOKUP(AF46:AF58,Agences[],2,FALSE),"")</f>
        <v/>
      </c>
      <c r="AH46" s="141"/>
      <c r="AI46" s="5"/>
      <c r="AJ46" s="26" t="str">
        <f>_xlfn.IFNA(VLOOKUP(AI46:AI58,Agences[],2,FALSE),"")</f>
        <v/>
      </c>
      <c r="AK46" s="141"/>
      <c r="AL46" s="5"/>
      <c r="AM46" s="27" t="str">
        <f>_xlfn.IFNA(VLOOKUP(AL46,Agences[],2,FALSE),"")</f>
        <v/>
      </c>
      <c r="AN46" s="15"/>
      <c r="AO46" s="218"/>
      <c r="AP46" s="141"/>
      <c r="AQ46" s="5"/>
      <c r="AR46" s="26" t="str">
        <f>_xlfn.IFNA(VLOOKUP(AQ46:AQ54,Agences[],2,FALSE),"")</f>
        <v/>
      </c>
      <c r="AS46" s="141"/>
      <c r="AT46" s="5"/>
      <c r="AU46" s="26" t="str">
        <f>_xlfn.IFNA(VLOOKUP(AT46:AT54,Agences[],2,FALSE),"")</f>
        <v/>
      </c>
      <c r="AV46" s="141"/>
      <c r="AW46" s="5"/>
      <c r="AX46" s="26" t="str">
        <f>_xlfn.IFNA(VLOOKUP(AW46:AW54,AO:AQS,2,FALSE),"")</f>
        <v/>
      </c>
    </row>
    <row r="47" spans="1:50" ht="24" customHeight="1">
      <c r="A47" s="218"/>
      <c r="B47" s="141"/>
      <c r="C47" s="5"/>
      <c r="D47" s="26" t="str">
        <f>_xlfn.IFNA(VLOOKUP(C47,Agences[],2,FALSE),"")</f>
        <v/>
      </c>
      <c r="E47" s="141"/>
      <c r="F47" s="5"/>
      <c r="G47" s="26" t="str">
        <f>_xlfn.IFNA(VLOOKUP(F47,Agences[],2,FALSE),"")</f>
        <v/>
      </c>
      <c r="H47" s="141"/>
      <c r="I47" s="5"/>
      <c r="J47" s="26" t="str">
        <f>_xlfn.IFNA(VLOOKUP(I47:I62,Agences[],2,FALSE),"")</f>
        <v/>
      </c>
      <c r="K47" s="141"/>
      <c r="L47" s="5"/>
      <c r="M47" s="26" t="str">
        <f>_xlfn.IFNA(VLOOKUP(L47:L62,Agences[],2,FALSE),"")</f>
        <v/>
      </c>
      <c r="N47" s="141"/>
      <c r="O47" s="5"/>
      <c r="P47" s="26" t="str">
        <f>_xlfn.IFNA(VLOOKUP(O47:O62,Agences[],2,FALSE),"")</f>
        <v/>
      </c>
      <c r="Q47" s="141"/>
      <c r="R47" s="5"/>
      <c r="S47" s="26" t="str">
        <f>_xlfn.IFNA(VLOOKUP(R47:R62,Agences[],2,FALSE),"")</f>
        <v/>
      </c>
      <c r="T47" s="141"/>
      <c r="U47" s="5"/>
      <c r="V47" s="27" t="str">
        <f>_xlfn.IFNA(VLOOKUP(U47:U61,Agences[],2,FALSE),"")</f>
        <v/>
      </c>
      <c r="W47" s="24"/>
      <c r="X47" s="170"/>
      <c r="Y47" s="141"/>
      <c r="Z47" s="5"/>
      <c r="AA47" s="27" t="str">
        <f>_xlfn.IFNA(VLOOKUP(Z47:Z62,Agences[],2,FALSE),"")</f>
        <v/>
      </c>
      <c r="AB47" s="141"/>
      <c r="AC47" s="5"/>
      <c r="AD47" s="27" t="str">
        <f>_xlfn.IFNA(VLOOKUP(AC47:AC62,Agences[],2,FALSE),"")</f>
        <v/>
      </c>
      <c r="AE47" s="141"/>
      <c r="AF47" s="5"/>
      <c r="AG47" s="27" t="str">
        <f>_xlfn.IFNA(VLOOKUP(AF47:AF61,Agences[],2,FALSE),"")</f>
        <v/>
      </c>
      <c r="AH47" s="141"/>
      <c r="AI47" s="5"/>
      <c r="AJ47" s="26" t="str">
        <f>_xlfn.IFNA(VLOOKUP(AI47:AI61,Agences[],2,FALSE),"")</f>
        <v/>
      </c>
      <c r="AK47" s="141"/>
      <c r="AL47" s="5"/>
      <c r="AM47" s="27" t="str">
        <f>_xlfn.IFNA(VLOOKUP(AL47,Agences[],2,FALSE),"")</f>
        <v/>
      </c>
      <c r="AN47" s="15"/>
      <c r="AO47" s="218"/>
      <c r="AP47" s="141"/>
      <c r="AQ47" s="5"/>
      <c r="AR47" s="26" t="str">
        <f>_xlfn.IFNA(VLOOKUP(AQ47:AQ55,Agences[],2,FALSE),"")</f>
        <v/>
      </c>
      <c r="AS47" s="141"/>
      <c r="AT47" s="5"/>
      <c r="AU47" s="26" t="str">
        <f>_xlfn.IFNA(VLOOKUP(AT47:AT55,Agences[],2,FALSE),"")</f>
        <v/>
      </c>
      <c r="AV47" s="141"/>
      <c r="AW47" s="5"/>
      <c r="AX47" s="26" t="str">
        <f>_xlfn.IFNA(VLOOKUP(AW47:AW55,AO:AQS,2,FALSE),"")</f>
        <v/>
      </c>
    </row>
    <row r="48" spans="1:50" ht="24" customHeight="1">
      <c r="A48" s="218"/>
      <c r="B48" s="142"/>
      <c r="C48" s="5"/>
      <c r="D48" s="26" t="str">
        <f>_xlfn.IFNA(VLOOKUP(C48,Agences[],2,FALSE),"")</f>
        <v/>
      </c>
      <c r="E48" s="142"/>
      <c r="F48" s="5"/>
      <c r="G48" s="26" t="str">
        <f>_xlfn.IFNA(VLOOKUP(F48,Agences[],2,FALSE),"")</f>
        <v/>
      </c>
      <c r="H48" s="142"/>
      <c r="I48" s="5">
        <v>1</v>
      </c>
      <c r="J48" s="26" t="str">
        <f>_xlfn.IFNA(VLOOKUP(I48:I63,Agences[],2,FALSE),"")</f>
        <v>PARC</v>
      </c>
      <c r="K48" s="142"/>
      <c r="L48" s="5"/>
      <c r="M48" s="26" t="str">
        <f>_xlfn.IFNA(VLOOKUP(L48:L63,Agences[],2,FALSE),"")</f>
        <v/>
      </c>
      <c r="N48" s="142"/>
      <c r="O48" s="5"/>
      <c r="P48" s="26" t="str">
        <f>_xlfn.IFNA(VLOOKUP(O48:O63,Agences[],2,FALSE),"")</f>
        <v/>
      </c>
      <c r="Q48" s="142"/>
      <c r="R48" s="5"/>
      <c r="S48" s="26" t="str">
        <f>_xlfn.IFNA(VLOOKUP(R48:R63,Agences[],2,FALSE),"")</f>
        <v/>
      </c>
      <c r="T48" s="142"/>
      <c r="U48" s="5"/>
      <c r="V48" s="27" t="str">
        <f>_xlfn.IFNA(VLOOKUP(U48:U62,Agences[],2,FALSE),"")</f>
        <v/>
      </c>
      <c r="W48" s="24"/>
      <c r="X48" s="170"/>
      <c r="Y48" s="142"/>
      <c r="Z48" s="5"/>
      <c r="AA48" s="27" t="str">
        <f>_xlfn.IFNA(VLOOKUP(Z48:Z63,Agences[],2,FALSE),"")</f>
        <v/>
      </c>
      <c r="AB48" s="142"/>
      <c r="AC48" s="5"/>
      <c r="AD48" s="27" t="str">
        <f>_xlfn.IFNA(VLOOKUP(AC48:AC63,Agences[],2,FALSE),"")</f>
        <v/>
      </c>
      <c r="AE48" s="142"/>
      <c r="AF48" s="5"/>
      <c r="AG48" s="27" t="str">
        <f>_xlfn.IFNA(VLOOKUP(AF48:AF62,Agences[],2,FALSE),"")</f>
        <v/>
      </c>
      <c r="AH48" s="142"/>
      <c r="AI48" s="5"/>
      <c r="AJ48" s="26" t="str">
        <f>_xlfn.IFNA(VLOOKUP(AI48:AI62,Agences[],2,FALSE),"")</f>
        <v/>
      </c>
      <c r="AK48" s="142"/>
      <c r="AL48" s="5"/>
      <c r="AM48" s="27" t="str">
        <f>_xlfn.IFNA(VLOOKUP(AL48,Agences[],2,FALSE),"")</f>
        <v/>
      </c>
      <c r="AN48" s="15"/>
      <c r="AO48" s="218"/>
      <c r="AP48" s="142"/>
      <c r="AQ48" s="5"/>
      <c r="AR48" s="26" t="str">
        <f>_xlfn.IFNA(VLOOKUP(AQ48:AQ56,Agences[],2,FALSE),"")</f>
        <v/>
      </c>
      <c r="AS48" s="142"/>
      <c r="AT48" s="5"/>
      <c r="AU48" s="26" t="str">
        <f>_xlfn.IFNA(VLOOKUP(AT48:AT56,Agences[],2,FALSE),"")</f>
        <v/>
      </c>
      <c r="AV48" s="142"/>
      <c r="AW48" s="5"/>
      <c r="AX48" s="26" t="str">
        <f>_xlfn.IFNA(VLOOKUP(AW48:AW56,AO:AQS,2,FALSE),"")</f>
        <v/>
      </c>
    </row>
    <row r="49" spans="1:50" ht="13.15" customHeight="1" thickBot="1">
      <c r="A49" s="219"/>
      <c r="B49" s="147">
        <v>183</v>
      </c>
      <c r="C49" s="148"/>
      <c r="D49" s="28">
        <v>183</v>
      </c>
      <c r="E49" s="147">
        <v>229</v>
      </c>
      <c r="F49" s="148"/>
      <c r="G49" s="28">
        <v>120</v>
      </c>
      <c r="H49" s="147">
        <v>147</v>
      </c>
      <c r="I49" s="148"/>
      <c r="J49" s="28">
        <v>120</v>
      </c>
      <c r="K49" s="147">
        <v>138</v>
      </c>
      <c r="L49" s="148"/>
      <c r="M49" s="28">
        <v>92</v>
      </c>
      <c r="N49" s="147">
        <v>184</v>
      </c>
      <c r="O49" s="148"/>
      <c r="P49" s="28">
        <v>79</v>
      </c>
      <c r="Q49" s="147">
        <v>312</v>
      </c>
      <c r="R49" s="148"/>
      <c r="S49" s="28">
        <v>241</v>
      </c>
      <c r="T49" s="147"/>
      <c r="U49" s="148"/>
      <c r="V49" s="30">
        <v>401</v>
      </c>
      <c r="W49" s="24"/>
      <c r="X49" s="171"/>
      <c r="Y49" s="147">
        <v>102</v>
      </c>
      <c r="Z49" s="148"/>
      <c r="AA49" s="38">
        <v>14</v>
      </c>
      <c r="AB49" s="147"/>
      <c r="AC49" s="148"/>
      <c r="AD49" s="38"/>
      <c r="AE49" s="147">
        <v>443</v>
      </c>
      <c r="AF49" s="148"/>
      <c r="AG49" s="30"/>
      <c r="AH49" s="147">
        <v>197</v>
      </c>
      <c r="AI49" s="148"/>
      <c r="AJ49" s="28">
        <v>49</v>
      </c>
      <c r="AK49" s="147">
        <v>455</v>
      </c>
      <c r="AL49" s="148"/>
      <c r="AM49" s="30"/>
      <c r="AN49" s="15"/>
      <c r="AO49" s="218"/>
      <c r="AP49" s="147">
        <v>792</v>
      </c>
      <c r="AQ49" s="148"/>
      <c r="AR49" s="28"/>
      <c r="AS49" s="147">
        <v>392</v>
      </c>
      <c r="AT49" s="148"/>
      <c r="AU49" s="28">
        <v>15</v>
      </c>
      <c r="AV49" s="147"/>
      <c r="AW49" s="148"/>
      <c r="AX49" s="28"/>
    </row>
    <row r="50" spans="1:50" ht="21" customHeight="1" thickBot="1">
      <c r="A50" s="98"/>
      <c r="B50" s="213">
        <v>0.25</v>
      </c>
      <c r="C50" s="209"/>
      <c r="D50" s="210"/>
      <c r="E50" s="213">
        <v>0.29166666666666669</v>
      </c>
      <c r="F50" s="209"/>
      <c r="G50" s="210"/>
      <c r="H50" s="213">
        <v>0.36458333333333331</v>
      </c>
      <c r="I50" s="209"/>
      <c r="J50" s="210"/>
      <c r="K50" s="213">
        <v>0.23958333333333334</v>
      </c>
      <c r="L50" s="209"/>
      <c r="M50" s="210"/>
      <c r="N50" s="213">
        <v>0.27083333333333331</v>
      </c>
      <c r="O50" s="209"/>
      <c r="P50" s="210"/>
      <c r="Q50" s="213">
        <v>0.34722222222222227</v>
      </c>
      <c r="R50" s="209"/>
      <c r="S50" s="210"/>
      <c r="T50" s="213">
        <v>0.40625</v>
      </c>
      <c r="U50" s="209"/>
      <c r="V50" s="210"/>
      <c r="W50" s="24"/>
      <c r="X50" s="100"/>
      <c r="Y50" s="206">
        <v>0.27430555555555552</v>
      </c>
      <c r="Z50" s="207"/>
      <c r="AA50" s="208"/>
      <c r="AB50" s="206">
        <v>0</v>
      </c>
      <c r="AC50" s="207"/>
      <c r="AD50" s="208"/>
      <c r="AE50" s="206">
        <v>0.39583333333333331</v>
      </c>
      <c r="AF50" s="207"/>
      <c r="AG50" s="208"/>
      <c r="AH50" s="206">
        <v>0.2673611111111111</v>
      </c>
      <c r="AI50" s="207"/>
      <c r="AJ50" s="208"/>
      <c r="AK50" s="206">
        <v>0.375</v>
      </c>
      <c r="AL50" s="207"/>
      <c r="AM50" s="208"/>
      <c r="AN50" s="15"/>
      <c r="AO50" s="99"/>
      <c r="AP50" s="206">
        <v>0.55208333333333337</v>
      </c>
      <c r="AQ50" s="207"/>
      <c r="AR50" s="208"/>
      <c r="AS50" s="206">
        <v>0.34375</v>
      </c>
      <c r="AT50" s="207"/>
      <c r="AU50" s="208"/>
      <c r="AV50" s="220"/>
      <c r="AW50" s="221"/>
      <c r="AX50" s="221"/>
    </row>
    <row r="51" spans="1:50" ht="24" customHeight="1" thickBot="1">
      <c r="A51" s="217">
        <f>A35+1</f>
        <v>45148</v>
      </c>
      <c r="B51" s="10">
        <v>3</v>
      </c>
      <c r="C51" s="31"/>
      <c r="D51" s="32" t="s">
        <v>0</v>
      </c>
      <c r="E51" s="10">
        <v>1</v>
      </c>
      <c r="F51" s="31"/>
      <c r="G51" s="32" t="s">
        <v>1</v>
      </c>
      <c r="H51" s="10">
        <v>4</v>
      </c>
      <c r="I51" s="31"/>
      <c r="J51" s="32" t="s">
        <v>2</v>
      </c>
      <c r="K51" s="10">
        <v>5</v>
      </c>
      <c r="L51" s="31"/>
      <c r="M51" s="32" t="s">
        <v>3</v>
      </c>
      <c r="N51" s="10">
        <v>6</v>
      </c>
      <c r="O51" s="31"/>
      <c r="P51" s="32" t="s">
        <v>4</v>
      </c>
      <c r="Q51" s="10">
        <v>7</v>
      </c>
      <c r="R51" s="31"/>
      <c r="S51" s="32" t="s">
        <v>5</v>
      </c>
      <c r="T51" s="10">
        <v>8</v>
      </c>
      <c r="U51" s="31"/>
      <c r="V51" s="32" t="s">
        <v>207</v>
      </c>
      <c r="W51" s="24"/>
      <c r="X51" s="169">
        <f>X35+1</f>
        <v>45148</v>
      </c>
      <c r="Y51" s="10"/>
      <c r="Z51" s="33"/>
      <c r="AA51" s="34" t="s">
        <v>6</v>
      </c>
      <c r="AB51" s="10"/>
      <c r="AC51" s="33"/>
      <c r="AD51" s="34" t="s">
        <v>7</v>
      </c>
      <c r="AE51" s="10"/>
      <c r="AF51" s="33"/>
      <c r="AG51" s="36" t="s">
        <v>8</v>
      </c>
      <c r="AH51" s="13"/>
      <c r="AI51" s="211" t="s">
        <v>305</v>
      </c>
      <c r="AJ51" s="241" t="s">
        <v>269</v>
      </c>
      <c r="AK51" s="13"/>
      <c r="AL51" s="106"/>
      <c r="AM51" s="105" t="s">
        <v>269</v>
      </c>
      <c r="AN51" s="15"/>
      <c r="AO51" s="218">
        <f>AO35+1</f>
        <v>45148</v>
      </c>
      <c r="AP51" s="16">
        <v>13</v>
      </c>
      <c r="AQ51" s="17"/>
      <c r="AR51" s="103" t="s">
        <v>9</v>
      </c>
      <c r="AS51" s="16">
        <v>4</v>
      </c>
      <c r="AT51" s="17"/>
      <c r="AU51" s="103" t="s">
        <v>10</v>
      </c>
      <c r="AV51" s="16"/>
      <c r="AW51" s="17"/>
      <c r="AX51" s="103" t="s">
        <v>11</v>
      </c>
    </row>
    <row r="52" spans="1:50" ht="24" customHeight="1" thickBot="1">
      <c r="A52" s="218"/>
      <c r="B52" s="149">
        <v>0</v>
      </c>
      <c r="C52" s="150"/>
      <c r="D52" s="20" t="str">
        <f>_xlfn.IFNA(VLOOKUP(B51,CTR[],2,FALSE),"")</f>
        <v>Django / FF-017-HG</v>
      </c>
      <c r="E52" s="149">
        <v>0</v>
      </c>
      <c r="F52" s="150"/>
      <c r="G52" s="20" t="str">
        <f>_xlfn.IFNA(VLOOKUP(E51,CTR[],2,FALSE),"")</f>
        <v>Arnaud / GC-690-DK</v>
      </c>
      <c r="H52" s="149">
        <v>0</v>
      </c>
      <c r="I52" s="150"/>
      <c r="J52" s="20" t="str">
        <f>_xlfn.IFNA(VLOOKUP(H51,CTR[],2,FALSE),"")</f>
        <v>Eric / GC-102-TG</v>
      </c>
      <c r="K52" s="149">
        <v>0</v>
      </c>
      <c r="L52" s="150"/>
      <c r="M52" s="20" t="str">
        <f>_xlfn.IFNA(VLOOKUP(K51,CTR[],2,FALSE),"")</f>
        <v>Francois / CG-359-XQ</v>
      </c>
      <c r="N52" s="149">
        <v>0</v>
      </c>
      <c r="O52" s="150"/>
      <c r="P52" s="20" t="str">
        <f>_xlfn.IFNA(VLOOKUP(N51,CTR[],2,FALSE),"")</f>
        <v>Fred V / GE-241-HL</v>
      </c>
      <c r="Q52" s="149">
        <v>0</v>
      </c>
      <c r="R52" s="150"/>
      <c r="S52" s="20" t="str">
        <f>_xlfn.IFNA(VLOOKUP(Q51,CTR[],2,FALSE),"")</f>
        <v>Frederic / GJ-077-GS</v>
      </c>
      <c r="T52" s="149">
        <v>0</v>
      </c>
      <c r="U52" s="150"/>
      <c r="V52" s="20" t="str">
        <f>_xlfn.IFNA(VLOOKUP(T51,CTR[],2,FALSE),"")</f>
        <v>Jean-Luc / FZ-272-CQ</v>
      </c>
      <c r="W52" s="24"/>
      <c r="X52" s="170"/>
      <c r="Y52" s="149">
        <v>0</v>
      </c>
      <c r="Z52" s="150"/>
      <c r="AA52" s="20" t="str">
        <f>_xlfn.IFNA(VLOOKUP(Y51,CTR[],2,FALSE),"")</f>
        <v/>
      </c>
      <c r="AB52" s="149">
        <v>0</v>
      </c>
      <c r="AC52" s="150"/>
      <c r="AD52" s="20" t="str">
        <f>_xlfn.IFNA(VLOOKUP(AB51,CTR[],2,FALSE),"")</f>
        <v/>
      </c>
      <c r="AE52" s="149">
        <v>0</v>
      </c>
      <c r="AF52" s="150"/>
      <c r="AG52" s="37" t="str">
        <f>_xlfn.IFNA(VLOOKUP(AE51,CTR[],2,FALSE),"")</f>
        <v/>
      </c>
      <c r="AH52" s="159">
        <v>0</v>
      </c>
      <c r="AI52" s="160"/>
      <c r="AJ52" s="20" t="str">
        <f>_xlfn.IFNA(VLOOKUP(AH51,CTR[],2,FALSE),"")</f>
        <v/>
      </c>
      <c r="AK52" s="159">
        <v>0</v>
      </c>
      <c r="AL52" s="160"/>
      <c r="AM52" s="37" t="str">
        <f>_xlfn.IFNA(VLOOKUP(AK51,CTR[],2,FALSE),"")</f>
        <v/>
      </c>
      <c r="AN52" s="15"/>
      <c r="AO52" s="218"/>
      <c r="AP52" s="151">
        <v>0</v>
      </c>
      <c r="AQ52" s="152"/>
      <c r="AR52" s="22" t="str">
        <f>_xlfn.IFNA(VLOOKUP(AP51,CTR[],2,FALSE),"")</f>
        <v>Yusuf / GJ-714-GR</v>
      </c>
      <c r="AS52" s="151">
        <v>0</v>
      </c>
      <c r="AT52" s="152"/>
      <c r="AU52" s="22" t="str">
        <f>_xlfn.IFNA(VLOOKUP(AS51,CTR[],2,FALSE),"")</f>
        <v>Eric / GC-102-TG</v>
      </c>
      <c r="AV52" s="151">
        <v>0</v>
      </c>
      <c r="AW52" s="152"/>
      <c r="AX52" s="22" t="str">
        <f>_xlfn.IFNA(VLOOKUP(AV51,CTR[],2,FALSE),"")</f>
        <v/>
      </c>
    </row>
    <row r="53" spans="1:50" ht="15.6" customHeight="1">
      <c r="A53" s="218"/>
      <c r="B53" s="140" t="str">
        <f>_xlfn.IFNA(VLOOKUP(B51,CTR[],3,FALSE),"")</f>
        <v>FW-038-JQ</v>
      </c>
      <c r="C53" s="4" t="s">
        <v>242</v>
      </c>
      <c r="D53" s="23" t="str">
        <f>_xlfn.IFNA(VLOOKUP(C53,Agences[],2,FALSE),"")</f>
        <v>CHGT PTF ST SULPICE</v>
      </c>
      <c r="E53" s="140" t="str">
        <f>_xlfn.IFNA(VLOOKUP(E51,CTR[],3,FALSE),"")</f>
        <v>FW-097-JQ</v>
      </c>
      <c r="F53" s="4" t="s">
        <v>242</v>
      </c>
      <c r="G53" s="23" t="str">
        <f>_xlfn.IFNA(VLOOKUP(F53,Agences[],2,FALSE),"")</f>
        <v>CHGT PTF ST SULPICE</v>
      </c>
      <c r="H53" s="140" t="str">
        <f>_xlfn.IFNA(VLOOKUP(H51,CTR[],3,FALSE),"")</f>
        <v>FB-586-AV</v>
      </c>
      <c r="I53" s="4" t="s">
        <v>242</v>
      </c>
      <c r="J53" s="23" t="str">
        <f>_xlfn.IFNA(VLOOKUP(I53:I64,Agences[],2,FALSE),"")</f>
        <v>CHGT PTF ST SULPICE</v>
      </c>
      <c r="K53" s="140" t="str">
        <f>_xlfn.IFNA(VLOOKUP(K51,CTR[],3,FALSE),"")</f>
        <v>ES-646-PH</v>
      </c>
      <c r="L53" s="4" t="s">
        <v>242</v>
      </c>
      <c r="M53" s="23" t="str">
        <f>_xlfn.IFNA(VLOOKUP(L53:L64,Agences[],2,FALSE),"")</f>
        <v>CHGT PTF ST SULPICE</v>
      </c>
      <c r="N53" s="140" t="str">
        <f>_xlfn.IFNA(VLOOKUP(N51,CTR[],3,FALSE),"")</f>
        <v>ES-069-PJ</v>
      </c>
      <c r="O53" s="4" t="s">
        <v>242</v>
      </c>
      <c r="P53" s="23" t="str">
        <f>_xlfn.IFNA(VLOOKUP(O53:O64,Agences[],2,FALSE),"")</f>
        <v>CHGT PTF ST SULPICE</v>
      </c>
      <c r="Q53" s="140" t="str">
        <f>_xlfn.IFNA(VLOOKUP(Q51,CTR[],3,FALSE),"")</f>
        <v>GG-223-VB</v>
      </c>
      <c r="R53" s="4" t="s">
        <v>242</v>
      </c>
      <c r="S53" s="23" t="str">
        <f>_xlfn.IFNA(VLOOKUP(R53:R64,Agences[],2,FALSE),"")</f>
        <v>CHGT PTF ST SULPICE</v>
      </c>
      <c r="T53" s="140" t="str">
        <f>_xlfn.IFNA(VLOOKUP(T51,CTR[],3,FALSE),"")</f>
        <v>FZ-221-HR</v>
      </c>
      <c r="U53" s="4">
        <v>6</v>
      </c>
      <c r="V53" s="23" t="str">
        <f>_xlfn.IFNA(VLOOKUP(U53:U64,Agences[],2,FALSE),"")</f>
        <v>PTF AUTO 6</v>
      </c>
      <c r="W53" s="24"/>
      <c r="X53" s="170"/>
      <c r="Y53" s="140" t="str">
        <f>_xlfn.IFNA(VLOOKUP(Y51,CTR[],3,FALSE),"")</f>
        <v/>
      </c>
      <c r="Z53" s="4" t="s">
        <v>242</v>
      </c>
      <c r="AA53" s="23" t="str">
        <f>_xlfn.IFNA(VLOOKUP(Z53:Z64,Agences[],2,FALSE),"")</f>
        <v>CHGT PTF ST SULPICE</v>
      </c>
      <c r="AB53" s="140" t="str">
        <f>_xlfn.IFNA(VLOOKUP(AB51,CTR[],3,FALSE),"")</f>
        <v/>
      </c>
      <c r="AC53" s="4" t="s">
        <v>242</v>
      </c>
      <c r="AD53" s="25" t="str">
        <f>_xlfn.IFNA(VLOOKUP(AC53:AC64,Agences[],2,FALSE),"")</f>
        <v>CHGT PTF ST SULPICE</v>
      </c>
      <c r="AE53" s="140" t="str">
        <f>_xlfn.IFNA(VLOOKUP(AE51,CTR[],3,FALSE),"")</f>
        <v/>
      </c>
      <c r="AF53" s="4">
        <v>232</v>
      </c>
      <c r="AG53" s="25" t="str">
        <f>_xlfn.IFNA(VLOOKUP(AF53:AF63,Agences[],2,FALSE),"")</f>
        <v>PTF Châteauroux</v>
      </c>
      <c r="AH53" s="140" t="str">
        <f>_xlfn.IFNA(VLOOKUP(AH51,CTR[],3,FALSE),"")</f>
        <v/>
      </c>
      <c r="AI53" s="4" t="s">
        <v>271</v>
      </c>
      <c r="AJ53" s="23" t="str">
        <f>_xlfn.IFNA(VLOOKUP(AI53:AI64,Agences[],2,FALSE),"")</f>
        <v>E-COMMERCE ptf 006</v>
      </c>
      <c r="AK53" s="140" t="str">
        <f>_xlfn.IFNA(VLOOKUP(AK51,CTR[],3,FALSE),"")</f>
        <v/>
      </c>
      <c r="AL53" s="4">
        <v>395</v>
      </c>
      <c r="AM53" s="25" t="str">
        <f>_xlfn.IFNA(VLOOKUP(AL53,Agences[],2,FALSE),"")</f>
        <v xml:space="preserve"> SAINT PAUL</v>
      </c>
      <c r="AN53" s="15"/>
      <c r="AO53" s="218"/>
      <c r="AP53" s="140" t="str">
        <f>_xlfn.IFNA(VLOOKUP(AP51,CTR[],3,FALSE),"")</f>
        <v>FB-043-AA</v>
      </c>
      <c r="AQ53" s="4">
        <v>320</v>
      </c>
      <c r="AR53" s="23" t="str">
        <f>_xlfn.IFNA(VLOOKUP(AQ53:AQ64,Agences[],2,FALSE),"")</f>
        <v>PONT ST ESPRIT</v>
      </c>
      <c r="AS53" s="140" t="str">
        <f>_xlfn.IFNA(VLOOKUP(AS51,CTR[],3,FALSE),"")</f>
        <v>FB-586-AV</v>
      </c>
      <c r="AT53" s="4">
        <v>4</v>
      </c>
      <c r="AU53" s="23" t="str">
        <f>_xlfn.IFNA(VLOOKUP(AT53:AT63,Agences[],2,FALSE),"")</f>
        <v>A DISPO DE L'EXPLOIT</v>
      </c>
      <c r="AV53" s="140" t="str">
        <f>_xlfn.IFNA(VLOOKUP(AV51,CTR[],3,FALSE),"")</f>
        <v/>
      </c>
      <c r="AW53" s="4"/>
      <c r="AX53" s="23" t="str">
        <f>_xlfn.IFNA(VLOOKUP(AW53:AW63,Agences[],2,FALSE),"")</f>
        <v/>
      </c>
    </row>
    <row r="54" spans="1:50" ht="15.75">
      <c r="A54" s="218"/>
      <c r="B54" s="141"/>
      <c r="C54" s="5">
        <v>43</v>
      </c>
      <c r="D54" s="26" t="str">
        <f>_xlfn.IFNA(VLOOKUP(C54,Agences[],2,FALSE),"")</f>
        <v>NARBONNE</v>
      </c>
      <c r="E54" s="141"/>
      <c r="F54" s="5">
        <v>26</v>
      </c>
      <c r="G54" s="26" t="str">
        <f>_xlfn.IFNA(VLOOKUP(F54,Agences[],2,FALSE),"")</f>
        <v>CAHORS</v>
      </c>
      <c r="H54" s="141"/>
      <c r="I54" s="5">
        <v>137</v>
      </c>
      <c r="J54" s="26" t="str">
        <f>_xlfn.IFNA(VLOOKUP(I54:I65,Agences[],2,FALSE),"")</f>
        <v>VILLEFRANCHE DE R.</v>
      </c>
      <c r="K54" s="141"/>
      <c r="L54" s="5">
        <v>471</v>
      </c>
      <c r="M54" s="26" t="str">
        <f>_xlfn.IFNA(VLOOKUP(L54:L65,Agences[],2,FALSE),"")</f>
        <v>FIGEAC RP</v>
      </c>
      <c r="N54" s="141"/>
      <c r="O54" s="5">
        <v>138</v>
      </c>
      <c r="P54" s="26" t="str">
        <f>_xlfn.IFNA(VLOOKUP(O54:O65,Agences[],2,FALSE),"")</f>
        <v>BAGNERES DE BIG.</v>
      </c>
      <c r="Q54" s="141"/>
      <c r="R54" s="5">
        <v>85</v>
      </c>
      <c r="S54" s="26" t="str">
        <f>_xlfn.IFNA(VLOOKUP(R54:R65,Agences[],2,FALSE),"")</f>
        <v>LUCHON</v>
      </c>
      <c r="T54" s="141"/>
      <c r="U54" s="5">
        <v>47</v>
      </c>
      <c r="V54" s="26" t="str">
        <f>_xlfn.IFNA(VLOOKUP(U53:U64,Agences[],2,FALSE),"")</f>
        <v>GAILLAC</v>
      </c>
      <c r="W54" s="24"/>
      <c r="X54" s="170"/>
      <c r="Y54" s="141"/>
      <c r="Z54" s="5">
        <v>24</v>
      </c>
      <c r="AA54" s="26" t="str">
        <f>_xlfn.IFNA(VLOOKUP(Z54:Z65,Agences[],2,FALSE),"")</f>
        <v>VILLENEUVE / LOT</v>
      </c>
      <c r="AB54" s="141"/>
      <c r="AC54" s="5">
        <v>12</v>
      </c>
      <c r="AD54" s="27" t="str">
        <f>_xlfn.IFNA(VLOOKUP(AC54:AC65,Agences[],2,FALSE),"")</f>
        <v>Bd SUISSE (liv. 6H)</v>
      </c>
      <c r="AE54" s="141"/>
      <c r="AF54" s="5"/>
      <c r="AG54" s="27" t="str">
        <f>_xlfn.IFNA(VLOOKUP(AF54:AF64,Agences[],2,FALSE),"")</f>
        <v/>
      </c>
      <c r="AH54" s="141"/>
      <c r="AI54" s="5">
        <v>45</v>
      </c>
      <c r="AJ54" s="26" t="str">
        <f>_xlfn.IFNA(VLOOKUP(AI54:AI65,Agences[],2,FALSE),"")</f>
        <v>MAZAMET</v>
      </c>
      <c r="AK54" s="141"/>
      <c r="AL54" s="5"/>
      <c r="AM54" s="27" t="str">
        <f>_xlfn.IFNA(VLOOKUP(AL54,Agences[],2,FALSE),"")</f>
        <v/>
      </c>
      <c r="AN54" s="15"/>
      <c r="AO54" s="218"/>
      <c r="AP54" s="141"/>
      <c r="AQ54" s="5" t="s">
        <v>254</v>
      </c>
      <c r="AR54" s="26" t="str">
        <f>_xlfn.IFNA(VLOOKUP(AQ54:AQ65,Agences[],2,FALSE),"")</f>
        <v>CHGT FABEMI</v>
      </c>
      <c r="AS54" s="141"/>
      <c r="AT54" s="5"/>
      <c r="AU54" s="26" t="str">
        <f>_xlfn.IFNA(VLOOKUP(AT54:AT65,Agences[],2,FALSE),"")</f>
        <v/>
      </c>
      <c r="AV54" s="141"/>
      <c r="AW54" s="5"/>
      <c r="AX54" s="26" t="str">
        <f>_xlfn.IFNA(VLOOKUP(AW54:AW64,Agences[],2,FALSE),"")</f>
        <v/>
      </c>
    </row>
    <row r="55" spans="1:50" ht="17.45" customHeight="1">
      <c r="A55" s="218"/>
      <c r="B55" s="141"/>
      <c r="C55" s="5">
        <v>118</v>
      </c>
      <c r="D55" s="26" t="str">
        <f>_xlfn.IFNA(VLOOKUP(C55,Agences[],2,FALSE),"")</f>
        <v>SIGEAN</v>
      </c>
      <c r="E55" s="141"/>
      <c r="F55" s="5">
        <v>23</v>
      </c>
      <c r="G55" s="26" t="str">
        <f>_xlfn.IFNA(VLOOKUP(F55,Agences[],2,FALSE),"")</f>
        <v>LALBENQUE</v>
      </c>
      <c r="H55" s="141"/>
      <c r="I55" s="5">
        <v>30</v>
      </c>
      <c r="J55" s="26" t="str">
        <f>_xlfn.IFNA(VLOOKUP(I55:I68,Agences[],2,FALSE),"")</f>
        <v>CAPDENAC</v>
      </c>
      <c r="K55" s="141"/>
      <c r="L55" s="5">
        <v>27</v>
      </c>
      <c r="M55" s="26" t="str">
        <f>_xlfn.IFNA(VLOOKUP(L55:L68,Agences[],2,FALSE),"")</f>
        <v xml:space="preserve">MAURS  </v>
      </c>
      <c r="N55" s="141"/>
      <c r="O55" s="5">
        <v>197</v>
      </c>
      <c r="P55" s="26" t="str">
        <f>_xlfn.IFNA(VLOOKUP(O55:O68,Agences[],2,FALSE),"")</f>
        <v>MAUBOURGUET RP</v>
      </c>
      <c r="Q55" s="141"/>
      <c r="R55" s="5">
        <v>139</v>
      </c>
      <c r="S55" s="26" t="str">
        <f>_xlfn.IFNA(VLOOKUP(R55:R68,Agences[],2,FALSE),"")</f>
        <v>ST GAUDENS CARR.</v>
      </c>
      <c r="T55" s="141"/>
      <c r="U55" s="5">
        <v>156</v>
      </c>
      <c r="V55" s="26" t="str">
        <f>_xlfn.IFNA(VLOOKUP(U54:U65,Agences[],2,FALSE),"")</f>
        <v>RABASTENS</v>
      </c>
      <c r="W55" s="24"/>
      <c r="X55" s="170"/>
      <c r="Y55" s="141"/>
      <c r="Z55" s="5">
        <v>22</v>
      </c>
      <c r="AA55" s="26" t="str">
        <f>_xlfn.IFNA(VLOOKUP(Z55:Z68,Agences[],2,FALSE),"")</f>
        <v>AGEN</v>
      </c>
      <c r="AB55" s="141"/>
      <c r="AC55" s="5">
        <v>119</v>
      </c>
      <c r="AD55" s="27" t="str">
        <f>_xlfn.IFNA(VLOOKUP(AC55:AC68,Agences[],2,FALSE),"")</f>
        <v>FONSEGRIVES</v>
      </c>
      <c r="AE55" s="141"/>
      <c r="AF55" s="5">
        <v>3</v>
      </c>
      <c r="AG55" s="27" t="str">
        <f>_xlfn.IFNA(VLOOKUP(AF55:AF65,Agences[],2,FALSE),"")</f>
        <v>RECHERCHE DE FRET</v>
      </c>
      <c r="AH55" s="141"/>
      <c r="AI55" s="5">
        <v>48</v>
      </c>
      <c r="AJ55" s="26" t="str">
        <f>_xlfn.IFNA(VLOOKUP(AI55:AI68,Agences[],2,FALSE),"")</f>
        <v>CASTRES</v>
      </c>
      <c r="AK55" s="141"/>
      <c r="AL55" s="5">
        <v>3</v>
      </c>
      <c r="AM55" s="27" t="str">
        <f>_xlfn.IFNA(VLOOKUP(AL55,Agences[],2,FALSE),"")</f>
        <v>RECHERCHE DE FRET</v>
      </c>
      <c r="AN55" s="15"/>
      <c r="AO55" s="218"/>
      <c r="AP55" s="141"/>
      <c r="AQ55" s="5"/>
      <c r="AR55" s="26" t="str">
        <f>_xlfn.IFNA(VLOOKUP(AQ55:AQ65,Agences[],2,FALSE),"")</f>
        <v/>
      </c>
      <c r="AS55" s="141"/>
      <c r="AT55" s="5"/>
      <c r="AU55" s="26" t="str">
        <f>_xlfn.IFNA(VLOOKUP(AT55:AT65,Agences[],2,FALSE),"")</f>
        <v/>
      </c>
      <c r="AV55" s="141"/>
      <c r="AW55" s="5"/>
      <c r="AX55" s="26" t="str">
        <f>_xlfn.IFNA(VLOOKUP(AW55:AW65,Agences[],2,FALSE),"")</f>
        <v/>
      </c>
    </row>
    <row r="56" spans="1:50" ht="15.75">
      <c r="A56" s="218"/>
      <c r="B56" s="141"/>
      <c r="C56" s="5">
        <v>162</v>
      </c>
      <c r="D56" s="26" t="str">
        <f>_xlfn.IFNA(VLOOKUP(C56,Agences[],2,FALSE),"")</f>
        <v>PAZIOLS</v>
      </c>
      <c r="E56" s="141"/>
      <c r="F56" s="5">
        <v>111</v>
      </c>
      <c r="G56" s="26" t="str">
        <f>_xlfn.IFNA(VLOOKUP(F56,Agences[],2,FALSE),"")</f>
        <v>LALBENQUE BETON</v>
      </c>
      <c r="H56" s="141"/>
      <c r="I56" s="5">
        <v>158</v>
      </c>
      <c r="J56" s="26" t="str">
        <f>_xlfn.IFNA(VLOOKUP(I56:I69,Agences[],2,FALSE),"")</f>
        <v>MONTBAZENS</v>
      </c>
      <c r="K56" s="141"/>
      <c r="L56" s="5">
        <v>153</v>
      </c>
      <c r="M56" s="26" t="str">
        <f>_xlfn.IFNA(VLOOKUP(L56:L69,Agences[],2,FALSE),"")</f>
        <v>MAURS BETON</v>
      </c>
      <c r="N56" s="141"/>
      <c r="O56" s="5"/>
      <c r="P56" s="26" t="str">
        <f>_xlfn.IFNA(VLOOKUP(O56:O69,Agences[],2,FALSE),"")</f>
        <v/>
      </c>
      <c r="Q56" s="141"/>
      <c r="R56" s="5">
        <v>102</v>
      </c>
      <c r="S56" s="26" t="str">
        <f>_xlfn.IFNA(VLOOKUP(R56:R69,Agences[],2,FALSE),"")</f>
        <v>ST GAUDENS</v>
      </c>
      <c r="T56" s="141"/>
      <c r="U56" s="5">
        <v>54</v>
      </c>
      <c r="V56" s="26" t="str">
        <f>_xlfn.IFNA(VLOOKUP(U55:U68,Agences[],2,FALSE),"")</f>
        <v>SAINT-SULPICE</v>
      </c>
      <c r="W56" s="24"/>
      <c r="X56" s="170"/>
      <c r="Y56" s="141"/>
      <c r="Z56" s="5">
        <v>413</v>
      </c>
      <c r="AA56" s="26" t="str">
        <f>_xlfn.IFNA(VLOOKUP(Z56:Z69,Agences[],2,FALSE),"")</f>
        <v>BOE BOIS</v>
      </c>
      <c r="AB56" s="141"/>
      <c r="AC56" s="5"/>
      <c r="AD56" s="27" t="str">
        <f>_xlfn.IFNA(VLOOKUP(AC56:AC69,Agences[],2,FALSE),"")</f>
        <v/>
      </c>
      <c r="AE56" s="141"/>
      <c r="AF56" s="5"/>
      <c r="AG56" s="27" t="str">
        <f>_xlfn.IFNA(VLOOKUP(AF56:AF68,Agences[],2,FALSE),"")</f>
        <v/>
      </c>
      <c r="AH56" s="141"/>
      <c r="AI56" s="5">
        <v>461</v>
      </c>
      <c r="AJ56" s="26" t="str">
        <f>_xlfn.IFNA(VLOOKUP(AI56:AI69,Agences[],2,FALSE),"")</f>
        <v>CASTRES (Saix) RP</v>
      </c>
      <c r="AK56" s="141"/>
      <c r="AL56" s="5"/>
      <c r="AM56" s="27" t="str">
        <f>_xlfn.IFNA(VLOOKUP(AL56,Agences[],2,FALSE),"")</f>
        <v/>
      </c>
      <c r="AN56" s="15"/>
      <c r="AO56" s="218"/>
      <c r="AP56" s="141"/>
      <c r="AQ56" s="5"/>
      <c r="AR56" s="26" t="str">
        <f>_xlfn.IFNA(VLOOKUP(AQ56:AQ65,Agences[],2,FALSE),"")</f>
        <v/>
      </c>
      <c r="AS56" s="141"/>
      <c r="AT56" s="5"/>
      <c r="AU56" s="26" t="str">
        <f>_xlfn.IFNA(VLOOKUP(AT56:AT65,Agences[],2,FALSE),"")</f>
        <v/>
      </c>
      <c r="AV56" s="141"/>
      <c r="AW56" s="5"/>
      <c r="AX56" s="26" t="str">
        <f>_xlfn.IFNA(VLOOKUP(AW56:AW65,Agences[],2,FALSE),"")</f>
        <v/>
      </c>
    </row>
    <row r="57" spans="1:50" ht="15.75">
      <c r="A57" s="218"/>
      <c r="B57" s="141"/>
      <c r="C57" s="5"/>
      <c r="D57" s="26" t="str">
        <f>_xlfn.IFNA(VLOOKUP(C57,Agences[],2,FALSE),"")</f>
        <v/>
      </c>
      <c r="E57" s="141"/>
      <c r="F57" s="5">
        <v>695</v>
      </c>
      <c r="G57" s="26" t="str">
        <f>_xlfn.IFNA(VLOOKUP(F57,Agences[],2,FALSE),"")</f>
        <v>POLE LALBENQUE</v>
      </c>
      <c r="H57" s="141"/>
      <c r="I57" s="5">
        <v>157</v>
      </c>
      <c r="J57" s="26" t="str">
        <f>_xlfn.IFNA(VLOOKUP(I57:I70,Agences[],2,FALSE),"")</f>
        <v>RIGNAC</v>
      </c>
      <c r="K57" s="141"/>
      <c r="L57" s="5">
        <v>149</v>
      </c>
      <c r="M57" s="26" t="str">
        <f>_xlfn.IFNA(VLOOKUP(L57:L70,Agences[],2,FALSE),"")</f>
        <v xml:space="preserve">AURILLAC  </v>
      </c>
      <c r="N57" s="141"/>
      <c r="O57" s="5">
        <v>3</v>
      </c>
      <c r="P57" s="26" t="str">
        <f>_xlfn.IFNA(VLOOKUP(O57:O70,Agences[],2,FALSE),"")</f>
        <v>RECHERCHE DE FRET</v>
      </c>
      <c r="Q57" s="141"/>
      <c r="R57" s="5"/>
      <c r="S57" s="26" t="str">
        <f>_xlfn.IFNA(VLOOKUP(R57:R70,Agences[],2,FALSE),"")</f>
        <v/>
      </c>
      <c r="T57" s="141"/>
      <c r="U57" s="5">
        <v>690</v>
      </c>
      <c r="V57" s="26" t="str">
        <f>_xlfn.IFNA(VLOOKUP(U56:U69,Agences[],2,FALSE),"")</f>
        <v>POLE SAINT-SULPICE</v>
      </c>
      <c r="W57" s="24"/>
      <c r="X57" s="170"/>
      <c r="Y57" s="141"/>
      <c r="Z57" s="5"/>
      <c r="AA57" s="26" t="str">
        <f>_xlfn.IFNA(VLOOKUP(Z57:Z70,Agences[],2,FALSE),"")</f>
        <v/>
      </c>
      <c r="AB57" s="141"/>
      <c r="AC57" s="5" t="s">
        <v>226</v>
      </c>
      <c r="AD57" s="27" t="str">
        <f>_xlfn.IFNA(VLOOKUP(AC57:AC70,Agences[],2,FALSE),"")</f>
        <v>CHGT PROSEC PLF 395</v>
      </c>
      <c r="AE57" s="141"/>
      <c r="AF57" s="5"/>
      <c r="AG57" s="27" t="str">
        <f>_xlfn.IFNA(VLOOKUP(AF57:AF69,Agences[],2,FALSE),"")</f>
        <v/>
      </c>
      <c r="AH57" s="141"/>
      <c r="AI57" s="5">
        <v>140</v>
      </c>
      <c r="AJ57" s="26" t="str">
        <f>_xlfn.IFNA(VLOOKUP(AI57:AI70,Agences[],2,FALSE),"")</f>
        <v>REALMONT</v>
      </c>
      <c r="AK57" s="141"/>
      <c r="AL57" s="5"/>
      <c r="AM57" s="27" t="str">
        <f>_xlfn.IFNA(VLOOKUP(AL57,Agences[],2,FALSE),"")</f>
        <v/>
      </c>
      <c r="AN57" s="15"/>
      <c r="AO57" s="218"/>
      <c r="AP57" s="141"/>
      <c r="AQ57" s="5"/>
      <c r="AR57" s="26" t="str">
        <f>_xlfn.IFNA(VLOOKUP(AQ57:AQ68,Agences[],2,FALSE),"")</f>
        <v/>
      </c>
      <c r="AS57" s="141"/>
      <c r="AT57" s="5"/>
      <c r="AU57" s="26" t="str">
        <f>_xlfn.IFNA(VLOOKUP(AT57:AT68,Agences[],2,FALSE),"")</f>
        <v/>
      </c>
      <c r="AV57" s="141"/>
      <c r="AW57" s="5"/>
      <c r="AX57" s="26" t="str">
        <f>_xlfn.IFNA(VLOOKUP(AW57:AW65,Agences[],2,FALSE),"")</f>
        <v/>
      </c>
    </row>
    <row r="58" spans="1:50" ht="15.75">
      <c r="A58" s="218"/>
      <c r="B58" s="141"/>
      <c r="C58" s="5">
        <v>3</v>
      </c>
      <c r="D58" s="26" t="str">
        <f>_xlfn.IFNA(VLOOKUP(C58,Agences[],2,FALSE),"")</f>
        <v>RECHERCHE DE FRET</v>
      </c>
      <c r="E58" s="141"/>
      <c r="F58" s="5">
        <v>64</v>
      </c>
      <c r="G58" s="26" t="str">
        <f>_xlfn.IFNA(VLOOKUP(F58,Agences[],2,FALSE),"")</f>
        <v>LABENQUE US.</v>
      </c>
      <c r="H58" s="141"/>
      <c r="I58" s="5">
        <v>160</v>
      </c>
      <c r="J58" s="26" t="str">
        <f>_xlfn.IFNA(VLOOKUP(I58:I71,Agences[],2,FALSE),"")</f>
        <v>RIGNAC BETON</v>
      </c>
      <c r="K58" s="141"/>
      <c r="L58" s="5">
        <v>101</v>
      </c>
      <c r="M58" s="26" t="str">
        <f>_xlfn.IFNA(VLOOKUP(L58:L71,Agences[],2,FALSE),"")</f>
        <v>AURILLAC BET. VIA 149</v>
      </c>
      <c r="N58" s="141"/>
      <c r="O58" s="5"/>
      <c r="P58" s="26" t="str">
        <f>_xlfn.IFNA(VLOOKUP(O58:O71,Agences[],2,FALSE),"")</f>
        <v/>
      </c>
      <c r="Q58" s="141"/>
      <c r="R58" s="5">
        <v>3</v>
      </c>
      <c r="S58" s="26" t="str">
        <f>_xlfn.IFNA(VLOOKUP(R58:R71,Agences[],2,FALSE),"")</f>
        <v>RECHERCHE DE FRET</v>
      </c>
      <c r="T58" s="141"/>
      <c r="U58" s="5"/>
      <c r="V58" s="26" t="str">
        <f>_xlfn.IFNA(VLOOKUP(U57:U70,Agences[],2,FALSE),"")</f>
        <v/>
      </c>
      <c r="W58" s="24"/>
      <c r="X58" s="170"/>
      <c r="Y58" s="141"/>
      <c r="Z58" s="5">
        <v>3</v>
      </c>
      <c r="AA58" s="26" t="str">
        <f>_xlfn.IFNA(VLOOKUP(Z58:Z71,Agences[],2,FALSE),"")</f>
        <v>RECHERCHE DE FRET</v>
      </c>
      <c r="AB58" s="141"/>
      <c r="AC58" s="5"/>
      <c r="AD58" s="27" t="str">
        <f>_xlfn.IFNA(VLOOKUP(AC58:AC71,Agences[],2,FALSE),"")</f>
        <v/>
      </c>
      <c r="AE58" s="141"/>
      <c r="AF58" s="5"/>
      <c r="AG58" s="27" t="str">
        <f>_xlfn.IFNA(VLOOKUP(AF58:AF70,Agences[],2,FALSE),"")</f>
        <v/>
      </c>
      <c r="AH58" s="141"/>
      <c r="AI58" s="5">
        <v>455</v>
      </c>
      <c r="AJ58" s="26" t="str">
        <f>_xlfn.IFNA(VLOOKUP(AI58:AI71,Agences[],2,FALSE),"")</f>
        <v>LAVAUR GYPSO</v>
      </c>
      <c r="AK58" s="141"/>
      <c r="AL58" s="5"/>
      <c r="AM58" s="27" t="str">
        <f>_xlfn.IFNA(VLOOKUP(AL58,Agences[],2,FALSE),"")</f>
        <v/>
      </c>
      <c r="AN58" s="15"/>
      <c r="AO58" s="218"/>
      <c r="AP58" s="141"/>
      <c r="AQ58" s="5"/>
      <c r="AR58" s="26" t="str">
        <f>_xlfn.IFNA(VLOOKUP(AQ58:AQ69,Agences[],2,FALSE),"")</f>
        <v/>
      </c>
      <c r="AS58" s="141"/>
      <c r="AT58" s="5"/>
      <c r="AU58" s="26" t="str">
        <f>_xlfn.IFNA(VLOOKUP(AT58:AT69,Agences[],2,FALSE),"")</f>
        <v/>
      </c>
      <c r="AV58" s="141"/>
      <c r="AW58" s="5"/>
      <c r="AX58" s="26" t="str">
        <f>_xlfn.IFNA(VLOOKUP(AW58:AW68,Agences[],2,FALSE),"")</f>
        <v/>
      </c>
    </row>
    <row r="59" spans="1:50" ht="15.6" customHeight="1">
      <c r="A59" s="218"/>
      <c r="B59" s="141"/>
      <c r="C59" s="5"/>
      <c r="D59" s="26" t="str">
        <f>_xlfn.IFNA(VLOOKUP(C59,Agences[],2,FALSE),"")</f>
        <v/>
      </c>
      <c r="E59" s="141"/>
      <c r="F59" s="5">
        <v>25</v>
      </c>
      <c r="G59" s="26" t="str">
        <f>_xlfn.IFNA(VLOOKUP(F59,Agences[],2,FALSE),"")</f>
        <v>BOUZIES</v>
      </c>
      <c r="H59" s="141"/>
      <c r="I59" s="5"/>
      <c r="J59" s="26" t="str">
        <f>_xlfn.IFNA(VLOOKUP(I59:I72,Agences[],2,FALSE),"")</f>
        <v/>
      </c>
      <c r="K59" s="141"/>
      <c r="L59" s="5"/>
      <c r="M59" s="26" t="str">
        <f>_xlfn.IFNA(VLOOKUP(L59:L72,Agences[],2,FALSE),"")</f>
        <v/>
      </c>
      <c r="N59" s="141"/>
      <c r="O59" s="5"/>
      <c r="P59" s="26" t="str">
        <f>_xlfn.IFNA(VLOOKUP(O59:O72,Agences[],2,FALSE),"")</f>
        <v/>
      </c>
      <c r="Q59" s="141"/>
      <c r="R59" s="5"/>
      <c r="S59" s="26" t="str">
        <f>_xlfn.IFNA(VLOOKUP(R59:R72,Agences[],2,FALSE),"")</f>
        <v/>
      </c>
      <c r="T59" s="141"/>
      <c r="U59" s="5"/>
      <c r="V59" s="26" t="str">
        <f>_xlfn.IFNA(VLOOKUP(U58:U71,Agences[],2,FALSE),"")</f>
        <v/>
      </c>
      <c r="W59" s="29"/>
      <c r="X59" s="170"/>
      <c r="Y59" s="141"/>
      <c r="Z59" s="5"/>
      <c r="AA59" s="26" t="str">
        <f>_xlfn.IFNA(VLOOKUP(Z59:Z72,Agences[],2,FALSE),"")</f>
        <v/>
      </c>
      <c r="AB59" s="141"/>
      <c r="AC59" s="5"/>
      <c r="AD59" s="27" t="str">
        <f>_xlfn.IFNA(VLOOKUP(AC59:AC72,Agences[],2,FALSE),"")</f>
        <v/>
      </c>
      <c r="AE59" s="141"/>
      <c r="AF59" s="5"/>
      <c r="AG59" s="27" t="str">
        <f>_xlfn.IFNA(VLOOKUP(AF59:AF71,Agences[],2,FALSE),"")</f>
        <v/>
      </c>
      <c r="AH59" s="141"/>
      <c r="AI59" s="5">
        <v>454</v>
      </c>
      <c r="AJ59" s="26" t="str">
        <f>_xlfn.IFNA(VLOOKUP(AI59:AI72,Agences[],2,FALSE),"")</f>
        <v>LAVAUR CHARPENTES</v>
      </c>
      <c r="AK59" s="141"/>
      <c r="AL59" s="5"/>
      <c r="AM59" s="27" t="str">
        <f>_xlfn.IFNA(VLOOKUP(AL59,Agences[],2,FALSE),"")</f>
        <v/>
      </c>
      <c r="AN59" s="15"/>
      <c r="AO59" s="218"/>
      <c r="AP59" s="141"/>
      <c r="AQ59" s="5"/>
      <c r="AR59" s="26" t="str">
        <f>_xlfn.IFNA(VLOOKUP(AQ59:AQ70,Agences[],2,FALSE),"")</f>
        <v/>
      </c>
      <c r="AS59" s="141"/>
      <c r="AT59" s="5"/>
      <c r="AU59" s="26" t="str">
        <f>_xlfn.IFNA(VLOOKUP(AT59:AT70,Agences[],2,FALSE),"")</f>
        <v/>
      </c>
      <c r="AV59" s="141"/>
      <c r="AW59" s="5"/>
      <c r="AX59" s="26" t="str">
        <f>_xlfn.IFNA(VLOOKUP(AW59:AW69,Agences[],2,FALSE),"")</f>
        <v/>
      </c>
    </row>
    <row r="60" spans="1:50" ht="15" customHeight="1">
      <c r="A60" s="218"/>
      <c r="B60" s="141"/>
      <c r="C60" s="5"/>
      <c r="D60" s="26" t="str">
        <f>_xlfn.IFNA(VLOOKUP(C60,Agences[],2,FALSE),"")</f>
        <v/>
      </c>
      <c r="E60" s="141"/>
      <c r="F60" s="5"/>
      <c r="G60" s="26" t="str">
        <f>_xlfn.IFNA(VLOOKUP(F60,Agences[],2,FALSE),"")</f>
        <v/>
      </c>
      <c r="H60" s="141"/>
      <c r="I60" s="5">
        <v>3</v>
      </c>
      <c r="J60" s="26" t="str">
        <f>_xlfn.IFNA(VLOOKUP(I60:I75,Agences[],2,FALSE),"")</f>
        <v>RECHERCHE DE FRET</v>
      </c>
      <c r="K60" s="141"/>
      <c r="L60" s="5">
        <v>3</v>
      </c>
      <c r="M60" s="26" t="str">
        <f>_xlfn.IFNA(VLOOKUP(L60:L75,Agences[],2,FALSE),"")</f>
        <v>RECHERCHE DE FRET</v>
      </c>
      <c r="N60" s="141"/>
      <c r="O60" s="5"/>
      <c r="P60" s="26" t="str">
        <f>_xlfn.IFNA(VLOOKUP(O60:O75,Agences[],2,FALSE),"")</f>
        <v/>
      </c>
      <c r="Q60" s="141"/>
      <c r="R60" s="5"/>
      <c r="S60" s="26" t="str">
        <f>_xlfn.IFNA(VLOOKUP(R60:R75,Agences[],2,FALSE),"")</f>
        <v/>
      </c>
      <c r="T60" s="141"/>
      <c r="U60" s="5"/>
      <c r="V60" s="26" t="str">
        <f>_xlfn.IFNA(VLOOKUP(U59:U72,Agences[],2,FALSE),"")</f>
        <v/>
      </c>
      <c r="W60" s="35"/>
      <c r="X60" s="170"/>
      <c r="Y60" s="141"/>
      <c r="Z60" s="5"/>
      <c r="AA60" s="26" t="str">
        <f>_xlfn.IFNA(VLOOKUP(Z60:Z75,Agences[],2,FALSE),"")</f>
        <v/>
      </c>
      <c r="AB60" s="141"/>
      <c r="AC60" s="5"/>
      <c r="AD60" s="27" t="str">
        <f>_xlfn.IFNA(VLOOKUP(AC60:AC75,Agences[],2,FALSE),"")</f>
        <v/>
      </c>
      <c r="AE60" s="141"/>
      <c r="AF60" s="5"/>
      <c r="AG60" s="27" t="str">
        <f>_xlfn.IFNA(VLOOKUP(AF60:AF72,Agences[],2,FALSE),"")</f>
        <v/>
      </c>
      <c r="AH60" s="141"/>
      <c r="AI60" s="5"/>
      <c r="AJ60" s="26" t="str">
        <f>_xlfn.IFNA(VLOOKUP(AI60:AI75,Agences[],2,FALSE),"")</f>
        <v/>
      </c>
      <c r="AK60" s="141"/>
      <c r="AL60" s="5"/>
      <c r="AM60" s="27" t="str">
        <f>_xlfn.IFNA(VLOOKUP(AL60,Agences[],2,FALSE),"")</f>
        <v/>
      </c>
      <c r="AN60" s="15"/>
      <c r="AO60" s="218"/>
      <c r="AP60" s="141"/>
      <c r="AQ60" s="5"/>
      <c r="AR60" s="26" t="str">
        <f>_xlfn.IFNA(VLOOKUP(AQ60:AQ71,Agences[],2,FALSE),"")</f>
        <v/>
      </c>
      <c r="AS60" s="141"/>
      <c r="AT60" s="5"/>
      <c r="AU60" s="26" t="str">
        <f>_xlfn.IFNA(VLOOKUP(AT60:AT71,Agences[],2,FALSE),"")</f>
        <v/>
      </c>
      <c r="AV60" s="141"/>
      <c r="AW60" s="5"/>
      <c r="AX60" s="26" t="str">
        <f>_xlfn.IFNA(VLOOKUP(AW60:AW70,Agences[],2,FALSE),"")</f>
        <v/>
      </c>
    </row>
    <row r="61" spans="1:50" ht="14.45" customHeight="1">
      <c r="A61" s="218"/>
      <c r="B61" s="141"/>
      <c r="C61" s="5"/>
      <c r="D61" s="26" t="str">
        <f>_xlfn.IFNA(VLOOKUP(C61,Agences[],2,FALSE),"")</f>
        <v/>
      </c>
      <c r="E61" s="141"/>
      <c r="F61" s="5">
        <v>3</v>
      </c>
      <c r="G61" s="26" t="str">
        <f>_xlfn.IFNA(VLOOKUP(F61,Agences[],2,FALSE),"")</f>
        <v>RECHERCHE DE FRET</v>
      </c>
      <c r="H61" s="141"/>
      <c r="I61" s="5"/>
      <c r="J61" s="26" t="str">
        <f>_xlfn.IFNA(VLOOKUP(I61:I76,Agences[],2,FALSE),"")</f>
        <v/>
      </c>
      <c r="K61" s="141"/>
      <c r="L61" s="5"/>
      <c r="M61" s="26" t="str">
        <f>_xlfn.IFNA(VLOOKUP(L61:L76,Agences[],2,FALSE),"")</f>
        <v/>
      </c>
      <c r="N61" s="141"/>
      <c r="O61" s="5"/>
      <c r="P61" s="26" t="str">
        <f>_xlfn.IFNA(VLOOKUP(O61:O76,Agences[],2,FALSE),"")</f>
        <v/>
      </c>
      <c r="Q61" s="141"/>
      <c r="R61" s="5"/>
      <c r="S61" s="26" t="str">
        <f>_xlfn.IFNA(VLOOKUP(R61:R76,Agences[],2,FALSE),"")</f>
        <v/>
      </c>
      <c r="T61" s="141"/>
      <c r="U61" s="5"/>
      <c r="V61" s="26" t="str">
        <f>_xlfn.IFNA(VLOOKUP(U60:U75,Agences[],2,FALSE),"")</f>
        <v/>
      </c>
      <c r="W61" s="24"/>
      <c r="X61" s="170"/>
      <c r="Y61" s="141"/>
      <c r="Z61" s="5"/>
      <c r="AA61" s="26" t="str">
        <f>_xlfn.IFNA(VLOOKUP(Z61:Z76,Agences[],2,FALSE),"")</f>
        <v/>
      </c>
      <c r="AB61" s="141"/>
      <c r="AC61" s="5"/>
      <c r="AD61" s="27" t="str">
        <f>_xlfn.IFNA(VLOOKUP(AC61:AC76,Agences[],2,FALSE),"")</f>
        <v/>
      </c>
      <c r="AE61" s="141"/>
      <c r="AF61" s="5"/>
      <c r="AG61" s="27" t="str">
        <f>_xlfn.IFNA(VLOOKUP(AF61:AF75,Agences[],2,FALSE),"")</f>
        <v/>
      </c>
      <c r="AH61" s="141"/>
      <c r="AI61" s="5"/>
      <c r="AJ61" s="26" t="str">
        <f>_xlfn.IFNA(VLOOKUP(AI61:AI76,Agences[],2,FALSE),"")</f>
        <v/>
      </c>
      <c r="AK61" s="141"/>
      <c r="AL61" s="5"/>
      <c r="AM61" s="27" t="str">
        <f>_xlfn.IFNA(VLOOKUP(AL61,Agences[],2,FALSE),"")</f>
        <v/>
      </c>
      <c r="AN61" s="15"/>
      <c r="AO61" s="218"/>
      <c r="AP61" s="141"/>
      <c r="AQ61" s="5"/>
      <c r="AR61" s="26" t="str">
        <f>_xlfn.IFNA(VLOOKUP(AQ61:AQ70,Agences[],2,FALSE),"")</f>
        <v/>
      </c>
      <c r="AS61" s="141"/>
      <c r="AT61" s="5"/>
      <c r="AU61" s="26" t="str">
        <f>_xlfn.IFNA(VLOOKUP(AT61:AT70,Agences[],2,FALSE),"")</f>
        <v/>
      </c>
      <c r="AV61" s="141"/>
      <c r="AW61" s="5"/>
      <c r="AX61" s="26" t="str">
        <f>_xlfn.IFNA(VLOOKUP(AW61:AW69,Agences[],2,FALSE),"")</f>
        <v/>
      </c>
    </row>
    <row r="62" spans="1:50" ht="15.75">
      <c r="A62" s="218"/>
      <c r="B62" s="141"/>
      <c r="C62" s="5"/>
      <c r="D62" s="26" t="str">
        <f>_xlfn.IFNA(VLOOKUP(C62,Agences[],2,FALSE),"")</f>
        <v/>
      </c>
      <c r="E62" s="141"/>
      <c r="F62" s="5"/>
      <c r="G62" s="26" t="str">
        <f>_xlfn.IFNA(VLOOKUP(F62,Agences[],2,FALSE),"")</f>
        <v/>
      </c>
      <c r="H62" s="141"/>
      <c r="I62" s="5"/>
      <c r="J62" s="26" t="str">
        <f>_xlfn.IFNA(VLOOKUP(I62:I77,Agences[],2,FALSE),"")</f>
        <v/>
      </c>
      <c r="K62" s="141"/>
      <c r="L62" s="5"/>
      <c r="M62" s="26" t="str">
        <f>_xlfn.IFNA(VLOOKUP(L62:L77,Agences[],2,FALSE),"")</f>
        <v/>
      </c>
      <c r="N62" s="141"/>
      <c r="O62" s="5"/>
      <c r="P62" s="26" t="str">
        <f>_xlfn.IFNA(VLOOKUP(O62:O77,Agences[],2,FALSE),"")</f>
        <v/>
      </c>
      <c r="Q62" s="141"/>
      <c r="R62" s="5"/>
      <c r="S62" s="26" t="str">
        <f>_xlfn.IFNA(VLOOKUP(R62:R77,Agences[],2,FALSE),"")</f>
        <v/>
      </c>
      <c r="T62" s="141"/>
      <c r="U62" s="5"/>
      <c r="V62" s="26" t="str">
        <f>_xlfn.IFNA(VLOOKUP(U61:U76,Agences[],2,FALSE),"")</f>
        <v/>
      </c>
      <c r="W62" s="24"/>
      <c r="X62" s="170"/>
      <c r="Y62" s="141"/>
      <c r="Z62" s="5"/>
      <c r="AA62" s="26" t="str">
        <f>_xlfn.IFNA(VLOOKUP(Z62:Z77,Agences[],2,FALSE),"")</f>
        <v/>
      </c>
      <c r="AB62" s="141"/>
      <c r="AC62" s="5"/>
      <c r="AD62" s="27" t="str">
        <f>_xlfn.IFNA(VLOOKUP(AC62:AC77,Agences[],2,FALSE),"")</f>
        <v/>
      </c>
      <c r="AE62" s="141"/>
      <c r="AF62" s="5"/>
      <c r="AG62" s="27" t="str">
        <f>_xlfn.IFNA(VLOOKUP(AF62:AF76,Agences[],2,FALSE),"")</f>
        <v/>
      </c>
      <c r="AH62" s="141"/>
      <c r="AI62" s="5"/>
      <c r="AJ62" s="26" t="str">
        <f>_xlfn.IFNA(VLOOKUP(AI62:AI77,Agences[],2,FALSE),"")</f>
        <v/>
      </c>
      <c r="AK62" s="141"/>
      <c r="AL62" s="5"/>
      <c r="AM62" s="27" t="str">
        <f>_xlfn.IFNA(VLOOKUP(AL62,Agences[],2,FALSE),"")</f>
        <v/>
      </c>
      <c r="AN62" s="15"/>
      <c r="AO62" s="218"/>
      <c r="AP62" s="141"/>
      <c r="AQ62" s="5"/>
      <c r="AR62" s="26" t="str">
        <f>_xlfn.IFNA(VLOOKUP(AQ62:AQ71,Agences[],2,FALSE),"")</f>
        <v/>
      </c>
      <c r="AS62" s="141"/>
      <c r="AT62" s="5"/>
      <c r="AU62" s="26" t="str">
        <f>_xlfn.IFNA(VLOOKUP(AT62:AT71,Agences[],2,FALSE),"")</f>
        <v/>
      </c>
      <c r="AV62" s="141"/>
      <c r="AW62" s="5"/>
      <c r="AX62" s="26" t="str">
        <f>_xlfn.IFNA(VLOOKUP(AW62:AW70,Agences[],2,FALSE),"")</f>
        <v/>
      </c>
    </row>
    <row r="63" spans="1:50" ht="15" customHeight="1">
      <c r="A63" s="218"/>
      <c r="B63" s="141"/>
      <c r="C63" s="5"/>
      <c r="D63" s="26" t="str">
        <f>_xlfn.IFNA(VLOOKUP(C63,Agences[],2,FALSE),"")</f>
        <v/>
      </c>
      <c r="E63" s="141"/>
      <c r="F63" s="5"/>
      <c r="G63" s="26" t="str">
        <f>_xlfn.IFNA(VLOOKUP(F63,Agences[],2,FALSE),"")</f>
        <v/>
      </c>
      <c r="H63" s="141"/>
      <c r="I63" s="5"/>
      <c r="J63" s="26" t="str">
        <f>_xlfn.IFNA(VLOOKUP(I63:I78,Agences[],2,FALSE),"")</f>
        <v/>
      </c>
      <c r="K63" s="141"/>
      <c r="L63" s="5"/>
      <c r="M63" s="26" t="str">
        <f>_xlfn.IFNA(VLOOKUP(L63:L78,Agences[],2,FALSE),"")</f>
        <v/>
      </c>
      <c r="N63" s="141"/>
      <c r="O63" s="5"/>
      <c r="P63" s="26" t="str">
        <f>_xlfn.IFNA(VLOOKUP(O63:O78,Agences[],2,FALSE),"")</f>
        <v/>
      </c>
      <c r="Q63" s="141"/>
      <c r="R63" s="5"/>
      <c r="S63" s="26" t="str">
        <f>_xlfn.IFNA(VLOOKUP(R63:R78,Agences[],2,FALSE),"")</f>
        <v/>
      </c>
      <c r="T63" s="141"/>
      <c r="U63" s="5">
        <v>1</v>
      </c>
      <c r="V63" s="26" t="str">
        <f>_xlfn.IFNA(VLOOKUP(U62:U77,Agences[],2,FALSE),"")</f>
        <v>PARC</v>
      </c>
      <c r="W63" s="24"/>
      <c r="X63" s="170"/>
      <c r="Y63" s="141"/>
      <c r="Z63" s="5"/>
      <c r="AA63" s="26" t="str">
        <f>_xlfn.IFNA(VLOOKUP(Z63:Z78,Agences[],2,FALSE),"")</f>
        <v/>
      </c>
      <c r="AB63" s="141"/>
      <c r="AC63" s="5"/>
      <c r="AD63" s="27" t="str">
        <f>_xlfn.IFNA(VLOOKUP(AC63:AC78,Agences[],2,FALSE),"")</f>
        <v/>
      </c>
      <c r="AE63" s="141"/>
      <c r="AF63" s="5"/>
      <c r="AG63" s="27" t="str">
        <f>_xlfn.IFNA(VLOOKUP(AF63:AF77,Agences[],2,FALSE),"")</f>
        <v/>
      </c>
      <c r="AH63" s="141"/>
      <c r="AI63" s="5"/>
      <c r="AJ63" s="26" t="str">
        <f>_xlfn.IFNA(VLOOKUP(AI63:AI78,Agences[],2,FALSE),"")</f>
        <v/>
      </c>
      <c r="AK63" s="141"/>
      <c r="AL63" s="5"/>
      <c r="AM63" s="27" t="str">
        <f>_xlfn.IFNA(VLOOKUP(AL63,Agences[],2,FALSE),"")</f>
        <v/>
      </c>
      <c r="AN63" s="15"/>
      <c r="AO63" s="218"/>
      <c r="AP63" s="141"/>
      <c r="AQ63" s="5"/>
      <c r="AR63" s="26" t="str">
        <f>_xlfn.IFNA(VLOOKUP(AQ63:AQ72,Agences[],2,FALSE),"")</f>
        <v/>
      </c>
      <c r="AS63" s="141"/>
      <c r="AT63" s="5"/>
      <c r="AU63" s="26" t="str">
        <f>_xlfn.IFNA(VLOOKUP(AT63:AT72,Agences[],2,FALSE),"")</f>
        <v/>
      </c>
      <c r="AV63" s="141"/>
      <c r="AW63" s="5"/>
      <c r="AX63" s="26" t="str">
        <f>_xlfn.IFNA(VLOOKUP(AW63:AW71,Agences[],2,FALSE),"")</f>
        <v/>
      </c>
    </row>
    <row r="64" spans="1:50" ht="15.75">
      <c r="A64" s="218"/>
      <c r="B64" s="142"/>
      <c r="C64" s="5"/>
      <c r="D64" s="26" t="str">
        <f>_xlfn.IFNA(VLOOKUP(C64,Agences[],2,FALSE),"")</f>
        <v/>
      </c>
      <c r="E64" s="142"/>
      <c r="F64" s="5"/>
      <c r="G64" s="26" t="str">
        <f>_xlfn.IFNA(VLOOKUP(F64,Agences[],2,FALSE),"")</f>
        <v/>
      </c>
      <c r="H64" s="142"/>
      <c r="I64" s="5"/>
      <c r="J64" s="26" t="str">
        <f>_xlfn.IFNA(VLOOKUP(I64:I79,Agences[],2,FALSE),"")</f>
        <v/>
      </c>
      <c r="K64" s="142"/>
      <c r="L64" s="5"/>
      <c r="M64" s="26" t="str">
        <f>_xlfn.IFNA(VLOOKUP(L64:L79,Agences[],2,FALSE),"")</f>
        <v/>
      </c>
      <c r="N64" s="142"/>
      <c r="O64" s="5"/>
      <c r="P64" s="26" t="str">
        <f>_xlfn.IFNA(VLOOKUP(O64:O79,Agences[],2,FALSE),"")</f>
        <v/>
      </c>
      <c r="Q64" s="142"/>
      <c r="R64" s="5"/>
      <c r="S64" s="26" t="str">
        <f>_xlfn.IFNA(VLOOKUP(R64:R79,Agences[],2,FALSE),"")</f>
        <v/>
      </c>
      <c r="T64" s="142"/>
      <c r="U64" s="5"/>
      <c r="V64" s="26" t="str">
        <f>_xlfn.IFNA(VLOOKUP(U63:U78,Agences[],2,FALSE),"")</f>
        <v/>
      </c>
      <c r="W64" s="24"/>
      <c r="X64" s="170"/>
      <c r="Y64" s="142"/>
      <c r="Z64" s="5"/>
      <c r="AA64" s="26" t="str">
        <f>_xlfn.IFNA(VLOOKUP(Z64:Z79,Agences[],2,FALSE),"")</f>
        <v/>
      </c>
      <c r="AB64" s="142"/>
      <c r="AC64" s="5"/>
      <c r="AD64" s="27" t="str">
        <f>_xlfn.IFNA(VLOOKUP(AC64:AC79,Agences[],2,FALSE),"")</f>
        <v/>
      </c>
      <c r="AE64" s="142"/>
      <c r="AF64" s="5"/>
      <c r="AG64" s="27" t="str">
        <f>_xlfn.IFNA(VLOOKUP(AF64:AF78,Agences[],2,FALSE),"")</f>
        <v/>
      </c>
      <c r="AH64" s="142"/>
      <c r="AI64" s="5"/>
      <c r="AJ64" s="26" t="str">
        <f>_xlfn.IFNA(VLOOKUP(AI64:AI79,Agences[],2,FALSE),"")</f>
        <v/>
      </c>
      <c r="AK64" s="142"/>
      <c r="AL64" s="5"/>
      <c r="AM64" s="27" t="str">
        <f>_xlfn.IFNA(VLOOKUP(AL64,Agences[],2,FALSE),"")</f>
        <v/>
      </c>
      <c r="AN64" s="15"/>
      <c r="AO64" s="218"/>
      <c r="AP64" s="142"/>
      <c r="AQ64" s="5"/>
      <c r="AR64" s="26" t="str">
        <f>_xlfn.IFNA(VLOOKUP(AQ64:AQ75,Agences[],2,FALSE),"")</f>
        <v/>
      </c>
      <c r="AS64" s="142"/>
      <c r="AT64" s="5"/>
      <c r="AU64" s="26" t="str">
        <f>_xlfn.IFNA(VLOOKUP(AT64:AT75,Agences[],2,FALSE),"")</f>
        <v/>
      </c>
      <c r="AV64" s="142"/>
      <c r="AW64" s="5"/>
      <c r="AX64" s="26" t="str">
        <f>_xlfn.IFNA(VLOOKUP(AW64:AW72,Agences[],2,FALSE),"")</f>
        <v/>
      </c>
    </row>
    <row r="65" spans="1:50" ht="15.6" customHeight="1" thickBot="1">
      <c r="A65" s="219"/>
      <c r="B65" s="147">
        <v>272</v>
      </c>
      <c r="C65" s="148"/>
      <c r="D65" s="28">
        <v>225</v>
      </c>
      <c r="E65" s="147">
        <v>232</v>
      </c>
      <c r="F65" s="148"/>
      <c r="G65" s="28">
        <v>180</v>
      </c>
      <c r="H65" s="147">
        <v>172</v>
      </c>
      <c r="I65" s="148"/>
      <c r="J65" s="28">
        <v>123</v>
      </c>
      <c r="K65" s="147">
        <v>204</v>
      </c>
      <c r="L65" s="148"/>
      <c r="M65" s="28">
        <v>204</v>
      </c>
      <c r="N65" s="147">
        <v>240</v>
      </c>
      <c r="O65" s="148"/>
      <c r="P65" s="28">
        <v>180</v>
      </c>
      <c r="Q65" s="147">
        <v>245</v>
      </c>
      <c r="R65" s="148"/>
      <c r="S65" s="28">
        <v>132</v>
      </c>
      <c r="T65" s="147">
        <v>54</v>
      </c>
      <c r="U65" s="148"/>
      <c r="V65" s="28">
        <v>4</v>
      </c>
      <c r="W65" s="24"/>
      <c r="X65" s="171"/>
      <c r="Y65" s="147">
        <v>213</v>
      </c>
      <c r="Z65" s="148"/>
      <c r="AA65" s="38">
        <v>140</v>
      </c>
      <c r="AB65" s="147">
        <v>463</v>
      </c>
      <c r="AC65" s="148"/>
      <c r="AD65" s="30"/>
      <c r="AE65" s="147"/>
      <c r="AF65" s="148"/>
      <c r="AG65" s="38">
        <v>444</v>
      </c>
      <c r="AH65" s="147">
        <v>157</v>
      </c>
      <c r="AI65" s="148"/>
      <c r="AJ65" s="28">
        <v>15</v>
      </c>
      <c r="AK65" s="147"/>
      <c r="AL65" s="148"/>
      <c r="AM65" s="28">
        <v>401</v>
      </c>
      <c r="AN65" s="15"/>
      <c r="AO65" s="219"/>
      <c r="AP65" s="147">
        <v>53</v>
      </c>
      <c r="AQ65" s="148"/>
      <c r="AR65" s="28">
        <v>421</v>
      </c>
      <c r="AS65" s="147"/>
      <c r="AT65" s="148"/>
      <c r="AU65" s="28"/>
      <c r="AV65" s="147"/>
      <c r="AW65" s="148"/>
      <c r="AX65" s="28"/>
    </row>
    <row r="66" spans="1:50" ht="18" customHeight="1" thickBot="1">
      <c r="A66" s="98"/>
      <c r="B66" s="213">
        <v>0.3263888888888889</v>
      </c>
      <c r="C66" s="209"/>
      <c r="D66" s="210"/>
      <c r="E66" s="213">
        <v>0.36458333333333331</v>
      </c>
      <c r="F66" s="209"/>
      <c r="G66" s="210"/>
      <c r="H66" s="213">
        <v>0.33680555555555558</v>
      </c>
      <c r="I66" s="209"/>
      <c r="J66" s="210"/>
      <c r="K66" s="213">
        <v>0.40625</v>
      </c>
      <c r="L66" s="209"/>
      <c r="M66" s="210"/>
      <c r="N66" s="213">
        <v>0.3125</v>
      </c>
      <c r="O66" s="209"/>
      <c r="P66" s="210"/>
      <c r="Q66" s="213">
        <v>0.3125</v>
      </c>
      <c r="R66" s="209"/>
      <c r="S66" s="210"/>
      <c r="T66" s="213">
        <v>0.29166666666666669</v>
      </c>
      <c r="U66" s="209"/>
      <c r="V66" s="210"/>
      <c r="W66" s="24"/>
      <c r="X66" s="100"/>
      <c r="Y66" s="206">
        <v>0.29166666666666669</v>
      </c>
      <c r="Z66" s="207"/>
      <c r="AA66" s="208"/>
      <c r="AB66" s="206">
        <v>0.41666666666666669</v>
      </c>
      <c r="AC66" s="207"/>
      <c r="AD66" s="208"/>
      <c r="AE66" s="206">
        <v>0.20833333333333334</v>
      </c>
      <c r="AF66" s="207"/>
      <c r="AG66" s="208"/>
      <c r="AH66" s="206">
        <v>0.19791666666666666</v>
      </c>
      <c r="AI66" s="207"/>
      <c r="AJ66" s="208"/>
      <c r="AK66" s="206">
        <v>0.20138888888888887</v>
      </c>
      <c r="AL66" s="207"/>
      <c r="AM66" s="208"/>
      <c r="AN66" s="15"/>
      <c r="AO66" s="99"/>
      <c r="AP66" s="206">
        <v>0.28125</v>
      </c>
      <c r="AQ66" s="207"/>
      <c r="AR66" s="208"/>
      <c r="AS66" s="206">
        <v>0</v>
      </c>
      <c r="AT66" s="207"/>
      <c r="AU66" s="208"/>
      <c r="AV66" s="220"/>
      <c r="AW66" s="221"/>
      <c r="AX66" s="221"/>
    </row>
    <row r="67" spans="1:50" ht="34.9" customHeight="1" thickBot="1">
      <c r="A67" s="217">
        <f>A51+1</f>
        <v>45149</v>
      </c>
      <c r="B67" s="10">
        <v>1</v>
      </c>
      <c r="C67" s="31"/>
      <c r="D67" s="32" t="s">
        <v>0</v>
      </c>
      <c r="E67" s="10">
        <v>2</v>
      </c>
      <c r="F67" s="31"/>
      <c r="G67" s="32" t="s">
        <v>1</v>
      </c>
      <c r="H67" s="10">
        <v>3</v>
      </c>
      <c r="I67" s="31"/>
      <c r="J67" s="32" t="s">
        <v>2</v>
      </c>
      <c r="K67" s="10">
        <v>4</v>
      </c>
      <c r="L67" s="31"/>
      <c r="M67" s="32" t="s">
        <v>3</v>
      </c>
      <c r="N67" s="10">
        <v>5</v>
      </c>
      <c r="O67" s="31"/>
      <c r="P67" s="32" t="s">
        <v>4</v>
      </c>
      <c r="Q67" s="10">
        <v>6</v>
      </c>
      <c r="R67" s="31"/>
      <c r="S67" s="32" t="s">
        <v>5</v>
      </c>
      <c r="T67" s="10">
        <v>7</v>
      </c>
      <c r="U67" s="31"/>
      <c r="V67" s="32" t="s">
        <v>207</v>
      </c>
      <c r="W67" s="24"/>
      <c r="X67" s="169">
        <f>X51+1</f>
        <v>45149</v>
      </c>
      <c r="Y67" s="11"/>
      <c r="Z67" s="31"/>
      <c r="AA67" s="32" t="s">
        <v>6</v>
      </c>
      <c r="AB67" s="11"/>
      <c r="AC67" s="31"/>
      <c r="AD67" s="46" t="s">
        <v>7</v>
      </c>
      <c r="AE67" s="11"/>
      <c r="AF67" s="31"/>
      <c r="AG67" s="32" t="s">
        <v>8</v>
      </c>
      <c r="AH67" s="11"/>
      <c r="AI67" s="31"/>
      <c r="AJ67" s="32" t="s">
        <v>8</v>
      </c>
      <c r="AK67" s="13"/>
      <c r="AL67" s="122"/>
      <c r="AM67" s="124" t="s">
        <v>8</v>
      </c>
      <c r="AN67" s="15"/>
      <c r="AO67" s="217">
        <f>AO51+1</f>
        <v>45149</v>
      </c>
      <c r="AP67" s="16">
        <v>13</v>
      </c>
      <c r="AQ67" s="17"/>
      <c r="AR67" s="103" t="s">
        <v>9</v>
      </c>
      <c r="AS67" s="16">
        <v>4</v>
      </c>
      <c r="AT67" s="17"/>
      <c r="AU67" s="103" t="s">
        <v>10</v>
      </c>
      <c r="AV67" s="16"/>
      <c r="AW67" s="17"/>
      <c r="AX67" s="103" t="s">
        <v>11</v>
      </c>
    </row>
    <row r="68" spans="1:50" ht="18.75" thickBot="1">
      <c r="A68" s="218"/>
      <c r="B68" s="149">
        <v>0</v>
      </c>
      <c r="C68" s="150"/>
      <c r="D68" s="20" t="str">
        <f>_xlfn.IFNA(VLOOKUP(B67,CTR[],2,FALSE),"")</f>
        <v>Arnaud / GC-690-DK</v>
      </c>
      <c r="E68" s="149">
        <v>0</v>
      </c>
      <c r="F68" s="150"/>
      <c r="G68" s="20" t="str">
        <f>_xlfn.IFNA(VLOOKUP(E67,CTR[],2,FALSE),"")</f>
        <v>Caroll / FZ-768-KH</v>
      </c>
      <c r="H68" s="149">
        <v>0</v>
      </c>
      <c r="I68" s="150"/>
      <c r="J68" s="20" t="str">
        <f>_xlfn.IFNA(VLOOKUP(H67,CTR[],2,FALSE),"")</f>
        <v>Django / FF-017-HG</v>
      </c>
      <c r="K68" s="149">
        <v>0</v>
      </c>
      <c r="L68" s="150"/>
      <c r="M68" s="20" t="str">
        <f>_xlfn.IFNA(VLOOKUP(K67,CTR[],2,FALSE),"")</f>
        <v>Eric / GC-102-TG</v>
      </c>
      <c r="N68" s="149">
        <v>0</v>
      </c>
      <c r="O68" s="150"/>
      <c r="P68" s="20" t="str">
        <f>_xlfn.IFNA(VLOOKUP(N67,CTR[],2,FALSE),"")</f>
        <v>Francois / CG-359-XQ</v>
      </c>
      <c r="Q68" s="149">
        <v>0</v>
      </c>
      <c r="R68" s="150"/>
      <c r="S68" s="20" t="str">
        <f>_xlfn.IFNA(VLOOKUP(Q67,CTR[],2,FALSE),"")</f>
        <v>Fred V / GE-241-HL</v>
      </c>
      <c r="T68" s="149">
        <v>0</v>
      </c>
      <c r="U68" s="150"/>
      <c r="V68" s="20" t="str">
        <f>_xlfn.IFNA(VLOOKUP(T67,CTR[],2,FALSE),"")</f>
        <v>Frederic / GJ-077-GS</v>
      </c>
      <c r="W68" s="24"/>
      <c r="X68" s="170"/>
      <c r="Y68" s="149">
        <v>0</v>
      </c>
      <c r="Z68" s="150"/>
      <c r="AA68" s="20" t="str">
        <f>_xlfn.IFNA(VLOOKUP(Y67,CTR[],2,FALSE),"")</f>
        <v/>
      </c>
      <c r="AB68" s="149">
        <v>0</v>
      </c>
      <c r="AC68" s="150"/>
      <c r="AD68" s="37" t="str">
        <f>_xlfn.IFNA(VLOOKUP(AB67,CTR[],2,FALSE),"")</f>
        <v/>
      </c>
      <c r="AE68" s="149">
        <v>0</v>
      </c>
      <c r="AF68" s="150"/>
      <c r="AG68" s="20" t="str">
        <f>_xlfn.IFNA(VLOOKUP(AE67,CTR[],2,FALSE),"")</f>
        <v/>
      </c>
      <c r="AH68" s="149">
        <v>0</v>
      </c>
      <c r="AI68" s="150"/>
      <c r="AJ68" s="20" t="str">
        <f>_xlfn.IFNA(VLOOKUP(AH67,CTR[],2,FALSE),"")</f>
        <v/>
      </c>
      <c r="AK68" s="159">
        <v>0</v>
      </c>
      <c r="AL68" s="160"/>
      <c r="AM68" s="20" t="str">
        <f>_xlfn.IFNA(VLOOKUP(AK67,CTR[],2,FALSE),"")</f>
        <v/>
      </c>
      <c r="AN68" s="15"/>
      <c r="AO68" s="218"/>
      <c r="AP68" s="151">
        <v>0</v>
      </c>
      <c r="AQ68" s="152"/>
      <c r="AR68" s="22" t="str">
        <f>_xlfn.IFNA(VLOOKUP(AP67,CTR[],2,FALSE),"")</f>
        <v>Yusuf / GJ-714-GR</v>
      </c>
      <c r="AS68" s="151">
        <v>0</v>
      </c>
      <c r="AT68" s="152"/>
      <c r="AU68" s="22" t="str">
        <f>_xlfn.IFNA(VLOOKUP(AS67,CTR[],2,FALSE),"")</f>
        <v>Eric / GC-102-TG</v>
      </c>
      <c r="AV68" s="151">
        <v>0</v>
      </c>
      <c r="AW68" s="152"/>
      <c r="AX68" s="22" t="str">
        <f>_xlfn.IFNA(VLOOKUP(AV67,CTR[],2,FALSE),"")</f>
        <v/>
      </c>
    </row>
    <row r="69" spans="1:50" ht="15.6" customHeight="1">
      <c r="A69" s="218"/>
      <c r="B69" s="140" t="str">
        <f>_xlfn.IFNA(VLOOKUP(B67,CTR[],3,FALSE),"")</f>
        <v>FW-097-JQ</v>
      </c>
      <c r="C69" s="4" t="s">
        <v>242</v>
      </c>
      <c r="D69" s="23" t="str">
        <f>_xlfn.IFNA(VLOOKUP(C69,Agences[],2,FALSE),"")</f>
        <v>CHGT PTF ST SULPICE</v>
      </c>
      <c r="E69" s="140" t="str">
        <f>_xlfn.IFNA(VLOOKUP(E67,CTR[],3,FALSE),"")</f>
        <v>FZ-277-WC</v>
      </c>
      <c r="F69" s="4" t="s">
        <v>242</v>
      </c>
      <c r="G69" s="23" t="str">
        <f>_xlfn.IFNA(VLOOKUP(F69,Agences[],2,FALSE),"")</f>
        <v>CHGT PTF ST SULPICE</v>
      </c>
      <c r="H69" s="140" t="str">
        <f>_xlfn.IFNA(VLOOKUP(H67,CTR[],3,FALSE),"")</f>
        <v>FW-038-JQ</v>
      </c>
      <c r="I69" s="4" t="s">
        <v>242</v>
      </c>
      <c r="J69" s="23" t="str">
        <f>_xlfn.IFNA(VLOOKUP(I69:I80,Agences[],2,FALSE),"")</f>
        <v>CHGT PTF ST SULPICE</v>
      </c>
      <c r="K69" s="140" t="str">
        <f>_xlfn.IFNA(VLOOKUP(K67,CTR[],3,FALSE),"")</f>
        <v>FB-586-AV</v>
      </c>
      <c r="L69" s="4" t="s">
        <v>242</v>
      </c>
      <c r="M69" s="23" t="str">
        <f>_xlfn.IFNA(VLOOKUP(L69:L80,Agences[],2,FALSE),"")</f>
        <v>CHGT PTF ST SULPICE</v>
      </c>
      <c r="N69" s="140" t="str">
        <f>_xlfn.IFNA(VLOOKUP(N67,CTR[],3,FALSE),"")</f>
        <v>ES-646-PH</v>
      </c>
      <c r="O69" s="4" t="s">
        <v>242</v>
      </c>
      <c r="P69" s="23" t="str">
        <f>_xlfn.IFNA(VLOOKUP(O69:O80,Agences[],2,FALSE),"")</f>
        <v>CHGT PTF ST SULPICE</v>
      </c>
      <c r="Q69" s="140" t="str">
        <f>_xlfn.IFNA(VLOOKUP(Q67,CTR[],3,FALSE),"")</f>
        <v>ES-069-PJ</v>
      </c>
      <c r="R69" s="4" t="s">
        <v>242</v>
      </c>
      <c r="S69" s="23" t="str">
        <f>_xlfn.IFNA(VLOOKUP(R69:R80,Agences[],2,FALSE),"")</f>
        <v>CHGT PTF ST SULPICE</v>
      </c>
      <c r="T69" s="140" t="str">
        <f>_xlfn.IFNA(VLOOKUP(T67,CTR[],3,FALSE),"")</f>
        <v>GG-223-VB</v>
      </c>
      <c r="U69" s="4" t="s">
        <v>242</v>
      </c>
      <c r="V69" s="23" t="str">
        <f>_xlfn.IFNA(VLOOKUP(U69:U79,Agences[],2,FALSE),"")</f>
        <v>CHGT PTF ST SULPICE</v>
      </c>
      <c r="W69" s="24"/>
      <c r="X69" s="170"/>
      <c r="Y69" s="140" t="str">
        <f>_xlfn.IFNA(VLOOKUP(Y67,CTR[],3,FALSE),"")</f>
        <v/>
      </c>
      <c r="Z69" s="4">
        <v>6</v>
      </c>
      <c r="AA69" s="23" t="str">
        <f>_xlfn.IFNA(VLOOKUP(Z69:Z79,Agences[],2,FALSE),"")</f>
        <v>PTF AUTO 6</v>
      </c>
      <c r="AB69" s="140" t="str">
        <f>_xlfn.IFNA(VLOOKUP(AB67,CTR[],3,FALSE),"")</f>
        <v/>
      </c>
      <c r="AC69" s="4"/>
      <c r="AD69" s="25" t="str">
        <f>_xlfn.IFNA(VLOOKUP(AC69:AC79,Agences[],2,FALSE),"")</f>
        <v/>
      </c>
      <c r="AE69" s="140" t="str">
        <f>_xlfn.IFNA(VLOOKUP(AE67,CTR[],3,FALSE),"")</f>
        <v/>
      </c>
      <c r="AF69" s="4"/>
      <c r="AG69" s="23" t="str">
        <f>_xlfn.IFNA(VLOOKUP(AF69:AF79,Agences[],2,FALSE),"")</f>
        <v/>
      </c>
      <c r="AH69" s="140" t="str">
        <f>_xlfn.IFNA(VLOOKUP(AH67,CTR[],3,FALSE),"")</f>
        <v/>
      </c>
      <c r="AI69" s="4" t="s">
        <v>271</v>
      </c>
      <c r="AJ69" s="23" t="str">
        <f>_xlfn.IFNA(VLOOKUP(AI69:AI79,Agences[],2,FALSE),"")</f>
        <v>E-COMMERCE ptf 006</v>
      </c>
      <c r="AK69" s="140" t="str">
        <f>_xlfn.IFNA(VLOOKUP(AK67,CTR[],3,FALSE),"")</f>
        <v/>
      </c>
      <c r="AL69" s="4"/>
      <c r="AM69" s="23" t="str">
        <f>_xlfn.IFNA(VLOOKUP(AL69,Agences[],2,FALSE),"")</f>
        <v/>
      </c>
      <c r="AN69" s="15"/>
      <c r="AO69" s="218"/>
      <c r="AP69" s="140" t="str">
        <f>_xlfn.IFNA(VLOOKUP(AP67,CTR[],3,FALSE),"")</f>
        <v>FB-043-AA</v>
      </c>
      <c r="AQ69" s="4">
        <v>8</v>
      </c>
      <c r="AR69" s="23" t="str">
        <f>_xlfn.IFNA(VLOOKUP(AQ69:AQ79,Agences[],2,FALSE),"")</f>
        <v>PTF ST SULPICE</v>
      </c>
      <c r="AS69" s="140" t="str">
        <f>_xlfn.IFNA(VLOOKUP(AS67,CTR[],3,FALSE),"")</f>
        <v>FB-586-AV</v>
      </c>
      <c r="AT69" s="4"/>
      <c r="AU69" s="23" t="str">
        <f>_xlfn.IFNA(VLOOKUP(AT69:AT79,Agences[],2,FALSE),"")</f>
        <v/>
      </c>
      <c r="AV69" s="140" t="str">
        <f>_xlfn.IFNA(VLOOKUP(AV67,CTR[],3,FALSE),"")</f>
        <v/>
      </c>
      <c r="AW69" s="4"/>
      <c r="AX69" s="23" t="str">
        <f>_xlfn.IFNA(VLOOKUP(AW69:AW79,Agences[],2,FALSE),"")</f>
        <v/>
      </c>
    </row>
    <row r="70" spans="1:50" ht="15.75">
      <c r="A70" s="218"/>
      <c r="B70" s="141"/>
      <c r="C70" s="5">
        <v>136</v>
      </c>
      <c r="D70" s="26" t="str">
        <f>_xlfn.IFNA(VLOOKUP(C70,Agences[],2,FALSE),"")</f>
        <v>FOIX</v>
      </c>
      <c r="E70" s="141"/>
      <c r="F70" s="5">
        <v>89</v>
      </c>
      <c r="G70" s="26" t="str">
        <f>_xlfn.IFNA(VLOOKUP(F70,Agences[],2,FALSE),"")</f>
        <v>MIREPOIX</v>
      </c>
      <c r="H70" s="141"/>
      <c r="I70" s="5">
        <v>194</v>
      </c>
      <c r="J70" s="26" t="str">
        <f>_xlfn.IFNA(VLOOKUP(I70:I81,Agences[],2,FALSE),"")</f>
        <v>SOULOM RP</v>
      </c>
      <c r="K70" s="141"/>
      <c r="L70" s="5">
        <v>33</v>
      </c>
      <c r="M70" s="26" t="str">
        <f>_xlfn.IFNA(VLOOKUP(L70:L81,Agences[],2,FALSE),"")</f>
        <v>MONTAUBAN NORD</v>
      </c>
      <c r="N70" s="141"/>
      <c r="O70" s="5">
        <v>114</v>
      </c>
      <c r="P70" s="26" t="str">
        <f>_xlfn.IFNA(VLOOKUP(O70:O81,Agences[],2,FALSE),"")</f>
        <v>FONSORBES</v>
      </c>
      <c r="Q70" s="141"/>
      <c r="R70" s="5">
        <v>142</v>
      </c>
      <c r="S70" s="26" t="str">
        <f>_xlfn.IFNA(VLOOKUP(R70:R81,Agences[],2,FALSE),"")</f>
        <v>LABASTIDE ST PIERRE</v>
      </c>
      <c r="T70" s="141"/>
      <c r="U70" s="5">
        <v>19</v>
      </c>
      <c r="V70" s="26" t="str">
        <f>_xlfn.IFNA(VLOOKUP(U69:U80,Agences[],2,FALSE),"")</f>
        <v>VILLEFRANCHE L.</v>
      </c>
      <c r="W70" s="24"/>
      <c r="X70" s="170"/>
      <c r="Y70" s="141"/>
      <c r="Z70" s="5"/>
      <c r="AA70" s="26" t="str">
        <f>_xlfn.IFNA(VLOOKUP(Z70:Z81,Agences[],2,FALSE),"")</f>
        <v/>
      </c>
      <c r="AB70" s="141"/>
      <c r="AC70" s="5">
        <v>3</v>
      </c>
      <c r="AD70" s="27" t="str">
        <f>_xlfn.IFNA(VLOOKUP(AC70:AC80,Agences[],2,FALSE),"")</f>
        <v>RECHERCHE DE FRET</v>
      </c>
      <c r="AE70" s="141"/>
      <c r="AF70" s="5"/>
      <c r="AG70" s="26" t="str">
        <f>_xlfn.IFNA(VLOOKUP(AF70:AF80,Agences[],2,FALSE),"")</f>
        <v/>
      </c>
      <c r="AH70" s="141"/>
      <c r="AI70" s="5">
        <v>165</v>
      </c>
      <c r="AJ70" s="26" t="str">
        <f>_xlfn.IFNA(VLOOKUP(AI70:AI80,Agences[],2,FALSE),"")</f>
        <v>AUTERIVE</v>
      </c>
      <c r="AK70" s="141"/>
      <c r="AL70" s="5">
        <v>4</v>
      </c>
      <c r="AM70" s="26" t="str">
        <f>_xlfn.IFNA(VLOOKUP(AL70,Agences[],2,FALSE),"")</f>
        <v>A DISPO DE L'EXPLOIT</v>
      </c>
      <c r="AN70" s="15"/>
      <c r="AO70" s="218"/>
      <c r="AP70" s="141"/>
      <c r="AQ70" s="5"/>
      <c r="AR70" s="26" t="str">
        <f>_xlfn.IFNA(VLOOKUP(AQ70:AQ80,Agences[],2,FALSE),"")</f>
        <v/>
      </c>
      <c r="AS70" s="141"/>
      <c r="AT70" s="5"/>
      <c r="AU70" s="26" t="str">
        <f>_xlfn.IFNA(VLOOKUP(AT70:AT80,Agences[],2,FALSE),"")</f>
        <v/>
      </c>
      <c r="AV70" s="141"/>
      <c r="AW70" s="5"/>
      <c r="AX70" s="26" t="str">
        <f>_xlfn.IFNA(VLOOKUP(AW70:AW80,Agences[],2,FALSE),"")</f>
        <v/>
      </c>
    </row>
    <row r="71" spans="1:50" ht="15.75">
      <c r="A71" s="218"/>
      <c r="B71" s="141"/>
      <c r="C71" s="5">
        <v>97</v>
      </c>
      <c r="D71" s="26" t="str">
        <f>_xlfn.IFNA(VLOOKUP(C71,Agences[],2,FALSE),"")</f>
        <v>TARASCON / ARIEGE</v>
      </c>
      <c r="E71" s="141"/>
      <c r="F71" s="5">
        <v>90</v>
      </c>
      <c r="G71" s="26" t="str">
        <f>_xlfn.IFNA(VLOOKUP(F71,Agences[],2,FALSE),"")</f>
        <v>PAMIERS</v>
      </c>
      <c r="H71" s="141"/>
      <c r="I71" s="5">
        <v>81</v>
      </c>
      <c r="J71" s="26" t="str">
        <f>_xlfn.IFNA(VLOOKUP(I71:I81,Agences[],2,FALSE),"")</f>
        <v>TARBES</v>
      </c>
      <c r="K71" s="141"/>
      <c r="L71" s="5">
        <v>121</v>
      </c>
      <c r="M71" s="26" t="str">
        <f>_xlfn.IFNA(VLOOKUP(L71:L84,Agences[],2,FALSE),"")</f>
        <v>MONTAUBAN SUD</v>
      </c>
      <c r="N71" s="141"/>
      <c r="O71" s="5">
        <v>134</v>
      </c>
      <c r="P71" s="26" t="str">
        <f>_xlfn.IFNA(VLOOKUP(O71:O84,Agences[],2,FALSE),"")</f>
        <v>STE FOY DE P.</v>
      </c>
      <c r="Q71" s="141"/>
      <c r="R71" s="5">
        <v>35</v>
      </c>
      <c r="S71" s="26" t="str">
        <f>_xlfn.IFNA(VLOOKUP(R71:R84,Agences[],2,FALSE),"")</f>
        <v>CAUSSADE</v>
      </c>
      <c r="T71" s="141"/>
      <c r="U71" s="5">
        <v>86</v>
      </c>
      <c r="V71" s="26" t="str">
        <f>_xlfn.IFNA(VLOOKUP(U70:U81,Agences[],2,FALSE),"")</f>
        <v>LIMOUX</v>
      </c>
      <c r="W71" s="24"/>
      <c r="X71" s="170"/>
      <c r="Y71" s="141"/>
      <c r="Z71" s="5">
        <v>4</v>
      </c>
      <c r="AA71" s="26" t="str">
        <f>_xlfn.IFNA(VLOOKUP(Z71:Z84,Agences[],2,FALSE),"")</f>
        <v>A DISPO DE L'EXPLOIT</v>
      </c>
      <c r="AB71" s="141"/>
      <c r="AC71" s="5"/>
      <c r="AD71" s="27" t="str">
        <f>_xlfn.IFNA(VLOOKUP(AC71:AC81,Agences[],2,FALSE),"")</f>
        <v/>
      </c>
      <c r="AE71" s="141"/>
      <c r="AF71" s="5"/>
      <c r="AG71" s="26" t="str">
        <f>_xlfn.IFNA(VLOOKUP(AF71:AF81,Agences[],2,FALSE),"")</f>
        <v/>
      </c>
      <c r="AH71" s="141"/>
      <c r="AI71" s="5">
        <v>15</v>
      </c>
      <c r="AJ71" s="26" t="str">
        <f>_xlfn.IFNA(VLOOKUP(AI71:AI81,Agences[],2,FALSE),"")</f>
        <v>PINSAGUEL</v>
      </c>
      <c r="AK71" s="141"/>
      <c r="AL71" s="5"/>
      <c r="AM71" s="26" t="str">
        <f>_xlfn.IFNA(VLOOKUP(AL71,Agences[],2,FALSE),"")</f>
        <v/>
      </c>
      <c r="AN71" s="15"/>
      <c r="AO71" s="218"/>
      <c r="AP71" s="141"/>
      <c r="AQ71" s="5">
        <v>4</v>
      </c>
      <c r="AR71" s="26" t="str">
        <f>_xlfn.IFNA(VLOOKUP(AQ71:AQ81,Agences[],2,FALSE),"")</f>
        <v>A DISPO DE L'EXPLOIT</v>
      </c>
      <c r="AS71" s="141"/>
      <c r="AT71" s="5"/>
      <c r="AU71" s="26" t="str">
        <f>_xlfn.IFNA(VLOOKUP(AT71:AT81,Agences[],2,FALSE),"")</f>
        <v/>
      </c>
      <c r="AV71" s="141"/>
      <c r="AW71" s="5"/>
      <c r="AX71" s="26" t="str">
        <f>_xlfn.IFNA(VLOOKUP(AW71:AW81,Agences[],2,FALSE),"")</f>
        <v/>
      </c>
    </row>
    <row r="72" spans="1:50" ht="15.75">
      <c r="A72" s="218"/>
      <c r="B72" s="141"/>
      <c r="C72" s="5"/>
      <c r="D72" s="26" t="str">
        <f>_xlfn.IFNA(VLOOKUP(C72,Agences[],2,FALSE),"")</f>
        <v/>
      </c>
      <c r="E72" s="141"/>
      <c r="F72" s="5"/>
      <c r="G72" s="26" t="str">
        <f>_xlfn.IFNA(VLOOKUP(F72,Agences[],2,FALSE),"")</f>
        <v/>
      </c>
      <c r="H72" s="141"/>
      <c r="I72" s="5">
        <v>154</v>
      </c>
      <c r="J72" s="26" t="str">
        <f>_xlfn.IFNA(VLOOKUP(I72:I84,Agences[],2,FALSE),"")</f>
        <v>TARBES BET. VIA 81</v>
      </c>
      <c r="K72" s="141"/>
      <c r="L72" s="5">
        <v>499</v>
      </c>
      <c r="M72" s="26" t="str">
        <f>_xlfn.IFNA(VLOOKUP(L72:L85,Agences[],2,FALSE),"")</f>
        <v>MONTAUBAN BOIS</v>
      </c>
      <c r="N72" s="141"/>
      <c r="O72" s="5">
        <v>470</v>
      </c>
      <c r="P72" s="26" t="str">
        <f>_xlfn.IFNA(VLOOKUP(O72:O85,Agences[],2,FALSE),"")</f>
        <v>NOE</v>
      </c>
      <c r="Q72" s="141"/>
      <c r="R72" s="5">
        <v>34</v>
      </c>
      <c r="S72" s="26" t="str">
        <f>_xlfn.IFNA(VLOOKUP(R72:R85,Agences[],2,FALSE),"")</f>
        <v>VERDUN SUR G.</v>
      </c>
      <c r="T72" s="141"/>
      <c r="U72" s="5"/>
      <c r="V72" s="26" t="str">
        <f>_xlfn.IFNA(VLOOKUP(U69:U80,Agences[],2,FALSE),"")</f>
        <v/>
      </c>
      <c r="W72" s="24"/>
      <c r="X72" s="170"/>
      <c r="Y72" s="141"/>
      <c r="Z72" s="5"/>
      <c r="AA72" s="26" t="str">
        <f>_xlfn.IFNA(VLOOKUP(Z72:Z85,Agences[],2,FALSE),"")</f>
        <v/>
      </c>
      <c r="AB72" s="141"/>
      <c r="AC72" s="5">
        <v>4</v>
      </c>
      <c r="AD72" s="27" t="str">
        <f>_xlfn.IFNA(VLOOKUP(AC72:AC84,Agences[],2,FALSE),"")</f>
        <v>A DISPO DE L'EXPLOIT</v>
      </c>
      <c r="AE72" s="141"/>
      <c r="AF72" s="5">
        <v>4</v>
      </c>
      <c r="AG72" s="26" t="str">
        <f>_xlfn.IFNA(VLOOKUP(AF72:AF84,Agences[],2,FALSE),"")</f>
        <v>A DISPO DE L'EXPLOIT</v>
      </c>
      <c r="AH72" s="141"/>
      <c r="AI72" s="5">
        <v>145</v>
      </c>
      <c r="AJ72" s="26" t="str">
        <f>_xlfn.IFNA(VLOOKUP(AI72:AI84,Agences[],2,FALSE),"")</f>
        <v>CASTANET-TOLOSAN</v>
      </c>
      <c r="AK72" s="141"/>
      <c r="AL72" s="5"/>
      <c r="AM72" s="26" t="str">
        <f>_xlfn.IFNA(VLOOKUP(AL72,Agences[],2,FALSE),"")</f>
        <v/>
      </c>
      <c r="AN72" s="15"/>
      <c r="AO72" s="218"/>
      <c r="AP72" s="141"/>
      <c r="AQ72" s="5"/>
      <c r="AR72" s="26" t="str">
        <f>_xlfn.IFNA(VLOOKUP(AQ72:AQ81,Agences[],2,FALSE),"")</f>
        <v/>
      </c>
      <c r="AS72" s="141"/>
      <c r="AT72" s="5"/>
      <c r="AU72" s="26" t="str">
        <f>_xlfn.IFNA(VLOOKUP(AT72:AT81,Agences[],2,FALSE),"")</f>
        <v/>
      </c>
      <c r="AV72" s="141"/>
      <c r="AW72" s="5"/>
      <c r="AX72" s="26" t="str">
        <f>_xlfn.IFNA(VLOOKUP(AW72:AW81,Agences[],2,FALSE),"")</f>
        <v/>
      </c>
    </row>
    <row r="73" spans="1:50" ht="15.6" customHeight="1">
      <c r="A73" s="218"/>
      <c r="B73" s="141"/>
      <c r="C73" s="5">
        <v>3</v>
      </c>
      <c r="D73" s="26" t="str">
        <f>_xlfn.IFNA(VLOOKUP(C73,Agences[],2,FALSE),"")</f>
        <v>RECHERCHE DE FRET</v>
      </c>
      <c r="E73" s="141"/>
      <c r="F73" s="5">
        <v>3</v>
      </c>
      <c r="G73" s="26" t="str">
        <f>_xlfn.IFNA(VLOOKUP(F73,Agences[],2,FALSE),"")</f>
        <v>RECHERCHE DE FRET</v>
      </c>
      <c r="H73" s="141"/>
      <c r="I73" s="5">
        <v>196</v>
      </c>
      <c r="J73" s="26" t="str">
        <f>_xlfn.IFNA(VLOOKUP(I73:I85,Agences[],2,FALSE),"")</f>
        <v>TARBES  BOIS</v>
      </c>
      <c r="K73" s="141"/>
      <c r="L73" s="5">
        <v>456</v>
      </c>
      <c r="M73" s="26" t="str">
        <f>_xlfn.IFNA(VLOOKUP(L73:L86,Agences[],2,FALSE),"")</f>
        <v>MONTAUBAN GYPSO</v>
      </c>
      <c r="N73" s="141"/>
      <c r="O73" s="5"/>
      <c r="P73" s="26" t="str">
        <f>_xlfn.IFNA(VLOOKUP(O73:O86,Agences[],2,FALSE),"")</f>
        <v/>
      </c>
      <c r="Q73" s="141"/>
      <c r="R73" s="5"/>
      <c r="S73" s="26" t="str">
        <f>_xlfn.IFNA(VLOOKUP(R73:R86,Agences[],2,FALSE),"")</f>
        <v/>
      </c>
      <c r="T73" s="141"/>
      <c r="U73" s="5">
        <v>3</v>
      </c>
      <c r="V73" s="26" t="str">
        <f>_xlfn.IFNA(VLOOKUP(U70:U81,Agences[],2,FALSE),"")</f>
        <v>RECHERCHE DE FRET</v>
      </c>
      <c r="W73" s="29"/>
      <c r="X73" s="170"/>
      <c r="Y73" s="141"/>
      <c r="Z73" s="5"/>
      <c r="AA73" s="26" t="str">
        <f>_xlfn.IFNA(VLOOKUP(Z73:Z86,Agences[],2,FALSE),"")</f>
        <v/>
      </c>
      <c r="AB73" s="141"/>
      <c r="AC73" s="5"/>
      <c r="AD73" s="27" t="str">
        <f>_xlfn.IFNA(VLOOKUP(AC73:AC85,Agences[],2,FALSE),"")</f>
        <v/>
      </c>
      <c r="AE73" s="141"/>
      <c r="AF73" s="5"/>
      <c r="AG73" s="26" t="str">
        <f>_xlfn.IFNA(VLOOKUP(AF73:AF85,Agences[],2,FALSE),"")</f>
        <v/>
      </c>
      <c r="AH73" s="141"/>
      <c r="AI73" s="5">
        <v>18</v>
      </c>
      <c r="AJ73" s="26" t="str">
        <f>_xlfn.IFNA(VLOOKUP(AI73:AI85,Agences[],2,FALSE),"")</f>
        <v>SAINT-ORENS</v>
      </c>
      <c r="AK73" s="141"/>
      <c r="AL73" s="5"/>
      <c r="AM73" s="26" t="str">
        <f>_xlfn.IFNA(VLOOKUP(AL73,Agences[],2,FALSE),"")</f>
        <v/>
      </c>
      <c r="AN73" s="15"/>
      <c r="AO73" s="218"/>
      <c r="AP73" s="141"/>
      <c r="AQ73" s="5"/>
      <c r="AR73" s="26"/>
      <c r="AS73" s="141"/>
      <c r="AT73" s="5"/>
      <c r="AU73" s="26"/>
      <c r="AV73" s="141"/>
      <c r="AW73" s="5"/>
      <c r="AX73" s="26"/>
    </row>
    <row r="74" spans="1:50" ht="15.75">
      <c r="A74" s="218"/>
      <c r="B74" s="141"/>
      <c r="C74" s="5"/>
      <c r="D74" s="26" t="str">
        <f>_xlfn.IFNA(VLOOKUP(C74,Agences[],2,FALSE),"")</f>
        <v/>
      </c>
      <c r="E74" s="141"/>
      <c r="F74" s="5"/>
      <c r="G74" s="26" t="str">
        <f>_xlfn.IFNA(VLOOKUP(F74,Agences[],2,FALSE),"")</f>
        <v/>
      </c>
      <c r="H74" s="141"/>
      <c r="I74" s="5"/>
      <c r="J74" s="26" t="str">
        <f>_xlfn.IFNA(VLOOKUP(I74:I86,Agences[],2,FALSE),"")</f>
        <v/>
      </c>
      <c r="K74" s="141"/>
      <c r="L74" s="5"/>
      <c r="M74" s="26" t="str">
        <f>_xlfn.IFNA(VLOOKUP(L74:L88,Agences[],2,FALSE),"")</f>
        <v/>
      </c>
      <c r="N74" s="141"/>
      <c r="O74" s="5">
        <v>3</v>
      </c>
      <c r="P74" s="26" t="str">
        <f>_xlfn.IFNA(VLOOKUP(O74:O88,Agences[],2,FALSE),"")</f>
        <v>RECHERCHE DE FRET</v>
      </c>
      <c r="Q74" s="141"/>
      <c r="R74" s="5">
        <v>3</v>
      </c>
      <c r="S74" s="26" t="str">
        <f>_xlfn.IFNA(VLOOKUP(R74:R88,Agences[],2,FALSE),"")</f>
        <v>RECHERCHE DE FRET</v>
      </c>
      <c r="T74" s="141"/>
      <c r="U74" s="5"/>
      <c r="V74" s="26" t="str">
        <f>_xlfn.IFNA(VLOOKUP(U71:U84,Agences[],2,FALSE),"")</f>
        <v/>
      </c>
      <c r="W74" s="45"/>
      <c r="X74" s="170"/>
      <c r="Y74" s="141"/>
      <c r="Z74" s="5"/>
      <c r="AA74" s="26" t="str">
        <f>_xlfn.IFNA(VLOOKUP(Z74:Z88,Agences[],2,FALSE),"")</f>
        <v/>
      </c>
      <c r="AB74" s="141"/>
      <c r="AC74" s="5"/>
      <c r="AD74" s="27" t="str">
        <f>_xlfn.IFNA(VLOOKUP(AC74:AC86,Agences[],2,FALSE),"")</f>
        <v/>
      </c>
      <c r="AE74" s="141"/>
      <c r="AF74" s="5"/>
      <c r="AG74" s="26" t="str">
        <f>_xlfn.IFNA(VLOOKUP(AF74:AF86,Agences[],2,FALSE),"")</f>
        <v/>
      </c>
      <c r="AH74" s="141"/>
      <c r="AI74" s="5">
        <v>14</v>
      </c>
      <c r="AJ74" s="26" t="str">
        <f>_xlfn.IFNA(VLOOKUP(AI74:AI86,Agences[],2,FALSE),"")</f>
        <v>BALMA</v>
      </c>
      <c r="AK74" s="141"/>
      <c r="AL74" s="5"/>
      <c r="AM74" s="26" t="str">
        <f>_xlfn.IFNA(VLOOKUP(AL74,Agences[],2,FALSE),"")</f>
        <v/>
      </c>
      <c r="AN74" s="15"/>
      <c r="AO74" s="218"/>
      <c r="AP74" s="141"/>
      <c r="AQ74" s="5"/>
      <c r="AR74" s="26"/>
      <c r="AS74" s="141"/>
      <c r="AT74" s="5"/>
      <c r="AU74" s="26"/>
      <c r="AV74" s="141"/>
      <c r="AW74" s="5"/>
      <c r="AX74" s="26"/>
    </row>
    <row r="75" spans="1:50" ht="16.149999999999999" customHeight="1">
      <c r="A75" s="218"/>
      <c r="B75" s="141"/>
      <c r="C75" s="5"/>
      <c r="D75" s="26" t="str">
        <f>_xlfn.IFNA(VLOOKUP(C75,Agences[],2,FALSE),"")</f>
        <v/>
      </c>
      <c r="E75" s="141"/>
      <c r="F75" s="5"/>
      <c r="G75" s="26" t="str">
        <f>_xlfn.IFNA(VLOOKUP(F75,Agences[],2,FALSE),"")</f>
        <v/>
      </c>
      <c r="H75" s="141"/>
      <c r="I75" s="5">
        <v>3</v>
      </c>
      <c r="J75" s="26" t="str">
        <f>_xlfn.IFNA(VLOOKUP(I75:I88,Agences[],2,FALSE),"")</f>
        <v>RECHERCHE DE FRET</v>
      </c>
      <c r="K75" s="141"/>
      <c r="L75" s="5">
        <v>3</v>
      </c>
      <c r="M75" s="26" t="str">
        <f>_xlfn.IFNA(VLOOKUP(L75:L89,Agences[],2,FALSE),"")</f>
        <v>RECHERCHE DE FRET</v>
      </c>
      <c r="N75" s="141"/>
      <c r="O75" s="5"/>
      <c r="P75" s="26" t="str">
        <f>_xlfn.IFNA(VLOOKUP(O75:O89,Agences[],2,FALSE),"")</f>
        <v/>
      </c>
      <c r="Q75" s="141"/>
      <c r="R75" s="5"/>
      <c r="S75" s="26" t="str">
        <f>_xlfn.IFNA(VLOOKUP(R75:R89,Agences[],2,FALSE),"")</f>
        <v/>
      </c>
      <c r="T75" s="141"/>
      <c r="U75" s="5"/>
      <c r="V75" s="26" t="str">
        <f>_xlfn.IFNA(VLOOKUP(U72:U85,Agences[],2,FALSE),"")</f>
        <v/>
      </c>
      <c r="W75" s="48"/>
      <c r="X75" s="170"/>
      <c r="Y75" s="141"/>
      <c r="Z75" s="5"/>
      <c r="AA75" s="26" t="str">
        <f>_xlfn.IFNA(VLOOKUP(Z75:Z89,Agences[],2,FALSE),"")</f>
        <v/>
      </c>
      <c r="AB75" s="141"/>
      <c r="AC75" s="5"/>
      <c r="AD75" s="27" t="str">
        <f>_xlfn.IFNA(VLOOKUP(AC75:AC88,Agences[],2,FALSE),"")</f>
        <v/>
      </c>
      <c r="AE75" s="141"/>
      <c r="AF75" s="5"/>
      <c r="AG75" s="26" t="str">
        <f>_xlfn.IFNA(VLOOKUP(AF75:AF88,Agences[],2,FALSE),"")</f>
        <v/>
      </c>
      <c r="AH75" s="141"/>
      <c r="AI75" s="5">
        <v>119</v>
      </c>
      <c r="AJ75" s="26" t="str">
        <f>_xlfn.IFNA(VLOOKUP(AI75:AI88,Agences[],2,FALSE),"")</f>
        <v>FONSEGRIVES</v>
      </c>
      <c r="AK75" s="141"/>
      <c r="AL75" s="5"/>
      <c r="AM75" s="26" t="str">
        <f>_xlfn.IFNA(VLOOKUP(AL75,Agences[],2,FALSE),"")</f>
        <v/>
      </c>
      <c r="AN75" s="45"/>
      <c r="AO75" s="218"/>
      <c r="AP75" s="141"/>
      <c r="AQ75" s="5"/>
      <c r="AR75" s="26" t="str">
        <f>_xlfn.IFNA(VLOOKUP(AQ75:AQ81,Agences[],2,FALSE),"")</f>
        <v/>
      </c>
      <c r="AS75" s="141"/>
      <c r="AT75" s="5"/>
      <c r="AU75" s="26" t="str">
        <f>_xlfn.IFNA(VLOOKUP(AT75:AT81,Agences[],2,FALSE),"")</f>
        <v/>
      </c>
      <c r="AV75" s="141"/>
      <c r="AW75" s="5"/>
      <c r="AX75" s="26" t="str">
        <f>_xlfn.IFNA(VLOOKUP(AW75:AW81,Agences[],2,FALSE),"")</f>
        <v/>
      </c>
    </row>
    <row r="76" spans="1:50" ht="16.149999999999999" customHeight="1">
      <c r="A76" s="218"/>
      <c r="B76" s="141"/>
      <c r="C76" s="5"/>
      <c r="D76" s="26" t="str">
        <f>_xlfn.IFNA(VLOOKUP(C76,Agences[],2,FALSE),"")</f>
        <v/>
      </c>
      <c r="E76" s="141"/>
      <c r="F76" s="5"/>
      <c r="G76" s="26" t="str">
        <f>_xlfn.IFNA(VLOOKUP(F76,Agences[],2,FALSE),"")</f>
        <v/>
      </c>
      <c r="H76" s="141"/>
      <c r="I76" s="5"/>
      <c r="J76" s="26" t="str">
        <f>_xlfn.IFNA(VLOOKUP(I76:I89,Agences[],2,FALSE),"")</f>
        <v/>
      </c>
      <c r="K76" s="141"/>
      <c r="L76" s="5"/>
      <c r="M76" s="26" t="str">
        <f>_xlfn.IFNA(VLOOKUP(L76:L90,Agences[],2,FALSE),"")</f>
        <v/>
      </c>
      <c r="N76" s="141"/>
      <c r="O76" s="5"/>
      <c r="P76" s="26" t="str">
        <f>_xlfn.IFNA(VLOOKUP(O76:O90,Agences[],2,FALSE),"")</f>
        <v/>
      </c>
      <c r="Q76" s="141"/>
      <c r="R76" s="5"/>
      <c r="S76" s="26" t="str">
        <f>_xlfn.IFNA(VLOOKUP(R76:R90,Agences[],2,FALSE),"")</f>
        <v/>
      </c>
      <c r="T76" s="141"/>
      <c r="U76" s="5"/>
      <c r="V76" s="26" t="str">
        <f>_xlfn.IFNA(VLOOKUP(U73:U86,Agences[],2,FALSE),"")</f>
        <v/>
      </c>
      <c r="W76" s="49"/>
      <c r="X76" s="170"/>
      <c r="Y76" s="141"/>
      <c r="Z76" s="5"/>
      <c r="AA76" s="26" t="str">
        <f>_xlfn.IFNA(VLOOKUP(Z76:Z90,Agences[],2,FALSE),"")</f>
        <v/>
      </c>
      <c r="AB76" s="141"/>
      <c r="AC76" s="5"/>
      <c r="AD76" s="27" t="str">
        <f>_xlfn.IFNA(VLOOKUP(AC76:AC89,Agences[],2,FALSE),"")</f>
        <v/>
      </c>
      <c r="AE76" s="141"/>
      <c r="AF76" s="5"/>
      <c r="AG76" s="26" t="str">
        <f>_xlfn.IFNA(VLOOKUP(AF76:AF89,Agences[],2,FALSE),"")</f>
        <v/>
      </c>
      <c r="AH76" s="141"/>
      <c r="AI76" s="5">
        <v>57</v>
      </c>
      <c r="AJ76" s="26" t="str">
        <f>_xlfn.IFNA(VLOOKUP(AI76:AI89,Agences[],2,FALSE),"")</f>
        <v>VERFEIL</v>
      </c>
      <c r="AK76" s="141"/>
      <c r="AL76" s="5"/>
      <c r="AM76" s="26" t="str">
        <f>_xlfn.IFNA(VLOOKUP(AL76,Agences[],2,FALSE),"")</f>
        <v/>
      </c>
      <c r="AN76" s="45"/>
      <c r="AO76" s="218"/>
      <c r="AP76" s="141"/>
      <c r="AQ76" s="5"/>
      <c r="AR76" s="26" t="str">
        <f>_xlfn.IFNA(VLOOKUP(AQ76:AQ81,Agences[],2,FALSE),"")</f>
        <v/>
      </c>
      <c r="AS76" s="141"/>
      <c r="AT76" s="5"/>
      <c r="AU76" s="26" t="str">
        <f>_xlfn.IFNA(VLOOKUP(AT76:AT81,Agences[],2,FALSE),"")</f>
        <v/>
      </c>
      <c r="AV76" s="141"/>
      <c r="AW76" s="5"/>
      <c r="AX76" s="26" t="str">
        <f>_xlfn.IFNA(VLOOKUP(AW76:AW81,Agences[],2,FALSE),"")</f>
        <v/>
      </c>
    </row>
    <row r="77" spans="1:50" ht="15.75">
      <c r="A77" s="218"/>
      <c r="B77" s="141"/>
      <c r="C77" s="5"/>
      <c r="D77" s="26" t="str">
        <f>_xlfn.IFNA(VLOOKUP(C77,Agences[],2,FALSE),"")</f>
        <v/>
      </c>
      <c r="E77" s="141"/>
      <c r="F77" s="5"/>
      <c r="G77" s="26" t="str">
        <f>_xlfn.IFNA(VLOOKUP(F77,Agences[],2,FALSE),"")</f>
        <v/>
      </c>
      <c r="H77" s="141"/>
      <c r="I77" s="5"/>
      <c r="J77" s="26" t="str">
        <f>_xlfn.IFNA(VLOOKUP(I77:I90,Agences[],2,FALSE),"")</f>
        <v/>
      </c>
      <c r="K77" s="141"/>
      <c r="L77" s="5"/>
      <c r="M77" s="26" t="str">
        <f>_xlfn.IFNA(VLOOKUP(L77:L91,Agences[],2,FALSE),"")</f>
        <v/>
      </c>
      <c r="N77" s="141"/>
      <c r="O77" s="5"/>
      <c r="P77" s="26" t="str">
        <f>_xlfn.IFNA(VLOOKUP(O77:O91,Agences[],2,FALSE),"")</f>
        <v/>
      </c>
      <c r="Q77" s="141"/>
      <c r="R77" s="5"/>
      <c r="S77" s="26" t="str">
        <f>_xlfn.IFNA(VLOOKUP(R77:R91,Agences[],2,FALSE),"")</f>
        <v/>
      </c>
      <c r="T77" s="141"/>
      <c r="U77" s="5"/>
      <c r="V77" s="26" t="str">
        <f>_xlfn.IFNA(VLOOKUP(U74:U87,Agences[],2,FALSE),"")</f>
        <v/>
      </c>
      <c r="W77" s="50"/>
      <c r="X77" s="170"/>
      <c r="Y77" s="141"/>
      <c r="Z77" s="5"/>
      <c r="AA77" s="26" t="str">
        <f>_xlfn.IFNA(VLOOKUP(Z77:Z91,Agences[],2,FALSE),"")</f>
        <v/>
      </c>
      <c r="AB77" s="141"/>
      <c r="AC77" s="5"/>
      <c r="AD77" s="27" t="str">
        <f>_xlfn.IFNA(VLOOKUP(AC77:AC90,Agences[],2,FALSE),"")</f>
        <v/>
      </c>
      <c r="AE77" s="141"/>
      <c r="AF77" s="5"/>
      <c r="AG77" s="26" t="str">
        <f>_xlfn.IFNA(VLOOKUP(AF77:AF90,Agences[],2,FALSE),"")</f>
        <v/>
      </c>
      <c r="AH77" s="141"/>
      <c r="AI77" s="5"/>
      <c r="AJ77" s="26" t="str">
        <f>_xlfn.IFNA(VLOOKUP(AI77:AI90,Agences[],2,FALSE),"")</f>
        <v/>
      </c>
      <c r="AK77" s="141"/>
      <c r="AL77" s="5"/>
      <c r="AM77" s="26" t="str">
        <f>_xlfn.IFNA(VLOOKUP(AL77,Agences[],2,FALSE),"")</f>
        <v/>
      </c>
      <c r="AN77" s="39"/>
      <c r="AO77" s="218"/>
      <c r="AP77" s="141"/>
      <c r="AQ77" s="5"/>
      <c r="AR77" s="26" t="str">
        <f>_xlfn.IFNA(VLOOKUP(AQ77:AQ84,Agences[],2,FALSE),"")</f>
        <v/>
      </c>
      <c r="AS77" s="141"/>
      <c r="AT77" s="5"/>
      <c r="AU77" s="26" t="str">
        <f>_xlfn.IFNA(VLOOKUP(AT77:AT84,Agences[],2,FALSE),"")</f>
        <v/>
      </c>
      <c r="AV77" s="141"/>
      <c r="AW77" s="5"/>
      <c r="AX77" s="26" t="str">
        <f>_xlfn.IFNA(VLOOKUP(AW77:AW84,Agences[],2,FALSE),"")</f>
        <v/>
      </c>
    </row>
    <row r="78" spans="1:50" ht="15.75">
      <c r="A78" s="218"/>
      <c r="B78" s="141"/>
      <c r="C78" s="5"/>
      <c r="D78" s="26" t="str">
        <f>_xlfn.IFNA(VLOOKUP(C78,Agences[],2,FALSE),"")</f>
        <v/>
      </c>
      <c r="E78" s="141"/>
      <c r="F78" s="5"/>
      <c r="G78" s="26" t="str">
        <f>_xlfn.IFNA(VLOOKUP(F78,Agences[],2,FALSE),"")</f>
        <v/>
      </c>
      <c r="H78" s="141"/>
      <c r="I78" s="5"/>
      <c r="J78" s="26" t="str">
        <f>_xlfn.IFNA(VLOOKUP(I78:I91,Agences[],2,FALSE),"")</f>
        <v/>
      </c>
      <c r="K78" s="141"/>
      <c r="L78" s="5"/>
      <c r="M78" s="26" t="str">
        <f>_xlfn.IFNA(VLOOKUP(L78:L93,Agences[],2,FALSE),"")</f>
        <v/>
      </c>
      <c r="N78" s="141"/>
      <c r="O78" s="5"/>
      <c r="P78" s="26" t="str">
        <f>_xlfn.IFNA(VLOOKUP(O78:O93,Agences[],2,FALSE),"")</f>
        <v/>
      </c>
      <c r="Q78" s="141"/>
      <c r="R78" s="5"/>
      <c r="S78" s="26" t="str">
        <f>_xlfn.IFNA(VLOOKUP(R78:R93,Agences[],2,FALSE),"")</f>
        <v/>
      </c>
      <c r="T78" s="141"/>
      <c r="U78" s="5"/>
      <c r="V78" s="26" t="str">
        <f>_xlfn.IFNA(VLOOKUP(U75:U88,Agences[],2,FALSE),"")</f>
        <v/>
      </c>
      <c r="W78" s="45"/>
      <c r="X78" s="170"/>
      <c r="Y78" s="141"/>
      <c r="Z78" s="5"/>
      <c r="AA78" s="26" t="str">
        <f>_xlfn.IFNA(VLOOKUP(Z78:Z93,Agences[],2,FALSE),"")</f>
        <v/>
      </c>
      <c r="AB78" s="141"/>
      <c r="AC78" s="5"/>
      <c r="AD78" s="27" t="str">
        <f>_xlfn.IFNA(VLOOKUP(AC78:AC91,Agences[],2,FALSE),"")</f>
        <v/>
      </c>
      <c r="AE78" s="141"/>
      <c r="AF78" s="5"/>
      <c r="AG78" s="26" t="str">
        <f>_xlfn.IFNA(VLOOKUP(AF78:AF91,Agences[],2,FALSE),"")</f>
        <v/>
      </c>
      <c r="AH78" s="141"/>
      <c r="AI78" s="5"/>
      <c r="AJ78" s="26" t="str">
        <f>_xlfn.IFNA(VLOOKUP(AI78:AI91,Agences[],2,FALSE),"")</f>
        <v/>
      </c>
      <c r="AK78" s="141"/>
      <c r="AL78" s="5"/>
      <c r="AM78" s="26" t="str">
        <f>_xlfn.IFNA(VLOOKUP(AL78,Agences[],2,FALSE),"")</f>
        <v/>
      </c>
      <c r="AN78" s="39"/>
      <c r="AO78" s="218"/>
      <c r="AP78" s="141"/>
      <c r="AQ78" s="5"/>
      <c r="AR78" s="26" t="str">
        <f>_xlfn.IFNA(VLOOKUP(AQ78:AQ85,Agences[],2,FALSE),"")</f>
        <v/>
      </c>
      <c r="AS78" s="141"/>
      <c r="AT78" s="5"/>
      <c r="AU78" s="26" t="str">
        <f>_xlfn.IFNA(VLOOKUP(AT78:AT85,Agences[],2,FALSE),"")</f>
        <v/>
      </c>
      <c r="AV78" s="141"/>
      <c r="AW78" s="5"/>
      <c r="AX78" s="26" t="str">
        <f>_xlfn.IFNA(VLOOKUP(AW78:AW85,Agences[],2,FALSE),"")</f>
        <v/>
      </c>
    </row>
    <row r="79" spans="1:50" ht="15.75">
      <c r="A79" s="218"/>
      <c r="B79" s="141"/>
      <c r="C79" s="5"/>
      <c r="D79" s="26" t="str">
        <f>_xlfn.IFNA(VLOOKUP(C79,Agences[],2,FALSE),"")</f>
        <v/>
      </c>
      <c r="E79" s="141"/>
      <c r="F79" s="5"/>
      <c r="G79" s="26" t="str">
        <f>_xlfn.IFNA(VLOOKUP(F79,Agences[],2,FALSE),"")</f>
        <v/>
      </c>
      <c r="H79" s="141"/>
      <c r="I79" s="5"/>
      <c r="J79" s="26" t="str">
        <f>_xlfn.IFNA(VLOOKUP(I79:I93,Agences[],2,FALSE),"")</f>
        <v/>
      </c>
      <c r="K79" s="141"/>
      <c r="L79" s="5"/>
      <c r="M79" s="26" t="str">
        <f>_xlfn.IFNA(VLOOKUP(L79:L94,Agences[],2,FALSE),"")</f>
        <v/>
      </c>
      <c r="N79" s="141"/>
      <c r="O79" s="5"/>
      <c r="P79" s="26" t="str">
        <f>_xlfn.IFNA(VLOOKUP(O79:O94,Agences[],2,FALSE),"")</f>
        <v/>
      </c>
      <c r="Q79" s="141"/>
      <c r="R79" s="5"/>
      <c r="S79" s="26" t="str">
        <f>_xlfn.IFNA(VLOOKUP(R79:R94,Agences[],2,FALSE),"")</f>
        <v/>
      </c>
      <c r="T79" s="141"/>
      <c r="U79" s="5">
        <v>1</v>
      </c>
      <c r="V79" s="26" t="str">
        <f>_xlfn.IFNA(VLOOKUP(U76:U89,Agences[],2,FALSE),"")</f>
        <v>PARC</v>
      </c>
      <c r="W79" s="48"/>
      <c r="X79" s="170"/>
      <c r="Y79" s="141"/>
      <c r="Z79" s="5"/>
      <c r="AA79" s="26" t="str">
        <f>_xlfn.IFNA(VLOOKUP(Z79:Z94,Agences[],2,FALSE),"")</f>
        <v/>
      </c>
      <c r="AB79" s="141"/>
      <c r="AC79" s="5"/>
      <c r="AD79" s="27" t="str">
        <f>_xlfn.IFNA(VLOOKUP(AC79:AC93,Agences[],2,FALSE),"")</f>
        <v/>
      </c>
      <c r="AE79" s="141"/>
      <c r="AF79" s="5"/>
      <c r="AG79" s="26" t="str">
        <f>_xlfn.IFNA(VLOOKUP(AF79:AF93,Agences[],2,FALSE),"")</f>
        <v/>
      </c>
      <c r="AH79" s="141"/>
      <c r="AI79" s="5"/>
      <c r="AJ79" s="26" t="str">
        <f>_xlfn.IFNA(VLOOKUP(AI79:AI93,Agences[],2,FALSE),"")</f>
        <v/>
      </c>
      <c r="AK79" s="141"/>
      <c r="AL79" s="5"/>
      <c r="AM79" s="26" t="str">
        <f>_xlfn.IFNA(VLOOKUP(AL79,Agences[],2,FALSE),"")</f>
        <v/>
      </c>
      <c r="AN79" s="39"/>
      <c r="AO79" s="218"/>
      <c r="AP79" s="141"/>
      <c r="AQ79" s="5"/>
      <c r="AR79" s="26" t="str">
        <f>_xlfn.IFNA(VLOOKUP(AQ79:AQ86,Agences[],2,FALSE),"")</f>
        <v/>
      </c>
      <c r="AS79" s="141"/>
      <c r="AT79" s="5"/>
      <c r="AU79" s="26" t="str">
        <f>_xlfn.IFNA(VLOOKUP(AT79:AT86,Agences[],2,FALSE),"")</f>
        <v/>
      </c>
      <c r="AV79" s="141"/>
      <c r="AW79" s="5"/>
      <c r="AX79" s="26" t="str">
        <f>_xlfn.IFNA(VLOOKUP(AW79:AW86,Agences[],2,FALSE),"")</f>
        <v/>
      </c>
    </row>
    <row r="80" spans="1:50" ht="15.75">
      <c r="A80" s="218"/>
      <c r="B80" s="142"/>
      <c r="C80" s="5"/>
      <c r="D80" s="26" t="str">
        <f>_xlfn.IFNA(VLOOKUP(C80,Agences[],2,FALSE),"")</f>
        <v/>
      </c>
      <c r="E80" s="142"/>
      <c r="F80" s="5"/>
      <c r="G80" s="26" t="str">
        <f>_xlfn.IFNA(VLOOKUP(F80,Agences[],2,FALSE),"")</f>
        <v/>
      </c>
      <c r="H80" s="142"/>
      <c r="I80" s="5"/>
      <c r="J80" s="26" t="str">
        <f>_xlfn.IFNA(VLOOKUP(I80:I94,Agences[],2,FALSE),"")</f>
        <v/>
      </c>
      <c r="K80" s="142"/>
      <c r="L80" s="5"/>
      <c r="M80" s="26" t="str">
        <f>_xlfn.IFNA(VLOOKUP(L80:L95,Agences[],2,FALSE),"")</f>
        <v/>
      </c>
      <c r="N80" s="142"/>
      <c r="O80" s="5"/>
      <c r="P80" s="26" t="str">
        <f>_xlfn.IFNA(VLOOKUP(O80:O95,Agences[],2,FALSE),"")</f>
        <v/>
      </c>
      <c r="Q80" s="142"/>
      <c r="R80" s="5"/>
      <c r="S80" s="26" t="str">
        <f>_xlfn.IFNA(VLOOKUP(R80:R95,Agences[],2,FALSE),"")</f>
        <v/>
      </c>
      <c r="T80" s="142"/>
      <c r="U80" s="5"/>
      <c r="V80" s="26" t="str">
        <f>_xlfn.IFNA(VLOOKUP(U77:U90,Agences[],2,FALSE),"")</f>
        <v/>
      </c>
      <c r="W80" s="62"/>
      <c r="X80" s="170"/>
      <c r="Y80" s="142"/>
      <c r="Z80" s="5"/>
      <c r="AA80" s="26" t="str">
        <f>_xlfn.IFNA(VLOOKUP(Z80:Z95,Agences[],2,FALSE),"")</f>
        <v/>
      </c>
      <c r="AB80" s="142"/>
      <c r="AC80" s="5"/>
      <c r="AD80" s="27" t="str">
        <f>_xlfn.IFNA(VLOOKUP(AC80:AC94,Agences[],2,FALSE),"")</f>
        <v/>
      </c>
      <c r="AE80" s="142"/>
      <c r="AF80" s="5"/>
      <c r="AG80" s="26" t="str">
        <f>_xlfn.IFNA(VLOOKUP(AF80:AF94,Agences[],2,FALSE),"")</f>
        <v/>
      </c>
      <c r="AH80" s="142"/>
      <c r="AI80" s="5"/>
      <c r="AJ80" s="26" t="str">
        <f>_xlfn.IFNA(VLOOKUP(AI80:AI94,Agences[],2,FALSE),"")</f>
        <v/>
      </c>
      <c r="AK80" s="142"/>
      <c r="AL80" s="5"/>
      <c r="AM80" s="26" t="str">
        <f>_xlfn.IFNA(VLOOKUP(AL80,Agences[],2,FALSE),"")</f>
        <v/>
      </c>
      <c r="AN80" s="39"/>
      <c r="AO80" s="218"/>
      <c r="AP80" s="142"/>
      <c r="AQ80" s="5" t="s">
        <v>229</v>
      </c>
      <c r="AR80" s="26" t="str">
        <f>_xlfn.IFNA(VLOOKUP(AQ80:AQ87,Agences[],2,FALSE),"")</f>
        <v>CHGT PTF CARRELAGE</v>
      </c>
      <c r="AS80" s="142"/>
      <c r="AT80" s="5" t="s">
        <v>229</v>
      </c>
      <c r="AU80" s="26" t="str">
        <f>_xlfn.IFNA(VLOOKUP(AT80:AT87,Agences[],2,FALSE),"")</f>
        <v>CHGT PTF CARRELAGE</v>
      </c>
      <c r="AV80" s="142"/>
      <c r="AW80" s="5"/>
      <c r="AX80" s="26" t="str">
        <f>_xlfn.IFNA(VLOOKUP(AW80:AW87,Agences[],2,FALSE),"")</f>
        <v/>
      </c>
    </row>
    <row r="81" spans="1:50" ht="15.75" thickBot="1">
      <c r="A81" s="219"/>
      <c r="B81" s="147">
        <v>159</v>
      </c>
      <c r="C81" s="148"/>
      <c r="D81" s="28">
        <v>115</v>
      </c>
      <c r="E81" s="147">
        <v>146</v>
      </c>
      <c r="F81" s="148"/>
      <c r="G81" s="28">
        <v>118</v>
      </c>
      <c r="H81" s="147">
        <v>275</v>
      </c>
      <c r="I81" s="148"/>
      <c r="J81" s="28">
        <v>193</v>
      </c>
      <c r="K81" s="147">
        <v>92</v>
      </c>
      <c r="L81" s="148"/>
      <c r="M81" s="28">
        <v>76</v>
      </c>
      <c r="N81" s="147">
        <v>99</v>
      </c>
      <c r="O81" s="148"/>
      <c r="P81" s="28">
        <v>76</v>
      </c>
      <c r="Q81" s="147">
        <v>174</v>
      </c>
      <c r="R81" s="148"/>
      <c r="S81" s="28">
        <v>64</v>
      </c>
      <c r="T81" s="147">
        <v>138</v>
      </c>
      <c r="U81" s="148"/>
      <c r="V81" s="28">
        <v>131</v>
      </c>
      <c r="W81" s="67"/>
      <c r="X81" s="171"/>
      <c r="Y81" s="147">
        <v>10</v>
      </c>
      <c r="Z81" s="148"/>
      <c r="AA81" s="38">
        <v>10</v>
      </c>
      <c r="AB81" s="147"/>
      <c r="AC81" s="148"/>
      <c r="AD81" s="38">
        <v>401</v>
      </c>
      <c r="AE81" s="147"/>
      <c r="AF81" s="148"/>
      <c r="AG81" s="38"/>
      <c r="AH81" s="147">
        <v>173</v>
      </c>
      <c r="AI81" s="148"/>
      <c r="AJ81" s="38">
        <v>25</v>
      </c>
      <c r="AK81" s="147"/>
      <c r="AL81" s="148"/>
      <c r="AM81" s="28"/>
      <c r="AN81" s="39"/>
      <c r="AO81" s="219"/>
      <c r="AP81" s="147"/>
      <c r="AQ81" s="148"/>
      <c r="AR81" s="28"/>
      <c r="AS81" s="147"/>
      <c r="AT81" s="148"/>
      <c r="AU81" s="28"/>
      <c r="AV81" s="147"/>
      <c r="AW81" s="148"/>
      <c r="AX81" s="28"/>
    </row>
    <row r="82" spans="1:50" ht="18" customHeight="1" thickBot="1">
      <c r="A82" s="98"/>
      <c r="B82" s="213">
        <v>0.27083333333333331</v>
      </c>
      <c r="C82" s="209"/>
      <c r="D82" s="210"/>
      <c r="E82" s="213">
        <v>0.22916666666666666</v>
      </c>
      <c r="F82" s="209"/>
      <c r="G82" s="210"/>
      <c r="H82" s="213">
        <v>0.36458333333333331</v>
      </c>
      <c r="I82" s="209"/>
      <c r="J82" s="210"/>
      <c r="K82" s="213">
        <v>0.20138888888888887</v>
      </c>
      <c r="L82" s="209"/>
      <c r="M82" s="210"/>
      <c r="N82" s="213">
        <v>0.1875</v>
      </c>
      <c r="O82" s="209"/>
      <c r="P82" s="210"/>
      <c r="Q82" s="213">
        <v>0.22916666666666666</v>
      </c>
      <c r="R82" s="209"/>
      <c r="S82" s="210"/>
      <c r="T82" s="213">
        <v>0.38541666666666669</v>
      </c>
      <c r="U82" s="209"/>
      <c r="V82" s="210"/>
      <c r="W82" s="67"/>
      <c r="X82" s="100"/>
      <c r="Y82" s="206">
        <v>1.0416666666666667E-3</v>
      </c>
      <c r="Z82" s="207"/>
      <c r="AA82" s="208"/>
      <c r="AB82" s="206">
        <v>0.20833333333333334</v>
      </c>
      <c r="AC82" s="207"/>
      <c r="AD82" s="208"/>
      <c r="AE82" s="206"/>
      <c r="AF82" s="207"/>
      <c r="AG82" s="208"/>
      <c r="AH82" s="206">
        <v>0.25</v>
      </c>
      <c r="AI82" s="207"/>
      <c r="AJ82" s="208"/>
      <c r="AK82" s="206"/>
      <c r="AL82" s="207"/>
      <c r="AM82" s="208"/>
      <c r="AN82" s="39"/>
      <c r="AO82" s="102"/>
      <c r="AP82" s="206">
        <v>6.25E-2</v>
      </c>
      <c r="AQ82" s="207"/>
      <c r="AR82" s="208"/>
      <c r="AS82" s="206">
        <v>4.1666666666666664E-2</v>
      </c>
      <c r="AT82" s="207"/>
      <c r="AU82" s="208"/>
      <c r="AV82" s="206"/>
      <c r="AW82" s="207"/>
      <c r="AX82" s="208"/>
    </row>
    <row r="83" spans="1:50" ht="18" customHeight="1" thickBot="1">
      <c r="A83" s="102"/>
      <c r="B83" s="206">
        <f>SUM(B18,B34,B50,B66,B82)</f>
        <v>1.7291666666666665</v>
      </c>
      <c r="C83" s="207"/>
      <c r="D83" s="208"/>
      <c r="E83" s="206">
        <f>SUM(E18,E34,E50,E66,E82)</f>
        <v>1.3055555555555556</v>
      </c>
      <c r="F83" s="207"/>
      <c r="G83" s="208"/>
      <c r="H83" s="206">
        <f t="shared" ref="H83" si="0">SUM(H18,H34,H50,H66,H82)</f>
        <v>1.65625</v>
      </c>
      <c r="I83" s="207"/>
      <c r="J83" s="208"/>
      <c r="K83" s="206">
        <f t="shared" ref="K83" si="1">SUM(K18,K34,K50,K66,K82)</f>
        <v>1.4444444444444444</v>
      </c>
      <c r="L83" s="207"/>
      <c r="M83" s="208"/>
      <c r="N83" s="206">
        <f t="shared" ref="N83" si="2">SUM(N18,N34,N50,N66,N82)</f>
        <v>1.4097222222222221</v>
      </c>
      <c r="O83" s="207"/>
      <c r="P83" s="208"/>
      <c r="Q83" s="206">
        <f t="shared" ref="Q83" si="3">SUM(Q18,Q34,Q50,Q66,Q82)</f>
        <v>1.3979166666666669</v>
      </c>
      <c r="R83" s="207"/>
      <c r="S83" s="208"/>
      <c r="T83" s="206">
        <f>SUM(T18,T34,T50,T66,T82)</f>
        <v>1.3437500000000002</v>
      </c>
      <c r="U83" s="207"/>
      <c r="V83" s="208"/>
      <c r="W83" s="72"/>
      <c r="X83" s="101"/>
      <c r="Y83" s="206">
        <f t="shared" ref="Y83" si="4">SUM(Y18,Y34,Y50,Y66,Y82)</f>
        <v>1.4246527777777778</v>
      </c>
      <c r="Z83" s="207"/>
      <c r="AA83" s="208"/>
      <c r="AB83" s="206">
        <f>SUM(AB18,AB34,AB50,AB66,AB82)</f>
        <v>1.2881944444444444</v>
      </c>
      <c r="AC83" s="207"/>
      <c r="AD83" s="208"/>
      <c r="AE83" s="206">
        <f t="shared" ref="AE83" si="5">SUM(AE18,AE34,AE50,AE66,AE82)</f>
        <v>1.3784722222222221</v>
      </c>
      <c r="AF83" s="207"/>
      <c r="AG83" s="208"/>
      <c r="AH83" s="206">
        <f t="shared" ref="AH83" si="6">SUM(AH18,AH34,AH50,AH66,AH82)</f>
        <v>1.3402777777777779</v>
      </c>
      <c r="AI83" s="207"/>
      <c r="AJ83" s="208"/>
      <c r="AK83" s="206">
        <f t="shared" ref="AK83" si="7">SUM(AK18,AK34,AK50,AK66,AK82)</f>
        <v>0.89583333333333326</v>
      </c>
      <c r="AL83" s="207"/>
      <c r="AM83" s="208"/>
      <c r="AN83" s="39"/>
      <c r="AO83" s="102"/>
      <c r="AP83" s="206">
        <f t="shared" ref="AP83" si="8">SUM(AP18,AP34,AP50,AP66,AP82)</f>
        <v>1.4270833333333335</v>
      </c>
      <c r="AQ83" s="207"/>
      <c r="AR83" s="208"/>
      <c r="AS83" s="206">
        <f t="shared" ref="AS83" si="9">SUM(AS18,AS34,AS50,AS66,AS82)</f>
        <v>1.34375</v>
      </c>
      <c r="AT83" s="207"/>
      <c r="AU83" s="208"/>
      <c r="AV83" s="206">
        <f t="shared" ref="AV83" si="10">SUM(AV18,AV34,AV50,AV66,AV82)</f>
        <v>0</v>
      </c>
      <c r="AW83" s="207"/>
      <c r="AX83" s="208"/>
    </row>
    <row r="84" spans="1:50" ht="15.75" thickBot="1">
      <c r="A84" s="45"/>
      <c r="B84" s="165"/>
      <c r="C84" s="165"/>
      <c r="D84" s="45"/>
      <c r="E84" s="165"/>
      <c r="F84" s="165"/>
      <c r="G84" s="45"/>
      <c r="H84" s="165"/>
      <c r="I84" s="165"/>
      <c r="J84" s="45"/>
      <c r="K84" s="165"/>
      <c r="L84" s="165"/>
      <c r="M84" s="45"/>
      <c r="N84" s="205"/>
      <c r="O84" s="205"/>
      <c r="P84" s="45"/>
      <c r="Q84" s="205"/>
      <c r="R84" s="205"/>
      <c r="S84" s="45"/>
      <c r="T84" s="51"/>
      <c r="U84" s="45"/>
      <c r="V84" s="45"/>
      <c r="W84" s="62"/>
      <c r="X84" s="45"/>
      <c r="Y84" s="205"/>
      <c r="Z84" s="205"/>
      <c r="AA84" s="45"/>
      <c r="AB84" s="165"/>
      <c r="AC84" s="165"/>
      <c r="AD84" s="45"/>
      <c r="AE84" s="165"/>
      <c r="AF84" s="165"/>
      <c r="AG84" s="45"/>
      <c r="AH84" s="165"/>
      <c r="AI84" s="165"/>
      <c r="AJ84" s="45"/>
      <c r="AK84" s="165"/>
      <c r="AL84" s="165"/>
      <c r="AM84" s="45"/>
      <c r="AN84" s="39"/>
      <c r="AO84" s="52"/>
      <c r="AP84" s="47"/>
      <c r="AQ84" s="53"/>
      <c r="AR84" s="54"/>
      <c r="AS84" s="47"/>
      <c r="AT84" s="55"/>
      <c r="AU84" s="56"/>
      <c r="AV84" s="47"/>
      <c r="AW84" s="55"/>
      <c r="AX84" s="57"/>
    </row>
    <row r="85" spans="1:50" ht="17.45" customHeight="1">
      <c r="A85" s="222" t="s">
        <v>179</v>
      </c>
      <c r="B85" s="139"/>
      <c r="C85" s="130"/>
      <c r="D85" s="58">
        <f>SUM(D86:D88)</f>
        <v>556.54999999999995</v>
      </c>
      <c r="E85" s="130"/>
      <c r="F85" s="130"/>
      <c r="G85" s="58">
        <f>SUM(G86:G88)</f>
        <v>227.00000000000003</v>
      </c>
      <c r="H85" s="130"/>
      <c r="I85" s="130"/>
      <c r="J85" s="58">
        <f>SUM(J86:J88)</f>
        <v>437.375</v>
      </c>
      <c r="K85" s="130"/>
      <c r="L85" s="130"/>
      <c r="M85" s="58">
        <f>SUM(M86:M88)</f>
        <v>381.55</v>
      </c>
      <c r="N85" s="130"/>
      <c r="O85" s="130"/>
      <c r="P85" s="58">
        <f>SUM(P86:P88)</f>
        <v>313.125</v>
      </c>
      <c r="Q85" s="130"/>
      <c r="R85" s="130"/>
      <c r="S85" s="58">
        <f>SUM(S86:S88)</f>
        <v>373.95</v>
      </c>
      <c r="T85" s="130"/>
      <c r="U85" s="130"/>
      <c r="V85" s="59">
        <f>SUM(V86:V88)</f>
        <v>435.72500000000002</v>
      </c>
      <c r="W85" s="67"/>
      <c r="X85" s="222" t="s">
        <v>179</v>
      </c>
      <c r="Y85" s="139"/>
      <c r="Z85" s="130"/>
      <c r="AA85" s="58">
        <f>SUM(AA86:AA88)</f>
        <v>563.05000000000007</v>
      </c>
      <c r="AB85" s="130"/>
      <c r="AC85" s="130"/>
      <c r="AD85" s="58">
        <f>SUM(AD86:AD88)</f>
        <v>350.2</v>
      </c>
      <c r="AE85" s="130"/>
      <c r="AF85" s="130"/>
      <c r="AG85" s="58">
        <f>SUM(AG86:AG88)</f>
        <v>1216.7249999999999</v>
      </c>
      <c r="AH85" s="130"/>
      <c r="AI85" s="130"/>
      <c r="AJ85" s="59">
        <f>SUM(AJ86:AJ88)</f>
        <v>627.54999999999995</v>
      </c>
      <c r="AK85" s="139"/>
      <c r="AL85" s="130"/>
      <c r="AM85" s="59">
        <f>SUM(AM86:AM88)</f>
        <v>469</v>
      </c>
      <c r="AN85" s="39"/>
      <c r="AO85" s="222" t="s">
        <v>179</v>
      </c>
      <c r="AP85" s="201"/>
      <c r="AQ85" s="202"/>
      <c r="AR85" s="59">
        <f>SUM(AR86:AR88)</f>
        <v>620.79999999999995</v>
      </c>
      <c r="AS85" s="201"/>
      <c r="AT85" s="202"/>
      <c r="AU85" s="59">
        <f>SUM(AU86:AU88)</f>
        <v>1096</v>
      </c>
      <c r="AV85" s="201"/>
      <c r="AW85" s="202"/>
      <c r="AX85" s="59">
        <f>SUM(AX86:AX88)</f>
        <v>150</v>
      </c>
    </row>
    <row r="86" spans="1:50" ht="17.45" customHeight="1">
      <c r="A86" s="223"/>
      <c r="B86" s="131" t="s">
        <v>267</v>
      </c>
      <c r="C86" s="132"/>
      <c r="D86" s="60">
        <f>SUM(B17*$P$113+$P$114)</f>
        <v>393.1</v>
      </c>
      <c r="E86" s="143" t="s">
        <v>267</v>
      </c>
      <c r="F86" s="132"/>
      <c r="G86" s="60">
        <f>SUM(E17*$P$113+$P$114)</f>
        <v>217.10000000000002</v>
      </c>
      <c r="H86" s="143" t="s">
        <v>267</v>
      </c>
      <c r="I86" s="132"/>
      <c r="J86" s="60">
        <f>SUM(H17*$P$113+$P$114)</f>
        <v>392</v>
      </c>
      <c r="K86" s="143" t="s">
        <v>267</v>
      </c>
      <c r="L86" s="132"/>
      <c r="M86" s="60">
        <f>SUM(K17*$P$113+$P$114)</f>
        <v>349.1</v>
      </c>
      <c r="N86" s="143" t="s">
        <v>267</v>
      </c>
      <c r="O86" s="132"/>
      <c r="P86" s="60">
        <f>SUM(N17*$P$113+$P$114)</f>
        <v>245.7</v>
      </c>
      <c r="Q86" s="143" t="s">
        <v>267</v>
      </c>
      <c r="R86" s="132"/>
      <c r="S86" s="61">
        <f>SUM(Q17*$P$113+$P$114)</f>
        <v>238</v>
      </c>
      <c r="T86" s="131" t="s">
        <v>267</v>
      </c>
      <c r="U86" s="132"/>
      <c r="V86" s="61">
        <f>SUM(T17*$P$113+$P$114)</f>
        <v>405.20000000000005</v>
      </c>
      <c r="W86" s="67"/>
      <c r="X86" s="223"/>
      <c r="Y86" s="144" t="s">
        <v>267</v>
      </c>
      <c r="Z86" s="145"/>
      <c r="AA86" s="63">
        <f>SUM(Y17*$P$113+$P$114)</f>
        <v>497.6</v>
      </c>
      <c r="AB86" s="153" t="s">
        <v>267</v>
      </c>
      <c r="AC86" s="145"/>
      <c r="AD86" s="63">
        <f>SUM(AB17*$P$113+$P$114)</f>
        <v>324.89999999999998</v>
      </c>
      <c r="AE86" s="153" t="s">
        <v>267</v>
      </c>
      <c r="AF86" s="145"/>
      <c r="AG86" s="63">
        <f>SUM(AE17*$P$113+$P$114)</f>
        <v>1075.0999999999999</v>
      </c>
      <c r="AH86" s="153" t="s">
        <v>267</v>
      </c>
      <c r="AI86" s="145"/>
      <c r="AJ86" s="64">
        <f>SUM(AH17*$P$113+$P$114)</f>
        <v>431.6</v>
      </c>
      <c r="AK86" s="144" t="s">
        <v>267</v>
      </c>
      <c r="AL86" s="145"/>
      <c r="AM86" s="64">
        <f>SUM(AK17*$P$113+$P$114)</f>
        <v>469</v>
      </c>
      <c r="AN86" s="39"/>
      <c r="AO86" s="223"/>
      <c r="AP86" s="131" t="s">
        <v>267</v>
      </c>
      <c r="AQ86" s="132"/>
      <c r="AR86" s="61">
        <f>SUM(AP17*$P$113+$P$114)</f>
        <v>620.79999999999995</v>
      </c>
      <c r="AS86" s="131" t="s">
        <v>267</v>
      </c>
      <c r="AT86" s="132"/>
      <c r="AU86" s="61">
        <f>SUM(AS17*$P$113+$P$114)</f>
        <v>1096</v>
      </c>
      <c r="AV86" s="131" t="s">
        <v>267</v>
      </c>
      <c r="AW86" s="132"/>
      <c r="AX86" s="61">
        <f>SUM(AV17*$P$113+$P$114)</f>
        <v>150</v>
      </c>
    </row>
    <row r="87" spans="1:50" ht="17.45" customHeight="1">
      <c r="A87" s="223"/>
      <c r="B87" s="133" t="s">
        <v>268</v>
      </c>
      <c r="C87" s="134"/>
      <c r="D87" s="65">
        <f>SUM(($D$17*$P$113)*0.25)</f>
        <v>43.45</v>
      </c>
      <c r="E87" s="195" t="s">
        <v>268</v>
      </c>
      <c r="F87" s="134"/>
      <c r="G87" s="65">
        <f>SUM((G17*$P$113)*0.25)</f>
        <v>9.9</v>
      </c>
      <c r="H87" s="195" t="s">
        <v>268</v>
      </c>
      <c r="I87" s="134"/>
      <c r="J87" s="65">
        <f>SUM((J17*$P$113)*0.25)</f>
        <v>45.375000000000007</v>
      </c>
      <c r="K87" s="195" t="s">
        <v>268</v>
      </c>
      <c r="L87" s="134"/>
      <c r="M87" s="65">
        <f>SUM((M17*$P$113)*0.25)</f>
        <v>32.450000000000003</v>
      </c>
      <c r="N87" s="195" t="s">
        <v>268</v>
      </c>
      <c r="O87" s="134"/>
      <c r="P87" s="65">
        <f>SUM((P17*$P$113)*0.25)</f>
        <v>7.4250000000000007</v>
      </c>
      <c r="Q87" s="195" t="s">
        <v>268</v>
      </c>
      <c r="R87" s="134"/>
      <c r="S87" s="66">
        <f>SUM((S17*$P$113)*0.25)</f>
        <v>15.950000000000001</v>
      </c>
      <c r="T87" s="133" t="s">
        <v>268</v>
      </c>
      <c r="U87" s="134"/>
      <c r="V87" s="66">
        <f>SUM((V17*$P$113)*0.25)</f>
        <v>30.525000000000002</v>
      </c>
      <c r="W87" s="72"/>
      <c r="X87" s="223"/>
      <c r="Y87" s="133" t="s">
        <v>268</v>
      </c>
      <c r="Z87" s="134"/>
      <c r="AA87" s="65">
        <f>SUM((AA17*$P$113)*0.25)</f>
        <v>65.45</v>
      </c>
      <c r="AB87" s="195" t="s">
        <v>268</v>
      </c>
      <c r="AC87" s="134"/>
      <c r="AD87" s="65">
        <f>SUM((AD17*$P$113)*0.25)</f>
        <v>25.3</v>
      </c>
      <c r="AE87" s="195" t="s">
        <v>268</v>
      </c>
      <c r="AF87" s="134"/>
      <c r="AG87" s="65">
        <f>SUM((AG17*$P$113)*0.25)</f>
        <v>141.625</v>
      </c>
      <c r="AH87" s="195" t="s">
        <v>268</v>
      </c>
      <c r="AI87" s="134"/>
      <c r="AJ87" s="66">
        <f>SUM((AJ17*$P$113)*0.25)</f>
        <v>15.950000000000001</v>
      </c>
      <c r="AK87" s="133" t="s">
        <v>268</v>
      </c>
      <c r="AL87" s="134"/>
      <c r="AM87" s="66">
        <f>SUM((AM17*$P$113)*0.25)</f>
        <v>0</v>
      </c>
      <c r="AN87" s="39"/>
      <c r="AO87" s="223"/>
      <c r="AP87" s="133" t="s">
        <v>268</v>
      </c>
      <c r="AQ87" s="134"/>
      <c r="AR87" s="66">
        <f>SUM((AR17*$P$113)*0.25)</f>
        <v>0</v>
      </c>
      <c r="AS87" s="133" t="s">
        <v>268</v>
      </c>
      <c r="AT87" s="134"/>
      <c r="AU87" s="66">
        <f>SUM((AU17*$P$113)*0.25)</f>
        <v>0</v>
      </c>
      <c r="AV87" s="133" t="s">
        <v>268</v>
      </c>
      <c r="AW87" s="134"/>
      <c r="AX87" s="66">
        <f>SUM((AX17*$P$113)*0.25)</f>
        <v>0</v>
      </c>
    </row>
    <row r="88" spans="1:50" ht="17.45" customHeight="1" thickBot="1">
      <c r="A88" s="224"/>
      <c r="B88" s="135" t="s">
        <v>201</v>
      </c>
      <c r="C88" s="136"/>
      <c r="D88" s="68">
        <f>IF(AND(COUNTIF(C5:C16,"&gt;0")&gt;0,COUNTIF(C5:C16,"&gt;0")&gt;5),(COUNTIF(C5:C16,"&gt;0")-5)*$P$115,0)</f>
        <v>120</v>
      </c>
      <c r="E88" s="146" t="s">
        <v>201</v>
      </c>
      <c r="F88" s="136"/>
      <c r="G88" s="68">
        <f>IF(AND(COUNTIF(F5:F16,"&gt;0")&gt;0,COUNTIF(F5:F16,"&gt;0")&gt;5),(COUNTIF(F5:F16,"&gt;0")-5)*$P$115,0)</f>
        <v>0</v>
      </c>
      <c r="H88" s="146" t="s">
        <v>201</v>
      </c>
      <c r="I88" s="136"/>
      <c r="J88" s="68">
        <f>IF(AND(COUNTIF(I5:I16,"&gt;0")&gt;0,COUNTIF(I5:I16,"&gt;0")&gt;5),(COUNTIF(I5:I16,"&gt;0")-5)*$P$115,0)</f>
        <v>0</v>
      </c>
      <c r="K88" s="146" t="s">
        <v>201</v>
      </c>
      <c r="L88" s="136"/>
      <c r="M88" s="68">
        <f>IF(AND(COUNTIF(L5:L16,"&gt;0")&gt;0,COUNTIF(L5:L16,"&gt;0")&gt;5),(COUNTIF(L5:L16,"&gt;0")-5)*$P$115,0)</f>
        <v>0</v>
      </c>
      <c r="N88" s="146" t="s">
        <v>201</v>
      </c>
      <c r="O88" s="136"/>
      <c r="P88" s="68">
        <f>IF(AND(COUNTIF(O5:O16,"&gt;0")&gt;0,COUNTIF(O5:O16,"&gt;0")&gt;5),(COUNTIF(O5:O16,"&gt;0")-5)*$P$115,0)</f>
        <v>60</v>
      </c>
      <c r="Q88" s="146" t="s">
        <v>201</v>
      </c>
      <c r="R88" s="136"/>
      <c r="S88" s="69">
        <f>IF(AND(COUNTIF(R5:R16,"&gt;0")&gt;0,COUNTIF(R5:R16,"&gt;0")&gt;5),(COUNTIF(R5:R16,"&gt;0")-5)*$P$115,0)</f>
        <v>120</v>
      </c>
      <c r="T88" s="135" t="s">
        <v>201</v>
      </c>
      <c r="U88" s="136"/>
      <c r="V88" s="69">
        <f>IF(AND(COUNTIF(U5:U16,"&gt;0")&gt;0,COUNTIF(U5:U16,"&gt;0")&gt;5),(COUNTIF(U5:U16,"&gt;0")-5)*$P$115,0)</f>
        <v>0</v>
      </c>
      <c r="W88" s="62"/>
      <c r="X88" s="224"/>
      <c r="Y88" s="166" t="s">
        <v>201</v>
      </c>
      <c r="Z88" s="167"/>
      <c r="AA88" s="63">
        <f>IF(AND(COUNTIF(Z5:Z16,"&gt;0")&gt;0,COUNTIF(Z5:Z16,"&gt;0")&gt;5),(COUNTIF(Z5:Z16,"&gt;0")-5)*$P$115,0)</f>
        <v>0</v>
      </c>
      <c r="AB88" s="168" t="s">
        <v>201</v>
      </c>
      <c r="AC88" s="167"/>
      <c r="AD88" s="63">
        <f>IF(AND(COUNTIF(AC5:AC16,"&gt;0")&gt;0,COUNTIF(AC5:AC16,"&gt;0")&gt;5),(COUNTIF(AC5:AC16,"&gt;0")-5)*$P$115,0)</f>
        <v>0</v>
      </c>
      <c r="AE88" s="168" t="s">
        <v>201</v>
      </c>
      <c r="AF88" s="167"/>
      <c r="AG88" s="63">
        <f>IF(AND(COUNTIF(AF5:AF16,"&gt;0")&gt;0,COUNTIF(AF5:AF16,"&gt;0")&gt;5),(COUNTIF(AF5:AF16,"&gt;0")-5)*$P$115,0)</f>
        <v>0</v>
      </c>
      <c r="AH88" s="168" t="s">
        <v>201</v>
      </c>
      <c r="AI88" s="167"/>
      <c r="AJ88" s="64">
        <f>IF(AND(COUNTIF(AI5:AI16,"&gt;0")&gt;0,COUNTIF(AI5:AI16,"&gt;0")&gt;5),(COUNTIF(AI5:AI16,"&gt;0")-5)*$P$115,0)</f>
        <v>180</v>
      </c>
      <c r="AK88" s="166" t="s">
        <v>201</v>
      </c>
      <c r="AL88" s="167"/>
      <c r="AM88" s="64">
        <f>IF(AND(COUNTIF(AL5:AL16,"&gt;0")&gt;0,COUNTIF(AL5:AL16,"&gt;0")&gt;5),(COUNTIF(AL5:AL16,"&gt;0")-5)*$P$115,0)</f>
        <v>0</v>
      </c>
      <c r="AN88" s="45"/>
      <c r="AO88" s="224"/>
      <c r="AP88" s="135" t="s">
        <v>201</v>
      </c>
      <c r="AQ88" s="136"/>
      <c r="AR88" s="61">
        <f>IF(AND(COUNTIF(AQ5:AQ16,"&gt;0")&gt;0,COUNTIF(AQ5:AQ16,"&gt;0")&gt;5),(COUNTIF(AQ5:AQ16,"&gt;0")-5)*$P$115,0)</f>
        <v>0</v>
      </c>
      <c r="AS88" s="135" t="s">
        <v>201</v>
      </c>
      <c r="AT88" s="136"/>
      <c r="AU88" s="61">
        <f>IF(AND(COUNTIF(AT5:AT16,"&gt;0")&gt;0,COUNTIF(AT5:AT16,"&gt;0")&gt;5),(COUNTIF(AT5:AT16,"&gt;0")-5)*$P$115,0)</f>
        <v>0</v>
      </c>
      <c r="AV88" s="135" t="s">
        <v>201</v>
      </c>
      <c r="AW88" s="136"/>
      <c r="AX88" s="61">
        <f>IF(AND(COUNTIF(AW5:AW16,"&gt;0")&gt;0,COUNTIF(AW5:AW16,"&gt;0")&gt;5),(COUNTIF(AW5:AW16,"&gt;0")-5)*$P$115,0)</f>
        <v>0</v>
      </c>
    </row>
    <row r="89" spans="1:50" ht="17.45" customHeight="1">
      <c r="A89" s="222" t="s">
        <v>180</v>
      </c>
      <c r="B89" s="137"/>
      <c r="C89" s="138"/>
      <c r="D89" s="70">
        <f>SUM($D$90:$D$92)</f>
        <v>365.375</v>
      </c>
      <c r="E89" s="138"/>
      <c r="F89" s="138"/>
      <c r="G89" s="70">
        <f>SUM($G$90:$G$92)</f>
        <v>403.82500000000005</v>
      </c>
      <c r="H89" s="138"/>
      <c r="I89" s="138"/>
      <c r="J89" s="70">
        <f>SUM($J$90:$J$92)</f>
        <v>338.92499999999995</v>
      </c>
      <c r="K89" s="138"/>
      <c r="L89" s="138"/>
      <c r="M89" s="70">
        <f>SUM($M$90:$M$92)</f>
        <v>502.82499999999999</v>
      </c>
      <c r="N89" s="138"/>
      <c r="O89" s="138"/>
      <c r="P89" s="70">
        <f>SUM($P$90:$P$92)</f>
        <v>387.6</v>
      </c>
      <c r="Q89" s="138"/>
      <c r="R89" s="138"/>
      <c r="S89" s="71">
        <f>SUM($S$90:$S$92)</f>
        <v>221.22499999999999</v>
      </c>
      <c r="T89" s="137"/>
      <c r="U89" s="138"/>
      <c r="V89" s="71">
        <f>SUM($S$90:$S$92)</f>
        <v>221.22499999999999</v>
      </c>
      <c r="W89" s="67"/>
      <c r="X89" s="222" t="s">
        <v>180</v>
      </c>
      <c r="Y89" s="196"/>
      <c r="Z89" s="197"/>
      <c r="AA89" s="70">
        <f>SUM(AA90:AA92)</f>
        <v>883.8</v>
      </c>
      <c r="AB89" s="138"/>
      <c r="AC89" s="138"/>
      <c r="AD89" s="70">
        <f>SUM(AD90:AD92)</f>
        <v>808</v>
      </c>
      <c r="AE89" s="138"/>
      <c r="AF89" s="138"/>
      <c r="AG89" s="70">
        <f>SUM(AG90:AG92)</f>
        <v>761</v>
      </c>
      <c r="AH89" s="138"/>
      <c r="AI89" s="138"/>
      <c r="AJ89" s="71">
        <f>SUM(AJ90:AJ92)</f>
        <v>756.90000000000009</v>
      </c>
      <c r="AK89" s="137"/>
      <c r="AL89" s="138"/>
      <c r="AM89" s="71">
        <f>SUM(AM90:AM92)</f>
        <v>442</v>
      </c>
      <c r="AN89" s="39"/>
      <c r="AO89" s="222" t="s">
        <v>180</v>
      </c>
      <c r="AP89" s="73"/>
      <c r="AQ89" s="74"/>
      <c r="AR89" s="71">
        <f>SUM(AR90:AR92)</f>
        <v>549.29999999999995</v>
      </c>
      <c r="AS89" s="196"/>
      <c r="AT89" s="197"/>
      <c r="AU89" s="71">
        <f>SUM(AU90:AU92)</f>
        <v>847.80000000000007</v>
      </c>
      <c r="AV89" s="196"/>
      <c r="AW89" s="197"/>
      <c r="AX89" s="71">
        <f>SUM(AX90:AX92)</f>
        <v>150</v>
      </c>
    </row>
    <row r="90" spans="1:50" ht="17.45" customHeight="1">
      <c r="A90" s="223"/>
      <c r="B90" s="131" t="s">
        <v>267</v>
      </c>
      <c r="C90" s="132"/>
      <c r="D90" s="60">
        <f>SUM(B33*$P$113+$P$114)</f>
        <v>263.3</v>
      </c>
      <c r="E90" s="143" t="s">
        <v>200</v>
      </c>
      <c r="F90" s="132"/>
      <c r="G90" s="60">
        <f>SUM(E33*$P$113+$P$114)</f>
        <v>354.6</v>
      </c>
      <c r="H90" s="143" t="s">
        <v>200</v>
      </c>
      <c r="I90" s="132"/>
      <c r="J90" s="60">
        <f>SUM(H33*$P$113+$P$114)</f>
        <v>319.39999999999998</v>
      </c>
      <c r="K90" s="143" t="s">
        <v>200</v>
      </c>
      <c r="L90" s="132"/>
      <c r="M90" s="60">
        <f>SUM(K33*$P$113+$P$114)</f>
        <v>463.5</v>
      </c>
      <c r="N90" s="143" t="s">
        <v>200</v>
      </c>
      <c r="O90" s="132"/>
      <c r="P90" s="60">
        <f>SUM(N33*$P$113+$P$114)</f>
        <v>351.3</v>
      </c>
      <c r="Q90" s="143" t="s">
        <v>200</v>
      </c>
      <c r="R90" s="132"/>
      <c r="S90" s="61">
        <f>SUM(Q33*$P$113+$P$114)</f>
        <v>210.5</v>
      </c>
      <c r="T90" s="131" t="s">
        <v>200</v>
      </c>
      <c r="U90" s="132"/>
      <c r="V90" s="61">
        <f>SUM(T33*$P$113+$P$114)</f>
        <v>653.80000000000007</v>
      </c>
      <c r="W90" s="67"/>
      <c r="X90" s="223"/>
      <c r="Y90" s="144" t="s">
        <v>200</v>
      </c>
      <c r="Z90" s="145"/>
      <c r="AA90" s="63">
        <f>SUM(Y33*$P$113+$P$114)</f>
        <v>631.79999999999995</v>
      </c>
      <c r="AB90" s="153" t="s">
        <v>200</v>
      </c>
      <c r="AC90" s="145"/>
      <c r="AD90" s="63">
        <f>SUM(AB33*$P$113+$P$114)</f>
        <v>469</v>
      </c>
      <c r="AE90" s="153" t="s">
        <v>200</v>
      </c>
      <c r="AF90" s="145"/>
      <c r="AG90" s="63">
        <f>SUM(AE33*$P$113+$P$114)</f>
        <v>469</v>
      </c>
      <c r="AH90" s="153" t="s">
        <v>200</v>
      </c>
      <c r="AI90" s="145"/>
      <c r="AJ90" s="64">
        <f>SUM(AH33*$P$113+$P$114)</f>
        <v>500.90000000000003</v>
      </c>
      <c r="AK90" s="144" t="s">
        <v>200</v>
      </c>
      <c r="AL90" s="145"/>
      <c r="AM90" s="64">
        <f>SUM(AK33*$P$113+$P$114)</f>
        <v>150</v>
      </c>
      <c r="AN90" s="45"/>
      <c r="AO90" s="223"/>
      <c r="AP90" s="131" t="s">
        <v>267</v>
      </c>
      <c r="AQ90" s="132"/>
      <c r="AR90" s="61">
        <f>SUM(AP33*$P$113+$P$114)</f>
        <v>549.29999999999995</v>
      </c>
      <c r="AS90" s="131" t="s">
        <v>267</v>
      </c>
      <c r="AT90" s="132"/>
      <c r="AU90" s="61">
        <f>SUM(AS33*$P$113+$P$114)</f>
        <v>719.80000000000007</v>
      </c>
      <c r="AV90" s="131" t="s">
        <v>267</v>
      </c>
      <c r="AW90" s="132"/>
      <c r="AX90" s="61">
        <f>SUM(AV33*$P$113+$P$114)</f>
        <v>150</v>
      </c>
    </row>
    <row r="91" spans="1:50" ht="17.45" customHeight="1">
      <c r="A91" s="223"/>
      <c r="B91" s="133" t="s">
        <v>268</v>
      </c>
      <c r="C91" s="134"/>
      <c r="D91" s="65">
        <f>SUM((D33*$P$113)*0.25)</f>
        <v>42.075000000000003</v>
      </c>
      <c r="E91" s="195" t="s">
        <v>201</v>
      </c>
      <c r="F91" s="134"/>
      <c r="G91" s="65">
        <f>SUM((G33*$P$113)*0.25)</f>
        <v>49.225000000000001</v>
      </c>
      <c r="H91" s="195" t="s">
        <v>201</v>
      </c>
      <c r="I91" s="134"/>
      <c r="J91" s="65">
        <f>SUM((J33*$P$113)*0.25)</f>
        <v>19.525000000000002</v>
      </c>
      <c r="K91" s="195" t="s">
        <v>201</v>
      </c>
      <c r="L91" s="134"/>
      <c r="M91" s="65">
        <f>SUM((M33*$P$113)*0.25)</f>
        <v>39.325000000000003</v>
      </c>
      <c r="N91" s="195" t="s">
        <v>201</v>
      </c>
      <c r="O91" s="134"/>
      <c r="P91" s="65">
        <f>SUM((P33*$P$113)*0.25)</f>
        <v>36.300000000000004</v>
      </c>
      <c r="Q91" s="195" t="s">
        <v>201</v>
      </c>
      <c r="R91" s="134"/>
      <c r="S91" s="66">
        <f>SUM((S33*$P$113)*0.25)</f>
        <v>10.725000000000001</v>
      </c>
      <c r="T91" s="133" t="s">
        <v>201</v>
      </c>
      <c r="U91" s="134"/>
      <c r="V91" s="66">
        <f>SUM((V33*$P$113)*0.25)</f>
        <v>0</v>
      </c>
      <c r="W91" s="72"/>
      <c r="X91" s="223"/>
      <c r="Y91" s="133" t="s">
        <v>201</v>
      </c>
      <c r="Z91" s="134"/>
      <c r="AA91" s="65">
        <f>SUM(AA33)</f>
        <v>132</v>
      </c>
      <c r="AB91" s="195" t="s">
        <v>201</v>
      </c>
      <c r="AC91" s="134"/>
      <c r="AD91" s="65">
        <f>SUM(AD33)</f>
        <v>219</v>
      </c>
      <c r="AE91" s="195" t="s">
        <v>201</v>
      </c>
      <c r="AF91" s="134"/>
      <c r="AG91" s="65">
        <f>SUM(AG33)</f>
        <v>292</v>
      </c>
      <c r="AH91" s="195" t="s">
        <v>201</v>
      </c>
      <c r="AI91" s="134"/>
      <c r="AJ91" s="66">
        <f>SUM(AJ33)</f>
        <v>76</v>
      </c>
      <c r="AK91" s="133" t="s">
        <v>201</v>
      </c>
      <c r="AL91" s="134"/>
      <c r="AM91" s="66">
        <f>SUM(AM33)</f>
        <v>292</v>
      </c>
      <c r="AN91" s="45"/>
      <c r="AO91" s="223"/>
      <c r="AP91" s="133" t="s">
        <v>268</v>
      </c>
      <c r="AQ91" s="134"/>
      <c r="AR91" s="66">
        <f>SUM(AR33)</f>
        <v>0</v>
      </c>
      <c r="AS91" s="133" t="s">
        <v>268</v>
      </c>
      <c r="AT91" s="134"/>
      <c r="AU91" s="66">
        <f>SUM(AU33)</f>
        <v>128</v>
      </c>
      <c r="AV91" s="133" t="s">
        <v>268</v>
      </c>
      <c r="AW91" s="134"/>
      <c r="AX91" s="66">
        <f>SUM(AX33)</f>
        <v>0</v>
      </c>
    </row>
    <row r="92" spans="1:50" ht="17.45" customHeight="1" thickBot="1">
      <c r="A92" s="224"/>
      <c r="B92" s="135" t="s">
        <v>201</v>
      </c>
      <c r="C92" s="136"/>
      <c r="D92" s="68">
        <f>IF(AND(COUNTIF(C9:C22,"&gt;0")&gt;0,COUNTIF(C9:C22,"&gt;0")&gt;5),(COUNTIF(C9:C22,"&gt;0")-5)*$P$115,0)</f>
        <v>60</v>
      </c>
      <c r="E92" s="146" t="s">
        <v>201</v>
      </c>
      <c r="F92" s="136"/>
      <c r="G92" s="68">
        <f>IF(AND(COUNTIF(F9:F22,"&gt;0")&gt;0,COUNTIF(F9:F22,"&gt;0")&gt;5),(COUNTIF(F9:F22,"&gt;0")-5)*$P$115,0)</f>
        <v>0</v>
      </c>
      <c r="H92" s="146" t="s">
        <v>201</v>
      </c>
      <c r="I92" s="136"/>
      <c r="J92" s="68">
        <f>IF(AND(COUNTIF(I9:I22,"&gt;0")&gt;0,COUNTIF(I9:I22,"&gt;0")&gt;5),(COUNTIF(I9:I22,"&gt;0")-5)*$P$115,0)</f>
        <v>0</v>
      </c>
      <c r="K92" s="146" t="s">
        <v>201</v>
      </c>
      <c r="L92" s="136"/>
      <c r="M92" s="68">
        <f>IF(AND(COUNTIF(L9:L22,"&gt;0")&gt;0,COUNTIF(L9:L22,"&gt;0")&gt;5),(COUNTIF(L9:L22,"&gt;0")-5)*$P$115,0)</f>
        <v>0</v>
      </c>
      <c r="N92" s="146" t="s">
        <v>201</v>
      </c>
      <c r="O92" s="136"/>
      <c r="P92" s="68">
        <f>IF(AND(COUNTIF(O9:O22,"&gt;0")&gt;0,COUNTIF(O9:O22,"&gt;0")&gt;5),(COUNTIF(O9:O22,"&gt;0")-5)*$P$115,0)</f>
        <v>0</v>
      </c>
      <c r="Q92" s="146" t="s">
        <v>201</v>
      </c>
      <c r="R92" s="136"/>
      <c r="S92" s="69">
        <f>IF(AND(COUNTIF(R9:R22,"&gt;0")&gt;0,COUNTIF(R9:R22,"&gt;0")&gt;5),(COUNTIF(R9:R22,"&gt;0")-5)*$P$115,0)</f>
        <v>0</v>
      </c>
      <c r="T92" s="135" t="s">
        <v>201</v>
      </c>
      <c r="U92" s="136"/>
      <c r="V92" s="69">
        <f>IF(AND(COUNTIF(U9:U22,"&gt;0")&gt;0,COUNTIF(U9:U22,"&gt;0")&gt;5),(COUNTIF(U9:U22,"&gt;0")-5)*$P$115,0)</f>
        <v>0</v>
      </c>
      <c r="W92" s="62"/>
      <c r="X92" s="224"/>
      <c r="Y92" s="166" t="s">
        <v>201</v>
      </c>
      <c r="Z92" s="167"/>
      <c r="AA92" s="63">
        <f>IF(AND(COUNTIF(Z21:Z32,"&gt;0")&gt;0,COUNTIF(Z21:Z32,"&gt;0")&gt;5),(COUNTIF(Z21:Z32,"&gt;0")-5)*$P$115,0)</f>
        <v>120</v>
      </c>
      <c r="AB92" s="168" t="s">
        <v>201</v>
      </c>
      <c r="AC92" s="167"/>
      <c r="AD92" s="63">
        <f>IF(AND(COUNTIF(AC21:AC32,"&gt;0")&gt;0,COUNTIF(AC21:AC32,"&gt;0")&gt;5),(COUNTIF(AC21:AC32,"&gt;0")-5)*$P$115,0)</f>
        <v>120</v>
      </c>
      <c r="AE92" s="168" t="s">
        <v>201</v>
      </c>
      <c r="AF92" s="167"/>
      <c r="AG92" s="63">
        <f>IF(AND(COUNTIF(AF21:AF32,"&gt;0")&gt;0,COUNTIF(AF21:AF32,"&gt;0")&gt;5),(COUNTIF(AF21:AF32,"&gt;0")-5)*$P$115,0)</f>
        <v>0</v>
      </c>
      <c r="AH92" s="168" t="s">
        <v>201</v>
      </c>
      <c r="AI92" s="167"/>
      <c r="AJ92" s="64">
        <f>IF(AND(COUNTIF(AI21:AI32,"&gt;0")&gt;0,COUNTIF(AI21:AI32,"&gt;0")&gt;5),(COUNTIF(AI21:AI32,"&gt;0")-5)*$P$115,0)</f>
        <v>180</v>
      </c>
      <c r="AK92" s="166" t="s">
        <v>201</v>
      </c>
      <c r="AL92" s="167"/>
      <c r="AM92" s="64">
        <f>IF(AND(COUNTIF(AL21:AL32,"&gt;0")&gt;0,COUNTIF(AL21:AL32,"&gt;0")&gt;5),(COUNTIF(AL21:AL32,"&gt;0")-5)*$P$115,0)</f>
        <v>0</v>
      </c>
      <c r="AN92" s="45"/>
      <c r="AO92" s="224"/>
      <c r="AP92" s="135" t="s">
        <v>201</v>
      </c>
      <c r="AQ92" s="136"/>
      <c r="AR92" s="61">
        <f>IF(AND(COUNTIF(AQ21:AQ32,"&gt;0")&gt;0,COUNTIF(AQ21:AQ32,"&gt;0")&gt;5),(COUNTIF(AQ21:AQ32,"&gt;0")-5)*$P$115,0)</f>
        <v>0</v>
      </c>
      <c r="AS92" s="135" t="s">
        <v>201</v>
      </c>
      <c r="AT92" s="136"/>
      <c r="AU92" s="61">
        <f>IF(AND(COUNTIF(AT21:AT32,"&gt;0")&gt;0,COUNTIF(AT21:AT32,"&gt;0")&gt;5),(COUNTIF(AT21:AT32,"&gt;0")-5)*$P$115,0)</f>
        <v>0</v>
      </c>
      <c r="AV92" s="135" t="s">
        <v>201</v>
      </c>
      <c r="AW92" s="136"/>
      <c r="AX92" s="61">
        <f>IF(AND(COUNTIF(AW21:AW32,"&gt;0")&gt;0,COUNTIF(AW21:AW32,"&gt;0")&gt;5),(COUNTIF(AW21:AW32,"&gt;0")-5)*$P$115,0)</f>
        <v>0</v>
      </c>
    </row>
    <row r="93" spans="1:50" ht="17.45" customHeight="1">
      <c r="A93" s="222" t="s">
        <v>181</v>
      </c>
      <c r="B93" s="137"/>
      <c r="C93" s="138"/>
      <c r="D93" s="70">
        <f>SUM($D$94:$D$96)</f>
        <v>521.625</v>
      </c>
      <c r="E93" s="138"/>
      <c r="F93" s="138"/>
      <c r="G93" s="70">
        <f>SUM($G$94:$G$96)</f>
        <v>434.90000000000003</v>
      </c>
      <c r="H93" s="138"/>
      <c r="I93" s="138"/>
      <c r="J93" s="70">
        <f>SUM($J$94:$J$96)</f>
        <v>344.70000000000005</v>
      </c>
      <c r="K93" s="138"/>
      <c r="L93" s="138"/>
      <c r="M93" s="70">
        <f>SUM($M$94:$M$96)</f>
        <v>327.10000000000002</v>
      </c>
      <c r="N93" s="138"/>
      <c r="O93" s="138"/>
      <c r="P93" s="70">
        <f>SUM($D$94:$D$96)</f>
        <v>521.625</v>
      </c>
      <c r="Q93" s="138"/>
      <c r="R93" s="138"/>
      <c r="S93" s="71">
        <f>SUM($S$94:$S$96)</f>
        <v>559.47500000000002</v>
      </c>
      <c r="T93" s="137"/>
      <c r="U93" s="138"/>
      <c r="V93" s="71">
        <f>SUM($S$94:$S$96)</f>
        <v>559.47500000000002</v>
      </c>
      <c r="W93" s="67"/>
      <c r="X93" s="222" t="s">
        <v>181</v>
      </c>
      <c r="Y93" s="196"/>
      <c r="Z93" s="197"/>
      <c r="AA93" s="70">
        <f>SUM(AA94:AA96)</f>
        <v>336.2</v>
      </c>
      <c r="AB93" s="138"/>
      <c r="AC93" s="138"/>
      <c r="AD93" s="70">
        <f>SUM(AD94:AD96)</f>
        <v>150</v>
      </c>
      <c r="AE93" s="138"/>
      <c r="AF93" s="138"/>
      <c r="AG93" s="70">
        <f>SUM(AG94:AG96)</f>
        <v>637.29999999999995</v>
      </c>
      <c r="AH93" s="138"/>
      <c r="AI93" s="138"/>
      <c r="AJ93" s="71">
        <f>SUM(AJ94:AJ96)</f>
        <v>475.70000000000005</v>
      </c>
      <c r="AK93" s="137"/>
      <c r="AL93" s="138"/>
      <c r="AM93" s="71">
        <f>SUM(AM94:AM96)</f>
        <v>650.5</v>
      </c>
      <c r="AN93" s="45"/>
      <c r="AO93" s="222" t="s">
        <v>181</v>
      </c>
      <c r="AP93" s="196"/>
      <c r="AQ93" s="197"/>
      <c r="AR93" s="71">
        <f>SUM(AR94:AR96)</f>
        <v>1021.2</v>
      </c>
      <c r="AS93" s="196"/>
      <c r="AT93" s="197"/>
      <c r="AU93" s="71">
        <f>SUM(AU94:AU96)</f>
        <v>596.20000000000005</v>
      </c>
      <c r="AV93" s="196"/>
      <c r="AW93" s="197"/>
      <c r="AX93" s="71">
        <f>SUM(AX94:AX96)</f>
        <v>150</v>
      </c>
    </row>
    <row r="94" spans="1:50" ht="17.45" customHeight="1">
      <c r="A94" s="223"/>
      <c r="B94" s="131" t="s">
        <v>267</v>
      </c>
      <c r="C94" s="132"/>
      <c r="D94" s="60">
        <f>SUM(B49*$P$113+$P$114)</f>
        <v>351.3</v>
      </c>
      <c r="E94" s="143" t="s">
        <v>200</v>
      </c>
      <c r="F94" s="132"/>
      <c r="G94" s="60">
        <f>SUM(E49*$P$113+$P$114)</f>
        <v>401.90000000000003</v>
      </c>
      <c r="H94" s="143" t="s">
        <v>200</v>
      </c>
      <c r="I94" s="132"/>
      <c r="J94" s="60">
        <f>SUM(H49*$P$113+$P$114)</f>
        <v>311.70000000000005</v>
      </c>
      <c r="K94" s="143" t="s">
        <v>200</v>
      </c>
      <c r="L94" s="132"/>
      <c r="M94" s="60">
        <f>SUM(K49*$P$113+$P$114)</f>
        <v>301.8</v>
      </c>
      <c r="N94" s="143" t="s">
        <v>200</v>
      </c>
      <c r="O94" s="132"/>
      <c r="P94" s="60">
        <f>SUM(N49*$P$113+$P$114)</f>
        <v>352.4</v>
      </c>
      <c r="Q94" s="143" t="s">
        <v>200</v>
      </c>
      <c r="R94" s="132"/>
      <c r="S94" s="61">
        <f>SUM(Q49*$P$113+$P$114)</f>
        <v>493.20000000000005</v>
      </c>
      <c r="T94" s="131" t="s">
        <v>200</v>
      </c>
      <c r="U94" s="132"/>
      <c r="V94" s="61">
        <f>SUM(T49*$P$113+$P$114)</f>
        <v>150</v>
      </c>
      <c r="W94" s="67"/>
      <c r="X94" s="223"/>
      <c r="Y94" s="144" t="s">
        <v>200</v>
      </c>
      <c r="Z94" s="145"/>
      <c r="AA94" s="63">
        <f>SUM(Y49*$P$113+$P$114)</f>
        <v>262.2</v>
      </c>
      <c r="AB94" s="153" t="s">
        <v>200</v>
      </c>
      <c r="AC94" s="145"/>
      <c r="AD94" s="63">
        <f>SUM(AB49*$P$113+$P$114)</f>
        <v>150</v>
      </c>
      <c r="AE94" s="153" t="s">
        <v>200</v>
      </c>
      <c r="AF94" s="145"/>
      <c r="AG94" s="63">
        <f>SUM(AE49*$P$113+$P$114)</f>
        <v>637.29999999999995</v>
      </c>
      <c r="AH94" s="153" t="s">
        <v>200</v>
      </c>
      <c r="AI94" s="145"/>
      <c r="AJ94" s="64">
        <f>SUM(AH49*$P$113+$P$114)</f>
        <v>366.70000000000005</v>
      </c>
      <c r="AK94" s="144" t="s">
        <v>200</v>
      </c>
      <c r="AL94" s="145"/>
      <c r="AM94" s="64">
        <f>SUM(AK49*$P$113+$P$114)</f>
        <v>650.5</v>
      </c>
      <c r="AN94" s="45"/>
      <c r="AO94" s="223"/>
      <c r="AP94" s="131" t="s">
        <v>267</v>
      </c>
      <c r="AQ94" s="132"/>
      <c r="AR94" s="61">
        <f>SUM(AP49*$P$113+$P$114)</f>
        <v>1021.2</v>
      </c>
      <c r="AS94" s="131" t="s">
        <v>267</v>
      </c>
      <c r="AT94" s="132"/>
      <c r="AU94" s="61">
        <f>SUM(AS49*$P$113+$P$114)</f>
        <v>581.20000000000005</v>
      </c>
      <c r="AV94" s="131" t="s">
        <v>267</v>
      </c>
      <c r="AW94" s="132"/>
      <c r="AX94" s="61">
        <f>SUM(AV49*$P$113+$P$114)</f>
        <v>150</v>
      </c>
    </row>
    <row r="95" spans="1:50" ht="17.45" customHeight="1">
      <c r="A95" s="223"/>
      <c r="B95" s="133" t="s">
        <v>268</v>
      </c>
      <c r="C95" s="134"/>
      <c r="D95" s="65">
        <f>SUM((D49*$P$113)*0.25)</f>
        <v>50.325000000000003</v>
      </c>
      <c r="E95" s="195" t="s">
        <v>201</v>
      </c>
      <c r="F95" s="134"/>
      <c r="G95" s="65">
        <f>SUM((G49*$P$113)*0.25)</f>
        <v>33</v>
      </c>
      <c r="H95" s="195" t="s">
        <v>201</v>
      </c>
      <c r="I95" s="134"/>
      <c r="J95" s="65">
        <f>SUM((J49*$P$113)*0.25)</f>
        <v>33</v>
      </c>
      <c r="K95" s="195" t="s">
        <v>201</v>
      </c>
      <c r="L95" s="134"/>
      <c r="M95" s="65">
        <f>SUM((M49*$P$113)*0.25)</f>
        <v>25.3</v>
      </c>
      <c r="N95" s="195" t="s">
        <v>201</v>
      </c>
      <c r="O95" s="134"/>
      <c r="P95" s="65">
        <f>SUM((P49*$P$113)*0.25)</f>
        <v>21.725000000000001</v>
      </c>
      <c r="Q95" s="195" t="s">
        <v>201</v>
      </c>
      <c r="R95" s="134"/>
      <c r="S95" s="66">
        <f>SUM((S49*$P$113)*0.25)</f>
        <v>66.275000000000006</v>
      </c>
      <c r="T95" s="133" t="s">
        <v>201</v>
      </c>
      <c r="U95" s="134"/>
      <c r="V95" s="66">
        <f>SUM((V49*$P$113)*0.25)</f>
        <v>110.27500000000001</v>
      </c>
      <c r="W95" s="72"/>
      <c r="X95" s="223"/>
      <c r="Y95" s="133" t="s">
        <v>201</v>
      </c>
      <c r="Z95" s="134"/>
      <c r="AA95" s="65">
        <f>SUM(AA49)</f>
        <v>14</v>
      </c>
      <c r="AB95" s="195" t="s">
        <v>201</v>
      </c>
      <c r="AC95" s="134"/>
      <c r="AD95" s="65">
        <f>SUM(AD49)</f>
        <v>0</v>
      </c>
      <c r="AE95" s="195" t="s">
        <v>201</v>
      </c>
      <c r="AF95" s="134"/>
      <c r="AG95" s="65">
        <f>SUM(AG49)</f>
        <v>0</v>
      </c>
      <c r="AH95" s="195" t="s">
        <v>201</v>
      </c>
      <c r="AI95" s="134"/>
      <c r="AJ95" s="66">
        <f>SUM(AJ49)</f>
        <v>49</v>
      </c>
      <c r="AK95" s="133" t="s">
        <v>201</v>
      </c>
      <c r="AL95" s="134"/>
      <c r="AM95" s="66">
        <f>SUM(AM49)</f>
        <v>0</v>
      </c>
      <c r="AN95" s="45"/>
      <c r="AO95" s="223"/>
      <c r="AP95" s="133" t="s">
        <v>268</v>
      </c>
      <c r="AQ95" s="134"/>
      <c r="AR95" s="66">
        <f>SUM(AR49)</f>
        <v>0</v>
      </c>
      <c r="AS95" s="133" t="s">
        <v>268</v>
      </c>
      <c r="AT95" s="134"/>
      <c r="AU95" s="66">
        <f>SUM(AU49)</f>
        <v>15</v>
      </c>
      <c r="AV95" s="133" t="s">
        <v>268</v>
      </c>
      <c r="AW95" s="134"/>
      <c r="AX95" s="66">
        <f>SUM(AX49)</f>
        <v>0</v>
      </c>
    </row>
    <row r="96" spans="1:50" ht="17.45" customHeight="1" thickBot="1">
      <c r="A96" s="224"/>
      <c r="B96" s="135" t="s">
        <v>201</v>
      </c>
      <c r="C96" s="136"/>
      <c r="D96" s="68">
        <f>IF(AND(COUNTIF(C13:C26,"&gt;0")&gt;0,COUNTIF(C13:C26,"&gt;0")&gt;5),(COUNTIF(C13:C26,"&gt;0")-5)*$P$115,0)</f>
        <v>120</v>
      </c>
      <c r="E96" s="146" t="s">
        <v>201</v>
      </c>
      <c r="F96" s="136"/>
      <c r="G96" s="68">
        <f>IF(AND(COUNTIF(F13:F26,"&gt;0")&gt;0,COUNTIF(F13:F26,"&gt;0")&gt;5),(COUNTIF(F13:F26,"&gt;0")-5)*$P$115,0)</f>
        <v>0</v>
      </c>
      <c r="H96" s="146" t="s">
        <v>201</v>
      </c>
      <c r="I96" s="136"/>
      <c r="J96" s="68">
        <f>IF(AND(COUNTIF(I13:I26,"&gt;0")&gt;0,COUNTIF(I13:I26,"&gt;0")&gt;5),(COUNTIF(I13:I26,"&gt;0")-5)*$P$115,0)</f>
        <v>0</v>
      </c>
      <c r="K96" s="146" t="s">
        <v>201</v>
      </c>
      <c r="L96" s="136"/>
      <c r="M96" s="68">
        <f>IF(AND(COUNTIF(L13:L26,"&gt;0")&gt;0,COUNTIF(L13:L26,"&gt;0")&gt;5),(COUNTIF(L13:L26,"&gt;0")-5)*$P$115,0)</f>
        <v>0</v>
      </c>
      <c r="N96" s="146" t="s">
        <v>201</v>
      </c>
      <c r="O96" s="136"/>
      <c r="P96" s="68">
        <f>IF(AND(COUNTIF(O13:O26,"&gt;0")&gt;0,COUNTIF(O13:O26,"&gt;0")&gt;5),(COUNTIF(O13:O26,"&gt;0")-5)*$P$115,0)</f>
        <v>0</v>
      </c>
      <c r="Q96" s="146" t="s">
        <v>201</v>
      </c>
      <c r="R96" s="136"/>
      <c r="S96" s="69">
        <f>IF(AND(COUNTIF(R13:R26,"&gt;0")&gt;0,COUNTIF(R13:R26,"&gt;0")&gt;5),(COUNTIF(R13:R26,"&gt;0")-5)*$P$115,0)</f>
        <v>0</v>
      </c>
      <c r="T96" s="135" t="s">
        <v>201</v>
      </c>
      <c r="U96" s="136"/>
      <c r="V96" s="69">
        <f>IF(AND(COUNTIF(U13:U26,"&gt;0")&gt;0,COUNTIF(U13:U26,"&gt;0")&gt;5),(COUNTIF(U13:U26,"&gt;0")-5)*$P$115,0)</f>
        <v>0</v>
      </c>
      <c r="W96" s="62"/>
      <c r="X96" s="224"/>
      <c r="Y96" s="166" t="s">
        <v>201</v>
      </c>
      <c r="Z96" s="167"/>
      <c r="AA96" s="63">
        <f>IF(AND(COUNTIF(Z37:Z48,"&gt;0")&gt;0,COUNTIF(Z37:Z48,"&gt;0")&gt;5),(COUNTIF(Z37:Z48,"&gt;0")-5)*$P$115,0)</f>
        <v>60</v>
      </c>
      <c r="AB96" s="168" t="s">
        <v>201</v>
      </c>
      <c r="AC96" s="167"/>
      <c r="AD96" s="63">
        <f>IF(AND(COUNTIF(AC37:AC48,"&gt;0")&gt;0,COUNTIF(AC37:AC48,"&gt;0")&gt;5),(COUNTIF(AC37:AC48,"&gt;0")-5)*$P$115,0)</f>
        <v>0</v>
      </c>
      <c r="AE96" s="168" t="s">
        <v>201</v>
      </c>
      <c r="AF96" s="167"/>
      <c r="AG96" s="63">
        <f>IF(AND(COUNTIF(AF53:AF64,"&gt;0")&gt;0,COUNTIF(AF53:AF64,"&gt;0")&gt;5),(COUNTIF(AF53:AF64,"&gt;0")-5)*$P$115,0)</f>
        <v>0</v>
      </c>
      <c r="AH96" s="168" t="s">
        <v>201</v>
      </c>
      <c r="AI96" s="167"/>
      <c r="AJ96" s="64">
        <f>IF(AND(COUNTIF(AI37:AI48,"&gt;0")&gt;0,COUNTIF(AI37:AI48,"&gt;0")&gt;5),(COUNTIF(AI37:AI48,"&gt;0")-5)*$P$115,0)</f>
        <v>60</v>
      </c>
      <c r="AK96" s="166" t="s">
        <v>201</v>
      </c>
      <c r="AL96" s="167"/>
      <c r="AM96" s="64">
        <f>IF(AND(COUNTIF(AL37:AL48,"&gt;0")&gt;0,COUNTIF(AL37:AL48,"&gt;0")&gt;5),(COUNTIF(AL37:AL48,"&gt;0")-5)*$P$115,0)</f>
        <v>0</v>
      </c>
      <c r="AN96" s="45"/>
      <c r="AO96" s="224"/>
      <c r="AP96" s="135" t="s">
        <v>201</v>
      </c>
      <c r="AQ96" s="136"/>
      <c r="AR96" s="61">
        <f>IF(AND(COUNTIF(AQ37:AQ48,"&gt;0")&gt;0,COUNTIF(AQ37:AQ48,"&gt;0")&gt;5),(COUNTIF(AQ37:AQ48,"&gt;0")-5)*$P$115,0)</f>
        <v>0</v>
      </c>
      <c r="AS96" s="135" t="s">
        <v>201</v>
      </c>
      <c r="AT96" s="136"/>
      <c r="AU96" s="61">
        <f>IF(AND(COUNTIF(AT37:AT48,"&gt;0")&gt;0,COUNTIF(AT37:AT48,"&gt;0")&gt;5),(COUNTIF(AT37:AT48,"&gt;0")-5)*$P$115,0)</f>
        <v>0</v>
      </c>
      <c r="AV96" s="135" t="s">
        <v>201</v>
      </c>
      <c r="AW96" s="136"/>
      <c r="AX96" s="61">
        <f>IF(AND(COUNTIF(AW37:AW48,"&gt;0")&gt;0,COUNTIF(AW37:AW48,"&gt;0")&gt;5),(COUNTIF(AW37:AW48,"&gt;0")-5)*$P$115,0)</f>
        <v>0</v>
      </c>
    </row>
    <row r="97" spans="1:57" ht="17.45" customHeight="1">
      <c r="A97" s="222" t="s">
        <v>182</v>
      </c>
      <c r="B97" s="137"/>
      <c r="C97" s="138"/>
      <c r="D97" s="70">
        <f>SUM(D98:D100)</f>
        <v>751.07500000000005</v>
      </c>
      <c r="E97" s="138"/>
      <c r="F97" s="138"/>
      <c r="G97" s="70">
        <f>SUM(G98:G100)</f>
        <v>454.70000000000005</v>
      </c>
      <c r="H97" s="138"/>
      <c r="I97" s="138"/>
      <c r="J97" s="70">
        <f>SUM(J98:J100)</f>
        <v>373.02500000000003</v>
      </c>
      <c r="K97" s="138"/>
      <c r="L97" s="138"/>
      <c r="M97" s="70">
        <f>SUM(M98:M100)</f>
        <v>430.5</v>
      </c>
      <c r="N97" s="138"/>
      <c r="O97" s="138"/>
      <c r="P97" s="70">
        <f>SUM(P98:P100)</f>
        <v>463.5</v>
      </c>
      <c r="Q97" s="138"/>
      <c r="R97" s="138"/>
      <c r="S97" s="71">
        <f>SUM(S98:S100)</f>
        <v>455.8</v>
      </c>
      <c r="T97" s="137"/>
      <c r="U97" s="138"/>
      <c r="V97" s="71">
        <f>SUM(V98:V100)</f>
        <v>210.5</v>
      </c>
      <c r="W97" s="67"/>
      <c r="X97" s="222" t="s">
        <v>182</v>
      </c>
      <c r="Y97" s="196"/>
      <c r="Z97" s="197"/>
      <c r="AA97" s="70">
        <f>SUM(AA98:AA100)</f>
        <v>524.29999999999995</v>
      </c>
      <c r="AB97" s="138"/>
      <c r="AC97" s="138"/>
      <c r="AD97" s="70">
        <f>SUM(AD98:AD100)</f>
        <v>659.30000000000007</v>
      </c>
      <c r="AE97" s="138"/>
      <c r="AF97" s="138"/>
      <c r="AG97" s="70">
        <f>SUM(AG98:AG100)</f>
        <v>594</v>
      </c>
      <c r="AH97" s="138"/>
      <c r="AI97" s="138"/>
      <c r="AJ97" s="71">
        <f>SUM(AJ98:AJ100)</f>
        <v>397.70000000000005</v>
      </c>
      <c r="AK97" s="137"/>
      <c r="AL97" s="138"/>
      <c r="AM97" s="71">
        <f>SUM(AM98:AM100)</f>
        <v>551</v>
      </c>
      <c r="AN97" s="45"/>
      <c r="AO97" s="222" t="s">
        <v>182</v>
      </c>
      <c r="AP97" s="196"/>
      <c r="AQ97" s="197"/>
      <c r="AR97" s="71">
        <f>SUM(AR98:AR100)</f>
        <v>629.29999999999995</v>
      </c>
      <c r="AS97" s="196"/>
      <c r="AT97" s="197"/>
      <c r="AU97" s="71">
        <f>SUM(AU98:AU100)</f>
        <v>150</v>
      </c>
      <c r="AV97" s="196"/>
      <c r="AW97" s="197"/>
      <c r="AX97" s="71">
        <f>SUM(AX98:AX100)</f>
        <v>150</v>
      </c>
    </row>
    <row r="98" spans="1:57" ht="17.45" customHeight="1">
      <c r="A98" s="223"/>
      <c r="B98" s="131" t="s">
        <v>267</v>
      </c>
      <c r="C98" s="132"/>
      <c r="D98" s="60">
        <f>SUM(B65*$P$113+$P$114)</f>
        <v>449.20000000000005</v>
      </c>
      <c r="E98" s="143" t="s">
        <v>200</v>
      </c>
      <c r="F98" s="132"/>
      <c r="G98" s="60">
        <f>SUM(E65*$P$113+$P$114)</f>
        <v>405.20000000000005</v>
      </c>
      <c r="H98" s="143" t="s">
        <v>200</v>
      </c>
      <c r="I98" s="132"/>
      <c r="J98" s="60">
        <f>SUM(H65*$P$113+$P$114)</f>
        <v>339.20000000000005</v>
      </c>
      <c r="K98" s="143" t="s">
        <v>200</v>
      </c>
      <c r="L98" s="132"/>
      <c r="M98" s="60">
        <f>SUM(K65*$P$113+$P$114)</f>
        <v>374.4</v>
      </c>
      <c r="N98" s="143" t="s">
        <v>200</v>
      </c>
      <c r="O98" s="132"/>
      <c r="P98" s="60">
        <f>SUM(N65*$P$113+$P$114)</f>
        <v>414</v>
      </c>
      <c r="Q98" s="143" t="s">
        <v>200</v>
      </c>
      <c r="R98" s="132"/>
      <c r="S98" s="61">
        <f>SUM(Q65*$P$113+$P$114)</f>
        <v>419.5</v>
      </c>
      <c r="T98" s="131" t="s">
        <v>200</v>
      </c>
      <c r="U98" s="132"/>
      <c r="V98" s="61">
        <f>SUM(T65*$P$113+$P$114)</f>
        <v>209.4</v>
      </c>
      <c r="W98" s="67"/>
      <c r="X98" s="223"/>
      <c r="Y98" s="144" t="s">
        <v>200</v>
      </c>
      <c r="Z98" s="145"/>
      <c r="AA98" s="63">
        <f>SUM(Y65*$P$113+$P$114)</f>
        <v>384.3</v>
      </c>
      <c r="AB98" s="153" t="s">
        <v>200</v>
      </c>
      <c r="AC98" s="145"/>
      <c r="AD98" s="63">
        <f>SUM(AB65*$P$113+$P$114)</f>
        <v>659.30000000000007</v>
      </c>
      <c r="AE98" s="153" t="s">
        <v>200</v>
      </c>
      <c r="AF98" s="145"/>
      <c r="AG98" s="63">
        <f>SUM(AE65*$P$113+$P$114)</f>
        <v>150</v>
      </c>
      <c r="AH98" s="153" t="s">
        <v>200</v>
      </c>
      <c r="AI98" s="145"/>
      <c r="AJ98" s="64">
        <f>SUM(AH65*$P$113+$P$114)</f>
        <v>322.70000000000005</v>
      </c>
      <c r="AK98" s="144" t="s">
        <v>200</v>
      </c>
      <c r="AL98" s="145"/>
      <c r="AM98" s="64">
        <f>SUM(AK65*$P$113+$P$114)</f>
        <v>150</v>
      </c>
      <c r="AN98" s="45"/>
      <c r="AO98" s="223"/>
      <c r="AP98" s="131" t="s">
        <v>267</v>
      </c>
      <c r="AQ98" s="132"/>
      <c r="AR98" s="61">
        <f>SUM(AP65*$P$113+$P$114)</f>
        <v>208.3</v>
      </c>
      <c r="AS98" s="131" t="s">
        <v>267</v>
      </c>
      <c r="AT98" s="132"/>
      <c r="AU98" s="61">
        <f>SUM(AS65*$P$113+$P$114)</f>
        <v>150</v>
      </c>
      <c r="AV98" s="131" t="s">
        <v>267</v>
      </c>
      <c r="AW98" s="132"/>
      <c r="AX98" s="61">
        <f>SUM(AV65*$P$113+$P$114)</f>
        <v>150</v>
      </c>
    </row>
    <row r="99" spans="1:57" ht="17.45" customHeight="1">
      <c r="A99" s="223"/>
      <c r="B99" s="133" t="s">
        <v>268</v>
      </c>
      <c r="C99" s="134"/>
      <c r="D99" s="65">
        <f>SUM((D65*$P$113)*0.25)</f>
        <v>61.875000000000007</v>
      </c>
      <c r="E99" s="195" t="s">
        <v>201</v>
      </c>
      <c r="F99" s="134"/>
      <c r="G99" s="65">
        <f>SUM((G65*$P$113)*0.25)</f>
        <v>49.500000000000007</v>
      </c>
      <c r="H99" s="195" t="s">
        <v>201</v>
      </c>
      <c r="I99" s="134"/>
      <c r="J99" s="65">
        <f>SUM((J65*$P$113)*0.25)</f>
        <v>33.825000000000003</v>
      </c>
      <c r="K99" s="195" t="s">
        <v>201</v>
      </c>
      <c r="L99" s="134"/>
      <c r="M99" s="65">
        <f>SUM((M65*$P$113)*0.25)</f>
        <v>56.1</v>
      </c>
      <c r="N99" s="195" t="s">
        <v>201</v>
      </c>
      <c r="O99" s="134"/>
      <c r="P99" s="65">
        <f>SUM((P65*$P$113)*0.25)</f>
        <v>49.500000000000007</v>
      </c>
      <c r="Q99" s="195" t="s">
        <v>201</v>
      </c>
      <c r="R99" s="134"/>
      <c r="S99" s="66">
        <f>SUM((S65*$P$113)*0.25)</f>
        <v>36.300000000000004</v>
      </c>
      <c r="T99" s="133" t="s">
        <v>201</v>
      </c>
      <c r="U99" s="134"/>
      <c r="V99" s="66">
        <f>SUM((V65*$P$113)*0.25)</f>
        <v>1.1000000000000001</v>
      </c>
      <c r="W99" s="45"/>
      <c r="X99" s="223"/>
      <c r="Y99" s="133" t="s">
        <v>201</v>
      </c>
      <c r="Z99" s="134"/>
      <c r="AA99" s="65">
        <f>SUM(AA65)</f>
        <v>140</v>
      </c>
      <c r="AB99" s="195" t="s">
        <v>201</v>
      </c>
      <c r="AC99" s="134"/>
      <c r="AD99" s="65">
        <f>SUM(AD65)</f>
        <v>0</v>
      </c>
      <c r="AE99" s="195" t="s">
        <v>201</v>
      </c>
      <c r="AF99" s="134"/>
      <c r="AG99" s="65">
        <f>SUM(AG65)</f>
        <v>444</v>
      </c>
      <c r="AH99" s="195" t="s">
        <v>201</v>
      </c>
      <c r="AI99" s="134"/>
      <c r="AJ99" s="66">
        <f>SUM(AJ65)</f>
        <v>15</v>
      </c>
      <c r="AK99" s="133" t="s">
        <v>201</v>
      </c>
      <c r="AL99" s="134"/>
      <c r="AM99" s="66">
        <f>SUM(AM65)</f>
        <v>401</v>
      </c>
      <c r="AN99" s="45"/>
      <c r="AO99" s="223"/>
      <c r="AP99" s="133" t="s">
        <v>268</v>
      </c>
      <c r="AQ99" s="134"/>
      <c r="AR99" s="66">
        <f>SUM(AR65)</f>
        <v>421</v>
      </c>
      <c r="AS99" s="133" t="s">
        <v>268</v>
      </c>
      <c r="AT99" s="134"/>
      <c r="AU99" s="66">
        <f>SUM(AU65)</f>
        <v>0</v>
      </c>
      <c r="AV99" s="133" t="s">
        <v>268</v>
      </c>
      <c r="AW99" s="134"/>
      <c r="AX99" s="66">
        <f>SUM(AX65)</f>
        <v>0</v>
      </c>
    </row>
    <row r="100" spans="1:57" ht="17.45" customHeight="1" thickBot="1">
      <c r="A100" s="224"/>
      <c r="B100" s="135" t="s">
        <v>201</v>
      </c>
      <c r="C100" s="136"/>
      <c r="D100" s="68">
        <f>IF(AND(COUNTIF(C17:C30,"&gt;0")&gt;0,COUNTIF(C17:C30,"&gt;0")&gt;5),(COUNTIF(C17:C30,"&gt;0")-5)*$P$115,0)</f>
        <v>240</v>
      </c>
      <c r="E100" s="146" t="s">
        <v>201</v>
      </c>
      <c r="F100" s="136"/>
      <c r="G100" s="68">
        <f>IF(AND(COUNTIF(F17:F30,"&gt;0")&gt;0,COUNTIF(F17:F30,"&gt;0")&gt;5),(COUNTIF(F17:F30,"&gt;0")-5)*$P$115,0)</f>
        <v>0</v>
      </c>
      <c r="H100" s="146" t="s">
        <v>201</v>
      </c>
      <c r="I100" s="136"/>
      <c r="J100" s="68">
        <f>IF(AND(COUNTIF(I17:I30,"&gt;0")&gt;0,COUNTIF(I17:I30,"&gt;0")&gt;5),(COUNTIF(I17:I30,"&gt;0")-5)*$P$115,0)</f>
        <v>0</v>
      </c>
      <c r="K100" s="146" t="s">
        <v>201</v>
      </c>
      <c r="L100" s="136"/>
      <c r="M100" s="68">
        <f>IF(AND(COUNTIF(L17:L30,"&gt;0")&gt;0,COUNTIF(L17:L30,"&gt;0")&gt;5),(COUNTIF(L17:L30,"&gt;0")-5)*$P$115,0)</f>
        <v>0</v>
      </c>
      <c r="N100" s="146" t="s">
        <v>201</v>
      </c>
      <c r="O100" s="136"/>
      <c r="P100" s="68">
        <f>IF(AND(COUNTIF(O17:O30,"&gt;0")&gt;0,COUNTIF(O17:O30,"&gt;0")&gt;5),(COUNTIF(O17:O30,"&gt;0")-5)*$P$115,0)</f>
        <v>0</v>
      </c>
      <c r="Q100" s="146" t="s">
        <v>201</v>
      </c>
      <c r="R100" s="136"/>
      <c r="S100" s="69">
        <f>IF(AND(COUNTIF(R17:R30,"&gt;0")&gt;0,COUNTIF(R17:R30,"&gt;0")&gt;5),(COUNTIF(R17:R30,"&gt;0")-5)*$P$115,0)</f>
        <v>0</v>
      </c>
      <c r="T100" s="135" t="s">
        <v>201</v>
      </c>
      <c r="U100" s="136"/>
      <c r="V100" s="69">
        <f>IF(AND(COUNTIF(U17:U30,"&gt;0")&gt;0,COUNTIF(U17:U30,"&gt;0")&gt;5),(COUNTIF(U17:U30,"&gt;0")-5)*$P$115,0)</f>
        <v>0</v>
      </c>
      <c r="W100" s="45"/>
      <c r="X100" s="224"/>
      <c r="Y100" s="166" t="s">
        <v>201</v>
      </c>
      <c r="Z100" s="167"/>
      <c r="AA100" s="63">
        <f>IF(AND(COUNTIF(Z53:Z64,"&gt;0")&gt;0,COUNTIF(Z53:Z64,"&gt;0")&gt;5),(COUNTIF(Z53:Z64,"&gt;0")-5)*$P$115,0)</f>
        <v>0</v>
      </c>
      <c r="AB100" s="168" t="s">
        <v>201</v>
      </c>
      <c r="AC100" s="167"/>
      <c r="AD100" s="63">
        <f>IF(AND(COUNTIF(AC53:AC64,"&gt;0")&gt;0,COUNTIF(AC53:AC64,"&gt;0")&gt;5),(COUNTIF(AC53:AC64,"&gt;0")-5)*$P$115,0)</f>
        <v>0</v>
      </c>
      <c r="AE100" s="168" t="s">
        <v>201</v>
      </c>
      <c r="AF100" s="167"/>
      <c r="AG100" s="63">
        <f>IF(AND(COUNTIF(AF53:AF64,"&gt;0")&gt;0,COUNTIF(AF53:AF64,"&gt;0")&gt;5),(COUNTIF(AF53:AF64,"&gt;0")-5)*$P$115,0)</f>
        <v>0</v>
      </c>
      <c r="AH100" s="168" t="s">
        <v>201</v>
      </c>
      <c r="AI100" s="167"/>
      <c r="AJ100" s="64">
        <f>IF(AND(COUNTIF(AI53:AI64,"&gt;0")&gt;0,COUNTIF(AI53:AI64,"&gt;0")&gt;5),(COUNTIF(AI53:AI64,"&gt;0")-5)*$P$115,0)</f>
        <v>60</v>
      </c>
      <c r="AK100" s="166" t="s">
        <v>201</v>
      </c>
      <c r="AL100" s="167"/>
      <c r="AM100" s="64">
        <f>IF(AND(COUNTIF(AL53:AL64,"&gt;0")&gt;0,COUNTIF(AL53:AL64,"&gt;0")&gt;5),(COUNTIF(AL53:AL64,"&gt;0")-5)*$P$115,0)</f>
        <v>0</v>
      </c>
      <c r="AN100" s="45"/>
      <c r="AO100" s="224"/>
      <c r="AP100" s="135" t="s">
        <v>201</v>
      </c>
      <c r="AQ100" s="136"/>
      <c r="AR100" s="61">
        <f>IF(AND(COUNTIF(AQ53:AQ64,"&gt;0")&gt;0,COUNTIF(AQ53:AQ64,"&gt;0")&gt;5),(COUNTIF(AQ53:AQ64,"&gt;0")-5)*$P$115,0)</f>
        <v>0</v>
      </c>
      <c r="AS100" s="135" t="s">
        <v>201</v>
      </c>
      <c r="AT100" s="136"/>
      <c r="AU100" s="61">
        <f>IF(AND(COUNTIF(AT53:AT64,"&gt;0")&gt;0,COUNTIF(AT53:AT64,"&gt;0")&gt;5),(COUNTIF(AT53:AT64,"&gt;0")-5)*$P$115,0)</f>
        <v>0</v>
      </c>
      <c r="AV100" s="135" t="s">
        <v>201</v>
      </c>
      <c r="AW100" s="136"/>
      <c r="AX100" s="61">
        <f>IF(AND(COUNTIF(AW53:AW64,"&gt;0")&gt;0,COUNTIF(AW53:AW64,"&gt;0")&gt;5),(COUNTIF(AW53:AW64,"&gt;0")-5)*$P$115,0)</f>
        <v>0</v>
      </c>
    </row>
    <row r="101" spans="1:57" ht="17.45" customHeight="1">
      <c r="A101" s="222" t="s">
        <v>183</v>
      </c>
      <c r="B101" s="137"/>
      <c r="C101" s="138"/>
      <c r="D101" s="70">
        <f>SUM(D102:D104)</f>
        <v>476.52499999999998</v>
      </c>
      <c r="E101" s="138"/>
      <c r="F101" s="138"/>
      <c r="G101" s="70">
        <f>SUM(G102:G104)</f>
        <v>343.05</v>
      </c>
      <c r="H101" s="138"/>
      <c r="I101" s="138"/>
      <c r="J101" s="70">
        <f>SUM(J102:J104)</f>
        <v>505.57499999999999</v>
      </c>
      <c r="K101" s="138"/>
      <c r="L101" s="138"/>
      <c r="M101" s="70">
        <f>SUM(M102:M104)</f>
        <v>272.09999999999997</v>
      </c>
      <c r="N101" s="138"/>
      <c r="O101" s="138"/>
      <c r="P101" s="70">
        <f>SUM(P102:P104)</f>
        <v>279.79999999999995</v>
      </c>
      <c r="Q101" s="138"/>
      <c r="R101" s="138"/>
      <c r="S101" s="71">
        <f>SUM(S102:S104)</f>
        <v>359</v>
      </c>
      <c r="T101" s="137"/>
      <c r="U101" s="138"/>
      <c r="V101" s="71">
        <f>SUM(V102:V104)</f>
        <v>337.82500000000005</v>
      </c>
      <c r="W101" s="45"/>
      <c r="X101" s="222" t="s">
        <v>183</v>
      </c>
      <c r="Y101" s="196"/>
      <c r="Z101" s="197"/>
      <c r="AA101" s="70">
        <f>SUM(AA102:AA104)</f>
        <v>171</v>
      </c>
      <c r="AB101" s="138"/>
      <c r="AC101" s="138"/>
      <c r="AD101" s="70">
        <f>SUM(AD102:AD104)</f>
        <v>551</v>
      </c>
      <c r="AE101" s="138"/>
      <c r="AF101" s="138"/>
      <c r="AG101" s="70">
        <f>SUM(AG102:AG104)</f>
        <v>150</v>
      </c>
      <c r="AH101" s="138"/>
      <c r="AI101" s="138"/>
      <c r="AJ101" s="71">
        <f>SUM(AJ102:AJ104)</f>
        <v>485.3</v>
      </c>
      <c r="AK101" s="137"/>
      <c r="AL101" s="138"/>
      <c r="AM101" s="71">
        <f>SUM(AM102:AM104)</f>
        <v>150</v>
      </c>
      <c r="AN101" s="45"/>
      <c r="AO101" s="222" t="s">
        <v>183</v>
      </c>
      <c r="AP101" s="196"/>
      <c r="AQ101" s="197"/>
      <c r="AR101" s="71">
        <f>SUM(AR102:AR104)</f>
        <v>150</v>
      </c>
      <c r="AS101" s="196"/>
      <c r="AT101" s="197"/>
      <c r="AU101" s="71">
        <f>SUM(AU102:AU104)</f>
        <v>150</v>
      </c>
      <c r="AV101" s="196"/>
      <c r="AW101" s="197"/>
      <c r="AX101" s="71">
        <f>SUM(AX102:AX104)</f>
        <v>150</v>
      </c>
      <c r="AY101" s="47"/>
      <c r="AZ101" s="47"/>
      <c r="BA101" s="55"/>
      <c r="BB101" s="47"/>
      <c r="BC101" s="47"/>
      <c r="BD101" s="47"/>
      <c r="BE101" s="47"/>
    </row>
    <row r="102" spans="1:57" ht="17.45" customHeight="1">
      <c r="A102" s="223"/>
      <c r="B102" s="131" t="s">
        <v>267</v>
      </c>
      <c r="C102" s="132"/>
      <c r="D102" s="60">
        <f>SUM(B81*$P$113+$P$114)</f>
        <v>324.89999999999998</v>
      </c>
      <c r="E102" s="143" t="s">
        <v>200</v>
      </c>
      <c r="F102" s="132"/>
      <c r="G102" s="60">
        <f>SUM(E81*$P$113+$P$114)</f>
        <v>310.60000000000002</v>
      </c>
      <c r="H102" s="143" t="s">
        <v>200</v>
      </c>
      <c r="I102" s="132"/>
      <c r="J102" s="60">
        <f>SUM(H81*$P$113+$P$114)</f>
        <v>452.5</v>
      </c>
      <c r="K102" s="143" t="s">
        <v>200</v>
      </c>
      <c r="L102" s="132"/>
      <c r="M102" s="60">
        <f>SUM(K81*$P$113+$P$114)</f>
        <v>251.2</v>
      </c>
      <c r="N102" s="143" t="s">
        <v>200</v>
      </c>
      <c r="O102" s="132"/>
      <c r="P102" s="60">
        <f>SUM(N81*$P$113+$P$114)</f>
        <v>258.89999999999998</v>
      </c>
      <c r="Q102" s="143" t="s">
        <v>200</v>
      </c>
      <c r="R102" s="132"/>
      <c r="S102" s="61">
        <f>SUM(Q81*$P$113+$P$114)</f>
        <v>341.4</v>
      </c>
      <c r="T102" s="131" t="s">
        <v>200</v>
      </c>
      <c r="U102" s="132"/>
      <c r="V102" s="61">
        <f>SUM(T81*$P$113+$P$114)</f>
        <v>301.8</v>
      </c>
      <c r="W102" s="45"/>
      <c r="X102" s="223"/>
      <c r="Y102" s="144" t="s">
        <v>200</v>
      </c>
      <c r="Z102" s="145"/>
      <c r="AA102" s="63">
        <f>SUM(Y81*$P$113+$P$114)</f>
        <v>161</v>
      </c>
      <c r="AB102" s="153" t="s">
        <v>200</v>
      </c>
      <c r="AC102" s="145"/>
      <c r="AD102" s="63">
        <f>SUM(AB81*$P$113+$P$114)</f>
        <v>150</v>
      </c>
      <c r="AE102" s="153" t="s">
        <v>200</v>
      </c>
      <c r="AF102" s="145"/>
      <c r="AG102" s="63">
        <f>SUM(AE81*$P$113+$P$114)</f>
        <v>150</v>
      </c>
      <c r="AH102" s="153" t="s">
        <v>200</v>
      </c>
      <c r="AI102" s="145"/>
      <c r="AJ102" s="64">
        <f>SUM(AH81*$P$113+$P$114)</f>
        <v>340.3</v>
      </c>
      <c r="AK102" s="144" t="s">
        <v>200</v>
      </c>
      <c r="AL102" s="145"/>
      <c r="AM102" s="64">
        <f>SUM(AK81*$P$113+$P$114)</f>
        <v>150</v>
      </c>
      <c r="AN102" s="45"/>
      <c r="AO102" s="223"/>
      <c r="AP102" s="131" t="s">
        <v>267</v>
      </c>
      <c r="AQ102" s="132"/>
      <c r="AR102" s="61">
        <f>SUM(AP81*$P$113+$P$114)</f>
        <v>150</v>
      </c>
      <c r="AS102" s="131" t="s">
        <v>267</v>
      </c>
      <c r="AT102" s="132"/>
      <c r="AU102" s="61">
        <f>SUM(AS81*$P$113+$P$114)</f>
        <v>150</v>
      </c>
      <c r="AV102" s="131" t="s">
        <v>267</v>
      </c>
      <c r="AW102" s="132"/>
      <c r="AX102" s="61">
        <f>SUM(AV81*$P$113+$P$114)</f>
        <v>150</v>
      </c>
      <c r="AY102" s="47"/>
      <c r="AZ102" s="47"/>
      <c r="BA102" s="55"/>
      <c r="BB102" s="47"/>
      <c r="BC102" s="47"/>
      <c r="BD102" s="47"/>
      <c r="BE102" s="47"/>
    </row>
    <row r="103" spans="1:57" ht="17.45" customHeight="1">
      <c r="A103" s="223"/>
      <c r="B103" s="133" t="s">
        <v>268</v>
      </c>
      <c r="C103" s="134"/>
      <c r="D103" s="65">
        <f>SUM((D81*$P$113)*0.25)</f>
        <v>31.625000000000004</v>
      </c>
      <c r="E103" s="195" t="s">
        <v>201</v>
      </c>
      <c r="F103" s="134"/>
      <c r="G103" s="65">
        <f>SUM((G81*$P$113)*0.25)</f>
        <v>32.450000000000003</v>
      </c>
      <c r="H103" s="195" t="s">
        <v>201</v>
      </c>
      <c r="I103" s="134"/>
      <c r="J103" s="65">
        <f>SUM((J81*$P$113)*0.25)</f>
        <v>53.075000000000003</v>
      </c>
      <c r="K103" s="195" t="s">
        <v>201</v>
      </c>
      <c r="L103" s="134"/>
      <c r="M103" s="65">
        <f>SUM((M81*$P$113)*0.25)</f>
        <v>20.900000000000002</v>
      </c>
      <c r="N103" s="195" t="s">
        <v>201</v>
      </c>
      <c r="O103" s="134"/>
      <c r="P103" s="65">
        <f>SUM((P81*$P$113)*0.25)</f>
        <v>20.900000000000002</v>
      </c>
      <c r="Q103" s="195" t="s">
        <v>201</v>
      </c>
      <c r="R103" s="134"/>
      <c r="S103" s="66">
        <f>SUM((S81*$P$113)*0.25)</f>
        <v>17.600000000000001</v>
      </c>
      <c r="T103" s="133" t="s">
        <v>201</v>
      </c>
      <c r="U103" s="134"/>
      <c r="V103" s="66">
        <f>SUM((V81*$P$113)*0.25)</f>
        <v>36.025000000000006</v>
      </c>
      <c r="W103" s="45"/>
      <c r="X103" s="223"/>
      <c r="Y103" s="133" t="s">
        <v>201</v>
      </c>
      <c r="Z103" s="134"/>
      <c r="AA103" s="65">
        <f>SUM(AA81)</f>
        <v>10</v>
      </c>
      <c r="AB103" s="195" t="s">
        <v>201</v>
      </c>
      <c r="AC103" s="134"/>
      <c r="AD103" s="65">
        <f>SUM(AD81)</f>
        <v>401</v>
      </c>
      <c r="AE103" s="195" t="s">
        <v>201</v>
      </c>
      <c r="AF103" s="134"/>
      <c r="AG103" s="65">
        <f>SUM(AG81)</f>
        <v>0</v>
      </c>
      <c r="AH103" s="195" t="s">
        <v>201</v>
      </c>
      <c r="AI103" s="134"/>
      <c r="AJ103" s="66">
        <f>SUM(AJ81)</f>
        <v>25</v>
      </c>
      <c r="AK103" s="133" t="s">
        <v>201</v>
      </c>
      <c r="AL103" s="134"/>
      <c r="AM103" s="66">
        <f>SUM(AM81)</f>
        <v>0</v>
      </c>
      <c r="AN103" s="45"/>
      <c r="AO103" s="223"/>
      <c r="AP103" s="133" t="s">
        <v>268</v>
      </c>
      <c r="AQ103" s="134"/>
      <c r="AR103" s="66">
        <f>SUM(AR81)</f>
        <v>0</v>
      </c>
      <c r="AS103" s="133" t="s">
        <v>268</v>
      </c>
      <c r="AT103" s="134"/>
      <c r="AU103" s="66">
        <f>SUM(AU81)</f>
        <v>0</v>
      </c>
      <c r="AV103" s="133" t="s">
        <v>268</v>
      </c>
      <c r="AW103" s="134"/>
      <c r="AX103" s="66">
        <f>SUM(AX81)</f>
        <v>0</v>
      </c>
    </row>
    <row r="104" spans="1:57" ht="17.45" customHeight="1" thickBot="1">
      <c r="A104" s="223"/>
      <c r="B104" s="199" t="s">
        <v>201</v>
      </c>
      <c r="C104" s="200"/>
      <c r="D104" s="75">
        <f>IF(AND(COUNTIF(C23:C36,"&gt;0")&gt;0,COUNTIF(C23:C36,"&gt;0")&gt;5),(COUNTIF(C23:C36,"&gt;0")-5)*$P$115,0)</f>
        <v>120</v>
      </c>
      <c r="E104" s="225" t="s">
        <v>201</v>
      </c>
      <c r="F104" s="200"/>
      <c r="G104" s="75">
        <f>IF(AND(COUNTIF(F23:F36,"&gt;0")&gt;0,COUNTIF(F23:F36,"&gt;0")&gt;5),(COUNTIF(F23:F36,"&gt;0")-5)*$P$115,0)</f>
        <v>0</v>
      </c>
      <c r="H104" s="225" t="s">
        <v>201</v>
      </c>
      <c r="I104" s="200"/>
      <c r="J104" s="75">
        <f>IF(AND(COUNTIF(I23:I36,"&gt;0")&gt;0,COUNTIF(I23:I36,"&gt;0")&gt;5),(COUNTIF(I23:I36,"&gt;0")-5)*$P$115,0)</f>
        <v>0</v>
      </c>
      <c r="K104" s="225" t="s">
        <v>201</v>
      </c>
      <c r="L104" s="200"/>
      <c r="M104" s="75">
        <f>IF(AND(COUNTIF(L23:L36,"&gt;0")&gt;0,COUNTIF(L23:L36,"&gt;0")&gt;5),(COUNTIF(L23:L36,"&gt;0")-5)*$P$115,0)</f>
        <v>0</v>
      </c>
      <c r="N104" s="225" t="s">
        <v>201</v>
      </c>
      <c r="O104" s="200"/>
      <c r="P104" s="75">
        <f>IF(AND(COUNTIF(O23:O36,"&gt;0")&gt;0,COUNTIF(O23:O36,"&gt;0")&gt;5),(COUNTIF(O23:O36,"&gt;0")-5)*$P$115,0)</f>
        <v>0</v>
      </c>
      <c r="Q104" s="225" t="s">
        <v>201</v>
      </c>
      <c r="R104" s="200"/>
      <c r="S104" s="76">
        <f>IF(AND(COUNTIF(R23:R36,"&gt;0")&gt;0,COUNTIF(R23:R36,"&gt;0")&gt;5),(COUNTIF(R23:R36,"&gt;0")-5)*$P$115,0)</f>
        <v>0</v>
      </c>
      <c r="T104" s="199" t="s">
        <v>201</v>
      </c>
      <c r="U104" s="200"/>
      <c r="V104" s="76">
        <f>IF(AND(COUNTIF(U23:U36,"&gt;0")&gt;0,COUNTIF(U23:U36,"&gt;0")&gt;5),(COUNTIF(U23:U36,"&gt;0")-5)*$P$115,0)</f>
        <v>0</v>
      </c>
      <c r="W104" s="45"/>
      <c r="X104" s="223"/>
      <c r="Y104" s="198" t="s">
        <v>201</v>
      </c>
      <c r="Z104" s="194"/>
      <c r="AA104" s="77">
        <f>IF(AND(COUNTIF(Z69:Z80,"&gt;0")&gt;0,COUNTIF(Z69:Z80,"&gt;0")&gt;5),(COUNTIF(Z69:Z80,"&gt;0")-5)*$P$115,0)</f>
        <v>0</v>
      </c>
      <c r="AB104" s="193" t="s">
        <v>201</v>
      </c>
      <c r="AC104" s="194"/>
      <c r="AD104" s="77">
        <f>IF(AND(COUNTIF(AC69:AC80,"&gt;0")&gt;0,COUNTIF(AC69:AC80,"&gt;0")&gt;5),(COUNTIF(AC69:AC80,"&gt;0")-5)*$P$115,0)</f>
        <v>0</v>
      </c>
      <c r="AE104" s="193" t="s">
        <v>201</v>
      </c>
      <c r="AF104" s="194"/>
      <c r="AG104" s="77">
        <f>IF(AND(COUNTIF(AF69:AF80,"&gt;0")&gt;0,COUNTIF(AF69:AF80,"&gt;0")&gt;5),(COUNTIF(AF69:AF80,"&gt;0")-5)*$P$115,0)</f>
        <v>0</v>
      </c>
      <c r="AH104" s="193" t="s">
        <v>201</v>
      </c>
      <c r="AI104" s="194"/>
      <c r="AJ104" s="78">
        <f>IF(AND(COUNTIF(AI69:AI80,"&gt;0")&gt;0,COUNTIF(AI69:AI80,"&gt;0")&gt;5),(COUNTIF(AI69:AI80,"&gt;0")-5)*$P$115,0)</f>
        <v>120</v>
      </c>
      <c r="AK104" s="198" t="s">
        <v>201</v>
      </c>
      <c r="AL104" s="194"/>
      <c r="AM104" s="78">
        <f>IF(AND(COUNTIF(AL69:AL80,"&gt;0")&gt;0,COUNTIF(AL69:AL80,"&gt;0")&gt;5),(COUNTIF(AL69:AL80,"&gt;0")-5)*$P$115,0)</f>
        <v>0</v>
      </c>
      <c r="AN104" s="45"/>
      <c r="AO104" s="223"/>
      <c r="AP104" s="199" t="s">
        <v>201</v>
      </c>
      <c r="AQ104" s="200"/>
      <c r="AR104" s="79">
        <f>IF(AND(COUNTIF(AQ69:AQ80,"&gt;0")&gt;0,COUNTIF(AQ69:AQ80,"&gt;0")&gt;5),(COUNTIF(AQ69:AQ80,"&gt;0")-5)*$P$115,0)</f>
        <v>0</v>
      </c>
      <c r="AS104" s="199" t="s">
        <v>201</v>
      </c>
      <c r="AT104" s="200"/>
      <c r="AU104" s="79">
        <f>IF(AND(COUNTIF(AT69:AT80,"&gt;0")&gt;0,COUNTIF(AT69:AT80,"&gt;0")&gt;5),(COUNTIF(AT69:AT80,"&gt;0")-5)*$P$115,0)</f>
        <v>0</v>
      </c>
      <c r="AV104" s="199" t="s">
        <v>201</v>
      </c>
      <c r="AW104" s="200"/>
      <c r="AX104" s="79">
        <f>IF(AND(COUNTIF(AW69:AW80,"&gt;0")&gt;0,COUNTIF(AW69:AW80,"&gt;0")&gt;5),(COUNTIF(AW69:AW80,"&gt;0")-5)*$P$115,0)</f>
        <v>0</v>
      </c>
    </row>
    <row r="105" spans="1:57" ht="17.45" customHeight="1" thickBot="1">
      <c r="A105" s="45"/>
      <c r="B105" s="80"/>
      <c r="C105" s="81"/>
      <c r="D105" s="45"/>
      <c r="E105" s="45"/>
      <c r="F105" s="40"/>
      <c r="G105" s="45"/>
      <c r="H105" s="45"/>
      <c r="I105" s="40"/>
      <c r="J105" s="51"/>
      <c r="K105" s="51"/>
      <c r="L105" s="51"/>
      <c r="M105" s="51"/>
      <c r="N105" s="51"/>
      <c r="O105" s="51"/>
      <c r="P105" s="51"/>
      <c r="Q105" s="51"/>
      <c r="R105" s="51"/>
      <c r="S105" s="45"/>
      <c r="T105" s="45"/>
      <c r="U105" s="45"/>
      <c r="V105" s="45"/>
      <c r="W105" s="45"/>
      <c r="X105" s="45"/>
      <c r="Y105" s="39"/>
      <c r="Z105" s="40"/>
      <c r="AA105" s="45"/>
      <c r="AB105" s="45"/>
      <c r="AC105" s="40"/>
      <c r="AD105" s="45"/>
      <c r="AE105" s="45"/>
      <c r="AF105" s="40"/>
      <c r="AG105" s="45"/>
      <c r="AH105" s="45"/>
      <c r="AI105" s="40"/>
      <c r="AJ105" s="45"/>
      <c r="AK105" s="45"/>
      <c r="AL105" s="40"/>
      <c r="AM105" s="45"/>
      <c r="AN105" s="45"/>
      <c r="AO105" s="52"/>
      <c r="AP105" s="47"/>
      <c r="AQ105" s="55"/>
      <c r="AR105" s="47"/>
      <c r="AS105" s="47"/>
      <c r="AT105" s="55"/>
      <c r="AU105" s="47"/>
      <c r="AV105" s="47"/>
      <c r="AW105" s="55"/>
      <c r="AX105" s="47"/>
    </row>
    <row r="106" spans="1:57" ht="21" customHeight="1" thickBot="1">
      <c r="A106" s="45"/>
      <c r="B106" s="80"/>
      <c r="C106" s="81"/>
      <c r="D106" s="82"/>
      <c r="E106" s="96" t="s">
        <v>184</v>
      </c>
      <c r="F106" s="96"/>
      <c r="G106" s="97"/>
      <c r="H106" s="45"/>
      <c r="I106" s="40"/>
      <c r="J106" s="236" t="s">
        <v>309</v>
      </c>
      <c r="K106" s="239"/>
      <c r="L106" s="240"/>
      <c r="M106" s="232" t="s">
        <v>269</v>
      </c>
      <c r="N106" s="233"/>
      <c r="O106" s="234"/>
      <c r="P106" s="232"/>
      <c r="Q106" s="233"/>
      <c r="R106" s="235"/>
      <c r="S106" s="45"/>
      <c r="T106" s="45"/>
      <c r="U106" s="45"/>
      <c r="V106" s="45"/>
      <c r="W106" s="45"/>
      <c r="X106" s="45"/>
      <c r="Y106" s="39"/>
      <c r="Z106" s="40"/>
      <c r="AA106" s="45"/>
      <c r="AB106" s="45"/>
      <c r="AC106" s="45"/>
      <c r="AD106" s="40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52"/>
      <c r="AP106" s="47"/>
      <c r="AQ106" s="55"/>
      <c r="AR106" s="47"/>
      <c r="AS106" s="47"/>
      <c r="AT106" s="55"/>
      <c r="AU106" s="47"/>
      <c r="AV106" s="47"/>
      <c r="AW106" s="55"/>
      <c r="AX106" s="47"/>
    </row>
    <row r="107" spans="1:57" ht="22.15" customHeight="1" thickBot="1">
      <c r="A107" s="45"/>
      <c r="B107" s="80"/>
      <c r="C107" s="81"/>
      <c r="D107" s="308" t="s">
        <v>185</v>
      </c>
      <c r="E107" s="179">
        <f>SUM(D85,G85,J85,M85,P85,S85,,AA85,AD85,AG85,AJ85,AR85,AU85,AX85,AM85)</f>
        <v>7382.875</v>
      </c>
      <c r="F107" s="180"/>
      <c r="G107" s="181"/>
      <c r="H107" s="45"/>
      <c r="I107" s="40"/>
      <c r="J107" s="237"/>
      <c r="K107" s="230" t="s">
        <v>202</v>
      </c>
      <c r="L107" s="231"/>
      <c r="M107" s="175">
        <f>SUM(AH17,AJ17,AH33:AJ33,AH49:AJ49,AH65:AJ65,AH81:AJ81)</f>
        <v>1325</v>
      </c>
      <c r="N107" s="176"/>
      <c r="O107" s="177"/>
      <c r="P107" s="175"/>
      <c r="Q107" s="176"/>
      <c r="R107" s="178"/>
      <c r="S107" s="45"/>
      <c r="T107" s="45"/>
      <c r="U107" s="45"/>
      <c r="V107" s="45"/>
      <c r="W107" s="45"/>
      <c r="X107" s="45"/>
      <c r="Y107" s="39"/>
      <c r="Z107" s="40"/>
      <c r="AA107" s="45"/>
      <c r="AB107" s="45"/>
      <c r="AC107" s="45"/>
      <c r="AD107" s="40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52"/>
      <c r="AP107" s="47"/>
      <c r="AQ107" s="55"/>
      <c r="AR107" s="47"/>
      <c r="AS107" s="47"/>
      <c r="AT107" s="55"/>
      <c r="AU107" s="47"/>
      <c r="AV107" s="47"/>
      <c r="AW107" s="55"/>
      <c r="AX107" s="47"/>
    </row>
    <row r="108" spans="1:57" ht="22.15" customHeight="1" thickBot="1">
      <c r="A108" s="45"/>
      <c r="B108" s="80"/>
      <c r="C108" s="81"/>
      <c r="D108" s="309"/>
      <c r="E108" s="182"/>
      <c r="F108" s="183"/>
      <c r="G108" s="184"/>
      <c r="H108" s="45"/>
      <c r="I108" s="40"/>
      <c r="J108" s="238"/>
      <c r="K108" s="230" t="s">
        <v>201</v>
      </c>
      <c r="L108" s="231"/>
      <c r="M108" s="185">
        <f>SUM(AJ85,AJ89,AJ93,AJ97,AJ101)</f>
        <v>2743.1500000000005</v>
      </c>
      <c r="N108" s="186"/>
      <c r="O108" s="187"/>
      <c r="P108" s="185"/>
      <c r="Q108" s="186"/>
      <c r="R108" s="188"/>
      <c r="S108" s="45"/>
      <c r="T108" s="40"/>
      <c r="U108" s="45"/>
      <c r="V108" s="45"/>
      <c r="W108" s="45"/>
      <c r="X108" s="45"/>
      <c r="Y108" s="39"/>
      <c r="Z108" s="40"/>
      <c r="AA108" s="45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55"/>
      <c r="AZ108" s="47"/>
    </row>
    <row r="109" spans="1:57" ht="20.25">
      <c r="A109" s="45"/>
      <c r="B109" s="80"/>
      <c r="C109" s="81"/>
      <c r="D109" s="308" t="s">
        <v>186</v>
      </c>
      <c r="E109" s="179">
        <f>SUM(D89,G89,J89,M89,P89,S89,AA89,AD89,AG89,AJ89,AR89,AU89,AX89,V89,AM89)</f>
        <v>7639.8000000000011</v>
      </c>
      <c r="F109" s="180"/>
      <c r="G109" s="181"/>
      <c r="H109" s="45"/>
      <c r="I109" s="40"/>
      <c r="J109" s="45"/>
      <c r="K109" s="45"/>
      <c r="L109" s="40"/>
      <c r="M109" s="45"/>
      <c r="N109" s="39"/>
      <c r="O109" s="40"/>
      <c r="P109" s="45"/>
      <c r="Q109" s="39"/>
      <c r="R109" s="40"/>
      <c r="S109" s="45"/>
      <c r="T109" s="40"/>
      <c r="U109" s="45"/>
      <c r="V109" s="45"/>
      <c r="W109" s="45"/>
      <c r="X109" s="45"/>
      <c r="Y109" s="39"/>
      <c r="Z109" s="40"/>
      <c r="AA109" s="45"/>
      <c r="AB109" s="45"/>
      <c r="AC109" s="45"/>
      <c r="AD109" s="40"/>
      <c r="AE109" s="45"/>
      <c r="AF109" s="45"/>
      <c r="AG109" s="45"/>
      <c r="AH109" s="45"/>
      <c r="AI109" s="45"/>
      <c r="AJ109" s="45"/>
      <c r="AK109" s="45"/>
      <c r="AL109" s="45"/>
      <c r="AM109" s="45"/>
      <c r="AN109" s="40"/>
      <c r="AO109" s="52"/>
      <c r="AP109" s="47"/>
      <c r="AQ109" s="55"/>
      <c r="AR109" s="47"/>
      <c r="AS109" s="47"/>
      <c r="AT109" s="55"/>
      <c r="AU109" s="47"/>
      <c r="AV109" s="47"/>
      <c r="AW109" s="55"/>
      <c r="AX109" s="47"/>
      <c r="AY109" s="55"/>
      <c r="AZ109" s="57"/>
    </row>
    <row r="110" spans="1:57" thickBot="1">
      <c r="A110" s="45"/>
      <c r="B110" s="80"/>
      <c r="C110" s="81"/>
      <c r="D110" s="309"/>
      <c r="E110" s="182"/>
      <c r="F110" s="183"/>
      <c r="G110" s="184"/>
      <c r="H110" s="45"/>
      <c r="I110" s="40"/>
      <c r="J110" s="45"/>
      <c r="K110" s="45"/>
      <c r="L110" s="40"/>
      <c r="M110" s="45"/>
      <c r="N110" s="39"/>
      <c r="O110" s="40"/>
      <c r="P110" s="45"/>
      <c r="Q110" s="39"/>
      <c r="R110" s="40"/>
      <c r="S110" s="45"/>
      <c r="T110" s="45"/>
      <c r="U110" s="45"/>
      <c r="V110" s="45"/>
      <c r="W110" s="45"/>
      <c r="X110" s="45"/>
      <c r="Y110" s="39"/>
      <c r="Z110" s="40"/>
      <c r="AA110" s="45"/>
      <c r="AB110" s="45"/>
      <c r="AC110" s="45"/>
      <c r="AD110" s="40"/>
      <c r="AE110" s="45"/>
      <c r="AF110" s="45"/>
      <c r="AG110" s="45"/>
      <c r="AH110" s="45"/>
      <c r="AI110" s="45"/>
      <c r="AJ110" s="45"/>
      <c r="AK110" s="45"/>
      <c r="AL110" s="45"/>
      <c r="AM110" s="45"/>
      <c r="AN110" s="15"/>
      <c r="AO110" s="52"/>
      <c r="AP110" s="47"/>
      <c r="AQ110" s="55"/>
      <c r="AR110" s="47"/>
      <c r="AS110" s="47"/>
      <c r="AT110" s="55"/>
      <c r="AU110" s="47"/>
      <c r="AV110" s="47"/>
      <c r="AW110" s="55"/>
      <c r="AX110" s="47"/>
    </row>
    <row r="111" spans="1:57" ht="20.25">
      <c r="A111" s="45"/>
      <c r="B111" s="80"/>
      <c r="C111" s="81"/>
      <c r="D111" s="308" t="s">
        <v>187</v>
      </c>
      <c r="E111" s="179">
        <f>SUM(D93,G93,J93,M93,P93,S93,V93,AA93,AD93,AG93,AJ93,AR93,AU93,AX93,AM93)</f>
        <v>7285.9999999999991</v>
      </c>
      <c r="F111" s="180"/>
      <c r="G111" s="181"/>
      <c r="H111" s="45"/>
      <c r="I111" s="40"/>
      <c r="J111" s="45"/>
      <c r="K111" s="45"/>
      <c r="L111" s="40"/>
      <c r="M111" s="45"/>
      <c r="N111" s="39"/>
      <c r="O111" s="40"/>
      <c r="P111" s="45"/>
      <c r="Q111" s="39"/>
      <c r="R111" s="40"/>
      <c r="S111" s="45"/>
      <c r="T111" s="45"/>
      <c r="U111" s="45"/>
      <c r="V111" s="45"/>
      <c r="W111" s="47"/>
      <c r="X111" s="45"/>
      <c r="Y111" s="39"/>
      <c r="Z111" s="40"/>
      <c r="AA111" s="45"/>
      <c r="AB111" s="45"/>
      <c r="AC111" s="45"/>
      <c r="AD111" s="40"/>
      <c r="AE111" s="45"/>
      <c r="AF111" s="45"/>
      <c r="AG111" s="45"/>
      <c r="AH111" s="45"/>
      <c r="AI111" s="45"/>
      <c r="AJ111" s="45"/>
      <c r="AK111" s="45"/>
      <c r="AL111" s="45"/>
      <c r="AM111" s="45"/>
      <c r="AN111" s="15"/>
      <c r="AO111" s="9"/>
      <c r="AQ111" s="9"/>
      <c r="AR111" s="9"/>
      <c r="AT111" s="9"/>
      <c r="AU111" s="9"/>
      <c r="AW111" s="9"/>
      <c r="AX111" s="9"/>
    </row>
    <row r="112" spans="1:57" thickBot="1">
      <c r="A112" s="45"/>
      <c r="B112" s="80"/>
      <c r="C112" s="81"/>
      <c r="D112" s="309"/>
      <c r="E112" s="182"/>
      <c r="F112" s="183"/>
      <c r="G112" s="184"/>
      <c r="H112" s="45"/>
      <c r="I112" s="40"/>
      <c r="J112" s="45"/>
      <c r="K112" s="45"/>
      <c r="L112" s="40"/>
      <c r="M112" s="45"/>
      <c r="N112" s="39"/>
      <c r="O112" s="40"/>
      <c r="P112" s="45"/>
      <c r="Q112" s="39"/>
      <c r="R112" s="40"/>
      <c r="S112" s="45"/>
      <c r="T112" s="45"/>
      <c r="U112" s="45"/>
      <c r="V112" s="45"/>
      <c r="W112" s="47"/>
      <c r="X112" s="45"/>
      <c r="Y112" s="45"/>
      <c r="Z112" s="45"/>
      <c r="AA112" s="45"/>
      <c r="AB112" s="45"/>
      <c r="AC112" s="45"/>
      <c r="AD112" s="40"/>
      <c r="AE112" s="45"/>
      <c r="AF112" s="45"/>
      <c r="AG112" s="45"/>
      <c r="AH112" s="45"/>
      <c r="AI112" s="45"/>
      <c r="AJ112" s="45"/>
      <c r="AK112" s="45"/>
      <c r="AL112" s="45"/>
      <c r="AM112" s="45"/>
      <c r="AN112" s="15"/>
      <c r="AO112" s="9"/>
      <c r="AQ112" s="9"/>
      <c r="AR112" s="9"/>
      <c r="AT112" s="9"/>
      <c r="AU112" s="9"/>
      <c r="AW112" s="9"/>
      <c r="AX112" s="9"/>
    </row>
    <row r="113" spans="1:50" thickBot="1">
      <c r="A113" s="45"/>
      <c r="B113" s="80"/>
      <c r="C113" s="81"/>
      <c r="D113" s="308" t="s">
        <v>188</v>
      </c>
      <c r="E113" s="179">
        <f>SUM(G97,J97,M97,P97,S97,V97,AA97,AD97,AG97,AJ97,AR97,AU97,AX97,D97,AM97)</f>
        <v>6794.7</v>
      </c>
      <c r="F113" s="180"/>
      <c r="G113" s="181"/>
      <c r="H113" s="45"/>
      <c r="I113" s="40"/>
      <c r="J113" s="45"/>
      <c r="K113" s="45"/>
      <c r="L113" s="40"/>
      <c r="M113" s="172" t="s">
        <v>178</v>
      </c>
      <c r="N113" s="173"/>
      <c r="O113" s="174"/>
      <c r="P113" s="83">
        <v>1.1000000000000001</v>
      </c>
      <c r="Q113" s="40"/>
      <c r="R113" s="45"/>
      <c r="S113" s="45"/>
      <c r="T113" s="47"/>
      <c r="U113" s="45"/>
      <c r="V113" s="45"/>
      <c r="W113" s="47"/>
      <c r="X113" s="45"/>
      <c r="Y113" s="45"/>
      <c r="Z113" s="45"/>
      <c r="AA113" s="45"/>
      <c r="AB113" s="45"/>
      <c r="AC113" s="45"/>
      <c r="AD113" s="40"/>
      <c r="AE113" s="45"/>
      <c r="AF113" s="45"/>
      <c r="AG113" s="45"/>
      <c r="AH113" s="45"/>
      <c r="AI113" s="45"/>
      <c r="AJ113" s="45"/>
      <c r="AK113" s="45"/>
      <c r="AL113" s="45"/>
      <c r="AM113" s="45"/>
      <c r="AN113" s="15"/>
      <c r="AO113" s="52"/>
      <c r="AP113" s="47"/>
      <c r="AQ113" s="55"/>
      <c r="AR113" s="47"/>
      <c r="AS113" s="47"/>
      <c r="AT113" s="55"/>
      <c r="AU113" s="47"/>
      <c r="AV113" s="47"/>
      <c r="AW113" s="55"/>
      <c r="AX113" s="47"/>
    </row>
    <row r="114" spans="1:50" thickBot="1">
      <c r="A114" s="45"/>
      <c r="B114" s="80"/>
      <c r="C114" s="81"/>
      <c r="D114" s="309"/>
      <c r="E114" s="182"/>
      <c r="F114" s="183"/>
      <c r="G114" s="184"/>
      <c r="H114" s="45"/>
      <c r="I114" s="40"/>
      <c r="J114" s="45"/>
      <c r="K114" s="45"/>
      <c r="L114" s="40"/>
      <c r="M114" s="172" t="s">
        <v>265</v>
      </c>
      <c r="N114" s="173"/>
      <c r="O114" s="174"/>
      <c r="P114" s="84">
        <v>150</v>
      </c>
      <c r="Q114" s="40"/>
      <c r="R114" s="45"/>
      <c r="S114" s="45"/>
      <c r="T114" s="55"/>
      <c r="U114" s="45"/>
      <c r="V114" s="45"/>
      <c r="W114" s="47"/>
      <c r="X114" s="45"/>
      <c r="Y114" s="39"/>
      <c r="Z114" s="40"/>
      <c r="AA114" s="45"/>
      <c r="AB114" s="45"/>
      <c r="AC114" s="40"/>
      <c r="AD114" s="45"/>
      <c r="AE114" s="45"/>
      <c r="AF114" s="40"/>
      <c r="AG114" s="45"/>
      <c r="AH114" s="45"/>
      <c r="AI114" s="40"/>
      <c r="AJ114" s="45"/>
      <c r="AK114" s="45"/>
      <c r="AL114" s="40"/>
      <c r="AM114" s="45"/>
      <c r="AN114" s="15"/>
      <c r="AO114" s="52"/>
      <c r="AP114" s="47"/>
      <c r="AQ114" s="55"/>
      <c r="AR114" s="47"/>
      <c r="AS114" s="47"/>
      <c r="AT114" s="55"/>
      <c r="AU114" s="47"/>
      <c r="AV114" s="47"/>
      <c r="AW114" s="55"/>
      <c r="AX114" s="47"/>
    </row>
    <row r="115" spans="1:50" thickBot="1">
      <c r="A115" s="45"/>
      <c r="B115" s="80"/>
      <c r="C115" s="81"/>
      <c r="D115" s="308" t="s">
        <v>189</v>
      </c>
      <c r="E115" s="179">
        <f>SUM(G101,J101,M101,P101,S101,V101,AA101,AD101,AG101,AJ101,AR101,AU101,AX101,D101,AM101)</f>
        <v>4531.1750000000002</v>
      </c>
      <c r="F115" s="180"/>
      <c r="G115" s="181"/>
      <c r="H115" s="45"/>
      <c r="I115" s="40"/>
      <c r="J115" s="45"/>
      <c r="K115" s="45"/>
      <c r="L115" s="40"/>
      <c r="M115" s="172" t="s">
        <v>266</v>
      </c>
      <c r="N115" s="173"/>
      <c r="O115" s="174"/>
      <c r="P115" s="84">
        <v>60</v>
      </c>
      <c r="Q115" s="39"/>
      <c r="R115" s="40"/>
      <c r="S115" s="45"/>
      <c r="T115" s="55"/>
      <c r="U115" s="45"/>
      <c r="V115" s="45"/>
      <c r="W115" s="47"/>
      <c r="X115" s="45"/>
      <c r="Y115" s="39"/>
      <c r="Z115" s="40"/>
      <c r="AA115" s="45"/>
      <c r="AB115" s="45"/>
      <c r="AC115" s="40"/>
      <c r="AD115" s="45"/>
      <c r="AE115" s="45"/>
      <c r="AF115" s="40"/>
      <c r="AG115" s="45"/>
      <c r="AH115" s="45"/>
      <c r="AI115" s="40"/>
      <c r="AJ115" s="45"/>
      <c r="AK115" s="45"/>
      <c r="AL115" s="40"/>
      <c r="AM115" s="45"/>
      <c r="AN115" s="15"/>
      <c r="AO115" s="52"/>
      <c r="AP115" s="47"/>
      <c r="AQ115" s="55"/>
      <c r="AR115" s="47"/>
      <c r="AS115" s="47"/>
      <c r="AT115" s="55"/>
      <c r="AU115" s="47"/>
      <c r="AV115" s="47"/>
      <c r="AW115" s="55"/>
      <c r="AX115" s="47"/>
    </row>
    <row r="116" spans="1:50" thickBot="1">
      <c r="A116" s="45"/>
      <c r="B116" s="80"/>
      <c r="C116" s="81"/>
      <c r="D116" s="224"/>
      <c r="E116" s="182"/>
      <c r="F116" s="183"/>
      <c r="G116" s="184"/>
      <c r="H116" s="45"/>
      <c r="I116" s="40"/>
      <c r="J116" s="45"/>
      <c r="K116" s="45"/>
      <c r="L116" s="40"/>
      <c r="Q116" s="39"/>
      <c r="R116" s="40"/>
      <c r="S116" s="45"/>
      <c r="T116" s="47"/>
      <c r="U116" s="45"/>
      <c r="V116" s="45"/>
      <c r="W116" s="47"/>
      <c r="X116" s="45"/>
      <c r="Y116" s="39"/>
      <c r="Z116" s="40"/>
      <c r="AA116" s="45"/>
      <c r="AB116" s="45"/>
      <c r="AC116" s="40"/>
      <c r="AD116" s="45"/>
      <c r="AE116" s="45"/>
      <c r="AF116" s="40"/>
      <c r="AG116" s="45"/>
      <c r="AH116" s="45"/>
      <c r="AI116" s="40"/>
      <c r="AJ116" s="45"/>
      <c r="AK116" s="45"/>
      <c r="AL116" s="40"/>
      <c r="AM116" s="45"/>
      <c r="AN116" s="15"/>
      <c r="AP116" s="52"/>
      <c r="AQ116" s="55"/>
      <c r="AR116" s="47"/>
      <c r="AS116" s="47"/>
      <c r="AT116" s="55"/>
      <c r="AU116" s="47"/>
      <c r="AV116" s="47"/>
      <c r="AW116" s="55"/>
      <c r="AX116" s="47"/>
    </row>
    <row r="117" spans="1:50" ht="21.75" thickBot="1">
      <c r="A117" s="47"/>
      <c r="B117" s="86"/>
      <c r="C117" s="87"/>
      <c r="D117" s="88"/>
      <c r="E117" s="88"/>
      <c r="F117" s="88"/>
      <c r="G117" s="88"/>
      <c r="H117" s="45"/>
      <c r="I117" s="40"/>
      <c r="J117" s="45"/>
      <c r="K117" s="45"/>
      <c r="L117" s="40"/>
      <c r="Q117" s="39"/>
      <c r="R117" s="40"/>
      <c r="S117" s="47"/>
      <c r="T117" s="47"/>
      <c r="U117" s="47"/>
      <c r="V117" s="47"/>
      <c r="W117" s="45"/>
      <c r="X117" s="47"/>
      <c r="Y117" s="47"/>
      <c r="Z117" s="55"/>
      <c r="AA117" s="47"/>
      <c r="AB117" s="45"/>
      <c r="AC117" s="40"/>
      <c r="AD117" s="45"/>
      <c r="AE117" s="45"/>
      <c r="AF117" s="40"/>
      <c r="AG117" s="45"/>
      <c r="AH117" s="45"/>
      <c r="AI117" s="40"/>
      <c r="AJ117" s="45"/>
      <c r="AK117" s="45"/>
      <c r="AL117" s="40"/>
      <c r="AM117" s="45"/>
      <c r="AN117" s="15"/>
      <c r="AP117" s="52"/>
      <c r="AQ117" s="55"/>
      <c r="AR117" s="47"/>
      <c r="AS117" s="47"/>
      <c r="AT117" s="55"/>
      <c r="AU117" s="47"/>
      <c r="AV117" s="47"/>
      <c r="AW117" s="55"/>
      <c r="AX117" s="47"/>
    </row>
    <row r="118" spans="1:50" ht="20.45" customHeight="1" thickBot="1">
      <c r="A118"/>
      <c r="B118"/>
      <c r="C118" s="47"/>
      <c r="D118" s="107" t="s">
        <v>310</v>
      </c>
      <c r="E118" s="226">
        <f>SUM(E107:G116)</f>
        <v>33634.550000000003</v>
      </c>
      <c r="F118" s="227"/>
      <c r="G118" s="228"/>
      <c r="H118" s="57"/>
      <c r="I118" s="57"/>
      <c r="J118" s="45"/>
      <c r="K118" s="47"/>
      <c r="L118" s="55"/>
      <c r="M118" s="47"/>
      <c r="N118" s="47"/>
      <c r="O118" s="55"/>
      <c r="P118" s="47"/>
      <c r="Q118" s="47"/>
      <c r="R118" s="55"/>
      <c r="S118" s="47"/>
      <c r="T118" s="47"/>
      <c r="U118" s="47"/>
      <c r="V118" s="47"/>
      <c r="W118" s="45"/>
      <c r="X118" s="47"/>
      <c r="Y118" s="47"/>
      <c r="Z118" s="47"/>
      <c r="AA118" s="47"/>
      <c r="AB118" s="55"/>
      <c r="AC118" s="47"/>
      <c r="AD118" s="45"/>
      <c r="AE118" s="40"/>
      <c r="AF118" s="45"/>
      <c r="AG118" s="45"/>
      <c r="AH118" s="40"/>
      <c r="AI118" s="45"/>
      <c r="AJ118" s="45"/>
      <c r="AK118" s="40"/>
      <c r="AL118" s="45"/>
      <c r="AM118" s="45"/>
      <c r="AN118" s="15"/>
      <c r="AP118" s="52"/>
      <c r="AQ118" s="52"/>
      <c r="AR118" s="47"/>
      <c r="AS118" s="55"/>
      <c r="AT118" s="47"/>
      <c r="AU118" s="47"/>
      <c r="AV118" s="55"/>
      <c r="AW118" s="47"/>
      <c r="AX118" s="47"/>
    </row>
    <row r="119" spans="1:50" ht="20.45" customHeight="1" thickBot="1">
      <c r="A119"/>
      <c r="B119"/>
      <c r="C119" s="47"/>
      <c r="D119" s="107" t="s">
        <v>311</v>
      </c>
      <c r="E119" s="226">
        <f>SUM(E118+M108)</f>
        <v>36377.700000000004</v>
      </c>
      <c r="F119" s="227"/>
      <c r="G119" s="228"/>
      <c r="H119" s="229"/>
      <c r="I119" s="310"/>
      <c r="J119" s="87"/>
      <c r="K119" s="57"/>
      <c r="L119" s="57"/>
      <c r="M119" s="47"/>
      <c r="N119" s="55"/>
      <c r="O119" s="47"/>
      <c r="P119" s="47"/>
      <c r="Q119" s="55"/>
      <c r="R119" s="47"/>
      <c r="S119" s="47"/>
      <c r="T119" s="45"/>
      <c r="U119" s="47"/>
      <c r="V119" s="47"/>
      <c r="W119" s="45"/>
      <c r="X119" s="47"/>
      <c r="Y119" s="47"/>
      <c r="Z119" s="47"/>
      <c r="AA119" s="47"/>
      <c r="AB119" s="55"/>
      <c r="AC119" s="47"/>
      <c r="AD119" s="45"/>
      <c r="AE119" s="40"/>
      <c r="AF119" s="45"/>
      <c r="AG119" s="45"/>
      <c r="AH119" s="40"/>
      <c r="AI119" s="45"/>
      <c r="AJ119" s="45"/>
      <c r="AK119" s="40"/>
      <c r="AL119" s="45"/>
      <c r="AM119" s="45"/>
      <c r="AN119" s="15"/>
      <c r="AP119" s="52"/>
      <c r="AQ119" s="52"/>
      <c r="AR119" s="47"/>
      <c r="AS119" s="55"/>
      <c r="AT119" s="57"/>
      <c r="AU119" s="47"/>
      <c r="AV119" s="55"/>
      <c r="AW119" s="57"/>
      <c r="AX119" s="47"/>
    </row>
    <row r="120" spans="1:50" ht="15">
      <c r="A120" s="47"/>
      <c r="B120" s="189"/>
      <c r="C120" s="189"/>
      <c r="D120" s="47"/>
      <c r="E120" s="191"/>
      <c r="F120" s="191"/>
      <c r="G120" s="89"/>
      <c r="H120" s="189"/>
      <c r="I120" s="189"/>
      <c r="J120" s="47"/>
      <c r="K120" s="189"/>
      <c r="L120" s="189"/>
      <c r="M120" s="47"/>
      <c r="N120" s="55"/>
      <c r="O120" s="47"/>
      <c r="P120" s="47"/>
      <c r="Q120" s="55"/>
      <c r="R120" s="47"/>
      <c r="S120" s="47"/>
      <c r="T120" s="45"/>
      <c r="U120" s="47"/>
      <c r="V120" s="47"/>
      <c r="W120" s="45"/>
      <c r="X120" s="47"/>
      <c r="Y120" s="189"/>
      <c r="Z120" s="189"/>
      <c r="AA120" s="47"/>
      <c r="AB120" s="190"/>
      <c r="AC120" s="190"/>
      <c r="AD120" s="45"/>
      <c r="AE120" s="190"/>
      <c r="AF120" s="190"/>
      <c r="AG120" s="45"/>
      <c r="AH120" s="190"/>
      <c r="AI120" s="190"/>
      <c r="AJ120" s="45"/>
      <c r="AK120" s="190"/>
      <c r="AL120" s="190"/>
      <c r="AM120" s="45"/>
      <c r="AN120" s="15"/>
      <c r="AP120" s="52"/>
      <c r="AQ120" s="55"/>
      <c r="AR120" s="57"/>
      <c r="AS120" s="47"/>
      <c r="AT120" s="55"/>
      <c r="AU120" s="57"/>
      <c r="AV120" s="47"/>
      <c r="AW120" s="55"/>
      <c r="AX120" s="57"/>
    </row>
    <row r="121" spans="1:50" ht="15">
      <c r="A121" s="47"/>
      <c r="B121" s="189"/>
      <c r="C121" s="189"/>
      <c r="D121" s="47"/>
      <c r="E121" s="189"/>
      <c r="F121" s="189"/>
      <c r="G121" s="47"/>
      <c r="H121" s="189"/>
      <c r="I121" s="189"/>
      <c r="J121" s="47"/>
      <c r="K121" s="189"/>
      <c r="L121" s="189"/>
      <c r="M121" s="47"/>
      <c r="N121" s="189"/>
      <c r="O121" s="189"/>
      <c r="P121" s="47"/>
      <c r="Q121" s="189"/>
      <c r="R121" s="189"/>
      <c r="S121" s="47"/>
      <c r="T121" s="45"/>
      <c r="U121" s="47"/>
      <c r="V121" s="47"/>
      <c r="W121" s="45"/>
      <c r="X121" s="47"/>
      <c r="Y121" s="189"/>
      <c r="Z121" s="189"/>
      <c r="AA121" s="47"/>
      <c r="AB121" s="190"/>
      <c r="AC121" s="190"/>
      <c r="AD121" s="45"/>
      <c r="AE121" s="190"/>
      <c r="AF121" s="190"/>
      <c r="AG121" s="45"/>
      <c r="AH121" s="190"/>
      <c r="AI121" s="190"/>
      <c r="AJ121" s="45"/>
      <c r="AK121" s="190"/>
      <c r="AL121" s="190"/>
      <c r="AM121" s="45"/>
      <c r="AN121" s="15"/>
      <c r="AP121" s="52"/>
      <c r="AQ121" s="55"/>
      <c r="AR121" s="57"/>
      <c r="AS121" s="47"/>
      <c r="AT121" s="55"/>
      <c r="AU121" s="57"/>
      <c r="AV121" s="47"/>
      <c r="AW121" s="55"/>
      <c r="AX121" s="57"/>
    </row>
    <row r="122" spans="1:50" ht="15">
      <c r="A122" s="47"/>
      <c r="B122" s="189"/>
      <c r="C122" s="189"/>
      <c r="D122" s="90"/>
      <c r="E122" s="189"/>
      <c r="F122" s="189"/>
      <c r="G122" s="47"/>
      <c r="H122" s="189"/>
      <c r="I122" s="189"/>
      <c r="J122" s="47"/>
      <c r="K122" s="189"/>
      <c r="L122" s="189"/>
      <c r="M122" s="47"/>
      <c r="N122" s="189"/>
      <c r="O122" s="189"/>
      <c r="P122" s="47"/>
      <c r="Q122" s="189"/>
      <c r="R122" s="189"/>
      <c r="S122" s="47"/>
      <c r="T122" s="45"/>
      <c r="U122" s="47"/>
      <c r="V122" s="47"/>
      <c r="W122" s="45"/>
      <c r="X122" s="47"/>
      <c r="Y122" s="189"/>
      <c r="Z122" s="189"/>
      <c r="AA122" s="47"/>
      <c r="AB122" s="190"/>
      <c r="AC122" s="190"/>
      <c r="AD122" s="45"/>
      <c r="AE122" s="190"/>
      <c r="AF122" s="190"/>
      <c r="AG122" s="45"/>
      <c r="AH122" s="190"/>
      <c r="AI122" s="190"/>
      <c r="AJ122" s="45"/>
      <c r="AK122" s="190"/>
      <c r="AL122" s="190"/>
      <c r="AM122" s="45"/>
      <c r="AN122" s="15"/>
      <c r="AO122" s="52"/>
      <c r="AP122" s="47"/>
      <c r="AQ122" s="55"/>
      <c r="AR122" s="57"/>
      <c r="AS122" s="47"/>
      <c r="AT122" s="55"/>
      <c r="AU122" s="57"/>
      <c r="AV122" s="47"/>
      <c r="AW122" s="55"/>
      <c r="AX122" s="57"/>
    </row>
    <row r="123" spans="1:50" ht="15">
      <c r="A123" s="45"/>
      <c r="B123" s="190"/>
      <c r="C123" s="190"/>
      <c r="D123" s="45"/>
      <c r="E123" s="190"/>
      <c r="F123" s="190"/>
      <c r="G123" s="45"/>
      <c r="H123" s="190"/>
      <c r="I123" s="190"/>
      <c r="J123" s="47"/>
      <c r="K123" s="189"/>
      <c r="L123" s="189"/>
      <c r="M123" s="47"/>
      <c r="N123" s="189"/>
      <c r="O123" s="189"/>
      <c r="P123" s="47"/>
      <c r="Q123" s="189"/>
      <c r="R123" s="189"/>
      <c r="S123" s="45"/>
      <c r="T123" s="45"/>
      <c r="U123" s="45"/>
      <c r="V123" s="45"/>
      <c r="W123" s="45"/>
      <c r="X123" s="45"/>
      <c r="Y123" s="192"/>
      <c r="Z123" s="192"/>
      <c r="AA123" s="45"/>
      <c r="AB123" s="190"/>
      <c r="AC123" s="190"/>
      <c r="AD123" s="45"/>
      <c r="AE123" s="190"/>
      <c r="AF123" s="190"/>
      <c r="AG123" s="45"/>
      <c r="AH123" s="190"/>
      <c r="AI123" s="190"/>
      <c r="AJ123" s="45"/>
      <c r="AK123" s="190"/>
      <c r="AL123" s="190"/>
      <c r="AM123" s="45"/>
      <c r="AN123" s="15"/>
      <c r="AO123" s="52"/>
      <c r="AP123" s="47"/>
      <c r="AQ123" s="55"/>
      <c r="AR123" s="57"/>
      <c r="AS123" s="47"/>
      <c r="AT123" s="55"/>
      <c r="AU123" s="57"/>
      <c r="AV123" s="47"/>
      <c r="AW123" s="55"/>
      <c r="AX123" s="57"/>
    </row>
    <row r="124" spans="1:50" ht="15">
      <c r="A124" s="45"/>
      <c r="B124" s="190"/>
      <c r="C124" s="190"/>
      <c r="D124" s="45"/>
      <c r="E124" s="190"/>
      <c r="F124" s="190"/>
      <c r="G124" s="45"/>
      <c r="H124" s="190"/>
      <c r="I124" s="190"/>
      <c r="J124" s="45"/>
      <c r="K124" s="190"/>
      <c r="L124" s="190"/>
      <c r="M124" s="45"/>
      <c r="N124" s="192"/>
      <c r="O124" s="192"/>
      <c r="P124" s="45"/>
      <c r="Q124" s="192"/>
      <c r="R124" s="192"/>
      <c r="S124" s="45"/>
      <c r="T124" s="45"/>
      <c r="U124" s="45"/>
      <c r="V124" s="45"/>
      <c r="W124" s="45"/>
      <c r="X124" s="45"/>
      <c r="Y124" s="192"/>
      <c r="Z124" s="192"/>
      <c r="AA124" s="45"/>
      <c r="AB124" s="190"/>
      <c r="AC124" s="190"/>
      <c r="AD124" s="45"/>
      <c r="AE124" s="190"/>
      <c r="AF124" s="190"/>
      <c r="AG124" s="45"/>
      <c r="AH124" s="190"/>
      <c r="AI124" s="190"/>
      <c r="AJ124" s="45"/>
      <c r="AK124" s="190"/>
      <c r="AL124" s="190"/>
      <c r="AM124" s="45"/>
      <c r="AN124" s="15"/>
      <c r="AO124" s="52"/>
      <c r="AP124" s="47"/>
      <c r="AQ124" s="55"/>
      <c r="AR124" s="57"/>
      <c r="AS124" s="47"/>
      <c r="AT124" s="55"/>
      <c r="AU124" s="57"/>
      <c r="AV124" s="47"/>
      <c r="AW124" s="55"/>
      <c r="AX124" s="57"/>
    </row>
    <row r="125" spans="1:50" ht="15">
      <c r="A125" s="45"/>
      <c r="B125" s="190"/>
      <c r="C125" s="190"/>
      <c r="D125" s="45"/>
      <c r="E125" s="190"/>
      <c r="F125" s="190"/>
      <c r="G125" s="45"/>
      <c r="H125" s="190"/>
      <c r="I125" s="190"/>
      <c r="J125" s="45"/>
      <c r="K125" s="190"/>
      <c r="L125" s="190"/>
      <c r="M125" s="45"/>
      <c r="N125" s="192"/>
      <c r="O125" s="192"/>
      <c r="P125" s="45"/>
      <c r="Q125" s="192"/>
      <c r="R125" s="192"/>
      <c r="S125" s="45"/>
      <c r="T125" s="45"/>
      <c r="U125" s="45"/>
      <c r="V125" s="45"/>
      <c r="W125" s="45"/>
      <c r="X125" s="45"/>
      <c r="Y125" s="192"/>
      <c r="Z125" s="192"/>
      <c r="AA125" s="45"/>
      <c r="AB125" s="190"/>
      <c r="AC125" s="190"/>
      <c r="AD125" s="45"/>
      <c r="AE125" s="190"/>
      <c r="AF125" s="190"/>
      <c r="AG125" s="45"/>
      <c r="AH125" s="190"/>
      <c r="AI125" s="190"/>
      <c r="AJ125" s="45"/>
      <c r="AK125" s="190"/>
      <c r="AL125" s="190"/>
      <c r="AM125" s="45"/>
      <c r="AN125" s="15"/>
      <c r="AO125" s="52"/>
      <c r="AP125" s="47"/>
      <c r="AQ125" s="55"/>
      <c r="AR125" s="57"/>
      <c r="AS125" s="47"/>
      <c r="AT125" s="55"/>
      <c r="AU125" s="57"/>
      <c r="AV125" s="47"/>
      <c r="AW125" s="55"/>
      <c r="AX125" s="57"/>
    </row>
    <row r="126" spans="1:50" ht="15">
      <c r="A126" s="45"/>
      <c r="B126" s="190"/>
      <c r="C126" s="190"/>
      <c r="D126" s="45"/>
      <c r="E126" s="190"/>
      <c r="F126" s="190"/>
      <c r="G126" s="45"/>
      <c r="H126" s="190"/>
      <c r="I126" s="190"/>
      <c r="J126" s="45"/>
      <c r="K126" s="190"/>
      <c r="L126" s="190"/>
      <c r="M126" s="45"/>
      <c r="N126" s="192"/>
      <c r="O126" s="192"/>
      <c r="P126" s="45"/>
      <c r="Q126" s="192"/>
      <c r="R126" s="192"/>
      <c r="S126" s="45"/>
      <c r="T126" s="45"/>
      <c r="U126" s="45"/>
      <c r="V126" s="45"/>
      <c r="W126" s="45"/>
      <c r="X126" s="45"/>
      <c r="Y126" s="192"/>
      <c r="Z126" s="192"/>
      <c r="AA126" s="45"/>
      <c r="AB126" s="190"/>
      <c r="AC126" s="190"/>
      <c r="AD126" s="45"/>
      <c r="AE126" s="190"/>
      <c r="AF126" s="190"/>
      <c r="AG126" s="45"/>
      <c r="AH126" s="190"/>
      <c r="AI126" s="190"/>
      <c r="AJ126" s="45"/>
      <c r="AK126" s="190"/>
      <c r="AL126" s="190"/>
      <c r="AM126" s="45"/>
      <c r="AN126" s="15"/>
      <c r="AO126" s="52"/>
      <c r="AP126" s="47"/>
      <c r="AQ126" s="55"/>
      <c r="AR126" s="57"/>
      <c r="AS126" s="47"/>
      <c r="AT126" s="55"/>
      <c r="AU126" s="57"/>
      <c r="AV126" s="47"/>
      <c r="AW126" s="55"/>
      <c r="AX126" s="57"/>
    </row>
    <row r="127" spans="1:50" ht="15">
      <c r="A127" s="45"/>
      <c r="B127" s="190"/>
      <c r="C127" s="190"/>
      <c r="D127" s="45"/>
      <c r="E127" s="190"/>
      <c r="F127" s="190"/>
      <c r="G127" s="45"/>
      <c r="H127" s="190"/>
      <c r="I127" s="190"/>
      <c r="J127" s="45"/>
      <c r="K127" s="190"/>
      <c r="L127" s="190"/>
      <c r="M127" s="45"/>
      <c r="N127" s="192"/>
      <c r="O127" s="192"/>
      <c r="P127" s="45"/>
      <c r="Q127" s="192"/>
      <c r="R127" s="192"/>
      <c r="S127" s="45"/>
      <c r="T127" s="45"/>
      <c r="U127" s="45"/>
      <c r="V127" s="45"/>
      <c r="W127" s="45"/>
      <c r="X127" s="45"/>
      <c r="Y127" s="192"/>
      <c r="Z127" s="192"/>
      <c r="AA127" s="45"/>
      <c r="AB127" s="190"/>
      <c r="AC127" s="190"/>
      <c r="AD127" s="45"/>
      <c r="AE127" s="190"/>
      <c r="AF127" s="190"/>
      <c r="AG127" s="45"/>
      <c r="AH127" s="190"/>
      <c r="AI127" s="190"/>
      <c r="AJ127" s="45"/>
      <c r="AK127" s="190"/>
      <c r="AL127" s="190"/>
      <c r="AM127" s="45"/>
      <c r="AN127" s="15"/>
      <c r="AO127" s="52"/>
      <c r="AP127" s="47"/>
      <c r="AQ127" s="55"/>
      <c r="AR127" s="57"/>
      <c r="AS127" s="47"/>
      <c r="AT127" s="55"/>
      <c r="AU127" s="57"/>
      <c r="AV127" s="47"/>
      <c r="AW127" s="55"/>
      <c r="AX127" s="57"/>
    </row>
    <row r="128" spans="1:50" ht="15">
      <c r="A128" s="45"/>
      <c r="B128" s="190"/>
      <c r="C128" s="190"/>
      <c r="D128" s="45"/>
      <c r="E128" s="190"/>
      <c r="F128" s="190"/>
      <c r="G128" s="45"/>
      <c r="H128" s="190"/>
      <c r="I128" s="190"/>
      <c r="J128" s="45"/>
      <c r="K128" s="190"/>
      <c r="L128" s="190"/>
      <c r="M128" s="45"/>
      <c r="N128" s="192"/>
      <c r="O128" s="192"/>
      <c r="P128" s="45"/>
      <c r="Q128" s="192"/>
      <c r="R128" s="192"/>
      <c r="S128" s="45"/>
      <c r="T128" s="45"/>
      <c r="U128" s="45"/>
      <c r="V128" s="45"/>
      <c r="W128" s="45"/>
      <c r="X128" s="45"/>
      <c r="Y128" s="192"/>
      <c r="Z128" s="192"/>
      <c r="AA128" s="45"/>
      <c r="AB128" s="190"/>
      <c r="AC128" s="190"/>
      <c r="AD128" s="45"/>
      <c r="AE128" s="190"/>
      <c r="AF128" s="190"/>
      <c r="AG128" s="45"/>
      <c r="AH128" s="190"/>
      <c r="AI128" s="190"/>
      <c r="AJ128" s="45"/>
      <c r="AK128" s="190"/>
      <c r="AL128" s="190"/>
      <c r="AM128" s="45"/>
      <c r="AN128" s="15"/>
      <c r="AO128" s="52"/>
      <c r="AP128" s="47"/>
      <c r="AQ128" s="55"/>
      <c r="AR128" s="57"/>
      <c r="AS128" s="47"/>
      <c r="AT128" s="55"/>
      <c r="AU128" s="57"/>
      <c r="AV128" s="47"/>
      <c r="AW128" s="55"/>
      <c r="AX128" s="57"/>
    </row>
    <row r="129" spans="1:50" ht="15">
      <c r="A129" s="45"/>
      <c r="B129" s="190"/>
      <c r="C129" s="190"/>
      <c r="D129" s="45"/>
      <c r="E129" s="190"/>
      <c r="F129" s="190"/>
      <c r="G129" s="45"/>
      <c r="H129" s="190"/>
      <c r="I129" s="190"/>
      <c r="J129" s="45"/>
      <c r="K129" s="190"/>
      <c r="L129" s="190"/>
      <c r="M129" s="45"/>
      <c r="N129" s="192"/>
      <c r="O129" s="192"/>
      <c r="P129" s="45"/>
      <c r="Q129" s="192"/>
      <c r="R129" s="192"/>
      <c r="S129" s="45"/>
      <c r="T129" s="45"/>
      <c r="U129" s="45"/>
      <c r="V129" s="45"/>
      <c r="W129" s="45"/>
      <c r="X129" s="45"/>
      <c r="Y129" s="192"/>
      <c r="Z129" s="192"/>
      <c r="AA129" s="45"/>
      <c r="AB129" s="190"/>
      <c r="AC129" s="190"/>
      <c r="AD129" s="45"/>
      <c r="AE129" s="190"/>
      <c r="AF129" s="190"/>
      <c r="AG129" s="45"/>
      <c r="AH129" s="190"/>
      <c r="AI129" s="190"/>
      <c r="AJ129" s="45"/>
      <c r="AK129" s="190"/>
      <c r="AL129" s="190"/>
      <c r="AM129" s="45"/>
      <c r="AN129" s="15"/>
      <c r="AO129" s="52"/>
      <c r="AP129" s="47"/>
      <c r="AQ129" s="55"/>
      <c r="AR129" s="57"/>
      <c r="AS129" s="47"/>
      <c r="AT129" s="55"/>
      <c r="AU129" s="57"/>
      <c r="AV129" s="47"/>
      <c r="AW129" s="55"/>
      <c r="AX129" s="57"/>
    </row>
    <row r="130" spans="1:50" ht="15">
      <c r="A130" s="45"/>
      <c r="B130" s="190"/>
      <c r="C130" s="190"/>
      <c r="D130" s="45"/>
      <c r="E130" s="190"/>
      <c r="F130" s="190"/>
      <c r="G130" s="45"/>
      <c r="H130" s="190"/>
      <c r="I130" s="190"/>
      <c r="J130" s="45"/>
      <c r="K130" s="190"/>
      <c r="L130" s="190"/>
      <c r="M130" s="45"/>
      <c r="N130" s="192"/>
      <c r="O130" s="192"/>
      <c r="P130" s="45"/>
      <c r="Q130" s="192"/>
      <c r="R130" s="192"/>
      <c r="S130" s="45"/>
      <c r="T130" s="45"/>
      <c r="U130" s="45"/>
      <c r="V130" s="45"/>
      <c r="W130" s="45"/>
      <c r="X130" s="45"/>
      <c r="Y130" s="192"/>
      <c r="Z130" s="192"/>
      <c r="AA130" s="45"/>
      <c r="AB130" s="190"/>
      <c r="AC130" s="190"/>
      <c r="AD130" s="45"/>
      <c r="AE130" s="190"/>
      <c r="AF130" s="190"/>
      <c r="AG130" s="45"/>
      <c r="AH130" s="190"/>
      <c r="AI130" s="190"/>
      <c r="AJ130" s="45"/>
      <c r="AK130" s="190"/>
      <c r="AL130" s="190"/>
      <c r="AM130" s="45"/>
      <c r="AN130" s="15"/>
      <c r="AO130" s="52"/>
      <c r="AP130" s="47"/>
      <c r="AQ130" s="55"/>
      <c r="AR130" s="57"/>
      <c r="AS130" s="47"/>
      <c r="AT130" s="55"/>
      <c r="AU130" s="57"/>
      <c r="AV130" s="47"/>
      <c r="AW130" s="55"/>
      <c r="AX130" s="57"/>
    </row>
    <row r="131" spans="1:50" ht="15">
      <c r="A131" s="45"/>
      <c r="B131" s="190"/>
      <c r="C131" s="190"/>
      <c r="D131" s="45"/>
      <c r="E131" s="190"/>
      <c r="F131" s="190"/>
      <c r="G131" s="45"/>
      <c r="H131" s="190"/>
      <c r="I131" s="190"/>
      <c r="J131" s="45"/>
      <c r="K131" s="190"/>
      <c r="L131" s="190"/>
      <c r="M131" s="45"/>
      <c r="N131" s="192"/>
      <c r="O131" s="192"/>
      <c r="P131" s="45"/>
      <c r="Q131" s="192"/>
      <c r="R131" s="192"/>
      <c r="S131" s="45"/>
      <c r="T131" s="45"/>
      <c r="U131" s="45"/>
      <c r="V131" s="45"/>
      <c r="W131" s="45"/>
      <c r="X131" s="45"/>
      <c r="Y131" s="192"/>
      <c r="Z131" s="192"/>
      <c r="AA131" s="45"/>
      <c r="AB131" s="190"/>
      <c r="AC131" s="190"/>
      <c r="AD131" s="45"/>
      <c r="AE131" s="190"/>
      <c r="AF131" s="190"/>
      <c r="AG131" s="45"/>
      <c r="AH131" s="190"/>
      <c r="AI131" s="190"/>
      <c r="AJ131" s="45"/>
      <c r="AK131" s="190"/>
      <c r="AL131" s="190"/>
      <c r="AM131" s="45"/>
      <c r="AN131" s="15"/>
      <c r="AO131" s="52"/>
      <c r="AP131" s="47"/>
      <c r="AQ131" s="55"/>
      <c r="AR131" s="57"/>
      <c r="AS131" s="47"/>
      <c r="AT131" s="55"/>
      <c r="AU131" s="57"/>
      <c r="AV131" s="47"/>
      <c r="AW131" s="55"/>
      <c r="AX131" s="57"/>
    </row>
    <row r="132" spans="1:50" ht="15">
      <c r="A132" s="45"/>
      <c r="B132" s="190"/>
      <c r="C132" s="190"/>
      <c r="D132" s="45"/>
      <c r="E132" s="190"/>
      <c r="F132" s="190"/>
      <c r="G132" s="45"/>
      <c r="H132" s="190"/>
      <c r="I132" s="190"/>
      <c r="J132" s="45"/>
      <c r="K132" s="190"/>
      <c r="L132" s="190"/>
      <c r="M132" s="45"/>
      <c r="N132" s="192"/>
      <c r="O132" s="192"/>
      <c r="P132" s="45"/>
      <c r="Q132" s="192"/>
      <c r="R132" s="192"/>
      <c r="S132" s="45"/>
      <c r="T132" s="45"/>
      <c r="U132" s="45"/>
      <c r="V132" s="45"/>
      <c r="W132" s="45"/>
      <c r="X132" s="45"/>
      <c r="Y132" s="192"/>
      <c r="Z132" s="192"/>
      <c r="AA132" s="45"/>
      <c r="AB132" s="190"/>
      <c r="AC132" s="190"/>
      <c r="AD132" s="45"/>
      <c r="AE132" s="190"/>
      <c r="AF132" s="190"/>
      <c r="AG132" s="45"/>
      <c r="AH132" s="190"/>
      <c r="AI132" s="190"/>
      <c r="AJ132" s="45"/>
      <c r="AK132" s="190"/>
      <c r="AL132" s="190"/>
      <c r="AM132" s="45"/>
      <c r="AN132" s="15"/>
      <c r="AO132" s="52"/>
      <c r="AP132" s="47"/>
      <c r="AQ132" s="55"/>
      <c r="AR132" s="57"/>
      <c r="AS132" s="47"/>
      <c r="AT132" s="55"/>
      <c r="AU132" s="57"/>
      <c r="AV132" s="47"/>
      <c r="AW132" s="55"/>
      <c r="AX132" s="57"/>
    </row>
    <row r="133" spans="1:50" ht="15">
      <c r="A133" s="45"/>
      <c r="B133" s="190"/>
      <c r="C133" s="190"/>
      <c r="D133" s="45"/>
      <c r="E133" s="190"/>
      <c r="F133" s="190"/>
      <c r="G133" s="45"/>
      <c r="H133" s="190"/>
      <c r="I133" s="190"/>
      <c r="J133" s="45"/>
      <c r="K133" s="190"/>
      <c r="L133" s="190"/>
      <c r="M133" s="45"/>
      <c r="N133" s="192"/>
      <c r="O133" s="192"/>
      <c r="P133" s="45"/>
      <c r="Q133" s="192"/>
      <c r="R133" s="192"/>
      <c r="S133" s="45"/>
      <c r="T133" s="45"/>
      <c r="U133" s="45"/>
      <c r="V133" s="45"/>
      <c r="W133" s="45"/>
      <c r="X133" s="45"/>
      <c r="Y133" s="192"/>
      <c r="Z133" s="192"/>
      <c r="AA133" s="45"/>
      <c r="AB133" s="190"/>
      <c r="AC133" s="190"/>
      <c r="AD133" s="45"/>
      <c r="AE133" s="190"/>
      <c r="AF133" s="190"/>
      <c r="AG133" s="45"/>
      <c r="AH133" s="190"/>
      <c r="AI133" s="190"/>
      <c r="AJ133" s="45"/>
      <c r="AK133" s="190"/>
      <c r="AL133" s="190"/>
      <c r="AM133" s="45"/>
      <c r="AN133" s="15"/>
      <c r="AO133" s="52"/>
      <c r="AP133" s="47"/>
      <c r="AQ133" s="55"/>
      <c r="AR133" s="57"/>
      <c r="AS133" s="47"/>
      <c r="AT133" s="55"/>
      <c r="AU133" s="57"/>
      <c r="AV133" s="47"/>
      <c r="AW133" s="55"/>
      <c r="AX133" s="57"/>
    </row>
    <row r="134" spans="1:50" ht="15">
      <c r="A134" s="45"/>
      <c r="B134" s="190"/>
      <c r="C134" s="190"/>
      <c r="D134" s="45"/>
      <c r="E134" s="190"/>
      <c r="F134" s="190"/>
      <c r="G134" s="45"/>
      <c r="H134" s="190"/>
      <c r="I134" s="190"/>
      <c r="J134" s="45"/>
      <c r="K134" s="190"/>
      <c r="L134" s="190"/>
      <c r="M134" s="45"/>
      <c r="N134" s="192"/>
      <c r="O134" s="192"/>
      <c r="P134" s="45"/>
      <c r="Q134" s="192"/>
      <c r="R134" s="192"/>
      <c r="S134" s="45"/>
      <c r="T134" s="45"/>
      <c r="U134" s="45"/>
      <c r="V134" s="45"/>
      <c r="W134" s="45"/>
      <c r="X134" s="45"/>
      <c r="Y134" s="192"/>
      <c r="Z134" s="192"/>
      <c r="AA134" s="45"/>
      <c r="AB134" s="190"/>
      <c r="AC134" s="190"/>
      <c r="AD134" s="45"/>
      <c r="AE134" s="190"/>
      <c r="AF134" s="190"/>
      <c r="AG134" s="45"/>
      <c r="AH134" s="190"/>
      <c r="AI134" s="190"/>
      <c r="AJ134" s="45"/>
      <c r="AK134" s="190"/>
      <c r="AL134" s="190"/>
      <c r="AM134" s="45"/>
      <c r="AN134" s="15"/>
      <c r="AO134" s="52"/>
      <c r="AP134" s="47"/>
      <c r="AQ134" s="55"/>
      <c r="AR134" s="57"/>
      <c r="AS134" s="47"/>
      <c r="AT134" s="55"/>
      <c r="AU134" s="57"/>
      <c r="AV134" s="47"/>
      <c r="AW134" s="55"/>
      <c r="AX134" s="57"/>
    </row>
    <row r="135" spans="1:50" ht="15">
      <c r="A135" s="45"/>
      <c r="B135" s="190"/>
      <c r="C135" s="190"/>
      <c r="D135" s="45"/>
      <c r="E135" s="190"/>
      <c r="F135" s="190"/>
      <c r="G135" s="45"/>
      <c r="H135" s="190"/>
      <c r="I135" s="190"/>
      <c r="J135" s="45"/>
      <c r="K135" s="190"/>
      <c r="L135" s="190"/>
      <c r="M135" s="45"/>
      <c r="N135" s="192"/>
      <c r="O135" s="192"/>
      <c r="P135" s="45"/>
      <c r="Q135" s="192"/>
      <c r="R135" s="192"/>
      <c r="S135" s="45"/>
      <c r="T135" s="45"/>
      <c r="U135" s="45"/>
      <c r="V135" s="45"/>
      <c r="W135" s="45"/>
      <c r="X135" s="45"/>
      <c r="Y135" s="192"/>
      <c r="Z135" s="192"/>
      <c r="AA135" s="45"/>
      <c r="AB135" s="190"/>
      <c r="AC135" s="190"/>
      <c r="AD135" s="45"/>
      <c r="AE135" s="190"/>
      <c r="AF135" s="190"/>
      <c r="AG135" s="45"/>
      <c r="AH135" s="190"/>
      <c r="AI135" s="190"/>
      <c r="AJ135" s="45"/>
      <c r="AK135" s="190"/>
      <c r="AL135" s="190"/>
      <c r="AM135" s="45"/>
      <c r="AN135" s="15"/>
      <c r="AO135" s="52"/>
      <c r="AP135" s="47"/>
      <c r="AQ135" s="55"/>
      <c r="AR135" s="57"/>
      <c r="AS135" s="47"/>
      <c r="AT135" s="55"/>
      <c r="AU135" s="57"/>
      <c r="AV135" s="47"/>
      <c r="AW135" s="55"/>
      <c r="AX135" s="57"/>
    </row>
    <row r="136" spans="1:50" ht="15">
      <c r="A136" s="45"/>
      <c r="B136" s="190"/>
      <c r="C136" s="190"/>
      <c r="D136" s="45"/>
      <c r="E136" s="190"/>
      <c r="F136" s="190"/>
      <c r="G136" s="45"/>
      <c r="H136" s="190"/>
      <c r="I136" s="190"/>
      <c r="J136" s="45"/>
      <c r="K136" s="190"/>
      <c r="L136" s="190"/>
      <c r="M136" s="45"/>
      <c r="N136" s="192"/>
      <c r="O136" s="192"/>
      <c r="P136" s="45"/>
      <c r="Q136" s="192"/>
      <c r="R136" s="192"/>
      <c r="S136" s="45"/>
      <c r="T136" s="45"/>
      <c r="U136" s="45"/>
      <c r="V136" s="45"/>
      <c r="W136" s="45"/>
      <c r="X136" s="45"/>
      <c r="Y136" s="192"/>
      <c r="Z136" s="192"/>
      <c r="AA136" s="45"/>
      <c r="AB136" s="190"/>
      <c r="AC136" s="190"/>
      <c r="AD136" s="45"/>
      <c r="AE136" s="190"/>
      <c r="AF136" s="190"/>
      <c r="AG136" s="45"/>
      <c r="AH136" s="190"/>
      <c r="AI136" s="190"/>
      <c r="AJ136" s="45"/>
      <c r="AK136" s="190"/>
      <c r="AL136" s="190"/>
      <c r="AM136" s="45"/>
      <c r="AN136" s="15"/>
      <c r="AO136" s="52"/>
      <c r="AP136" s="47"/>
      <c r="AQ136" s="55"/>
      <c r="AR136" s="57"/>
      <c r="AS136" s="47"/>
      <c r="AT136" s="55"/>
      <c r="AU136" s="57"/>
      <c r="AV136" s="47"/>
      <c r="AW136" s="55"/>
      <c r="AX136" s="57"/>
    </row>
    <row r="137" spans="1:50" ht="15">
      <c r="A137" s="45"/>
      <c r="B137" s="190"/>
      <c r="C137" s="190"/>
      <c r="D137" s="45"/>
      <c r="E137" s="190"/>
      <c r="F137" s="190"/>
      <c r="G137" s="45"/>
      <c r="H137" s="190"/>
      <c r="I137" s="190"/>
      <c r="J137" s="45"/>
      <c r="K137" s="190"/>
      <c r="L137" s="190"/>
      <c r="M137" s="45"/>
      <c r="N137" s="192"/>
      <c r="O137" s="192"/>
      <c r="P137" s="45"/>
      <c r="Q137" s="192"/>
      <c r="R137" s="192"/>
      <c r="S137" s="45"/>
      <c r="T137" s="45"/>
      <c r="U137" s="45"/>
      <c r="V137" s="45"/>
      <c r="W137" s="45"/>
      <c r="X137" s="45"/>
      <c r="Y137" s="192"/>
      <c r="Z137" s="192"/>
      <c r="AA137" s="45"/>
      <c r="AB137" s="190"/>
      <c r="AC137" s="190"/>
      <c r="AD137" s="45"/>
      <c r="AE137" s="190"/>
      <c r="AF137" s="190"/>
      <c r="AG137" s="45"/>
      <c r="AH137" s="190"/>
      <c r="AI137" s="190"/>
      <c r="AJ137" s="45"/>
      <c r="AK137" s="190"/>
      <c r="AL137" s="190"/>
      <c r="AM137" s="45"/>
      <c r="AN137" s="15"/>
      <c r="AO137" s="52"/>
      <c r="AP137" s="47"/>
      <c r="AQ137" s="55"/>
      <c r="AR137" s="57"/>
      <c r="AS137" s="47"/>
      <c r="AT137" s="55"/>
      <c r="AU137" s="57"/>
      <c r="AV137" s="47"/>
      <c r="AW137" s="55"/>
      <c r="AX137" s="57"/>
    </row>
    <row r="138" spans="1:50" ht="15">
      <c r="A138" s="45"/>
      <c r="B138" s="190"/>
      <c r="C138" s="190"/>
      <c r="D138" s="45"/>
      <c r="E138" s="190"/>
      <c r="F138" s="190"/>
      <c r="G138" s="45"/>
      <c r="H138" s="190"/>
      <c r="I138" s="190"/>
      <c r="J138" s="45"/>
      <c r="K138" s="190"/>
      <c r="L138" s="190"/>
      <c r="M138" s="45"/>
      <c r="N138" s="192"/>
      <c r="O138" s="192"/>
      <c r="P138" s="45"/>
      <c r="Q138" s="192"/>
      <c r="R138" s="192"/>
      <c r="S138" s="45"/>
      <c r="T138" s="45"/>
      <c r="U138" s="45"/>
      <c r="V138" s="45"/>
      <c r="W138" s="45"/>
      <c r="X138" s="45"/>
      <c r="Y138" s="192"/>
      <c r="Z138" s="192"/>
      <c r="AA138" s="45"/>
      <c r="AB138" s="190"/>
      <c r="AC138" s="190"/>
      <c r="AD138" s="45"/>
      <c r="AE138" s="190"/>
      <c r="AF138" s="190"/>
      <c r="AG138" s="45"/>
      <c r="AH138" s="190"/>
      <c r="AI138" s="190"/>
      <c r="AJ138" s="45"/>
      <c r="AK138" s="190"/>
      <c r="AL138" s="190"/>
      <c r="AM138" s="45"/>
      <c r="AN138" s="15"/>
      <c r="AO138" s="52"/>
      <c r="AP138" s="47"/>
      <c r="AQ138" s="55"/>
      <c r="AR138" s="57"/>
      <c r="AS138" s="47"/>
      <c r="AT138" s="55"/>
      <c r="AU138" s="57"/>
      <c r="AV138" s="47"/>
      <c r="AW138" s="55"/>
      <c r="AX138" s="57"/>
    </row>
    <row r="139" spans="1:50" ht="15">
      <c r="A139" s="45"/>
      <c r="B139" s="190"/>
      <c r="C139" s="190"/>
      <c r="D139" s="45"/>
      <c r="E139" s="190"/>
      <c r="F139" s="190"/>
      <c r="G139" s="45"/>
      <c r="H139" s="190"/>
      <c r="I139" s="190"/>
      <c r="J139" s="45"/>
      <c r="K139" s="190"/>
      <c r="L139" s="190"/>
      <c r="M139" s="45"/>
      <c r="N139" s="192"/>
      <c r="O139" s="192"/>
      <c r="P139" s="45"/>
      <c r="Q139" s="192"/>
      <c r="R139" s="192"/>
      <c r="S139" s="45"/>
      <c r="T139" s="45"/>
      <c r="U139" s="45"/>
      <c r="V139" s="45"/>
      <c r="W139" s="45"/>
      <c r="X139" s="45"/>
      <c r="Y139" s="192"/>
      <c r="Z139" s="192"/>
      <c r="AA139" s="45"/>
      <c r="AB139" s="190"/>
      <c r="AC139" s="190"/>
      <c r="AD139" s="45"/>
      <c r="AE139" s="190"/>
      <c r="AF139" s="190"/>
      <c r="AG139" s="45"/>
      <c r="AH139" s="190"/>
      <c r="AI139" s="190"/>
      <c r="AJ139" s="45"/>
      <c r="AK139" s="190"/>
      <c r="AL139" s="190"/>
      <c r="AM139" s="45"/>
      <c r="AN139" s="15"/>
      <c r="AO139" s="52"/>
      <c r="AP139" s="47"/>
      <c r="AQ139" s="55"/>
      <c r="AR139" s="57"/>
      <c r="AS139" s="47"/>
      <c r="AT139" s="55"/>
      <c r="AU139" s="57"/>
      <c r="AV139" s="47"/>
      <c r="AW139" s="55"/>
      <c r="AX139" s="57"/>
    </row>
    <row r="140" spans="1:50" ht="15">
      <c r="A140" s="45"/>
      <c r="B140" s="190"/>
      <c r="C140" s="190"/>
      <c r="D140" s="45"/>
      <c r="E140" s="190"/>
      <c r="F140" s="190"/>
      <c r="G140" s="45"/>
      <c r="H140" s="190"/>
      <c r="I140" s="190"/>
      <c r="J140" s="45"/>
      <c r="K140" s="190"/>
      <c r="L140" s="190"/>
      <c r="M140" s="45"/>
      <c r="N140" s="192"/>
      <c r="O140" s="192"/>
      <c r="P140" s="45"/>
      <c r="Q140" s="192"/>
      <c r="R140" s="192"/>
      <c r="S140" s="45"/>
      <c r="T140" s="45"/>
      <c r="U140" s="45"/>
      <c r="V140" s="45"/>
      <c r="W140" s="45"/>
      <c r="X140" s="45"/>
      <c r="Y140" s="192"/>
      <c r="Z140" s="192"/>
      <c r="AA140" s="45"/>
      <c r="AB140" s="190"/>
      <c r="AC140" s="190"/>
      <c r="AD140" s="45"/>
      <c r="AE140" s="190"/>
      <c r="AF140" s="190"/>
      <c r="AG140" s="45"/>
      <c r="AH140" s="190"/>
      <c r="AI140" s="190"/>
      <c r="AJ140" s="45"/>
      <c r="AK140" s="190"/>
      <c r="AL140" s="190"/>
      <c r="AM140" s="45"/>
      <c r="AN140" s="15"/>
      <c r="AO140" s="52"/>
      <c r="AP140" s="47"/>
      <c r="AQ140" s="55"/>
      <c r="AR140" s="57"/>
      <c r="AS140" s="47"/>
      <c r="AT140" s="55"/>
      <c r="AU140" s="57"/>
      <c r="AV140" s="47"/>
      <c r="AW140" s="55"/>
      <c r="AX140" s="57"/>
    </row>
    <row r="141" spans="1:50" ht="15">
      <c r="A141" s="45"/>
      <c r="B141" s="190"/>
      <c r="C141" s="190"/>
      <c r="D141" s="45"/>
      <c r="E141" s="190"/>
      <c r="F141" s="190"/>
      <c r="G141" s="45"/>
      <c r="H141" s="190"/>
      <c r="I141" s="190"/>
      <c r="J141" s="45"/>
      <c r="K141" s="190"/>
      <c r="L141" s="190"/>
      <c r="M141" s="45"/>
      <c r="N141" s="192"/>
      <c r="O141" s="192"/>
      <c r="P141" s="45"/>
      <c r="Q141" s="192"/>
      <c r="R141" s="192"/>
      <c r="S141" s="45"/>
      <c r="T141" s="45"/>
      <c r="U141" s="45"/>
      <c r="V141" s="45"/>
      <c r="W141" s="45"/>
      <c r="X141" s="45"/>
      <c r="Y141" s="192"/>
      <c r="Z141" s="192"/>
      <c r="AA141" s="45"/>
      <c r="AB141" s="190"/>
      <c r="AC141" s="190"/>
      <c r="AD141" s="45"/>
      <c r="AE141" s="190"/>
      <c r="AF141" s="190"/>
      <c r="AG141" s="45"/>
      <c r="AH141" s="190"/>
      <c r="AI141" s="190"/>
      <c r="AJ141" s="45"/>
      <c r="AK141" s="190"/>
      <c r="AL141" s="190"/>
      <c r="AM141" s="45"/>
      <c r="AN141" s="15"/>
      <c r="AO141" s="52"/>
      <c r="AP141" s="47"/>
      <c r="AQ141" s="55"/>
      <c r="AR141" s="57"/>
      <c r="AS141" s="47"/>
      <c r="AT141" s="55"/>
      <c r="AU141" s="57"/>
      <c r="AV141" s="47"/>
      <c r="AW141" s="55"/>
      <c r="AX141" s="57"/>
    </row>
    <row r="142" spans="1:50" ht="15">
      <c r="A142" s="45"/>
      <c r="B142" s="190"/>
      <c r="C142" s="190"/>
      <c r="D142" s="45"/>
      <c r="E142" s="190"/>
      <c r="F142" s="190"/>
      <c r="G142" s="45"/>
      <c r="H142" s="190"/>
      <c r="I142" s="190"/>
      <c r="J142" s="45"/>
      <c r="K142" s="190"/>
      <c r="L142" s="190"/>
      <c r="M142" s="45"/>
      <c r="N142" s="192"/>
      <c r="O142" s="192"/>
      <c r="P142" s="45"/>
      <c r="Q142" s="192"/>
      <c r="R142" s="192"/>
      <c r="S142" s="45"/>
      <c r="T142" s="45"/>
      <c r="U142" s="45"/>
      <c r="V142" s="45"/>
      <c r="W142" s="45"/>
      <c r="X142" s="45"/>
      <c r="Y142" s="192"/>
      <c r="Z142" s="192"/>
      <c r="AA142" s="45"/>
      <c r="AB142" s="190"/>
      <c r="AC142" s="190"/>
      <c r="AD142" s="45"/>
      <c r="AE142" s="190"/>
      <c r="AF142" s="190"/>
      <c r="AG142" s="45"/>
      <c r="AH142" s="190"/>
      <c r="AI142" s="190"/>
      <c r="AJ142" s="45"/>
      <c r="AK142" s="190"/>
      <c r="AL142" s="190"/>
      <c r="AM142" s="45"/>
      <c r="AN142" s="15"/>
      <c r="AO142" s="52"/>
      <c r="AP142" s="47"/>
      <c r="AQ142" s="55"/>
      <c r="AR142" s="57"/>
      <c r="AS142" s="47"/>
      <c r="AT142" s="55"/>
      <c r="AU142" s="57"/>
      <c r="AV142" s="47"/>
      <c r="AW142" s="55"/>
      <c r="AX142" s="57"/>
    </row>
    <row r="143" spans="1:50" ht="15">
      <c r="A143" s="45"/>
      <c r="B143" s="190"/>
      <c r="C143" s="190"/>
      <c r="D143" s="45"/>
      <c r="E143" s="190"/>
      <c r="F143" s="190"/>
      <c r="G143" s="45"/>
      <c r="H143" s="190"/>
      <c r="I143" s="190"/>
      <c r="J143" s="45"/>
      <c r="K143" s="190"/>
      <c r="L143" s="190"/>
      <c r="M143" s="45"/>
      <c r="N143" s="192"/>
      <c r="O143" s="192"/>
      <c r="P143" s="45"/>
      <c r="Q143" s="192"/>
      <c r="R143" s="192"/>
      <c r="S143" s="45"/>
      <c r="T143" s="45"/>
      <c r="U143" s="45"/>
      <c r="V143" s="45"/>
      <c r="W143" s="45"/>
      <c r="X143" s="45"/>
      <c r="Y143" s="192"/>
      <c r="Z143" s="192"/>
      <c r="AA143" s="45"/>
      <c r="AB143" s="190"/>
      <c r="AC143" s="190"/>
      <c r="AD143" s="45"/>
      <c r="AE143" s="190"/>
      <c r="AF143" s="190"/>
      <c r="AG143" s="45"/>
      <c r="AH143" s="190"/>
      <c r="AI143" s="190"/>
      <c r="AJ143" s="45"/>
      <c r="AK143" s="190"/>
      <c r="AL143" s="190"/>
      <c r="AM143" s="45"/>
      <c r="AN143" s="15"/>
      <c r="AO143" s="52"/>
      <c r="AP143" s="47"/>
      <c r="AQ143" s="55"/>
      <c r="AR143" s="57"/>
      <c r="AS143" s="47"/>
      <c r="AT143" s="55"/>
      <c r="AU143" s="57"/>
      <c r="AV143" s="47"/>
      <c r="AW143" s="55"/>
      <c r="AX143" s="57"/>
    </row>
    <row r="144" spans="1:50" ht="15">
      <c r="A144" s="45"/>
      <c r="B144" s="190"/>
      <c r="C144" s="190"/>
      <c r="D144" s="45"/>
      <c r="E144" s="190"/>
      <c r="F144" s="190"/>
      <c r="G144" s="45"/>
      <c r="H144" s="190"/>
      <c r="I144" s="190"/>
      <c r="J144" s="45"/>
      <c r="K144" s="190"/>
      <c r="L144" s="190"/>
      <c r="M144" s="45"/>
      <c r="N144" s="192"/>
      <c r="O144" s="192"/>
      <c r="P144" s="45"/>
      <c r="Q144" s="192"/>
      <c r="R144" s="192"/>
      <c r="S144" s="45"/>
      <c r="T144" s="45"/>
      <c r="U144" s="45"/>
      <c r="V144" s="45"/>
      <c r="W144" s="45"/>
      <c r="X144" s="45"/>
      <c r="Y144" s="192"/>
      <c r="Z144" s="192"/>
      <c r="AA144" s="45"/>
      <c r="AB144" s="190"/>
      <c r="AC144" s="190"/>
      <c r="AD144" s="45"/>
      <c r="AE144" s="190"/>
      <c r="AF144" s="190"/>
      <c r="AG144" s="45"/>
      <c r="AH144" s="190"/>
      <c r="AI144" s="190"/>
      <c r="AJ144" s="45"/>
      <c r="AK144" s="190"/>
      <c r="AL144" s="190"/>
      <c r="AM144" s="45"/>
      <c r="AN144" s="15"/>
      <c r="AO144" s="52"/>
      <c r="AP144" s="47"/>
      <c r="AQ144" s="55"/>
      <c r="AR144" s="57"/>
      <c r="AS144" s="47"/>
      <c r="AT144" s="55"/>
      <c r="AU144" s="57"/>
      <c r="AV144" s="47"/>
      <c r="AW144" s="55"/>
      <c r="AX144" s="57"/>
    </row>
    <row r="145" spans="1:50" ht="15">
      <c r="A145" s="45"/>
      <c r="B145" s="190"/>
      <c r="C145" s="190"/>
      <c r="D145" s="45"/>
      <c r="E145" s="190"/>
      <c r="F145" s="190"/>
      <c r="G145" s="45"/>
      <c r="H145" s="190"/>
      <c r="I145" s="190"/>
      <c r="J145" s="45"/>
      <c r="K145" s="190"/>
      <c r="L145" s="190"/>
      <c r="M145" s="45"/>
      <c r="N145" s="192"/>
      <c r="O145" s="192"/>
      <c r="P145" s="45"/>
      <c r="Q145" s="192"/>
      <c r="R145" s="192"/>
      <c r="S145" s="45"/>
      <c r="T145" s="45"/>
      <c r="U145" s="45"/>
      <c r="V145" s="45"/>
      <c r="W145" s="45"/>
      <c r="X145" s="45"/>
      <c r="Y145" s="192"/>
      <c r="Z145" s="192"/>
      <c r="AA145" s="45"/>
      <c r="AB145" s="190"/>
      <c r="AC145" s="190"/>
      <c r="AD145" s="45"/>
      <c r="AE145" s="190"/>
      <c r="AF145" s="190"/>
      <c r="AG145" s="45"/>
      <c r="AH145" s="190"/>
      <c r="AI145" s="190"/>
      <c r="AJ145" s="45"/>
      <c r="AK145" s="190"/>
      <c r="AL145" s="190"/>
      <c r="AM145" s="45"/>
      <c r="AN145" s="15"/>
      <c r="AO145" s="52"/>
      <c r="AP145" s="47"/>
      <c r="AQ145" s="55"/>
      <c r="AR145" s="57"/>
      <c r="AS145" s="47"/>
      <c r="AT145" s="55"/>
      <c r="AU145" s="57"/>
      <c r="AV145" s="47"/>
      <c r="AW145" s="55"/>
      <c r="AX145" s="57"/>
    </row>
    <row r="146" spans="1:50" ht="15">
      <c r="A146" s="45"/>
      <c r="B146" s="190"/>
      <c r="C146" s="190"/>
      <c r="D146" s="45"/>
      <c r="E146" s="190"/>
      <c r="F146" s="190"/>
      <c r="G146" s="45"/>
      <c r="H146" s="190"/>
      <c r="I146" s="190"/>
      <c r="J146" s="45"/>
      <c r="K146" s="190"/>
      <c r="L146" s="190"/>
      <c r="M146" s="45"/>
      <c r="N146" s="192"/>
      <c r="O146" s="192"/>
      <c r="P146" s="45"/>
      <c r="Q146" s="192"/>
      <c r="R146" s="192"/>
      <c r="S146" s="45"/>
      <c r="T146" s="45"/>
      <c r="U146" s="45"/>
      <c r="V146" s="45"/>
      <c r="W146" s="45"/>
      <c r="X146" s="45"/>
      <c r="Y146" s="192"/>
      <c r="Z146" s="192"/>
      <c r="AA146" s="45"/>
      <c r="AB146" s="190"/>
      <c r="AC146" s="190"/>
      <c r="AD146" s="45"/>
      <c r="AE146" s="190"/>
      <c r="AF146" s="190"/>
      <c r="AG146" s="45"/>
      <c r="AH146" s="190"/>
      <c r="AI146" s="190"/>
      <c r="AJ146" s="45"/>
      <c r="AK146" s="190"/>
      <c r="AL146" s="190"/>
      <c r="AM146" s="45"/>
      <c r="AN146" s="15"/>
      <c r="AO146" s="52"/>
      <c r="AP146" s="47"/>
      <c r="AQ146" s="55"/>
      <c r="AR146" s="57"/>
      <c r="AS146" s="47"/>
      <c r="AT146" s="55"/>
      <c r="AU146" s="57"/>
      <c r="AV146" s="47"/>
      <c r="AW146" s="55"/>
      <c r="AX146" s="57"/>
    </row>
    <row r="147" spans="1:50" ht="15">
      <c r="A147" s="45"/>
      <c r="B147" s="190"/>
      <c r="C147" s="190"/>
      <c r="D147" s="45"/>
      <c r="E147" s="190"/>
      <c r="F147" s="190"/>
      <c r="G147" s="45"/>
      <c r="H147" s="190"/>
      <c r="I147" s="190"/>
      <c r="J147" s="45"/>
      <c r="K147" s="190"/>
      <c r="L147" s="190"/>
      <c r="M147" s="45"/>
      <c r="N147" s="192"/>
      <c r="O147" s="192"/>
      <c r="P147" s="45"/>
      <c r="Q147" s="192"/>
      <c r="R147" s="192"/>
      <c r="S147" s="45"/>
      <c r="T147" s="45"/>
      <c r="U147" s="45"/>
      <c r="V147" s="45"/>
      <c r="W147" s="45"/>
      <c r="X147" s="45"/>
      <c r="Y147" s="192"/>
      <c r="Z147" s="192"/>
      <c r="AA147" s="45"/>
      <c r="AB147" s="190"/>
      <c r="AC147" s="190"/>
      <c r="AD147" s="45"/>
      <c r="AE147" s="190"/>
      <c r="AF147" s="190"/>
      <c r="AG147" s="45"/>
      <c r="AH147" s="190"/>
      <c r="AI147" s="190"/>
      <c r="AJ147" s="45"/>
      <c r="AK147" s="190"/>
      <c r="AL147" s="190"/>
      <c r="AM147" s="45"/>
      <c r="AN147" s="15"/>
      <c r="AO147" s="52"/>
      <c r="AP147" s="47"/>
      <c r="AQ147" s="55"/>
      <c r="AR147" s="57"/>
      <c r="AS147" s="47"/>
      <c r="AT147" s="55"/>
      <c r="AU147" s="57"/>
      <c r="AV147" s="47"/>
      <c r="AW147" s="55"/>
      <c r="AX147" s="57"/>
    </row>
    <row r="148" spans="1:50" ht="15">
      <c r="A148" s="45"/>
      <c r="B148" s="190"/>
      <c r="C148" s="190"/>
      <c r="D148" s="45"/>
      <c r="E148" s="190"/>
      <c r="F148" s="190"/>
      <c r="G148" s="45"/>
      <c r="H148" s="190"/>
      <c r="I148" s="190"/>
      <c r="J148" s="45"/>
      <c r="K148" s="190"/>
      <c r="L148" s="190"/>
      <c r="M148" s="45"/>
      <c r="N148" s="192"/>
      <c r="O148" s="192"/>
      <c r="P148" s="45"/>
      <c r="Q148" s="192"/>
      <c r="R148" s="192"/>
      <c r="S148" s="45"/>
      <c r="T148" s="45"/>
      <c r="U148" s="45"/>
      <c r="V148" s="45"/>
      <c r="W148" s="45"/>
      <c r="X148" s="45"/>
      <c r="Y148" s="192"/>
      <c r="Z148" s="192"/>
      <c r="AA148" s="45"/>
      <c r="AB148" s="190"/>
      <c r="AC148" s="190"/>
      <c r="AD148" s="45"/>
      <c r="AE148" s="190"/>
      <c r="AF148" s="190"/>
      <c r="AG148" s="45"/>
      <c r="AH148" s="190"/>
      <c r="AI148" s="190"/>
      <c r="AJ148" s="45"/>
      <c r="AK148" s="190"/>
      <c r="AL148" s="190"/>
      <c r="AM148" s="45"/>
      <c r="AN148" s="15"/>
      <c r="AO148" s="52"/>
      <c r="AP148" s="47"/>
      <c r="AQ148" s="55"/>
      <c r="AR148" s="57"/>
      <c r="AS148" s="47"/>
      <c r="AT148" s="55"/>
      <c r="AU148" s="57"/>
      <c r="AV148" s="47"/>
      <c r="AW148" s="55"/>
      <c r="AX148" s="57"/>
    </row>
    <row r="149" spans="1:50" ht="15">
      <c r="A149" s="45"/>
      <c r="B149" s="190"/>
      <c r="C149" s="190"/>
      <c r="D149" s="45"/>
      <c r="E149" s="190"/>
      <c r="F149" s="190"/>
      <c r="G149" s="45"/>
      <c r="H149" s="190"/>
      <c r="I149" s="190"/>
      <c r="J149" s="45"/>
      <c r="K149" s="190"/>
      <c r="L149" s="190"/>
      <c r="M149" s="45"/>
      <c r="N149" s="192"/>
      <c r="O149" s="192"/>
      <c r="P149" s="45"/>
      <c r="Q149" s="192"/>
      <c r="R149" s="192"/>
      <c r="S149" s="45"/>
      <c r="T149" s="45"/>
      <c r="U149" s="45"/>
      <c r="V149" s="45"/>
      <c r="W149" s="45"/>
      <c r="X149" s="45"/>
      <c r="Y149" s="192"/>
      <c r="Z149" s="192"/>
      <c r="AA149" s="45"/>
      <c r="AB149" s="190"/>
      <c r="AC149" s="190"/>
      <c r="AD149" s="45"/>
      <c r="AE149" s="190"/>
      <c r="AF149" s="190"/>
      <c r="AG149" s="45"/>
      <c r="AH149" s="190"/>
      <c r="AI149" s="190"/>
      <c r="AJ149" s="45"/>
      <c r="AK149" s="190"/>
      <c r="AL149" s="190"/>
      <c r="AM149" s="45"/>
      <c r="AN149" s="15"/>
      <c r="AO149" s="52"/>
      <c r="AP149" s="47"/>
      <c r="AQ149" s="55"/>
      <c r="AR149" s="57"/>
      <c r="AS149" s="47"/>
      <c r="AT149" s="55"/>
      <c r="AU149" s="57"/>
      <c r="AV149" s="47"/>
      <c r="AW149" s="55"/>
      <c r="AX149" s="57"/>
    </row>
    <row r="150" spans="1:50" ht="15">
      <c r="A150" s="45"/>
      <c r="B150" s="190"/>
      <c r="C150" s="190"/>
      <c r="D150" s="45"/>
      <c r="E150" s="190"/>
      <c r="F150" s="190"/>
      <c r="G150" s="45"/>
      <c r="H150" s="190"/>
      <c r="I150" s="190"/>
      <c r="J150" s="45"/>
      <c r="K150" s="190"/>
      <c r="L150" s="190"/>
      <c r="M150" s="45"/>
      <c r="N150" s="192"/>
      <c r="O150" s="192"/>
      <c r="P150" s="45"/>
      <c r="Q150" s="192"/>
      <c r="R150" s="192"/>
      <c r="S150" s="45"/>
      <c r="T150" s="45"/>
      <c r="U150" s="45"/>
      <c r="V150" s="45"/>
      <c r="W150" s="45"/>
      <c r="X150" s="45"/>
      <c r="Y150" s="192"/>
      <c r="Z150" s="192"/>
      <c r="AA150" s="45"/>
      <c r="AB150" s="190"/>
      <c r="AC150" s="190"/>
      <c r="AD150" s="45"/>
      <c r="AE150" s="190"/>
      <c r="AF150" s="190"/>
      <c r="AG150" s="45"/>
      <c r="AH150" s="190"/>
      <c r="AI150" s="190"/>
      <c r="AJ150" s="45"/>
      <c r="AK150" s="190"/>
      <c r="AL150" s="190"/>
      <c r="AM150" s="45"/>
      <c r="AN150" s="15"/>
      <c r="AO150" s="52"/>
      <c r="AP150" s="47"/>
      <c r="AQ150" s="55"/>
      <c r="AR150" s="57"/>
      <c r="AS150" s="47"/>
      <c r="AT150" s="55"/>
      <c r="AU150" s="57"/>
      <c r="AV150" s="47"/>
      <c r="AW150" s="55"/>
      <c r="AX150" s="57"/>
    </row>
    <row r="151" spans="1:50" ht="15">
      <c r="A151" s="45"/>
      <c r="B151" s="190"/>
      <c r="C151" s="190"/>
      <c r="D151" s="45"/>
      <c r="E151" s="190"/>
      <c r="F151" s="190"/>
      <c r="G151" s="45"/>
      <c r="H151" s="190"/>
      <c r="I151" s="190"/>
      <c r="J151" s="45"/>
      <c r="K151" s="190"/>
      <c r="L151" s="190"/>
      <c r="M151" s="45"/>
      <c r="N151" s="192"/>
      <c r="O151" s="192"/>
      <c r="P151" s="45"/>
      <c r="Q151" s="192"/>
      <c r="R151" s="192"/>
      <c r="S151" s="45"/>
      <c r="T151" s="45"/>
      <c r="U151" s="45"/>
      <c r="V151" s="45"/>
      <c r="W151" s="45"/>
      <c r="X151" s="45"/>
      <c r="Y151" s="192"/>
      <c r="Z151" s="192"/>
      <c r="AA151" s="45"/>
      <c r="AB151" s="190"/>
      <c r="AC151" s="190"/>
      <c r="AD151" s="45"/>
      <c r="AE151" s="190"/>
      <c r="AF151" s="190"/>
      <c r="AG151" s="45"/>
      <c r="AH151" s="190"/>
      <c r="AI151" s="190"/>
      <c r="AJ151" s="45"/>
      <c r="AK151" s="190"/>
      <c r="AL151" s="190"/>
      <c r="AM151" s="45"/>
      <c r="AN151" s="15"/>
      <c r="AO151" s="52"/>
      <c r="AP151" s="47"/>
      <c r="AQ151" s="55"/>
      <c r="AR151" s="57"/>
      <c r="AS151" s="47"/>
      <c r="AT151" s="55"/>
      <c r="AU151" s="57"/>
      <c r="AV151" s="47"/>
      <c r="AW151" s="55"/>
      <c r="AX151" s="57"/>
    </row>
    <row r="152" spans="1:50" ht="15">
      <c r="A152" s="45"/>
      <c r="B152" s="190"/>
      <c r="C152" s="190"/>
      <c r="D152" s="45"/>
      <c r="E152" s="190"/>
      <c r="F152" s="190"/>
      <c r="G152" s="45"/>
      <c r="H152" s="190"/>
      <c r="I152" s="190"/>
      <c r="J152" s="45"/>
      <c r="K152" s="190"/>
      <c r="L152" s="190"/>
      <c r="M152" s="45"/>
      <c r="N152" s="192"/>
      <c r="O152" s="192"/>
      <c r="P152" s="45"/>
      <c r="Q152" s="192"/>
      <c r="R152" s="192"/>
      <c r="S152" s="45"/>
      <c r="T152" s="45"/>
      <c r="U152" s="45"/>
      <c r="V152" s="45"/>
      <c r="W152" s="45"/>
      <c r="X152" s="45"/>
      <c r="Y152" s="192"/>
      <c r="Z152" s="192"/>
      <c r="AA152" s="45"/>
      <c r="AB152" s="190"/>
      <c r="AC152" s="190"/>
      <c r="AD152" s="45"/>
      <c r="AE152" s="190"/>
      <c r="AF152" s="190"/>
      <c r="AG152" s="45"/>
      <c r="AH152" s="190"/>
      <c r="AI152" s="190"/>
      <c r="AJ152" s="45"/>
      <c r="AK152" s="190"/>
      <c r="AL152" s="190"/>
      <c r="AM152" s="45"/>
      <c r="AN152" s="15"/>
      <c r="AO152" s="52"/>
      <c r="AP152" s="47"/>
      <c r="AQ152" s="55"/>
      <c r="AR152" s="57"/>
      <c r="AS152" s="47"/>
      <c r="AT152" s="55"/>
      <c r="AU152" s="57"/>
      <c r="AV152" s="47"/>
      <c r="AW152" s="55"/>
      <c r="AX152" s="57"/>
    </row>
    <row r="153" spans="1:50" ht="15">
      <c r="A153" s="45"/>
      <c r="B153" s="190"/>
      <c r="C153" s="190"/>
      <c r="D153" s="45"/>
      <c r="E153" s="190"/>
      <c r="F153" s="190"/>
      <c r="G153" s="45"/>
      <c r="H153" s="190"/>
      <c r="I153" s="190"/>
      <c r="J153" s="45"/>
      <c r="K153" s="190"/>
      <c r="L153" s="190"/>
      <c r="M153" s="45"/>
      <c r="N153" s="192"/>
      <c r="O153" s="192"/>
      <c r="P153" s="45"/>
      <c r="Q153" s="192"/>
      <c r="R153" s="192"/>
      <c r="S153" s="45"/>
      <c r="T153" s="45"/>
      <c r="U153" s="45"/>
      <c r="V153" s="45"/>
      <c r="W153" s="45"/>
      <c r="X153" s="45"/>
      <c r="Y153" s="192"/>
      <c r="Z153" s="192"/>
      <c r="AA153" s="45"/>
      <c r="AB153" s="190"/>
      <c r="AC153" s="190"/>
      <c r="AD153" s="45"/>
      <c r="AE153" s="190"/>
      <c r="AF153" s="190"/>
      <c r="AG153" s="45"/>
      <c r="AH153" s="190"/>
      <c r="AI153" s="190"/>
      <c r="AJ153" s="45"/>
      <c r="AK153" s="190"/>
      <c r="AL153" s="190"/>
      <c r="AM153" s="45"/>
      <c r="AN153" s="15"/>
      <c r="AO153" s="52"/>
      <c r="AP153" s="47"/>
      <c r="AQ153" s="55"/>
      <c r="AR153" s="57"/>
      <c r="AS153" s="47"/>
      <c r="AT153" s="55"/>
      <c r="AU153" s="57"/>
      <c r="AV153" s="47"/>
      <c r="AW153" s="55"/>
      <c r="AX153" s="57"/>
    </row>
    <row r="154" spans="1:50" ht="15">
      <c r="A154" s="45"/>
      <c r="B154" s="190"/>
      <c r="C154" s="190"/>
      <c r="D154" s="45"/>
      <c r="E154" s="190"/>
      <c r="F154" s="190"/>
      <c r="G154" s="45"/>
      <c r="H154" s="190"/>
      <c r="I154" s="190"/>
      <c r="J154" s="45"/>
      <c r="K154" s="190"/>
      <c r="L154" s="190"/>
      <c r="M154" s="45"/>
      <c r="N154" s="192"/>
      <c r="O154" s="192"/>
      <c r="P154" s="45"/>
      <c r="Q154" s="192"/>
      <c r="R154" s="192"/>
      <c r="S154" s="45"/>
      <c r="T154" s="45"/>
      <c r="U154" s="45"/>
      <c r="V154" s="45"/>
      <c r="W154" s="45"/>
      <c r="X154" s="45"/>
      <c r="Y154" s="192"/>
      <c r="Z154" s="192"/>
      <c r="AA154" s="45"/>
      <c r="AB154" s="190"/>
      <c r="AC154" s="190"/>
      <c r="AD154" s="45"/>
      <c r="AE154" s="190"/>
      <c r="AF154" s="190"/>
      <c r="AG154" s="45"/>
      <c r="AH154" s="190"/>
      <c r="AI154" s="190"/>
      <c r="AJ154" s="45"/>
      <c r="AK154" s="190"/>
      <c r="AL154" s="190"/>
      <c r="AM154" s="45"/>
      <c r="AN154" s="15"/>
      <c r="AO154" s="52"/>
      <c r="AP154" s="47"/>
      <c r="AQ154" s="55"/>
      <c r="AR154" s="57"/>
      <c r="AS154" s="47"/>
      <c r="AT154" s="55"/>
      <c r="AU154" s="57"/>
      <c r="AV154" s="47"/>
      <c r="AW154" s="55"/>
      <c r="AX154" s="57"/>
    </row>
    <row r="155" spans="1:50" ht="15">
      <c r="A155" s="45"/>
      <c r="B155" s="190"/>
      <c r="C155" s="190"/>
      <c r="D155" s="45"/>
      <c r="E155" s="190"/>
      <c r="F155" s="190"/>
      <c r="G155" s="45"/>
      <c r="H155" s="190"/>
      <c r="I155" s="190"/>
      <c r="J155" s="45"/>
      <c r="K155" s="190"/>
      <c r="L155" s="190"/>
      <c r="M155" s="45"/>
      <c r="N155" s="192"/>
      <c r="O155" s="192"/>
      <c r="P155" s="45"/>
      <c r="Q155" s="192"/>
      <c r="R155" s="192"/>
      <c r="S155" s="45"/>
      <c r="T155" s="45"/>
      <c r="U155" s="45"/>
      <c r="V155" s="45"/>
      <c r="W155" s="45"/>
      <c r="X155" s="45"/>
      <c r="Y155" s="192"/>
      <c r="Z155" s="192"/>
      <c r="AA155" s="45"/>
      <c r="AB155" s="190"/>
      <c r="AC155" s="190"/>
      <c r="AD155" s="45"/>
      <c r="AE155" s="190"/>
      <c r="AF155" s="190"/>
      <c r="AG155" s="45"/>
      <c r="AH155" s="190"/>
      <c r="AI155" s="190"/>
      <c r="AJ155" s="45"/>
      <c r="AK155" s="190"/>
      <c r="AL155" s="190"/>
      <c r="AM155" s="45"/>
      <c r="AN155" s="15"/>
      <c r="AO155" s="52"/>
      <c r="AP155" s="47"/>
      <c r="AQ155" s="55"/>
      <c r="AR155" s="57"/>
      <c r="AS155" s="47"/>
      <c r="AT155" s="55"/>
      <c r="AU155" s="57"/>
      <c r="AV155" s="47"/>
      <c r="AW155" s="55"/>
      <c r="AX155" s="57"/>
    </row>
    <row r="156" spans="1:50" ht="15">
      <c r="A156" s="45"/>
      <c r="B156" s="190"/>
      <c r="C156" s="190"/>
      <c r="D156" s="45"/>
      <c r="E156" s="190"/>
      <c r="F156" s="190"/>
      <c r="G156" s="45"/>
      <c r="H156" s="190"/>
      <c r="I156" s="190"/>
      <c r="J156" s="45"/>
      <c r="K156" s="190"/>
      <c r="L156" s="190"/>
      <c r="M156" s="45"/>
      <c r="N156" s="192"/>
      <c r="O156" s="192"/>
      <c r="P156" s="45"/>
      <c r="Q156" s="192"/>
      <c r="R156" s="192"/>
      <c r="S156" s="45"/>
      <c r="T156" s="45"/>
      <c r="U156" s="45"/>
      <c r="V156" s="45"/>
      <c r="W156" s="45"/>
      <c r="X156" s="45"/>
      <c r="Y156" s="192"/>
      <c r="Z156" s="192"/>
      <c r="AA156" s="45"/>
      <c r="AB156" s="190"/>
      <c r="AC156" s="190"/>
      <c r="AD156" s="45"/>
      <c r="AE156" s="190"/>
      <c r="AF156" s="190"/>
      <c r="AG156" s="45"/>
      <c r="AH156" s="190"/>
      <c r="AI156" s="190"/>
      <c r="AJ156" s="45"/>
      <c r="AK156" s="190"/>
      <c r="AL156" s="190"/>
      <c r="AM156" s="45"/>
      <c r="AN156" s="15"/>
      <c r="AO156" s="52"/>
      <c r="AP156" s="47"/>
      <c r="AQ156" s="55"/>
      <c r="AR156" s="57"/>
      <c r="AS156" s="47"/>
      <c r="AT156" s="55"/>
      <c r="AU156" s="57"/>
      <c r="AV156" s="47"/>
      <c r="AW156" s="55"/>
      <c r="AX156" s="57"/>
    </row>
    <row r="157" spans="1:50" ht="15">
      <c r="A157" s="45"/>
      <c r="B157" s="190"/>
      <c r="C157" s="190"/>
      <c r="D157" s="45"/>
      <c r="E157" s="190"/>
      <c r="F157" s="190"/>
      <c r="G157" s="45"/>
      <c r="H157" s="190"/>
      <c r="I157" s="190"/>
      <c r="J157" s="45"/>
      <c r="K157" s="190"/>
      <c r="L157" s="190"/>
      <c r="M157" s="45"/>
      <c r="N157" s="192"/>
      <c r="O157" s="192"/>
      <c r="P157" s="45"/>
      <c r="Q157" s="192"/>
      <c r="R157" s="192"/>
      <c r="S157" s="45"/>
      <c r="T157" s="45"/>
      <c r="U157" s="45"/>
      <c r="V157" s="45"/>
      <c r="W157" s="45"/>
      <c r="X157" s="45"/>
      <c r="Y157" s="192"/>
      <c r="Z157" s="192"/>
      <c r="AA157" s="45"/>
      <c r="AB157" s="190"/>
      <c r="AC157" s="190"/>
      <c r="AD157" s="45"/>
      <c r="AE157" s="190"/>
      <c r="AF157" s="190"/>
      <c r="AG157" s="45"/>
      <c r="AH157" s="190"/>
      <c r="AI157" s="190"/>
      <c r="AJ157" s="45"/>
      <c r="AK157" s="190"/>
      <c r="AL157" s="190"/>
      <c r="AM157" s="45"/>
      <c r="AN157" s="15"/>
      <c r="AO157" s="52"/>
      <c r="AP157" s="47"/>
      <c r="AQ157" s="55"/>
      <c r="AR157" s="57"/>
      <c r="AS157" s="47"/>
      <c r="AT157" s="55"/>
      <c r="AU157" s="57"/>
      <c r="AV157" s="47"/>
      <c r="AW157" s="55"/>
      <c r="AX157" s="57"/>
    </row>
    <row r="158" spans="1:50" ht="15">
      <c r="A158" s="45"/>
      <c r="B158" s="190"/>
      <c r="C158" s="190"/>
      <c r="D158" s="45"/>
      <c r="E158" s="190"/>
      <c r="F158" s="190"/>
      <c r="G158" s="45"/>
      <c r="H158" s="190"/>
      <c r="I158" s="190"/>
      <c r="J158" s="45"/>
      <c r="K158" s="190"/>
      <c r="L158" s="190"/>
      <c r="M158" s="45"/>
      <c r="N158" s="192"/>
      <c r="O158" s="192"/>
      <c r="P158" s="45"/>
      <c r="Q158" s="192"/>
      <c r="R158" s="192"/>
      <c r="S158" s="45"/>
      <c r="T158" s="45"/>
      <c r="U158" s="45"/>
      <c r="V158" s="45"/>
      <c r="W158" s="45"/>
      <c r="X158" s="45"/>
      <c r="Y158" s="192"/>
      <c r="Z158" s="192"/>
      <c r="AA158" s="45"/>
      <c r="AB158" s="190"/>
      <c r="AC158" s="190"/>
      <c r="AD158" s="45"/>
      <c r="AE158" s="190"/>
      <c r="AF158" s="190"/>
      <c r="AG158" s="45"/>
      <c r="AH158" s="190"/>
      <c r="AI158" s="190"/>
      <c r="AJ158" s="45"/>
      <c r="AK158" s="190"/>
      <c r="AL158" s="190"/>
      <c r="AM158" s="45"/>
      <c r="AN158" s="15"/>
      <c r="AO158" s="52"/>
      <c r="AP158" s="47"/>
      <c r="AQ158" s="55"/>
      <c r="AR158" s="57"/>
      <c r="AS158" s="47"/>
      <c r="AT158" s="55"/>
      <c r="AU158" s="57"/>
      <c r="AV158" s="47"/>
      <c r="AW158" s="55"/>
      <c r="AX158" s="57"/>
    </row>
    <row r="159" spans="1:50" ht="15">
      <c r="A159" s="45"/>
      <c r="B159" s="190"/>
      <c r="C159" s="190"/>
      <c r="D159" s="45"/>
      <c r="E159" s="190"/>
      <c r="F159" s="190"/>
      <c r="G159" s="45"/>
      <c r="H159" s="190"/>
      <c r="I159" s="190"/>
      <c r="J159" s="45"/>
      <c r="K159" s="190"/>
      <c r="L159" s="190"/>
      <c r="M159" s="45"/>
      <c r="N159" s="192"/>
      <c r="O159" s="192"/>
      <c r="P159" s="45"/>
      <c r="Q159" s="192"/>
      <c r="R159" s="192"/>
      <c r="S159" s="45"/>
      <c r="T159" s="45"/>
      <c r="U159" s="45"/>
      <c r="V159" s="45"/>
      <c r="W159" s="45"/>
      <c r="X159" s="45"/>
      <c r="Y159" s="192"/>
      <c r="Z159" s="192"/>
      <c r="AA159" s="45"/>
      <c r="AB159" s="190"/>
      <c r="AC159" s="190"/>
      <c r="AD159" s="45"/>
      <c r="AE159" s="190"/>
      <c r="AF159" s="190"/>
      <c r="AG159" s="45"/>
      <c r="AH159" s="190"/>
      <c r="AI159" s="190"/>
      <c r="AJ159" s="45"/>
      <c r="AK159" s="190"/>
      <c r="AL159" s="190"/>
      <c r="AM159" s="45"/>
      <c r="AN159" s="15"/>
      <c r="AO159" s="52"/>
      <c r="AP159" s="47"/>
      <c r="AQ159" s="55"/>
      <c r="AR159" s="57"/>
      <c r="AS159" s="47"/>
      <c r="AT159" s="55"/>
      <c r="AU159" s="57"/>
      <c r="AV159" s="47"/>
      <c r="AW159" s="55"/>
      <c r="AX159" s="57"/>
    </row>
    <row r="160" spans="1:50" ht="15">
      <c r="A160" s="45"/>
      <c r="B160" s="190"/>
      <c r="C160" s="190"/>
      <c r="D160" s="45"/>
      <c r="E160" s="190"/>
      <c r="F160" s="190"/>
      <c r="G160" s="45"/>
      <c r="H160" s="190"/>
      <c r="I160" s="190"/>
      <c r="J160" s="45"/>
      <c r="K160" s="190"/>
      <c r="L160" s="190"/>
      <c r="M160" s="45"/>
      <c r="N160" s="192"/>
      <c r="O160" s="192"/>
      <c r="P160" s="45"/>
      <c r="Q160" s="192"/>
      <c r="R160" s="192"/>
      <c r="S160" s="45"/>
      <c r="T160" s="45"/>
      <c r="U160" s="45"/>
      <c r="V160" s="45"/>
      <c r="W160" s="45"/>
      <c r="X160" s="45"/>
      <c r="Y160" s="192"/>
      <c r="Z160" s="192"/>
      <c r="AA160" s="45"/>
      <c r="AB160" s="190"/>
      <c r="AC160" s="190"/>
      <c r="AD160" s="45"/>
      <c r="AE160" s="190"/>
      <c r="AF160" s="190"/>
      <c r="AG160" s="45"/>
      <c r="AH160" s="190"/>
      <c r="AI160" s="190"/>
      <c r="AJ160" s="45"/>
      <c r="AK160" s="190"/>
      <c r="AL160" s="190"/>
      <c r="AM160" s="45"/>
      <c r="AN160" s="15"/>
      <c r="AO160" s="52"/>
      <c r="AP160" s="47"/>
      <c r="AQ160" s="55"/>
      <c r="AR160" s="57"/>
      <c r="AS160" s="47"/>
      <c r="AT160" s="55"/>
      <c r="AU160" s="57"/>
      <c r="AV160" s="47"/>
      <c r="AW160" s="55"/>
      <c r="AX160" s="57"/>
    </row>
    <row r="161" spans="1:50" ht="15">
      <c r="A161" s="45"/>
      <c r="B161" s="190"/>
      <c r="C161" s="190"/>
      <c r="D161" s="45"/>
      <c r="E161" s="190"/>
      <c r="F161" s="190"/>
      <c r="G161" s="45"/>
      <c r="H161" s="190"/>
      <c r="I161" s="190"/>
      <c r="J161" s="45"/>
      <c r="K161" s="190"/>
      <c r="L161" s="190"/>
      <c r="M161" s="45"/>
      <c r="N161" s="192"/>
      <c r="O161" s="192"/>
      <c r="P161" s="45"/>
      <c r="Q161" s="192"/>
      <c r="R161" s="192"/>
      <c r="S161" s="45"/>
      <c r="T161" s="45"/>
      <c r="U161" s="45"/>
      <c r="V161" s="45"/>
      <c r="W161" s="45"/>
      <c r="X161" s="45"/>
      <c r="Y161" s="192"/>
      <c r="Z161" s="192"/>
      <c r="AA161" s="45"/>
      <c r="AB161" s="190"/>
      <c r="AC161" s="190"/>
      <c r="AD161" s="45"/>
      <c r="AE161" s="190"/>
      <c r="AF161" s="190"/>
      <c r="AG161" s="45"/>
      <c r="AH161" s="190"/>
      <c r="AI161" s="190"/>
      <c r="AJ161" s="45"/>
      <c r="AK161" s="190"/>
      <c r="AL161" s="190"/>
      <c r="AM161" s="45"/>
      <c r="AN161" s="15"/>
      <c r="AO161" s="52"/>
      <c r="AP161" s="47"/>
      <c r="AQ161" s="55"/>
      <c r="AR161" s="57"/>
      <c r="AS161" s="47"/>
      <c r="AT161" s="55"/>
      <c r="AU161" s="57"/>
      <c r="AV161" s="47"/>
      <c r="AW161" s="55"/>
      <c r="AX161" s="57"/>
    </row>
    <row r="162" spans="1:50" ht="15">
      <c r="A162" s="45"/>
      <c r="B162" s="190"/>
      <c r="C162" s="190"/>
      <c r="D162" s="45"/>
      <c r="E162" s="190"/>
      <c r="F162" s="190"/>
      <c r="G162" s="45"/>
      <c r="H162" s="190"/>
      <c r="I162" s="190"/>
      <c r="J162" s="45"/>
      <c r="K162" s="190"/>
      <c r="L162" s="190"/>
      <c r="M162" s="45"/>
      <c r="N162" s="192"/>
      <c r="O162" s="192"/>
      <c r="P162" s="45"/>
      <c r="Q162" s="192"/>
      <c r="R162" s="192"/>
      <c r="S162" s="45"/>
      <c r="T162" s="45"/>
      <c r="U162" s="45"/>
      <c r="V162" s="45"/>
      <c r="W162" s="45"/>
      <c r="X162" s="45"/>
      <c r="Y162" s="192"/>
      <c r="Z162" s="192"/>
      <c r="AA162" s="45"/>
      <c r="AB162" s="190"/>
      <c r="AC162" s="190"/>
      <c r="AD162" s="45"/>
      <c r="AE162" s="190"/>
      <c r="AF162" s="190"/>
      <c r="AG162" s="45"/>
      <c r="AH162" s="190"/>
      <c r="AI162" s="190"/>
      <c r="AJ162" s="45"/>
      <c r="AK162" s="190"/>
      <c r="AL162" s="190"/>
      <c r="AM162" s="45"/>
      <c r="AN162" s="15"/>
      <c r="AO162" s="52"/>
      <c r="AP162" s="47"/>
      <c r="AQ162" s="55"/>
      <c r="AR162" s="57"/>
      <c r="AS162" s="47"/>
      <c r="AT162" s="55"/>
      <c r="AU162" s="57"/>
      <c r="AV162" s="47"/>
      <c r="AW162" s="55"/>
      <c r="AX162" s="57"/>
    </row>
    <row r="163" spans="1:50" ht="15">
      <c r="A163" s="45"/>
      <c r="B163" s="190"/>
      <c r="C163" s="190"/>
      <c r="D163" s="45"/>
      <c r="E163" s="190"/>
      <c r="F163" s="190"/>
      <c r="G163" s="45"/>
      <c r="H163" s="190"/>
      <c r="I163" s="190"/>
      <c r="J163" s="45"/>
      <c r="K163" s="190"/>
      <c r="L163" s="190"/>
      <c r="M163" s="45"/>
      <c r="N163" s="192"/>
      <c r="O163" s="192"/>
      <c r="P163" s="45"/>
      <c r="Q163" s="192"/>
      <c r="R163" s="192"/>
      <c r="S163" s="45"/>
      <c r="T163" s="45"/>
      <c r="U163" s="45"/>
      <c r="V163" s="45"/>
      <c r="W163" s="45"/>
      <c r="X163" s="45"/>
      <c r="Y163" s="192"/>
      <c r="Z163" s="192"/>
      <c r="AA163" s="45"/>
      <c r="AB163" s="190"/>
      <c r="AC163" s="190"/>
      <c r="AD163" s="45"/>
      <c r="AE163" s="190"/>
      <c r="AF163" s="190"/>
      <c r="AG163" s="45"/>
      <c r="AH163" s="190"/>
      <c r="AI163" s="190"/>
      <c r="AJ163" s="45"/>
      <c r="AK163" s="190"/>
      <c r="AL163" s="190"/>
      <c r="AM163" s="45"/>
      <c r="AN163" s="15"/>
      <c r="AO163" s="52"/>
      <c r="AP163" s="47"/>
      <c r="AQ163" s="55"/>
      <c r="AR163" s="57"/>
      <c r="AS163" s="47"/>
      <c r="AT163" s="55"/>
      <c r="AU163" s="57"/>
      <c r="AV163" s="47"/>
      <c r="AW163" s="55"/>
      <c r="AX163" s="57"/>
    </row>
    <row r="164" spans="1:50" ht="15">
      <c r="A164" s="45"/>
      <c r="B164" s="190"/>
      <c r="C164" s="190"/>
      <c r="D164" s="45"/>
      <c r="E164" s="190"/>
      <c r="F164" s="190"/>
      <c r="G164" s="45"/>
      <c r="H164" s="190"/>
      <c r="I164" s="190"/>
      <c r="J164" s="45"/>
      <c r="K164" s="190"/>
      <c r="L164" s="190"/>
      <c r="M164" s="45"/>
      <c r="N164" s="192"/>
      <c r="O164" s="192"/>
      <c r="P164" s="45"/>
      <c r="Q164" s="192"/>
      <c r="R164" s="192"/>
      <c r="S164" s="45"/>
      <c r="T164" s="45"/>
      <c r="U164" s="45"/>
      <c r="V164" s="45"/>
      <c r="W164" s="45"/>
      <c r="X164" s="45"/>
      <c r="Y164" s="192"/>
      <c r="Z164" s="192"/>
      <c r="AA164" s="45"/>
      <c r="AB164" s="190"/>
      <c r="AC164" s="190"/>
      <c r="AD164" s="45"/>
      <c r="AE164" s="190"/>
      <c r="AF164" s="190"/>
      <c r="AG164" s="45"/>
      <c r="AH164" s="190"/>
      <c r="AI164" s="190"/>
      <c r="AJ164" s="45"/>
      <c r="AK164" s="190"/>
      <c r="AL164" s="190"/>
      <c r="AM164" s="45"/>
      <c r="AN164" s="15"/>
      <c r="AO164" s="52"/>
      <c r="AP164" s="47"/>
      <c r="AQ164" s="55"/>
      <c r="AR164" s="57"/>
      <c r="AS164" s="47"/>
      <c r="AT164" s="55"/>
      <c r="AU164" s="57"/>
      <c r="AV164" s="47"/>
      <c r="AW164" s="55"/>
      <c r="AX164" s="57"/>
    </row>
    <row r="165" spans="1:50" ht="15">
      <c r="A165" s="45"/>
      <c r="B165" s="190"/>
      <c r="C165" s="190"/>
      <c r="D165" s="45"/>
      <c r="E165" s="190"/>
      <c r="F165" s="190"/>
      <c r="G165" s="45"/>
      <c r="H165" s="190"/>
      <c r="I165" s="190"/>
      <c r="J165" s="45"/>
      <c r="K165" s="190"/>
      <c r="L165" s="190"/>
      <c r="M165" s="45"/>
      <c r="N165" s="192"/>
      <c r="O165" s="192"/>
      <c r="P165" s="45"/>
      <c r="Q165" s="192"/>
      <c r="R165" s="192"/>
      <c r="S165" s="45"/>
      <c r="T165" s="45"/>
      <c r="U165" s="45"/>
      <c r="V165" s="45"/>
      <c r="W165" s="45"/>
      <c r="X165" s="45"/>
      <c r="Y165" s="192"/>
      <c r="Z165" s="192"/>
      <c r="AA165" s="45"/>
      <c r="AB165" s="190"/>
      <c r="AC165" s="190"/>
      <c r="AD165" s="45"/>
      <c r="AE165" s="190"/>
      <c r="AF165" s="190"/>
      <c r="AG165" s="45"/>
      <c r="AH165" s="190"/>
      <c r="AI165" s="190"/>
      <c r="AJ165" s="45"/>
      <c r="AK165" s="190"/>
      <c r="AL165" s="190"/>
      <c r="AM165" s="45"/>
      <c r="AN165" s="15"/>
      <c r="AO165" s="52"/>
      <c r="AP165" s="47"/>
      <c r="AQ165" s="55"/>
      <c r="AR165" s="57"/>
      <c r="AS165" s="47"/>
      <c r="AT165" s="55"/>
      <c r="AU165" s="57"/>
      <c r="AV165" s="47"/>
      <c r="AW165" s="55"/>
      <c r="AX165" s="57"/>
    </row>
    <row r="166" spans="1:50" ht="15">
      <c r="A166" s="45"/>
      <c r="B166" s="190"/>
      <c r="C166" s="190"/>
      <c r="D166" s="45"/>
      <c r="E166" s="190"/>
      <c r="F166" s="190"/>
      <c r="G166" s="45"/>
      <c r="H166" s="190"/>
      <c r="I166" s="190"/>
      <c r="J166" s="45"/>
      <c r="K166" s="190"/>
      <c r="L166" s="190"/>
      <c r="M166" s="45"/>
      <c r="N166" s="192"/>
      <c r="O166" s="192"/>
      <c r="P166" s="45"/>
      <c r="Q166" s="192"/>
      <c r="R166" s="192"/>
      <c r="S166" s="45"/>
      <c r="T166" s="45"/>
      <c r="U166" s="45"/>
      <c r="V166" s="45"/>
      <c r="W166" s="45"/>
      <c r="X166" s="45"/>
      <c r="Y166" s="192"/>
      <c r="Z166" s="192"/>
      <c r="AA166" s="45"/>
      <c r="AB166" s="190"/>
      <c r="AC166" s="190"/>
      <c r="AD166" s="45"/>
      <c r="AE166" s="190"/>
      <c r="AF166" s="190"/>
      <c r="AG166" s="45"/>
      <c r="AH166" s="190"/>
      <c r="AI166" s="190"/>
      <c r="AJ166" s="45"/>
      <c r="AK166" s="190"/>
      <c r="AL166" s="190"/>
      <c r="AM166" s="45"/>
      <c r="AN166" s="15"/>
      <c r="AO166" s="52"/>
      <c r="AP166" s="47"/>
      <c r="AQ166" s="55"/>
      <c r="AR166" s="57"/>
      <c r="AS166" s="47"/>
      <c r="AT166" s="55"/>
      <c r="AU166" s="57"/>
      <c r="AV166" s="47"/>
      <c r="AW166" s="55"/>
      <c r="AX166" s="57"/>
    </row>
    <row r="167" spans="1:50" ht="15">
      <c r="A167" s="45"/>
      <c r="B167" s="190"/>
      <c r="C167" s="190"/>
      <c r="D167" s="45"/>
      <c r="E167" s="190"/>
      <c r="F167" s="190"/>
      <c r="G167" s="45"/>
      <c r="H167" s="190"/>
      <c r="I167" s="190"/>
      <c r="J167" s="45"/>
      <c r="K167" s="190"/>
      <c r="L167" s="190"/>
      <c r="M167" s="45"/>
      <c r="N167" s="192"/>
      <c r="O167" s="192"/>
      <c r="P167" s="45"/>
      <c r="Q167" s="192"/>
      <c r="R167" s="192"/>
      <c r="S167" s="45"/>
      <c r="T167" s="45"/>
      <c r="U167" s="45"/>
      <c r="V167" s="45"/>
      <c r="W167" s="45"/>
      <c r="X167" s="45"/>
      <c r="Y167" s="192"/>
      <c r="Z167" s="192"/>
      <c r="AA167" s="45"/>
      <c r="AB167" s="190"/>
      <c r="AC167" s="190"/>
      <c r="AD167" s="45"/>
      <c r="AE167" s="190"/>
      <c r="AF167" s="190"/>
      <c r="AG167" s="45"/>
      <c r="AH167" s="190"/>
      <c r="AI167" s="190"/>
      <c r="AJ167" s="45"/>
      <c r="AK167" s="190"/>
      <c r="AL167" s="190"/>
      <c r="AM167" s="45"/>
      <c r="AN167" s="15"/>
      <c r="AO167" s="52"/>
      <c r="AP167" s="47"/>
      <c r="AQ167" s="55"/>
      <c r="AR167" s="57"/>
      <c r="AS167" s="47"/>
      <c r="AT167" s="55"/>
      <c r="AU167" s="57"/>
      <c r="AV167" s="47"/>
      <c r="AW167" s="55"/>
      <c r="AX167" s="57"/>
    </row>
    <row r="168" spans="1:50" ht="15">
      <c r="A168" s="45"/>
      <c r="B168" s="190"/>
      <c r="C168" s="190"/>
      <c r="D168" s="45"/>
      <c r="E168" s="190"/>
      <c r="F168" s="190"/>
      <c r="G168" s="45"/>
      <c r="H168" s="190"/>
      <c r="I168" s="190"/>
      <c r="J168" s="45"/>
      <c r="K168" s="190"/>
      <c r="L168" s="190"/>
      <c r="M168" s="45"/>
      <c r="N168" s="192"/>
      <c r="O168" s="192"/>
      <c r="P168" s="45"/>
      <c r="Q168" s="192"/>
      <c r="R168" s="192"/>
      <c r="S168" s="45"/>
      <c r="T168" s="45"/>
      <c r="U168" s="45"/>
      <c r="V168" s="45"/>
      <c r="W168" s="45"/>
      <c r="X168" s="45"/>
      <c r="Y168" s="192"/>
      <c r="Z168" s="192"/>
      <c r="AA168" s="45"/>
      <c r="AB168" s="190"/>
      <c r="AC168" s="190"/>
      <c r="AD168" s="45"/>
      <c r="AE168" s="190"/>
      <c r="AF168" s="190"/>
      <c r="AG168" s="45"/>
      <c r="AH168" s="190"/>
      <c r="AI168" s="190"/>
      <c r="AJ168" s="45"/>
      <c r="AK168" s="190"/>
      <c r="AL168" s="190"/>
      <c r="AM168" s="45"/>
      <c r="AN168" s="15"/>
      <c r="AO168" s="52"/>
      <c r="AP168" s="47"/>
      <c r="AQ168" s="55"/>
      <c r="AR168" s="57"/>
      <c r="AS168" s="47"/>
      <c r="AT168" s="55"/>
      <c r="AU168" s="57"/>
      <c r="AV168" s="47"/>
      <c r="AW168" s="55"/>
      <c r="AX168" s="57"/>
    </row>
    <row r="169" spans="1:50" ht="15">
      <c r="A169" s="45"/>
      <c r="B169" s="190"/>
      <c r="C169" s="190"/>
      <c r="D169" s="45"/>
      <c r="E169" s="190"/>
      <c r="F169" s="190"/>
      <c r="G169" s="45"/>
      <c r="H169" s="190"/>
      <c r="I169" s="190"/>
      <c r="J169" s="45"/>
      <c r="K169" s="190"/>
      <c r="L169" s="190"/>
      <c r="M169" s="45"/>
      <c r="N169" s="192"/>
      <c r="O169" s="192"/>
      <c r="P169" s="45"/>
      <c r="Q169" s="192"/>
      <c r="R169" s="192"/>
      <c r="S169" s="45"/>
      <c r="T169" s="45"/>
      <c r="U169" s="45"/>
      <c r="V169" s="45"/>
      <c r="W169" s="45"/>
      <c r="X169" s="45"/>
      <c r="Y169" s="192"/>
      <c r="Z169" s="192"/>
      <c r="AA169" s="45"/>
      <c r="AB169" s="190"/>
      <c r="AC169" s="190"/>
      <c r="AD169" s="45"/>
      <c r="AE169" s="190"/>
      <c r="AF169" s="190"/>
      <c r="AG169" s="45"/>
      <c r="AH169" s="190"/>
      <c r="AI169" s="190"/>
      <c r="AJ169" s="45"/>
      <c r="AK169" s="190"/>
      <c r="AL169" s="190"/>
      <c r="AM169" s="45"/>
      <c r="AN169" s="15"/>
      <c r="AO169" s="52"/>
      <c r="AP169" s="47"/>
      <c r="AQ169" s="55"/>
      <c r="AR169" s="57"/>
      <c r="AS169" s="47"/>
      <c r="AT169" s="55"/>
      <c r="AU169" s="57"/>
      <c r="AV169" s="47"/>
      <c r="AW169" s="55"/>
      <c r="AX169" s="57"/>
    </row>
    <row r="170" spans="1:50" ht="15">
      <c r="A170" s="45"/>
      <c r="B170" s="190"/>
      <c r="C170" s="190"/>
      <c r="D170" s="45"/>
      <c r="E170" s="190"/>
      <c r="F170" s="190"/>
      <c r="G170" s="45"/>
      <c r="H170" s="190"/>
      <c r="I170" s="190"/>
      <c r="J170" s="45"/>
      <c r="K170" s="190"/>
      <c r="L170" s="190"/>
      <c r="M170" s="45"/>
      <c r="N170" s="192"/>
      <c r="O170" s="192"/>
      <c r="P170" s="45"/>
      <c r="Q170" s="192"/>
      <c r="R170" s="192"/>
      <c r="S170" s="45"/>
      <c r="T170" s="45"/>
      <c r="U170" s="45"/>
      <c r="V170" s="45"/>
      <c r="W170" s="45"/>
      <c r="X170" s="45"/>
      <c r="Y170" s="192"/>
      <c r="Z170" s="192"/>
      <c r="AA170" s="45"/>
      <c r="AB170" s="190"/>
      <c r="AC170" s="190"/>
      <c r="AD170" s="45"/>
      <c r="AE170" s="190"/>
      <c r="AF170" s="190"/>
      <c r="AG170" s="45"/>
      <c r="AH170" s="190"/>
      <c r="AI170" s="190"/>
      <c r="AJ170" s="45"/>
      <c r="AK170" s="190"/>
      <c r="AL170" s="190"/>
      <c r="AM170" s="45"/>
      <c r="AN170" s="15"/>
      <c r="AO170" s="52"/>
      <c r="AP170" s="47"/>
      <c r="AQ170" s="55"/>
      <c r="AR170" s="57"/>
      <c r="AS170" s="47"/>
      <c r="AT170" s="55"/>
      <c r="AU170" s="57"/>
      <c r="AV170" s="47"/>
      <c r="AW170" s="55"/>
      <c r="AX170" s="57"/>
    </row>
    <row r="171" spans="1:50" ht="15">
      <c r="A171" s="45"/>
      <c r="B171" s="190"/>
      <c r="C171" s="190"/>
      <c r="D171" s="45"/>
      <c r="E171" s="190"/>
      <c r="F171" s="190"/>
      <c r="G171" s="45"/>
      <c r="H171" s="190"/>
      <c r="I171" s="190"/>
      <c r="J171" s="45"/>
      <c r="K171" s="190"/>
      <c r="L171" s="190"/>
      <c r="M171" s="45"/>
      <c r="N171" s="192"/>
      <c r="O171" s="192"/>
      <c r="P171" s="45"/>
      <c r="Q171" s="192"/>
      <c r="R171" s="192"/>
      <c r="S171" s="45"/>
      <c r="T171" s="45"/>
      <c r="U171" s="45"/>
      <c r="V171" s="45"/>
      <c r="W171" s="45"/>
      <c r="X171" s="45"/>
      <c r="Y171" s="192"/>
      <c r="Z171" s="192"/>
      <c r="AA171" s="45"/>
      <c r="AB171" s="190"/>
      <c r="AC171" s="190"/>
      <c r="AD171" s="45"/>
      <c r="AE171" s="190"/>
      <c r="AF171" s="190"/>
      <c r="AG171" s="45"/>
      <c r="AH171" s="190"/>
      <c r="AI171" s="190"/>
      <c r="AJ171" s="45"/>
      <c r="AK171" s="190"/>
      <c r="AL171" s="190"/>
      <c r="AM171" s="45"/>
      <c r="AN171" s="15"/>
      <c r="AO171" s="52"/>
      <c r="AP171" s="47"/>
      <c r="AQ171" s="55"/>
      <c r="AR171" s="57"/>
      <c r="AS171" s="47"/>
      <c r="AT171" s="55"/>
      <c r="AU171" s="57"/>
      <c r="AV171" s="47"/>
      <c r="AW171" s="55"/>
      <c r="AX171" s="57"/>
    </row>
    <row r="172" spans="1:50" ht="15">
      <c r="A172" s="45"/>
      <c r="B172" s="190"/>
      <c r="C172" s="190"/>
      <c r="D172" s="45"/>
      <c r="E172" s="190"/>
      <c r="F172" s="190"/>
      <c r="G172" s="45"/>
      <c r="H172" s="190"/>
      <c r="I172" s="190"/>
      <c r="J172" s="45"/>
      <c r="K172" s="190"/>
      <c r="L172" s="190"/>
      <c r="M172" s="45"/>
      <c r="N172" s="192"/>
      <c r="O172" s="192"/>
      <c r="P172" s="45"/>
      <c r="Q172" s="192"/>
      <c r="R172" s="192"/>
      <c r="S172" s="45"/>
      <c r="T172" s="45"/>
      <c r="U172" s="45"/>
      <c r="V172" s="45"/>
      <c r="W172" s="45"/>
      <c r="X172" s="45"/>
      <c r="Y172" s="192"/>
      <c r="Z172" s="192"/>
      <c r="AA172" s="45"/>
      <c r="AB172" s="190"/>
      <c r="AC172" s="190"/>
      <c r="AD172" s="45"/>
      <c r="AE172" s="190"/>
      <c r="AF172" s="190"/>
      <c r="AG172" s="45"/>
      <c r="AH172" s="190"/>
      <c r="AI172" s="190"/>
      <c r="AJ172" s="45"/>
      <c r="AK172" s="190"/>
      <c r="AL172" s="190"/>
      <c r="AM172" s="45"/>
      <c r="AN172" s="15"/>
      <c r="AO172" s="52"/>
      <c r="AP172" s="47"/>
      <c r="AQ172" s="55"/>
      <c r="AR172" s="57"/>
      <c r="AS172" s="47"/>
      <c r="AT172" s="55"/>
      <c r="AU172" s="57"/>
      <c r="AV172" s="47"/>
      <c r="AW172" s="55"/>
      <c r="AX172" s="57"/>
    </row>
    <row r="173" spans="1:50" ht="15">
      <c r="A173" s="45"/>
      <c r="B173" s="190"/>
      <c r="C173" s="190"/>
      <c r="D173" s="45"/>
      <c r="E173" s="190"/>
      <c r="F173" s="190"/>
      <c r="G173" s="45"/>
      <c r="H173" s="190"/>
      <c r="I173" s="190"/>
      <c r="J173" s="45"/>
      <c r="K173" s="190"/>
      <c r="L173" s="190"/>
      <c r="M173" s="45"/>
      <c r="N173" s="192"/>
      <c r="O173" s="192"/>
      <c r="P173" s="45"/>
      <c r="Q173" s="192"/>
      <c r="R173" s="192"/>
      <c r="S173" s="45"/>
      <c r="T173" s="45"/>
      <c r="U173" s="45"/>
      <c r="V173" s="45"/>
      <c r="W173" s="45"/>
      <c r="X173" s="45"/>
      <c r="Y173" s="192"/>
      <c r="Z173" s="192"/>
      <c r="AA173" s="45"/>
      <c r="AB173" s="190"/>
      <c r="AC173" s="190"/>
      <c r="AD173" s="45"/>
      <c r="AE173" s="190"/>
      <c r="AF173" s="190"/>
      <c r="AG173" s="45"/>
      <c r="AH173" s="190"/>
      <c r="AI173" s="190"/>
      <c r="AJ173" s="45"/>
      <c r="AK173" s="190"/>
      <c r="AL173" s="190"/>
      <c r="AM173" s="45"/>
      <c r="AN173" s="15"/>
      <c r="AO173" s="52"/>
      <c r="AP173" s="47"/>
      <c r="AQ173" s="55"/>
      <c r="AR173" s="57"/>
      <c r="AS173" s="47"/>
      <c r="AT173" s="55"/>
      <c r="AU173" s="57"/>
      <c r="AV173" s="47"/>
      <c r="AW173" s="55"/>
      <c r="AX173" s="57"/>
    </row>
    <row r="174" spans="1:50" ht="15">
      <c r="A174" s="45"/>
      <c r="B174" s="190"/>
      <c r="C174" s="190"/>
      <c r="D174" s="45"/>
      <c r="E174" s="190"/>
      <c r="F174" s="190"/>
      <c r="G174" s="45"/>
      <c r="H174" s="190"/>
      <c r="I174" s="190"/>
      <c r="J174" s="45"/>
      <c r="K174" s="190"/>
      <c r="L174" s="190"/>
      <c r="M174" s="45"/>
      <c r="N174" s="192"/>
      <c r="O174" s="192"/>
      <c r="P174" s="45"/>
      <c r="Q174" s="192"/>
      <c r="R174" s="192"/>
      <c r="S174" s="45"/>
      <c r="T174" s="45"/>
      <c r="U174" s="45"/>
      <c r="V174" s="45"/>
      <c r="W174" s="45"/>
      <c r="X174" s="45"/>
      <c r="Y174" s="192"/>
      <c r="Z174" s="192"/>
      <c r="AA174" s="45"/>
      <c r="AB174" s="190"/>
      <c r="AC174" s="190"/>
      <c r="AD174" s="45"/>
      <c r="AE174" s="190"/>
      <c r="AF174" s="190"/>
      <c r="AG174" s="45"/>
      <c r="AH174" s="190"/>
      <c r="AI174" s="190"/>
      <c r="AJ174" s="45"/>
      <c r="AK174" s="190"/>
      <c r="AL174" s="190"/>
      <c r="AM174" s="45"/>
      <c r="AN174" s="15"/>
      <c r="AO174" s="52"/>
      <c r="AP174" s="47"/>
      <c r="AQ174" s="55"/>
      <c r="AR174" s="57"/>
      <c r="AS174" s="47"/>
      <c r="AT174" s="55"/>
      <c r="AU174" s="57"/>
      <c r="AV174" s="47"/>
      <c r="AW174" s="55"/>
      <c r="AX174" s="57"/>
    </row>
    <row r="175" spans="1:50" ht="15">
      <c r="A175" s="45"/>
      <c r="B175" s="190"/>
      <c r="C175" s="190"/>
      <c r="D175" s="45"/>
      <c r="E175" s="190"/>
      <c r="F175" s="190"/>
      <c r="G175" s="45"/>
      <c r="H175" s="190"/>
      <c r="I175" s="190"/>
      <c r="J175" s="45"/>
      <c r="K175" s="190"/>
      <c r="L175" s="190"/>
      <c r="M175" s="45"/>
      <c r="N175" s="192"/>
      <c r="O175" s="192"/>
      <c r="P175" s="45"/>
      <c r="Q175" s="192"/>
      <c r="R175" s="192"/>
      <c r="S175" s="45"/>
      <c r="T175" s="45"/>
      <c r="U175" s="45"/>
      <c r="V175" s="45"/>
      <c r="W175" s="45"/>
      <c r="X175" s="45"/>
      <c r="Y175" s="192"/>
      <c r="Z175" s="192"/>
      <c r="AA175" s="45"/>
      <c r="AB175" s="190"/>
      <c r="AC175" s="190"/>
      <c r="AD175" s="45"/>
      <c r="AE175" s="190"/>
      <c r="AF175" s="190"/>
      <c r="AG175" s="45"/>
      <c r="AH175" s="190"/>
      <c r="AI175" s="190"/>
      <c r="AJ175" s="45"/>
      <c r="AK175" s="190"/>
      <c r="AL175" s="190"/>
      <c r="AM175" s="45"/>
      <c r="AN175" s="15"/>
      <c r="AO175" s="52"/>
      <c r="AP175" s="47"/>
      <c r="AQ175" s="55"/>
      <c r="AR175" s="57"/>
      <c r="AS175" s="47"/>
      <c r="AT175" s="55"/>
      <c r="AU175" s="57"/>
      <c r="AV175" s="47"/>
      <c r="AW175" s="55"/>
      <c r="AX175" s="57"/>
    </row>
    <row r="176" spans="1:50" ht="15">
      <c r="A176" s="45"/>
      <c r="B176" s="190"/>
      <c r="C176" s="190"/>
      <c r="D176" s="45"/>
      <c r="E176" s="190"/>
      <c r="F176" s="190"/>
      <c r="G176" s="45"/>
      <c r="H176" s="190"/>
      <c r="I176" s="190"/>
      <c r="J176" s="45"/>
      <c r="K176" s="190"/>
      <c r="L176" s="190"/>
      <c r="M176" s="45"/>
      <c r="N176" s="192"/>
      <c r="O176" s="192"/>
      <c r="P176" s="45"/>
      <c r="Q176" s="192"/>
      <c r="R176" s="192"/>
      <c r="S176" s="45"/>
      <c r="T176" s="45"/>
      <c r="U176" s="45"/>
      <c r="V176" s="45"/>
      <c r="W176" s="45"/>
      <c r="X176" s="45"/>
      <c r="Y176" s="192"/>
      <c r="Z176" s="192"/>
      <c r="AA176" s="45"/>
      <c r="AB176" s="190"/>
      <c r="AC176" s="190"/>
      <c r="AD176" s="45"/>
      <c r="AE176" s="190"/>
      <c r="AF176" s="190"/>
      <c r="AG176" s="45"/>
      <c r="AH176" s="190"/>
      <c r="AI176" s="190"/>
      <c r="AJ176" s="45"/>
      <c r="AK176" s="190"/>
      <c r="AL176" s="190"/>
      <c r="AM176" s="45"/>
      <c r="AN176" s="15"/>
      <c r="AO176" s="52"/>
      <c r="AP176" s="47"/>
      <c r="AQ176" s="55"/>
      <c r="AR176" s="57"/>
      <c r="AS176" s="47"/>
      <c r="AT176" s="55"/>
      <c r="AU176" s="57"/>
      <c r="AV176" s="47"/>
      <c r="AW176" s="55"/>
      <c r="AX176" s="57"/>
    </row>
    <row r="177" spans="1:50" ht="15">
      <c r="A177" s="45"/>
      <c r="B177" s="190"/>
      <c r="C177" s="190"/>
      <c r="D177" s="45"/>
      <c r="E177" s="190"/>
      <c r="F177" s="190"/>
      <c r="G177" s="45"/>
      <c r="H177" s="190"/>
      <c r="I177" s="190"/>
      <c r="J177" s="45"/>
      <c r="K177" s="190"/>
      <c r="L177" s="190"/>
      <c r="M177" s="45"/>
      <c r="N177" s="192"/>
      <c r="O177" s="192"/>
      <c r="P177" s="45"/>
      <c r="Q177" s="192"/>
      <c r="R177" s="192"/>
      <c r="S177" s="45"/>
      <c r="T177" s="45"/>
      <c r="U177" s="45"/>
      <c r="V177" s="45"/>
      <c r="W177" s="45"/>
      <c r="X177" s="45"/>
      <c r="Y177" s="192"/>
      <c r="Z177" s="192"/>
      <c r="AA177" s="45"/>
      <c r="AB177" s="190"/>
      <c r="AC177" s="190"/>
      <c r="AD177" s="45"/>
      <c r="AE177" s="190"/>
      <c r="AF177" s="190"/>
      <c r="AG177" s="45"/>
      <c r="AH177" s="190"/>
      <c r="AI177" s="190"/>
      <c r="AJ177" s="45"/>
      <c r="AK177" s="190"/>
      <c r="AL177" s="190"/>
      <c r="AM177" s="45"/>
      <c r="AN177" s="15"/>
      <c r="AO177" s="52"/>
      <c r="AP177" s="47"/>
      <c r="AQ177" s="55"/>
      <c r="AR177" s="57"/>
      <c r="AS177" s="47"/>
      <c r="AT177" s="55"/>
      <c r="AU177" s="57"/>
      <c r="AV177" s="47"/>
      <c r="AW177" s="55"/>
      <c r="AX177" s="57"/>
    </row>
    <row r="178" spans="1:50" ht="15">
      <c r="A178" s="45"/>
      <c r="B178" s="190"/>
      <c r="C178" s="190"/>
      <c r="D178" s="45"/>
      <c r="E178" s="190"/>
      <c r="F178" s="190"/>
      <c r="G178" s="45"/>
      <c r="H178" s="190"/>
      <c r="I178" s="190"/>
      <c r="J178" s="45"/>
      <c r="K178" s="190"/>
      <c r="L178" s="190"/>
      <c r="M178" s="45"/>
      <c r="N178" s="192"/>
      <c r="O178" s="192"/>
      <c r="P178" s="45"/>
      <c r="Q178" s="192"/>
      <c r="R178" s="192"/>
      <c r="S178" s="45"/>
      <c r="T178" s="45"/>
      <c r="U178" s="45"/>
      <c r="V178" s="45"/>
      <c r="W178" s="45"/>
      <c r="X178" s="45"/>
      <c r="Y178" s="192"/>
      <c r="Z178" s="192"/>
      <c r="AA178" s="45"/>
      <c r="AB178" s="190"/>
      <c r="AC178" s="190"/>
      <c r="AD178" s="45"/>
      <c r="AE178" s="190"/>
      <c r="AF178" s="190"/>
      <c r="AG178" s="45"/>
      <c r="AH178" s="190"/>
      <c r="AI178" s="190"/>
      <c r="AJ178" s="45"/>
      <c r="AK178" s="190"/>
      <c r="AL178" s="190"/>
      <c r="AM178" s="45"/>
      <c r="AN178" s="15"/>
      <c r="AO178" s="91"/>
      <c r="AP178" s="47"/>
      <c r="AQ178" s="55"/>
      <c r="AR178" s="57"/>
      <c r="AS178" s="47"/>
      <c r="AT178" s="55"/>
      <c r="AU178" s="57"/>
      <c r="AV178" s="47"/>
      <c r="AW178" s="55"/>
      <c r="AX178" s="57"/>
    </row>
    <row r="179" spans="1:50" ht="15">
      <c r="A179" s="45"/>
      <c r="B179" s="190"/>
      <c r="C179" s="190"/>
      <c r="D179" s="45"/>
      <c r="E179" s="190"/>
      <c r="F179" s="190"/>
      <c r="G179" s="45"/>
      <c r="H179" s="190"/>
      <c r="I179" s="190"/>
      <c r="J179" s="45"/>
      <c r="K179" s="190"/>
      <c r="L179" s="190"/>
      <c r="M179" s="45"/>
      <c r="N179" s="192"/>
      <c r="O179" s="192"/>
      <c r="P179" s="45"/>
      <c r="Q179" s="192"/>
      <c r="R179" s="192"/>
      <c r="S179" s="45"/>
      <c r="T179" s="45"/>
      <c r="U179" s="45"/>
      <c r="V179" s="45"/>
      <c r="W179" s="45"/>
      <c r="X179" s="45"/>
      <c r="Y179" s="192"/>
      <c r="Z179" s="192"/>
      <c r="AA179" s="45"/>
      <c r="AB179" s="190"/>
      <c r="AC179" s="190"/>
      <c r="AD179" s="45"/>
      <c r="AE179" s="190"/>
      <c r="AF179" s="190"/>
      <c r="AG179" s="45"/>
      <c r="AH179" s="190"/>
      <c r="AI179" s="190"/>
      <c r="AJ179" s="45"/>
      <c r="AK179" s="190"/>
      <c r="AL179" s="190"/>
      <c r="AM179" s="45"/>
      <c r="AN179" s="15"/>
      <c r="AO179" s="91"/>
      <c r="AP179" s="47"/>
      <c r="AQ179" s="55"/>
      <c r="AR179" s="57"/>
      <c r="AS179" s="47"/>
      <c r="AT179" s="55"/>
      <c r="AU179" s="57"/>
      <c r="AV179" s="47"/>
      <c r="AW179" s="55"/>
      <c r="AX179" s="57"/>
    </row>
    <row r="180" spans="1:50" ht="15">
      <c r="A180" s="45"/>
      <c r="B180" s="190"/>
      <c r="C180" s="190"/>
      <c r="D180" s="45"/>
      <c r="E180" s="190"/>
      <c r="F180" s="190"/>
      <c r="G180" s="45"/>
      <c r="H180" s="190"/>
      <c r="I180" s="190"/>
      <c r="J180" s="45"/>
      <c r="K180" s="190"/>
      <c r="L180" s="190"/>
      <c r="M180" s="45"/>
      <c r="N180" s="192"/>
      <c r="O180" s="192"/>
      <c r="P180" s="45"/>
      <c r="Q180" s="192"/>
      <c r="R180" s="192"/>
      <c r="S180" s="45"/>
      <c r="T180" s="45"/>
      <c r="U180" s="45"/>
      <c r="V180" s="45"/>
      <c r="W180" s="45"/>
      <c r="X180" s="45"/>
      <c r="Y180" s="192"/>
      <c r="Z180" s="192"/>
      <c r="AA180" s="45"/>
      <c r="AB180" s="190"/>
      <c r="AC180" s="190"/>
      <c r="AD180" s="45"/>
      <c r="AE180" s="190"/>
      <c r="AF180" s="190"/>
      <c r="AG180" s="45"/>
      <c r="AH180" s="190"/>
      <c r="AI180" s="190"/>
      <c r="AJ180" s="45"/>
      <c r="AK180" s="190"/>
      <c r="AL180" s="190"/>
      <c r="AM180" s="45"/>
      <c r="AN180" s="15"/>
      <c r="AO180" s="91"/>
      <c r="AP180" s="47"/>
      <c r="AQ180" s="55"/>
      <c r="AR180" s="57"/>
      <c r="AS180" s="47"/>
      <c r="AT180" s="55"/>
      <c r="AU180" s="57"/>
      <c r="AV180" s="47"/>
      <c r="AW180" s="55"/>
      <c r="AX180" s="57"/>
    </row>
    <row r="181" spans="1:50" ht="15">
      <c r="A181" s="45"/>
      <c r="B181" s="190"/>
      <c r="C181" s="190"/>
      <c r="D181" s="45"/>
      <c r="E181" s="190"/>
      <c r="F181" s="190"/>
      <c r="G181" s="45"/>
      <c r="H181" s="190"/>
      <c r="I181" s="190"/>
      <c r="J181" s="45"/>
      <c r="K181" s="190"/>
      <c r="L181" s="190"/>
      <c r="M181" s="45"/>
      <c r="N181" s="192"/>
      <c r="O181" s="192"/>
      <c r="P181" s="45"/>
      <c r="Q181" s="192"/>
      <c r="R181" s="192"/>
      <c r="S181" s="45"/>
      <c r="T181" s="45"/>
      <c r="U181" s="45"/>
      <c r="V181" s="45"/>
      <c r="W181" s="45"/>
      <c r="X181" s="45"/>
      <c r="Y181" s="192"/>
      <c r="Z181" s="192"/>
      <c r="AA181" s="45"/>
      <c r="AB181" s="190"/>
      <c r="AC181" s="190"/>
      <c r="AD181" s="45"/>
      <c r="AE181" s="190"/>
      <c r="AF181" s="190"/>
      <c r="AG181" s="45"/>
      <c r="AH181" s="190"/>
      <c r="AI181" s="190"/>
      <c r="AJ181" s="45"/>
      <c r="AK181" s="190"/>
      <c r="AL181" s="190"/>
      <c r="AM181" s="45"/>
      <c r="AN181" s="15"/>
      <c r="AO181" s="91"/>
      <c r="AP181" s="47"/>
      <c r="AQ181" s="55"/>
      <c r="AR181" s="57"/>
      <c r="AS181" s="47"/>
      <c r="AT181" s="55"/>
      <c r="AU181" s="57"/>
      <c r="AV181" s="47"/>
      <c r="AW181" s="55"/>
      <c r="AX181" s="57"/>
    </row>
    <row r="182" spans="1:50" ht="15">
      <c r="A182" s="45"/>
      <c r="B182" s="190"/>
      <c r="C182" s="190"/>
      <c r="D182" s="45"/>
      <c r="E182" s="190"/>
      <c r="F182" s="190"/>
      <c r="G182" s="45"/>
      <c r="H182" s="190"/>
      <c r="I182" s="190"/>
      <c r="J182" s="45"/>
      <c r="K182" s="190"/>
      <c r="L182" s="190"/>
      <c r="M182" s="45"/>
      <c r="N182" s="192"/>
      <c r="O182" s="192"/>
      <c r="P182" s="45"/>
      <c r="Q182" s="192"/>
      <c r="R182" s="192"/>
      <c r="S182" s="45"/>
      <c r="T182" s="45"/>
      <c r="U182" s="45"/>
      <c r="V182" s="45"/>
      <c r="W182" s="45"/>
      <c r="X182" s="45"/>
      <c r="Y182" s="192"/>
      <c r="Z182" s="192"/>
      <c r="AA182" s="45"/>
      <c r="AB182" s="190"/>
      <c r="AC182" s="190"/>
      <c r="AD182" s="45"/>
      <c r="AE182" s="190"/>
      <c r="AF182" s="190"/>
      <c r="AG182" s="45"/>
      <c r="AH182" s="190"/>
      <c r="AI182" s="190"/>
      <c r="AJ182" s="45"/>
      <c r="AK182" s="190"/>
      <c r="AL182" s="190"/>
      <c r="AM182" s="45"/>
      <c r="AN182" s="15"/>
      <c r="AO182" s="91"/>
      <c r="AP182" s="47"/>
      <c r="AQ182" s="55"/>
      <c r="AR182" s="57"/>
      <c r="AS182" s="47"/>
      <c r="AT182" s="55"/>
      <c r="AU182" s="57"/>
      <c r="AV182" s="47"/>
      <c r="AW182" s="55"/>
      <c r="AX182" s="57"/>
    </row>
    <row r="183" spans="1:50" ht="15">
      <c r="A183" s="45"/>
      <c r="B183" s="190"/>
      <c r="C183" s="190"/>
      <c r="D183" s="45"/>
      <c r="E183" s="190"/>
      <c r="F183" s="190"/>
      <c r="G183" s="45"/>
      <c r="H183" s="190"/>
      <c r="I183" s="190"/>
      <c r="J183" s="45"/>
      <c r="K183" s="190"/>
      <c r="L183" s="190"/>
      <c r="M183" s="45"/>
      <c r="N183" s="192"/>
      <c r="O183" s="192"/>
      <c r="P183" s="45"/>
      <c r="Q183" s="192"/>
      <c r="R183" s="192"/>
      <c r="S183" s="45"/>
      <c r="T183" s="45"/>
      <c r="U183" s="45"/>
      <c r="V183" s="45"/>
      <c r="W183" s="45"/>
      <c r="X183" s="45"/>
      <c r="Y183" s="192"/>
      <c r="Z183" s="192"/>
      <c r="AA183" s="45"/>
      <c r="AB183" s="190"/>
      <c r="AC183" s="190"/>
      <c r="AD183" s="45"/>
      <c r="AE183" s="190"/>
      <c r="AF183" s="190"/>
      <c r="AG183" s="45"/>
      <c r="AH183" s="190"/>
      <c r="AI183" s="190"/>
      <c r="AJ183" s="45"/>
      <c r="AK183" s="190"/>
      <c r="AL183" s="190"/>
      <c r="AM183" s="45"/>
      <c r="AN183" s="15"/>
      <c r="AO183" s="91"/>
      <c r="AP183" s="47"/>
      <c r="AQ183" s="55"/>
      <c r="AR183" s="57"/>
      <c r="AS183" s="47"/>
      <c r="AT183" s="55"/>
      <c r="AU183" s="57"/>
      <c r="AV183" s="47"/>
      <c r="AW183" s="55"/>
      <c r="AX183" s="57"/>
    </row>
    <row r="184" spans="1:50" ht="15">
      <c r="A184" s="45"/>
      <c r="B184" s="190"/>
      <c r="C184" s="190"/>
      <c r="D184" s="45"/>
      <c r="E184" s="190"/>
      <c r="F184" s="190"/>
      <c r="G184" s="45"/>
      <c r="H184" s="190"/>
      <c r="I184" s="190"/>
      <c r="J184" s="45"/>
      <c r="K184" s="190"/>
      <c r="L184" s="190"/>
      <c r="M184" s="45"/>
      <c r="N184" s="192"/>
      <c r="O184" s="192"/>
      <c r="P184" s="45"/>
      <c r="Q184" s="192"/>
      <c r="R184" s="192"/>
      <c r="S184" s="45"/>
      <c r="T184" s="45"/>
      <c r="U184" s="45"/>
      <c r="V184" s="45"/>
      <c r="W184" s="45"/>
      <c r="X184" s="45"/>
      <c r="Y184" s="192"/>
      <c r="Z184" s="192"/>
      <c r="AA184" s="45"/>
      <c r="AB184" s="190"/>
      <c r="AC184" s="190"/>
      <c r="AD184" s="45"/>
      <c r="AE184" s="190"/>
      <c r="AF184" s="190"/>
      <c r="AG184" s="45"/>
      <c r="AH184" s="190"/>
      <c r="AI184" s="190"/>
      <c r="AJ184" s="45"/>
      <c r="AK184" s="190"/>
      <c r="AL184" s="190"/>
      <c r="AM184" s="45"/>
      <c r="AN184" s="15"/>
      <c r="AO184" s="52"/>
      <c r="AP184" s="47"/>
      <c r="AQ184" s="55"/>
      <c r="AR184" s="57"/>
      <c r="AS184" s="47"/>
      <c r="AT184" s="55"/>
      <c r="AU184" s="57"/>
      <c r="AV184" s="47"/>
      <c r="AW184" s="55"/>
      <c r="AX184" s="57"/>
    </row>
    <row r="185" spans="1:50" ht="15">
      <c r="A185" s="45"/>
      <c r="B185" s="190"/>
      <c r="C185" s="190"/>
      <c r="D185" s="45"/>
      <c r="E185" s="190"/>
      <c r="F185" s="190"/>
      <c r="G185" s="45"/>
      <c r="H185" s="190"/>
      <c r="I185" s="190"/>
      <c r="J185" s="45"/>
      <c r="K185" s="190"/>
      <c r="L185" s="190"/>
      <c r="M185" s="45"/>
      <c r="N185" s="192"/>
      <c r="O185" s="192"/>
      <c r="P185" s="45"/>
      <c r="Q185" s="192"/>
      <c r="R185" s="192"/>
      <c r="S185" s="45"/>
      <c r="T185" s="45"/>
      <c r="U185" s="45"/>
      <c r="V185" s="45"/>
      <c r="W185" s="45"/>
      <c r="X185" s="45"/>
      <c r="Y185" s="192"/>
      <c r="Z185" s="192"/>
      <c r="AA185" s="45"/>
      <c r="AB185" s="190"/>
      <c r="AC185" s="190"/>
      <c r="AD185" s="45"/>
      <c r="AE185" s="190"/>
      <c r="AF185" s="190"/>
      <c r="AG185" s="45"/>
      <c r="AH185" s="190"/>
      <c r="AI185" s="190"/>
      <c r="AJ185" s="45"/>
      <c r="AK185" s="190"/>
      <c r="AL185" s="190"/>
      <c r="AM185" s="45"/>
      <c r="AN185" s="15"/>
      <c r="AP185" s="47"/>
      <c r="AQ185" s="55"/>
      <c r="AR185" s="57"/>
      <c r="AS185" s="47"/>
      <c r="AT185" s="55"/>
      <c r="AU185" s="57"/>
      <c r="AV185" s="47"/>
      <c r="AW185" s="55"/>
      <c r="AX185" s="57"/>
    </row>
    <row r="186" spans="1:50" ht="15">
      <c r="A186" s="45"/>
      <c r="B186" s="190"/>
      <c r="C186" s="190"/>
      <c r="D186" s="45"/>
      <c r="E186" s="190"/>
      <c r="F186" s="190"/>
      <c r="G186" s="45"/>
      <c r="H186" s="190"/>
      <c r="I186" s="190"/>
      <c r="J186" s="45"/>
      <c r="K186" s="190"/>
      <c r="L186" s="190"/>
      <c r="M186" s="45"/>
      <c r="N186" s="192"/>
      <c r="O186" s="192"/>
      <c r="P186" s="45"/>
      <c r="Q186" s="192"/>
      <c r="R186" s="192"/>
      <c r="S186" s="45"/>
      <c r="T186" s="45"/>
      <c r="U186" s="45"/>
      <c r="V186" s="45"/>
      <c r="W186" s="45"/>
      <c r="X186" s="45"/>
      <c r="Y186" s="192"/>
      <c r="Z186" s="192"/>
      <c r="AA186" s="45"/>
      <c r="AB186" s="190"/>
      <c r="AC186" s="190"/>
      <c r="AD186" s="45"/>
      <c r="AE186" s="190"/>
      <c r="AF186" s="190"/>
      <c r="AG186" s="45"/>
      <c r="AH186" s="190"/>
      <c r="AI186" s="190"/>
      <c r="AJ186" s="45"/>
      <c r="AK186" s="190"/>
      <c r="AL186" s="190"/>
      <c r="AM186" s="45"/>
      <c r="AN186" s="15"/>
      <c r="AP186" s="47"/>
      <c r="AQ186" s="55"/>
      <c r="AR186" s="57"/>
      <c r="AS186" s="47"/>
      <c r="AT186" s="55"/>
      <c r="AU186" s="57"/>
      <c r="AV186" s="47"/>
      <c r="AW186" s="55"/>
      <c r="AX186" s="57"/>
    </row>
    <row r="187" spans="1:50" ht="15">
      <c r="A187" s="45"/>
      <c r="B187" s="190"/>
      <c r="C187" s="190"/>
      <c r="D187" s="45"/>
      <c r="E187" s="190"/>
      <c r="F187" s="190"/>
      <c r="G187" s="45"/>
      <c r="H187" s="190"/>
      <c r="I187" s="190"/>
      <c r="J187" s="45"/>
      <c r="K187" s="190"/>
      <c r="L187" s="190"/>
      <c r="M187" s="45"/>
      <c r="N187" s="192"/>
      <c r="O187" s="192"/>
      <c r="P187" s="45"/>
      <c r="Q187" s="192"/>
      <c r="R187" s="192"/>
      <c r="S187" s="45"/>
      <c r="T187" s="45"/>
      <c r="U187" s="45"/>
      <c r="V187" s="45"/>
      <c r="W187" s="45"/>
      <c r="X187" s="45"/>
      <c r="Y187" s="192"/>
      <c r="Z187" s="192"/>
      <c r="AA187" s="45"/>
      <c r="AB187" s="190"/>
      <c r="AC187" s="190"/>
      <c r="AD187" s="45"/>
      <c r="AE187" s="190"/>
      <c r="AF187" s="190"/>
      <c r="AG187" s="45"/>
      <c r="AH187" s="190"/>
      <c r="AI187" s="190"/>
      <c r="AJ187" s="45"/>
      <c r="AK187" s="190"/>
      <c r="AL187" s="190"/>
      <c r="AM187" s="45"/>
      <c r="AN187" s="15"/>
      <c r="AP187" s="47"/>
      <c r="AQ187" s="55"/>
      <c r="AR187" s="57"/>
      <c r="AS187" s="47"/>
      <c r="AT187" s="55"/>
      <c r="AU187" s="57"/>
      <c r="AV187" s="47"/>
      <c r="AW187" s="55"/>
      <c r="AX187" s="57"/>
    </row>
    <row r="188" spans="1:50" ht="15">
      <c r="A188" s="45"/>
      <c r="B188" s="190"/>
      <c r="C188" s="190"/>
      <c r="D188" s="45"/>
      <c r="E188" s="190"/>
      <c r="F188" s="190"/>
      <c r="G188" s="45"/>
      <c r="H188" s="190"/>
      <c r="I188" s="190"/>
      <c r="J188" s="45"/>
      <c r="K188" s="190"/>
      <c r="L188" s="190"/>
      <c r="M188" s="45"/>
      <c r="N188" s="192"/>
      <c r="O188" s="192"/>
      <c r="P188" s="45"/>
      <c r="Q188" s="192"/>
      <c r="R188" s="192"/>
      <c r="S188" s="45"/>
      <c r="T188" s="45"/>
      <c r="U188" s="45"/>
      <c r="V188" s="45"/>
      <c r="W188" s="45"/>
      <c r="X188" s="45"/>
      <c r="Y188" s="192"/>
      <c r="Z188" s="192"/>
      <c r="AA188" s="45"/>
      <c r="AB188" s="190"/>
      <c r="AC188" s="190"/>
      <c r="AD188" s="45"/>
      <c r="AE188" s="190"/>
      <c r="AF188" s="190"/>
      <c r="AG188" s="45"/>
      <c r="AH188" s="190"/>
      <c r="AI188" s="190"/>
      <c r="AJ188" s="45"/>
      <c r="AK188" s="190"/>
      <c r="AL188" s="190"/>
      <c r="AM188" s="45"/>
      <c r="AN188" s="15"/>
      <c r="AP188" s="47"/>
      <c r="AQ188" s="55"/>
      <c r="AR188" s="57"/>
      <c r="AS188" s="47"/>
      <c r="AT188" s="55"/>
      <c r="AU188" s="57"/>
      <c r="AV188" s="47"/>
      <c r="AW188" s="55"/>
      <c r="AX188" s="57"/>
    </row>
    <row r="189" spans="1:50" ht="15">
      <c r="A189" s="45"/>
      <c r="B189" s="190"/>
      <c r="C189" s="190"/>
      <c r="D189" s="45"/>
      <c r="E189" s="190"/>
      <c r="F189" s="190"/>
      <c r="G189" s="45"/>
      <c r="H189" s="190"/>
      <c r="I189" s="190"/>
      <c r="J189" s="45"/>
      <c r="K189" s="190"/>
      <c r="L189" s="190"/>
      <c r="M189" s="45"/>
      <c r="N189" s="192"/>
      <c r="O189" s="192"/>
      <c r="P189" s="45"/>
      <c r="Q189" s="192"/>
      <c r="R189" s="192"/>
      <c r="S189" s="45"/>
      <c r="T189" s="45"/>
      <c r="U189" s="45"/>
      <c r="V189" s="45"/>
      <c r="W189" s="45"/>
      <c r="X189" s="45"/>
      <c r="Y189" s="192"/>
      <c r="Z189" s="192"/>
      <c r="AA189" s="45"/>
      <c r="AB189" s="190"/>
      <c r="AC189" s="190"/>
      <c r="AD189" s="45"/>
      <c r="AE189" s="190"/>
      <c r="AF189" s="190"/>
      <c r="AG189" s="45"/>
      <c r="AH189" s="190"/>
      <c r="AI189" s="190"/>
      <c r="AJ189" s="45"/>
      <c r="AK189" s="190"/>
      <c r="AL189" s="190"/>
      <c r="AM189" s="45"/>
      <c r="AN189" s="15"/>
      <c r="AP189" s="47"/>
      <c r="AQ189" s="55"/>
      <c r="AR189" s="57"/>
      <c r="AS189" s="47"/>
      <c r="AT189" s="55"/>
      <c r="AU189" s="57"/>
      <c r="AV189" s="47"/>
      <c r="AW189" s="55"/>
      <c r="AX189" s="57"/>
    </row>
    <row r="190" spans="1:50" ht="15">
      <c r="A190" s="45"/>
      <c r="B190" s="190"/>
      <c r="C190" s="190"/>
      <c r="D190" s="45"/>
      <c r="E190" s="190"/>
      <c r="F190" s="190"/>
      <c r="G190" s="45"/>
      <c r="H190" s="190"/>
      <c r="I190" s="190"/>
      <c r="J190" s="45"/>
      <c r="K190" s="190"/>
      <c r="L190" s="190"/>
      <c r="M190" s="45"/>
      <c r="N190" s="192"/>
      <c r="O190" s="192"/>
      <c r="P190" s="45"/>
      <c r="Q190" s="192"/>
      <c r="R190" s="192"/>
      <c r="S190" s="45"/>
      <c r="T190" s="45"/>
      <c r="U190" s="45"/>
      <c r="V190" s="45"/>
      <c r="W190" s="45"/>
      <c r="X190" s="45"/>
      <c r="Y190" s="192"/>
      <c r="Z190" s="192"/>
      <c r="AA190" s="45"/>
      <c r="AB190" s="190"/>
      <c r="AC190" s="190"/>
      <c r="AD190" s="45"/>
      <c r="AE190" s="190"/>
      <c r="AF190" s="190"/>
      <c r="AG190" s="45"/>
      <c r="AH190" s="190"/>
      <c r="AI190" s="190"/>
      <c r="AJ190" s="45"/>
      <c r="AK190" s="190"/>
      <c r="AL190" s="190"/>
      <c r="AM190" s="45"/>
      <c r="AN190" s="15"/>
      <c r="AP190" s="47"/>
      <c r="AQ190" s="55"/>
      <c r="AR190" s="57"/>
      <c r="AS190" s="47"/>
      <c r="AT190" s="55"/>
      <c r="AU190" s="57"/>
      <c r="AV190" s="47"/>
      <c r="AW190" s="55"/>
      <c r="AX190" s="57"/>
    </row>
    <row r="191" spans="1:50" ht="15">
      <c r="A191" s="45"/>
      <c r="B191" s="190"/>
      <c r="C191" s="190"/>
      <c r="D191" s="45"/>
      <c r="E191" s="190"/>
      <c r="F191" s="190"/>
      <c r="G191" s="45"/>
      <c r="H191" s="190"/>
      <c r="I191" s="190"/>
      <c r="J191" s="45"/>
      <c r="K191" s="190"/>
      <c r="L191" s="190"/>
      <c r="M191" s="45"/>
      <c r="N191" s="192"/>
      <c r="O191" s="192"/>
      <c r="P191" s="45"/>
      <c r="Q191" s="192"/>
      <c r="R191" s="192"/>
      <c r="S191" s="45"/>
      <c r="T191" s="45"/>
      <c r="U191" s="45"/>
      <c r="V191" s="45"/>
      <c r="W191" s="45"/>
      <c r="X191" s="45"/>
      <c r="Y191" s="192"/>
      <c r="Z191" s="192"/>
      <c r="AA191" s="45"/>
      <c r="AB191" s="190"/>
      <c r="AC191" s="190"/>
      <c r="AD191" s="45"/>
      <c r="AE191" s="190"/>
      <c r="AF191" s="190"/>
      <c r="AG191" s="45"/>
      <c r="AH191" s="190"/>
      <c r="AI191" s="190"/>
      <c r="AJ191" s="45"/>
      <c r="AK191" s="190"/>
      <c r="AL191" s="190"/>
      <c r="AM191" s="45"/>
      <c r="AN191" s="15"/>
      <c r="AP191" s="47"/>
      <c r="AQ191" s="55"/>
      <c r="AR191" s="57"/>
      <c r="AS191" s="47"/>
      <c r="AT191" s="55"/>
      <c r="AU191" s="57"/>
      <c r="AV191" s="47"/>
      <c r="AW191" s="55"/>
      <c r="AX191" s="57"/>
    </row>
    <row r="192" spans="1:50" ht="15">
      <c r="A192" s="45"/>
      <c r="B192" s="190"/>
      <c r="C192" s="190"/>
      <c r="D192" s="45"/>
      <c r="E192" s="190"/>
      <c r="F192" s="190"/>
      <c r="G192" s="45"/>
      <c r="H192" s="190"/>
      <c r="I192" s="190"/>
      <c r="J192" s="45"/>
      <c r="K192" s="190"/>
      <c r="L192" s="190"/>
      <c r="M192" s="45"/>
      <c r="N192" s="192"/>
      <c r="O192" s="192"/>
      <c r="P192" s="45"/>
      <c r="Q192" s="192"/>
      <c r="R192" s="192"/>
      <c r="S192" s="45"/>
      <c r="T192" s="45"/>
      <c r="U192" s="45"/>
      <c r="V192" s="45"/>
      <c r="W192" s="45"/>
      <c r="X192" s="45"/>
      <c r="Y192" s="192"/>
      <c r="Z192" s="192"/>
      <c r="AA192" s="45"/>
      <c r="AB192" s="190"/>
      <c r="AC192" s="190"/>
      <c r="AD192" s="45"/>
      <c r="AE192" s="190"/>
      <c r="AF192" s="190"/>
      <c r="AG192" s="45"/>
      <c r="AH192" s="190"/>
      <c r="AI192" s="190"/>
      <c r="AJ192" s="45"/>
      <c r="AK192" s="190"/>
      <c r="AL192" s="190"/>
      <c r="AM192" s="45"/>
      <c r="AN192" s="15"/>
      <c r="AP192" s="47"/>
      <c r="AQ192" s="55"/>
      <c r="AR192" s="57"/>
      <c r="AS192" s="47"/>
      <c r="AT192" s="55"/>
      <c r="AU192" s="57"/>
      <c r="AV192" s="47"/>
      <c r="AW192" s="55"/>
      <c r="AX192" s="57"/>
    </row>
    <row r="193" spans="1:50" ht="15">
      <c r="A193" s="45"/>
      <c r="B193" s="190"/>
      <c r="C193" s="190"/>
      <c r="D193" s="45"/>
      <c r="E193" s="190"/>
      <c r="F193" s="190"/>
      <c r="G193" s="45"/>
      <c r="H193" s="190"/>
      <c r="I193" s="190"/>
      <c r="J193" s="45"/>
      <c r="K193" s="190"/>
      <c r="L193" s="190"/>
      <c r="M193" s="45"/>
      <c r="N193" s="192"/>
      <c r="O193" s="192"/>
      <c r="P193" s="45"/>
      <c r="Q193" s="192"/>
      <c r="R193" s="192"/>
      <c r="S193" s="45"/>
      <c r="T193" s="45"/>
      <c r="U193" s="45"/>
      <c r="V193" s="45"/>
      <c r="W193" s="45"/>
      <c r="X193" s="45"/>
      <c r="Y193" s="192"/>
      <c r="Z193" s="192"/>
      <c r="AA193" s="45"/>
      <c r="AB193" s="190"/>
      <c r="AC193" s="190"/>
      <c r="AD193" s="45"/>
      <c r="AE193" s="190"/>
      <c r="AF193" s="190"/>
      <c r="AG193" s="45"/>
      <c r="AH193" s="190"/>
      <c r="AI193" s="190"/>
      <c r="AJ193" s="45"/>
      <c r="AK193" s="190"/>
      <c r="AL193" s="190"/>
      <c r="AM193" s="45"/>
      <c r="AN193" s="15"/>
      <c r="AP193" s="47"/>
      <c r="AQ193" s="55"/>
      <c r="AR193" s="57"/>
      <c r="AS193" s="47"/>
      <c r="AT193" s="55"/>
      <c r="AU193" s="57"/>
      <c r="AV193" s="47"/>
      <c r="AW193" s="55"/>
      <c r="AX193" s="57"/>
    </row>
    <row r="194" spans="1:50" ht="15">
      <c r="A194" s="45"/>
      <c r="B194" s="190"/>
      <c r="C194" s="190"/>
      <c r="D194" s="45"/>
      <c r="E194" s="190"/>
      <c r="F194" s="190"/>
      <c r="G194" s="45"/>
      <c r="H194" s="190"/>
      <c r="I194" s="190"/>
      <c r="J194" s="45"/>
      <c r="K194" s="190"/>
      <c r="L194" s="190"/>
      <c r="M194" s="45"/>
      <c r="N194" s="192"/>
      <c r="O194" s="192"/>
      <c r="P194" s="45"/>
      <c r="Q194" s="192"/>
      <c r="R194" s="192"/>
      <c r="S194" s="45"/>
      <c r="T194" s="45"/>
      <c r="U194" s="45"/>
      <c r="V194" s="45"/>
      <c r="W194" s="45"/>
      <c r="X194" s="45"/>
      <c r="Y194" s="192"/>
      <c r="Z194" s="192"/>
      <c r="AA194" s="45"/>
      <c r="AB194" s="190"/>
      <c r="AC194" s="190"/>
      <c r="AD194" s="45"/>
      <c r="AE194" s="190"/>
      <c r="AF194" s="190"/>
      <c r="AG194" s="45"/>
      <c r="AH194" s="190"/>
      <c r="AI194" s="190"/>
      <c r="AJ194" s="45"/>
      <c r="AK194" s="190"/>
      <c r="AL194" s="190"/>
      <c r="AM194" s="45"/>
      <c r="AN194" s="15"/>
      <c r="AP194" s="47"/>
      <c r="AQ194" s="55"/>
      <c r="AR194" s="57"/>
      <c r="AS194" s="47"/>
      <c r="AT194" s="55"/>
      <c r="AU194" s="57"/>
      <c r="AV194" s="47"/>
      <c r="AW194" s="55"/>
      <c r="AX194" s="57"/>
    </row>
    <row r="195" spans="1:50" ht="15">
      <c r="A195" s="45"/>
      <c r="B195" s="190"/>
      <c r="C195" s="190"/>
      <c r="D195" s="45"/>
      <c r="E195" s="190"/>
      <c r="F195" s="190"/>
      <c r="G195" s="45"/>
      <c r="H195" s="190"/>
      <c r="I195" s="190"/>
      <c r="J195" s="45"/>
      <c r="K195" s="190"/>
      <c r="L195" s="190"/>
      <c r="M195" s="45"/>
      <c r="N195" s="192"/>
      <c r="O195" s="192"/>
      <c r="P195" s="45"/>
      <c r="Q195" s="192"/>
      <c r="R195" s="192"/>
      <c r="S195" s="45"/>
      <c r="T195" s="45"/>
      <c r="U195" s="45"/>
      <c r="V195" s="45"/>
      <c r="W195" s="45"/>
      <c r="X195" s="45"/>
      <c r="Y195" s="192"/>
      <c r="Z195" s="192"/>
      <c r="AA195" s="45"/>
      <c r="AB195" s="190"/>
      <c r="AC195" s="190"/>
      <c r="AD195" s="45"/>
      <c r="AE195" s="190"/>
      <c r="AF195" s="190"/>
      <c r="AG195" s="45"/>
      <c r="AH195" s="190"/>
      <c r="AI195" s="190"/>
      <c r="AJ195" s="45"/>
      <c r="AK195" s="190"/>
      <c r="AL195" s="190"/>
      <c r="AM195" s="45"/>
      <c r="AN195" s="15"/>
      <c r="AP195" s="47"/>
      <c r="AQ195" s="55"/>
      <c r="AR195" s="57"/>
      <c r="AS195" s="47"/>
      <c r="AT195" s="55"/>
      <c r="AU195" s="57"/>
      <c r="AV195" s="47"/>
      <c r="AW195" s="55"/>
      <c r="AX195" s="57"/>
    </row>
    <row r="196" spans="1:50" ht="15">
      <c r="A196" s="45"/>
      <c r="B196" s="190"/>
      <c r="C196" s="190"/>
      <c r="D196" s="45"/>
      <c r="E196" s="190"/>
      <c r="F196" s="190"/>
      <c r="G196" s="45"/>
      <c r="H196" s="190"/>
      <c r="I196" s="190"/>
      <c r="J196" s="45"/>
      <c r="K196" s="190"/>
      <c r="L196" s="190"/>
      <c r="M196" s="45"/>
      <c r="N196" s="192"/>
      <c r="O196" s="192"/>
      <c r="P196" s="45"/>
      <c r="Q196" s="192"/>
      <c r="R196" s="192"/>
      <c r="S196" s="45"/>
      <c r="T196" s="45"/>
      <c r="U196" s="45"/>
      <c r="V196" s="45"/>
      <c r="W196" s="45"/>
      <c r="X196" s="45"/>
      <c r="Y196" s="192"/>
      <c r="Z196" s="192"/>
      <c r="AA196" s="45"/>
      <c r="AB196" s="190"/>
      <c r="AC196" s="190"/>
      <c r="AD196" s="45"/>
      <c r="AE196" s="190"/>
      <c r="AF196" s="190"/>
      <c r="AG196" s="45"/>
      <c r="AH196" s="190"/>
      <c r="AI196" s="190"/>
      <c r="AJ196" s="45"/>
      <c r="AK196" s="190"/>
      <c r="AL196" s="190"/>
      <c r="AM196" s="45"/>
      <c r="AN196" s="15"/>
      <c r="AP196" s="47"/>
      <c r="AQ196" s="55"/>
      <c r="AR196" s="57"/>
      <c r="AS196" s="47"/>
      <c r="AT196" s="55"/>
      <c r="AU196" s="57"/>
      <c r="AV196" s="47"/>
      <c r="AW196" s="55"/>
      <c r="AX196" s="57"/>
    </row>
    <row r="197" spans="1:50" ht="15">
      <c r="A197" s="45"/>
      <c r="B197" s="190"/>
      <c r="C197" s="190"/>
      <c r="D197" s="45"/>
      <c r="E197" s="190"/>
      <c r="F197" s="190"/>
      <c r="G197" s="45"/>
      <c r="H197" s="190"/>
      <c r="I197" s="190"/>
      <c r="J197" s="45"/>
      <c r="K197" s="190"/>
      <c r="L197" s="190"/>
      <c r="M197" s="45"/>
      <c r="N197" s="192"/>
      <c r="O197" s="192"/>
      <c r="P197" s="45"/>
      <c r="Q197" s="192"/>
      <c r="R197" s="192"/>
      <c r="S197" s="45"/>
      <c r="T197" s="45"/>
      <c r="U197" s="45"/>
      <c r="V197" s="45"/>
      <c r="W197" s="45"/>
      <c r="X197" s="45"/>
      <c r="Y197" s="192"/>
      <c r="Z197" s="192"/>
      <c r="AA197" s="45"/>
      <c r="AB197" s="190"/>
      <c r="AC197" s="190"/>
      <c r="AD197" s="45"/>
      <c r="AE197" s="190"/>
      <c r="AF197" s="190"/>
      <c r="AG197" s="45"/>
      <c r="AH197" s="190"/>
      <c r="AI197" s="190"/>
      <c r="AJ197" s="45"/>
      <c r="AK197" s="190"/>
      <c r="AL197" s="190"/>
      <c r="AM197" s="45"/>
      <c r="AN197" s="15"/>
      <c r="AP197" s="47"/>
      <c r="AQ197" s="55"/>
      <c r="AR197" s="57"/>
      <c r="AS197" s="47"/>
      <c r="AT197" s="55"/>
      <c r="AU197" s="57"/>
      <c r="AV197" s="47"/>
      <c r="AW197" s="55"/>
      <c r="AX197" s="57"/>
    </row>
    <row r="198" spans="1:50" ht="15">
      <c r="A198" s="45"/>
      <c r="B198" s="190"/>
      <c r="C198" s="190"/>
      <c r="D198" s="45"/>
      <c r="E198" s="190"/>
      <c r="F198" s="190"/>
      <c r="G198" s="45"/>
      <c r="H198" s="190"/>
      <c r="I198" s="190"/>
      <c r="J198" s="45"/>
      <c r="K198" s="190"/>
      <c r="L198" s="190"/>
      <c r="M198" s="45"/>
      <c r="N198" s="192"/>
      <c r="O198" s="192"/>
      <c r="P198" s="45"/>
      <c r="Q198" s="192"/>
      <c r="R198" s="192"/>
      <c r="S198" s="45"/>
      <c r="T198" s="45"/>
      <c r="U198" s="45"/>
      <c r="V198" s="45"/>
      <c r="W198" s="45"/>
      <c r="X198" s="45"/>
      <c r="Y198" s="192"/>
      <c r="Z198" s="192"/>
      <c r="AA198" s="45"/>
      <c r="AB198" s="190"/>
      <c r="AC198" s="190"/>
      <c r="AD198" s="45"/>
      <c r="AE198" s="190"/>
      <c r="AF198" s="190"/>
      <c r="AG198" s="45"/>
      <c r="AH198" s="190"/>
      <c r="AI198" s="190"/>
      <c r="AJ198" s="45"/>
      <c r="AK198" s="190"/>
      <c r="AL198" s="190"/>
      <c r="AM198" s="45"/>
      <c r="AN198" s="15"/>
      <c r="AP198" s="47"/>
      <c r="AQ198" s="55"/>
      <c r="AR198" s="57"/>
      <c r="AS198" s="47"/>
      <c r="AT198" s="55"/>
      <c r="AU198" s="57"/>
      <c r="AV198" s="47"/>
      <c r="AW198" s="55"/>
      <c r="AX198" s="57"/>
    </row>
    <row r="199" spans="1:50" ht="15">
      <c r="A199" s="45"/>
      <c r="B199" s="190"/>
      <c r="C199" s="190"/>
      <c r="D199" s="45"/>
      <c r="E199" s="190"/>
      <c r="F199" s="190"/>
      <c r="G199" s="45"/>
      <c r="H199" s="190"/>
      <c r="I199" s="190"/>
      <c r="J199" s="45"/>
      <c r="K199" s="190"/>
      <c r="L199" s="190"/>
      <c r="M199" s="45"/>
      <c r="N199" s="192"/>
      <c r="O199" s="192"/>
      <c r="P199" s="45"/>
      <c r="Q199" s="192"/>
      <c r="R199" s="192"/>
      <c r="S199" s="45"/>
      <c r="T199" s="45"/>
      <c r="U199" s="45"/>
      <c r="V199" s="45"/>
      <c r="W199" s="45"/>
      <c r="X199" s="45"/>
      <c r="Y199" s="192"/>
      <c r="Z199" s="192"/>
      <c r="AA199" s="45"/>
      <c r="AB199" s="190"/>
      <c r="AC199" s="190"/>
      <c r="AD199" s="45"/>
      <c r="AE199" s="190"/>
      <c r="AF199" s="190"/>
      <c r="AG199" s="45"/>
      <c r="AH199" s="190"/>
      <c r="AI199" s="190"/>
      <c r="AJ199" s="45"/>
      <c r="AK199" s="190"/>
      <c r="AL199" s="190"/>
      <c r="AM199" s="45"/>
      <c r="AN199" s="15"/>
      <c r="AP199" s="47"/>
      <c r="AQ199" s="55"/>
      <c r="AR199" s="57"/>
      <c r="AS199" s="47"/>
      <c r="AT199" s="55"/>
      <c r="AU199" s="57"/>
      <c r="AV199" s="47"/>
      <c r="AW199" s="55"/>
      <c r="AX199" s="57"/>
    </row>
    <row r="200" spans="1:50" ht="15">
      <c r="A200" s="45"/>
      <c r="B200" s="190"/>
      <c r="C200" s="190"/>
      <c r="D200" s="45"/>
      <c r="E200" s="190"/>
      <c r="F200" s="190"/>
      <c r="G200" s="45"/>
      <c r="H200" s="190"/>
      <c r="I200" s="190"/>
      <c r="J200" s="45"/>
      <c r="K200" s="190"/>
      <c r="L200" s="190"/>
      <c r="M200" s="45"/>
      <c r="N200" s="192"/>
      <c r="O200" s="192"/>
      <c r="P200" s="45"/>
      <c r="Q200" s="192"/>
      <c r="R200" s="192"/>
      <c r="S200" s="45"/>
      <c r="T200" s="45"/>
      <c r="U200" s="45"/>
      <c r="V200" s="45"/>
      <c r="W200" s="45"/>
      <c r="X200" s="45"/>
      <c r="Y200" s="192"/>
      <c r="Z200" s="192"/>
      <c r="AA200" s="45"/>
      <c r="AB200" s="190"/>
      <c r="AC200" s="190"/>
      <c r="AD200" s="45"/>
      <c r="AE200" s="190"/>
      <c r="AF200" s="190"/>
      <c r="AG200" s="45"/>
      <c r="AH200" s="190"/>
      <c r="AI200" s="190"/>
      <c r="AJ200" s="45"/>
      <c r="AK200" s="190"/>
      <c r="AL200" s="190"/>
      <c r="AM200" s="45"/>
      <c r="AN200" s="15"/>
      <c r="AP200" s="47"/>
      <c r="AQ200" s="55"/>
      <c r="AR200" s="57"/>
      <c r="AS200" s="47"/>
      <c r="AT200" s="55"/>
      <c r="AU200" s="57"/>
      <c r="AV200" s="47"/>
      <c r="AW200" s="55"/>
      <c r="AX200" s="57"/>
    </row>
    <row r="201" spans="1:50" ht="15">
      <c r="A201" s="45"/>
      <c r="B201" s="190"/>
      <c r="C201" s="190"/>
      <c r="D201" s="45"/>
      <c r="E201" s="190"/>
      <c r="F201" s="190"/>
      <c r="G201" s="45"/>
      <c r="H201" s="190"/>
      <c r="I201" s="190"/>
      <c r="J201" s="45"/>
      <c r="K201" s="190"/>
      <c r="L201" s="190"/>
      <c r="M201" s="45"/>
      <c r="N201" s="192"/>
      <c r="O201" s="192"/>
      <c r="P201" s="45"/>
      <c r="Q201" s="192"/>
      <c r="R201" s="192"/>
      <c r="S201" s="45"/>
      <c r="T201" s="45"/>
      <c r="U201" s="45"/>
      <c r="V201" s="45"/>
      <c r="W201" s="45"/>
      <c r="X201" s="45"/>
      <c r="Y201" s="192"/>
      <c r="Z201" s="192"/>
      <c r="AA201" s="45"/>
      <c r="AB201" s="190"/>
      <c r="AC201" s="190"/>
      <c r="AD201" s="45"/>
      <c r="AE201" s="190"/>
      <c r="AF201" s="190"/>
      <c r="AG201" s="45"/>
      <c r="AH201" s="190"/>
      <c r="AI201" s="190"/>
      <c r="AJ201" s="45"/>
      <c r="AK201" s="190"/>
      <c r="AL201" s="190"/>
      <c r="AM201" s="45"/>
      <c r="AN201" s="15"/>
      <c r="AP201" s="47"/>
      <c r="AQ201" s="55"/>
      <c r="AR201" s="57"/>
      <c r="AS201" s="47"/>
      <c r="AT201" s="55"/>
      <c r="AU201" s="57"/>
      <c r="AV201" s="47"/>
      <c r="AW201" s="55"/>
      <c r="AX201" s="57"/>
    </row>
    <row r="202" spans="1:50" ht="15">
      <c r="A202" s="45"/>
      <c r="B202" s="190"/>
      <c r="C202" s="190"/>
      <c r="D202" s="45"/>
      <c r="E202" s="190"/>
      <c r="F202" s="190"/>
      <c r="G202" s="45"/>
      <c r="H202" s="190"/>
      <c r="I202" s="190"/>
      <c r="J202" s="45"/>
      <c r="K202" s="190"/>
      <c r="L202" s="190"/>
      <c r="M202" s="45"/>
      <c r="N202" s="192"/>
      <c r="O202" s="192"/>
      <c r="P202" s="45"/>
      <c r="Q202" s="192"/>
      <c r="R202" s="192"/>
      <c r="S202" s="45"/>
      <c r="T202" s="45"/>
      <c r="U202" s="45"/>
      <c r="V202" s="45"/>
      <c r="W202" s="45"/>
      <c r="X202" s="45"/>
      <c r="Y202" s="192"/>
      <c r="Z202" s="192"/>
      <c r="AA202" s="45"/>
      <c r="AB202" s="190"/>
      <c r="AC202" s="190"/>
      <c r="AD202" s="45"/>
      <c r="AE202" s="190"/>
      <c r="AF202" s="190"/>
      <c r="AG202" s="45"/>
      <c r="AH202" s="190"/>
      <c r="AI202" s="190"/>
      <c r="AJ202" s="45"/>
      <c r="AK202" s="190"/>
      <c r="AL202" s="190"/>
      <c r="AM202" s="45"/>
      <c r="AN202" s="15"/>
      <c r="AP202" s="47"/>
      <c r="AQ202" s="55"/>
      <c r="AR202" s="57"/>
      <c r="AS202" s="47"/>
      <c r="AT202" s="55"/>
      <c r="AU202" s="57"/>
      <c r="AV202" s="47"/>
      <c r="AW202" s="55"/>
      <c r="AX202" s="57"/>
    </row>
    <row r="203" spans="1:50" ht="15">
      <c r="A203" s="45"/>
      <c r="B203" s="190"/>
      <c r="C203" s="190"/>
      <c r="D203" s="45"/>
      <c r="E203" s="190"/>
      <c r="F203" s="190"/>
      <c r="G203" s="45"/>
      <c r="H203" s="190"/>
      <c r="I203" s="190"/>
      <c r="J203" s="45"/>
      <c r="K203" s="190"/>
      <c r="L203" s="190"/>
      <c r="M203" s="45"/>
      <c r="N203" s="192"/>
      <c r="O203" s="192"/>
      <c r="P203" s="45"/>
      <c r="Q203" s="192"/>
      <c r="R203" s="192"/>
      <c r="S203" s="45"/>
      <c r="T203" s="45"/>
      <c r="U203" s="45"/>
      <c r="V203" s="45"/>
      <c r="W203" s="45"/>
      <c r="X203" s="45"/>
      <c r="Y203" s="192"/>
      <c r="Z203" s="192"/>
      <c r="AA203" s="45"/>
      <c r="AB203" s="190"/>
      <c r="AC203" s="190"/>
      <c r="AD203" s="45"/>
      <c r="AE203" s="190"/>
      <c r="AF203" s="190"/>
      <c r="AG203" s="45"/>
      <c r="AH203" s="190"/>
      <c r="AI203" s="190"/>
      <c r="AJ203" s="45"/>
      <c r="AK203" s="190"/>
      <c r="AL203" s="190"/>
      <c r="AM203" s="45"/>
      <c r="AN203" s="15"/>
      <c r="AP203" s="47"/>
      <c r="AQ203" s="55"/>
      <c r="AR203" s="57"/>
      <c r="AS203" s="47"/>
      <c r="AT203" s="55"/>
      <c r="AU203" s="57"/>
      <c r="AV203" s="47"/>
      <c r="AW203" s="55"/>
      <c r="AX203" s="57"/>
    </row>
    <row r="204" spans="1:50" ht="15">
      <c r="A204" s="45"/>
      <c r="B204" s="190"/>
      <c r="C204" s="190"/>
      <c r="D204" s="45"/>
      <c r="E204" s="190"/>
      <c r="F204" s="190"/>
      <c r="G204" s="45"/>
      <c r="H204" s="190"/>
      <c r="I204" s="190"/>
      <c r="J204" s="45"/>
      <c r="K204" s="190"/>
      <c r="L204" s="190"/>
      <c r="M204" s="45"/>
      <c r="N204" s="192"/>
      <c r="O204" s="192"/>
      <c r="P204" s="45"/>
      <c r="Q204" s="192"/>
      <c r="R204" s="192"/>
      <c r="S204" s="45"/>
      <c r="T204" s="45"/>
      <c r="U204" s="45"/>
      <c r="V204" s="45"/>
      <c r="W204" s="45"/>
      <c r="X204" s="45"/>
      <c r="Y204" s="192"/>
      <c r="Z204" s="192"/>
      <c r="AA204" s="45"/>
      <c r="AB204" s="190"/>
      <c r="AC204" s="190"/>
      <c r="AD204" s="45"/>
      <c r="AE204" s="190"/>
      <c r="AF204" s="190"/>
      <c r="AG204" s="45"/>
      <c r="AH204" s="190"/>
      <c r="AI204" s="190"/>
      <c r="AJ204" s="45"/>
      <c r="AK204" s="190"/>
      <c r="AL204" s="190"/>
      <c r="AM204" s="45"/>
      <c r="AN204" s="15"/>
      <c r="AP204" s="47"/>
      <c r="AQ204" s="55"/>
      <c r="AR204" s="57"/>
      <c r="AS204" s="47"/>
      <c r="AT204" s="55"/>
      <c r="AU204" s="57"/>
      <c r="AV204" s="47"/>
      <c r="AW204" s="55"/>
      <c r="AX204" s="57"/>
    </row>
    <row r="205" spans="1:50" ht="15">
      <c r="A205" s="45"/>
      <c r="B205" s="190"/>
      <c r="C205" s="190"/>
      <c r="D205" s="45"/>
      <c r="E205" s="190"/>
      <c r="F205" s="190"/>
      <c r="G205" s="45"/>
      <c r="H205" s="190"/>
      <c r="I205" s="190"/>
      <c r="J205" s="45"/>
      <c r="K205" s="190"/>
      <c r="L205" s="190"/>
      <c r="M205" s="45"/>
      <c r="N205" s="192"/>
      <c r="O205" s="192"/>
      <c r="P205" s="45"/>
      <c r="Q205" s="192"/>
      <c r="R205" s="192"/>
      <c r="S205" s="45"/>
      <c r="T205" s="45"/>
      <c r="U205" s="45"/>
      <c r="V205" s="45"/>
      <c r="W205" s="45"/>
      <c r="X205" s="45"/>
      <c r="Y205" s="192"/>
      <c r="Z205" s="192"/>
      <c r="AA205" s="45"/>
      <c r="AB205" s="190"/>
      <c r="AC205" s="190"/>
      <c r="AD205" s="45"/>
      <c r="AE205" s="190"/>
      <c r="AF205" s="190"/>
      <c r="AG205" s="45"/>
      <c r="AH205" s="190"/>
      <c r="AI205" s="190"/>
      <c r="AJ205" s="45"/>
      <c r="AK205" s="190"/>
      <c r="AL205" s="190"/>
      <c r="AM205" s="45"/>
      <c r="AN205" s="15"/>
      <c r="AP205" s="47"/>
      <c r="AQ205" s="55"/>
      <c r="AR205" s="57"/>
      <c r="AS205" s="47"/>
      <c r="AT205" s="55"/>
      <c r="AU205" s="57"/>
      <c r="AV205" s="47"/>
      <c r="AW205" s="55"/>
      <c r="AX205" s="57"/>
    </row>
    <row r="206" spans="1:50" ht="15">
      <c r="A206" s="45"/>
      <c r="B206" s="190"/>
      <c r="C206" s="190"/>
      <c r="D206" s="45"/>
      <c r="E206" s="190"/>
      <c r="F206" s="190"/>
      <c r="G206" s="45"/>
      <c r="H206" s="190"/>
      <c r="I206" s="190"/>
      <c r="J206" s="45"/>
      <c r="K206" s="190"/>
      <c r="L206" s="190"/>
      <c r="M206" s="45"/>
      <c r="N206" s="192"/>
      <c r="O206" s="192"/>
      <c r="P206" s="45"/>
      <c r="Q206" s="192"/>
      <c r="R206" s="192"/>
      <c r="S206" s="45"/>
      <c r="T206" s="45"/>
      <c r="U206" s="45"/>
      <c r="V206" s="45"/>
      <c r="W206" s="45"/>
      <c r="X206" s="45"/>
      <c r="Y206" s="192"/>
      <c r="Z206" s="192"/>
      <c r="AA206" s="45"/>
      <c r="AB206" s="190"/>
      <c r="AC206" s="190"/>
      <c r="AD206" s="45"/>
      <c r="AE206" s="190"/>
      <c r="AF206" s="190"/>
      <c r="AG206" s="45"/>
      <c r="AH206" s="190"/>
      <c r="AI206" s="190"/>
      <c r="AJ206" s="45"/>
      <c r="AK206" s="190"/>
      <c r="AL206" s="190"/>
      <c r="AM206" s="45"/>
      <c r="AN206" s="15"/>
      <c r="AP206" s="47"/>
      <c r="AQ206" s="55"/>
      <c r="AR206" s="57"/>
      <c r="AS206" s="47"/>
      <c r="AT206" s="55"/>
      <c r="AU206" s="57"/>
      <c r="AV206" s="47"/>
      <c r="AW206" s="55"/>
      <c r="AX206" s="57"/>
    </row>
    <row r="207" spans="1:50" ht="15">
      <c r="A207" s="45"/>
      <c r="B207" s="190"/>
      <c r="C207" s="190"/>
      <c r="D207" s="45"/>
      <c r="E207" s="190"/>
      <c r="F207" s="190"/>
      <c r="G207" s="45"/>
      <c r="H207" s="190"/>
      <c r="I207" s="190"/>
      <c r="J207" s="45"/>
      <c r="K207" s="190"/>
      <c r="L207" s="190"/>
      <c r="M207" s="45"/>
      <c r="N207" s="192"/>
      <c r="O207" s="192"/>
      <c r="P207" s="45"/>
      <c r="Q207" s="192"/>
      <c r="R207" s="192"/>
      <c r="S207" s="45"/>
      <c r="T207" s="45"/>
      <c r="U207" s="45"/>
      <c r="V207" s="45"/>
      <c r="W207" s="45"/>
      <c r="X207" s="45"/>
      <c r="Y207" s="192"/>
      <c r="Z207" s="192"/>
      <c r="AA207" s="45"/>
      <c r="AB207" s="190"/>
      <c r="AC207" s="190"/>
      <c r="AD207" s="45"/>
      <c r="AE207" s="190"/>
      <c r="AF207" s="190"/>
      <c r="AG207" s="45"/>
      <c r="AH207" s="190"/>
      <c r="AI207" s="190"/>
      <c r="AJ207" s="45"/>
      <c r="AK207" s="190"/>
      <c r="AL207" s="190"/>
      <c r="AM207" s="45"/>
      <c r="AN207" s="15"/>
      <c r="AP207" s="47"/>
      <c r="AQ207" s="55"/>
      <c r="AR207" s="57"/>
      <c r="AS207" s="47"/>
      <c r="AT207" s="55"/>
      <c r="AU207" s="57"/>
      <c r="AV207" s="47"/>
      <c r="AW207" s="55"/>
      <c r="AX207" s="57"/>
    </row>
    <row r="208" spans="1:50" ht="15">
      <c r="A208" s="45"/>
      <c r="B208" s="190"/>
      <c r="C208" s="190"/>
      <c r="D208" s="45"/>
      <c r="E208" s="190"/>
      <c r="F208" s="190"/>
      <c r="G208" s="45"/>
      <c r="H208" s="190"/>
      <c r="I208" s="190"/>
      <c r="J208" s="45"/>
      <c r="K208" s="190"/>
      <c r="L208" s="190"/>
      <c r="M208" s="45"/>
      <c r="N208" s="192"/>
      <c r="O208" s="192"/>
      <c r="P208" s="45"/>
      <c r="Q208" s="192"/>
      <c r="R208" s="192"/>
      <c r="S208" s="45"/>
      <c r="T208" s="45"/>
      <c r="U208" s="45"/>
      <c r="V208" s="45"/>
      <c r="W208" s="45"/>
      <c r="X208" s="45"/>
      <c r="Y208" s="192"/>
      <c r="Z208" s="192"/>
      <c r="AA208" s="45"/>
      <c r="AB208" s="190"/>
      <c r="AC208" s="190"/>
      <c r="AD208" s="45"/>
      <c r="AE208" s="190"/>
      <c r="AF208" s="190"/>
      <c r="AG208" s="45"/>
      <c r="AH208" s="190"/>
      <c r="AI208" s="190"/>
      <c r="AJ208" s="45"/>
      <c r="AK208" s="190"/>
      <c r="AL208" s="190"/>
      <c r="AM208" s="45"/>
      <c r="AN208" s="15"/>
      <c r="AP208" s="47"/>
      <c r="AQ208" s="55"/>
      <c r="AR208" s="57"/>
      <c r="AS208" s="47"/>
      <c r="AT208" s="55"/>
      <c r="AU208" s="57"/>
      <c r="AV208" s="47"/>
      <c r="AW208" s="55"/>
      <c r="AX208" s="57"/>
    </row>
    <row r="209" spans="1:50" ht="15">
      <c r="A209" s="45"/>
      <c r="B209" s="190"/>
      <c r="C209" s="190"/>
      <c r="D209" s="45"/>
      <c r="E209" s="190"/>
      <c r="F209" s="190"/>
      <c r="G209" s="45"/>
      <c r="H209" s="190"/>
      <c r="I209" s="190"/>
      <c r="J209" s="45"/>
      <c r="K209" s="190"/>
      <c r="L209" s="190"/>
      <c r="M209" s="45"/>
      <c r="N209" s="192"/>
      <c r="O209" s="192"/>
      <c r="P209" s="45"/>
      <c r="Q209" s="192"/>
      <c r="R209" s="192"/>
      <c r="S209" s="45"/>
      <c r="T209" s="45"/>
      <c r="U209" s="45"/>
      <c r="V209" s="45"/>
      <c r="W209" s="45"/>
      <c r="X209" s="45"/>
      <c r="Y209" s="192"/>
      <c r="Z209" s="192"/>
      <c r="AA209" s="45"/>
      <c r="AB209" s="190"/>
      <c r="AC209" s="190"/>
      <c r="AD209" s="45"/>
      <c r="AE209" s="190"/>
      <c r="AF209" s="190"/>
      <c r="AG209" s="45"/>
      <c r="AH209" s="190"/>
      <c r="AI209" s="190"/>
      <c r="AJ209" s="45"/>
      <c r="AK209" s="190"/>
      <c r="AL209" s="190"/>
      <c r="AM209" s="45"/>
      <c r="AN209" s="15"/>
      <c r="AP209" s="47"/>
      <c r="AQ209" s="55"/>
      <c r="AR209" s="57"/>
      <c r="AS209" s="47"/>
      <c r="AT209" s="55"/>
      <c r="AU209" s="57"/>
      <c r="AV209" s="47"/>
      <c r="AW209" s="55"/>
      <c r="AX209" s="57"/>
    </row>
    <row r="210" spans="1:50" ht="15">
      <c r="A210" s="45"/>
      <c r="B210" s="190"/>
      <c r="C210" s="190"/>
      <c r="D210" s="45"/>
      <c r="E210" s="190"/>
      <c r="F210" s="190"/>
      <c r="G210" s="45"/>
      <c r="H210" s="190"/>
      <c r="I210" s="190"/>
      <c r="J210" s="45"/>
      <c r="K210" s="190"/>
      <c r="L210" s="190"/>
      <c r="M210" s="45"/>
      <c r="N210" s="192"/>
      <c r="O210" s="192"/>
      <c r="P210" s="45"/>
      <c r="Q210" s="192"/>
      <c r="R210" s="192"/>
      <c r="S210" s="45"/>
      <c r="T210" s="45"/>
      <c r="U210" s="45"/>
      <c r="V210" s="45"/>
      <c r="W210" s="45"/>
      <c r="X210" s="45"/>
      <c r="Y210" s="192"/>
      <c r="Z210" s="192"/>
      <c r="AA210" s="45"/>
      <c r="AB210" s="190"/>
      <c r="AC210" s="190"/>
      <c r="AD210" s="45"/>
      <c r="AE210" s="190"/>
      <c r="AF210" s="190"/>
      <c r="AG210" s="45"/>
      <c r="AH210" s="190"/>
      <c r="AI210" s="190"/>
      <c r="AJ210" s="45"/>
      <c r="AK210" s="190"/>
      <c r="AL210" s="190"/>
      <c r="AM210" s="45"/>
      <c r="AN210" s="15"/>
      <c r="AP210" s="47"/>
      <c r="AQ210" s="55"/>
      <c r="AR210" s="57"/>
      <c r="AS210" s="47"/>
      <c r="AT210" s="55"/>
      <c r="AU210" s="57"/>
      <c r="AV210" s="47"/>
      <c r="AW210" s="55"/>
      <c r="AX210" s="57"/>
    </row>
    <row r="211" spans="1:50" ht="15">
      <c r="A211" s="45"/>
      <c r="B211" s="190"/>
      <c r="C211" s="190"/>
      <c r="D211" s="45"/>
      <c r="E211" s="190"/>
      <c r="F211" s="190"/>
      <c r="G211" s="45"/>
      <c r="H211" s="190"/>
      <c r="I211" s="190"/>
      <c r="J211" s="45"/>
      <c r="K211" s="190"/>
      <c r="L211" s="190"/>
      <c r="M211" s="45"/>
      <c r="N211" s="192"/>
      <c r="O211" s="192"/>
      <c r="P211" s="45"/>
      <c r="Q211" s="192"/>
      <c r="R211" s="192"/>
      <c r="S211" s="45"/>
      <c r="T211" s="45"/>
      <c r="U211" s="45"/>
      <c r="V211" s="45"/>
      <c r="W211" s="45"/>
      <c r="X211" s="45"/>
      <c r="Y211" s="192"/>
      <c r="Z211" s="192"/>
      <c r="AA211" s="45"/>
      <c r="AB211" s="190"/>
      <c r="AC211" s="190"/>
      <c r="AD211" s="45"/>
      <c r="AE211" s="190"/>
      <c r="AF211" s="190"/>
      <c r="AG211" s="45"/>
      <c r="AH211" s="190"/>
      <c r="AI211" s="190"/>
      <c r="AJ211" s="45"/>
      <c r="AK211" s="190"/>
      <c r="AL211" s="190"/>
      <c r="AM211" s="45"/>
      <c r="AN211" s="15"/>
      <c r="AP211" s="47"/>
      <c r="AQ211" s="55"/>
      <c r="AR211" s="57"/>
      <c r="AS211" s="47"/>
      <c r="AT211" s="55"/>
      <c r="AU211" s="57"/>
      <c r="AV211" s="47"/>
      <c r="AW211" s="55"/>
      <c r="AX211" s="57"/>
    </row>
    <row r="212" spans="1:50" ht="15">
      <c r="A212" s="45"/>
      <c r="B212" s="190"/>
      <c r="C212" s="190"/>
      <c r="D212" s="45"/>
      <c r="E212" s="190"/>
      <c r="F212" s="190"/>
      <c r="G212" s="45"/>
      <c r="H212" s="190"/>
      <c r="I212" s="190"/>
      <c r="J212" s="45"/>
      <c r="K212" s="190"/>
      <c r="L212" s="190"/>
      <c r="M212" s="45"/>
      <c r="N212" s="192"/>
      <c r="O212" s="192"/>
      <c r="P212" s="45"/>
      <c r="Q212" s="192"/>
      <c r="R212" s="192"/>
      <c r="S212" s="45"/>
      <c r="T212" s="45"/>
      <c r="U212" s="45"/>
      <c r="V212" s="45"/>
      <c r="W212" s="45"/>
      <c r="X212" s="45"/>
      <c r="Y212" s="192"/>
      <c r="Z212" s="192"/>
      <c r="AA212" s="45"/>
      <c r="AB212" s="190"/>
      <c r="AC212" s="190"/>
      <c r="AD212" s="45"/>
      <c r="AE212" s="190"/>
      <c r="AF212" s="190"/>
      <c r="AG212" s="45"/>
      <c r="AH212" s="190"/>
      <c r="AI212" s="190"/>
      <c r="AJ212" s="45"/>
      <c r="AK212" s="190"/>
      <c r="AL212" s="190"/>
      <c r="AM212" s="45"/>
      <c r="AN212" s="15"/>
      <c r="AP212" s="47"/>
      <c r="AQ212" s="55"/>
      <c r="AR212" s="57"/>
      <c r="AS212" s="47"/>
      <c r="AT212" s="55"/>
      <c r="AU212" s="57"/>
      <c r="AV212" s="47"/>
      <c r="AW212" s="55"/>
      <c r="AX212" s="57"/>
    </row>
    <row r="213" spans="1:50" ht="15">
      <c r="A213" s="45"/>
      <c r="B213" s="190"/>
      <c r="C213" s="190"/>
      <c r="D213" s="45"/>
      <c r="E213" s="190"/>
      <c r="F213" s="190"/>
      <c r="G213" s="45"/>
      <c r="H213" s="190"/>
      <c r="I213" s="190"/>
      <c r="J213" s="45"/>
      <c r="K213" s="190"/>
      <c r="L213" s="190"/>
      <c r="M213" s="45"/>
      <c r="N213" s="192"/>
      <c r="O213" s="192"/>
      <c r="P213" s="45"/>
      <c r="Q213" s="192"/>
      <c r="R213" s="192"/>
      <c r="S213" s="45"/>
      <c r="T213" s="45"/>
      <c r="U213" s="45"/>
      <c r="V213" s="45"/>
      <c r="W213" s="45"/>
      <c r="X213" s="45"/>
      <c r="Y213" s="192"/>
      <c r="Z213" s="192"/>
      <c r="AA213" s="45"/>
      <c r="AB213" s="190"/>
      <c r="AC213" s="190"/>
      <c r="AD213" s="45"/>
      <c r="AE213" s="190"/>
      <c r="AF213" s="190"/>
      <c r="AG213" s="45"/>
      <c r="AH213" s="190"/>
      <c r="AI213" s="190"/>
      <c r="AJ213" s="45"/>
      <c r="AK213" s="190"/>
      <c r="AL213" s="190"/>
      <c r="AM213" s="45"/>
      <c r="AN213" s="15"/>
      <c r="AP213" s="47"/>
      <c r="AQ213" s="55"/>
      <c r="AR213" s="57"/>
      <c r="AS213" s="47"/>
      <c r="AT213" s="55"/>
      <c r="AU213" s="57"/>
      <c r="AV213" s="47"/>
      <c r="AW213" s="55"/>
      <c r="AX213" s="57"/>
    </row>
    <row r="214" spans="1:50" ht="15">
      <c r="A214" s="45"/>
      <c r="B214" s="190"/>
      <c r="C214" s="190"/>
      <c r="D214" s="45"/>
      <c r="E214" s="190"/>
      <c r="F214" s="190"/>
      <c r="G214" s="45"/>
      <c r="H214" s="190"/>
      <c r="I214" s="190"/>
      <c r="J214" s="45"/>
      <c r="K214" s="190"/>
      <c r="L214" s="190"/>
      <c r="M214" s="45"/>
      <c r="N214" s="192"/>
      <c r="O214" s="192"/>
      <c r="P214" s="45"/>
      <c r="Q214" s="192"/>
      <c r="R214" s="192"/>
      <c r="S214" s="45"/>
      <c r="T214" s="45"/>
      <c r="U214" s="45"/>
      <c r="V214" s="45"/>
      <c r="W214" s="45"/>
      <c r="X214" s="45"/>
      <c r="Y214" s="192"/>
      <c r="Z214" s="192"/>
      <c r="AA214" s="45"/>
      <c r="AB214" s="190"/>
      <c r="AC214" s="190"/>
      <c r="AD214" s="45"/>
      <c r="AE214" s="190"/>
      <c r="AF214" s="190"/>
      <c r="AG214" s="45"/>
      <c r="AH214" s="190"/>
      <c r="AI214" s="190"/>
      <c r="AJ214" s="45"/>
      <c r="AK214" s="190"/>
      <c r="AL214" s="190"/>
      <c r="AM214" s="45"/>
      <c r="AN214" s="15"/>
      <c r="AP214" s="47"/>
      <c r="AQ214" s="55"/>
      <c r="AR214" s="57"/>
      <c r="AS214" s="47"/>
      <c r="AT214" s="55"/>
      <c r="AU214" s="57"/>
      <c r="AV214" s="47"/>
      <c r="AW214" s="55"/>
      <c r="AX214" s="57"/>
    </row>
    <row r="215" spans="1:50" ht="15">
      <c r="A215" s="45"/>
      <c r="B215" s="190"/>
      <c r="C215" s="190"/>
      <c r="D215" s="45"/>
      <c r="E215" s="190"/>
      <c r="F215" s="190"/>
      <c r="G215" s="45"/>
      <c r="H215" s="190"/>
      <c r="I215" s="190"/>
      <c r="J215" s="45"/>
      <c r="K215" s="190"/>
      <c r="L215" s="190"/>
      <c r="M215" s="45"/>
      <c r="N215" s="192"/>
      <c r="O215" s="192"/>
      <c r="P215" s="45"/>
      <c r="Q215" s="192"/>
      <c r="R215" s="192"/>
      <c r="S215" s="45"/>
      <c r="T215" s="45"/>
      <c r="U215" s="45"/>
      <c r="V215" s="45"/>
      <c r="W215" s="45"/>
      <c r="X215" s="45"/>
      <c r="Y215" s="192"/>
      <c r="Z215" s="192"/>
      <c r="AA215" s="45"/>
      <c r="AB215" s="190"/>
      <c r="AC215" s="190"/>
      <c r="AD215" s="45"/>
      <c r="AE215" s="190"/>
      <c r="AF215" s="190"/>
      <c r="AG215" s="45"/>
      <c r="AH215" s="190"/>
      <c r="AI215" s="190"/>
      <c r="AJ215" s="45"/>
      <c r="AK215" s="190"/>
      <c r="AL215" s="190"/>
      <c r="AM215" s="45"/>
      <c r="AN215" s="15"/>
      <c r="AP215" s="47"/>
      <c r="AQ215" s="55"/>
      <c r="AR215" s="57"/>
      <c r="AS215" s="47"/>
      <c r="AT215" s="55"/>
      <c r="AU215" s="57"/>
      <c r="AV215" s="47"/>
      <c r="AW215" s="55"/>
      <c r="AX215" s="57"/>
    </row>
    <row r="216" spans="1:50" ht="15">
      <c r="A216" s="45"/>
      <c r="B216" s="190"/>
      <c r="C216" s="190"/>
      <c r="D216" s="45"/>
      <c r="E216" s="190"/>
      <c r="F216" s="190"/>
      <c r="G216" s="45"/>
      <c r="H216" s="190"/>
      <c r="I216" s="190"/>
      <c r="J216" s="45"/>
      <c r="K216" s="190"/>
      <c r="L216" s="190"/>
      <c r="M216" s="45"/>
      <c r="N216" s="192"/>
      <c r="O216" s="192"/>
      <c r="P216" s="45"/>
      <c r="Q216" s="192"/>
      <c r="R216" s="192"/>
      <c r="S216" s="45"/>
      <c r="T216" s="45"/>
      <c r="U216" s="45"/>
      <c r="V216" s="45"/>
      <c r="W216" s="45"/>
      <c r="X216" s="45"/>
      <c r="Y216" s="192"/>
      <c r="Z216" s="192"/>
      <c r="AA216" s="45"/>
      <c r="AB216" s="190"/>
      <c r="AC216" s="190"/>
      <c r="AD216" s="45"/>
      <c r="AE216" s="190"/>
      <c r="AF216" s="190"/>
      <c r="AG216" s="45"/>
      <c r="AH216" s="190"/>
      <c r="AI216" s="190"/>
      <c r="AJ216" s="45"/>
      <c r="AK216" s="190"/>
      <c r="AL216" s="190"/>
      <c r="AM216" s="45"/>
      <c r="AN216" s="15"/>
      <c r="AP216" s="47"/>
      <c r="AQ216" s="55"/>
      <c r="AR216" s="57"/>
      <c r="AS216" s="47"/>
      <c r="AT216" s="55"/>
      <c r="AU216" s="57"/>
      <c r="AV216" s="47"/>
      <c r="AW216" s="55"/>
      <c r="AX216" s="57"/>
    </row>
    <row r="217" spans="1:50" ht="15">
      <c r="A217" s="45"/>
      <c r="B217" s="190"/>
      <c r="C217" s="190"/>
      <c r="D217" s="45"/>
      <c r="E217" s="190"/>
      <c r="F217" s="190"/>
      <c r="G217" s="45"/>
      <c r="H217" s="190"/>
      <c r="I217" s="190"/>
      <c r="J217" s="45"/>
      <c r="K217" s="190"/>
      <c r="L217" s="190"/>
      <c r="M217" s="45"/>
      <c r="N217" s="192"/>
      <c r="O217" s="192"/>
      <c r="P217" s="45"/>
      <c r="Q217" s="192"/>
      <c r="R217" s="192"/>
      <c r="S217" s="45"/>
      <c r="T217" s="45"/>
      <c r="U217" s="45"/>
      <c r="V217" s="45"/>
      <c r="W217" s="45"/>
      <c r="X217" s="45"/>
      <c r="Y217" s="192"/>
      <c r="Z217" s="192"/>
      <c r="AA217" s="45"/>
      <c r="AB217" s="190"/>
      <c r="AC217" s="190"/>
      <c r="AD217" s="45"/>
      <c r="AE217" s="190"/>
      <c r="AF217" s="190"/>
      <c r="AG217" s="45"/>
      <c r="AH217" s="190"/>
      <c r="AI217" s="190"/>
      <c r="AJ217" s="45"/>
      <c r="AK217" s="190"/>
      <c r="AL217" s="190"/>
      <c r="AM217" s="45"/>
      <c r="AN217" s="15"/>
      <c r="AP217" s="47"/>
      <c r="AQ217" s="55"/>
      <c r="AR217" s="57"/>
      <c r="AS217" s="47"/>
      <c r="AT217" s="55"/>
      <c r="AU217" s="57"/>
      <c r="AV217" s="47"/>
      <c r="AW217" s="55"/>
      <c r="AX217" s="57"/>
    </row>
    <row r="218" spans="1:50" ht="15">
      <c r="A218" s="45"/>
      <c r="B218" s="190"/>
      <c r="C218" s="190"/>
      <c r="D218" s="45"/>
      <c r="E218" s="190"/>
      <c r="F218" s="190"/>
      <c r="G218" s="45"/>
      <c r="H218" s="190"/>
      <c r="I218" s="190"/>
      <c r="J218" s="45"/>
      <c r="K218" s="190"/>
      <c r="L218" s="190"/>
      <c r="M218" s="45"/>
      <c r="N218" s="192"/>
      <c r="O218" s="192"/>
      <c r="P218" s="45"/>
      <c r="Q218" s="192"/>
      <c r="R218" s="192"/>
      <c r="S218" s="45"/>
      <c r="T218" s="45"/>
      <c r="U218" s="45"/>
      <c r="V218" s="45"/>
      <c r="W218" s="45"/>
      <c r="X218" s="45"/>
      <c r="Y218" s="192"/>
      <c r="Z218" s="192"/>
      <c r="AA218" s="45"/>
      <c r="AB218" s="190"/>
      <c r="AC218" s="190"/>
      <c r="AD218" s="45"/>
      <c r="AE218" s="190"/>
      <c r="AF218" s="190"/>
      <c r="AG218" s="45"/>
      <c r="AH218" s="190"/>
      <c r="AI218" s="190"/>
      <c r="AJ218" s="45"/>
      <c r="AK218" s="190"/>
      <c r="AL218" s="190"/>
      <c r="AM218" s="45"/>
      <c r="AN218" s="15"/>
      <c r="AP218" s="47"/>
      <c r="AQ218" s="55"/>
      <c r="AR218" s="57"/>
      <c r="AS218" s="47"/>
      <c r="AT218" s="55"/>
      <c r="AU218" s="57"/>
      <c r="AV218" s="47"/>
      <c r="AW218" s="55"/>
      <c r="AX218" s="57"/>
    </row>
    <row r="219" spans="1:50" ht="15">
      <c r="A219" s="45"/>
      <c r="B219" s="190"/>
      <c r="C219" s="190"/>
      <c r="D219" s="45"/>
      <c r="E219" s="190"/>
      <c r="F219" s="190"/>
      <c r="G219" s="45"/>
      <c r="H219" s="190"/>
      <c r="I219" s="190"/>
      <c r="J219" s="45"/>
      <c r="K219" s="190"/>
      <c r="L219" s="190"/>
      <c r="M219" s="45"/>
      <c r="N219" s="192"/>
      <c r="O219" s="192"/>
      <c r="P219" s="45"/>
      <c r="Q219" s="192"/>
      <c r="R219" s="192"/>
      <c r="S219" s="45"/>
      <c r="T219" s="45"/>
      <c r="U219" s="45"/>
      <c r="V219" s="45"/>
      <c r="W219" s="45"/>
      <c r="X219" s="45"/>
      <c r="Y219" s="192"/>
      <c r="Z219" s="192"/>
      <c r="AA219" s="45"/>
      <c r="AB219" s="190"/>
      <c r="AC219" s="190"/>
      <c r="AD219" s="45"/>
      <c r="AE219" s="190"/>
      <c r="AF219" s="190"/>
      <c r="AG219" s="45"/>
      <c r="AH219" s="190"/>
      <c r="AI219" s="190"/>
      <c r="AJ219" s="45"/>
      <c r="AK219" s="190"/>
      <c r="AL219" s="190"/>
      <c r="AM219" s="45"/>
      <c r="AN219" s="15"/>
      <c r="AP219" s="47"/>
      <c r="AQ219" s="55"/>
      <c r="AR219" s="57"/>
      <c r="AS219" s="47"/>
      <c r="AT219" s="55"/>
      <c r="AU219" s="57"/>
      <c r="AV219" s="47"/>
      <c r="AW219" s="55"/>
      <c r="AX219" s="57"/>
    </row>
    <row r="220" spans="1:50" ht="15">
      <c r="A220" s="45"/>
      <c r="B220" s="190"/>
      <c r="C220" s="190"/>
      <c r="D220" s="45"/>
      <c r="E220" s="190"/>
      <c r="F220" s="190"/>
      <c r="G220" s="45"/>
      <c r="H220" s="190"/>
      <c r="I220" s="190"/>
      <c r="J220" s="45"/>
      <c r="K220" s="190"/>
      <c r="L220" s="190"/>
      <c r="M220" s="45"/>
      <c r="N220" s="192"/>
      <c r="O220" s="192"/>
      <c r="P220" s="45"/>
      <c r="Q220" s="192"/>
      <c r="R220" s="192"/>
      <c r="S220" s="45"/>
      <c r="T220" s="45"/>
      <c r="U220" s="45"/>
      <c r="V220" s="45"/>
      <c r="W220" s="45"/>
      <c r="X220" s="45"/>
      <c r="Y220" s="192"/>
      <c r="Z220" s="192"/>
      <c r="AA220" s="45"/>
      <c r="AB220" s="190"/>
      <c r="AC220" s="190"/>
      <c r="AD220" s="45"/>
      <c r="AE220" s="190"/>
      <c r="AF220" s="190"/>
      <c r="AG220" s="45"/>
      <c r="AH220" s="190"/>
      <c r="AI220" s="190"/>
      <c r="AJ220" s="45"/>
      <c r="AK220" s="190"/>
      <c r="AL220" s="190"/>
      <c r="AM220" s="45"/>
      <c r="AN220" s="57"/>
      <c r="AP220" s="47"/>
      <c r="AQ220" s="55"/>
      <c r="AR220" s="57"/>
      <c r="AS220" s="47"/>
      <c r="AT220" s="55"/>
      <c r="AU220" s="57"/>
      <c r="AV220" s="47"/>
      <c r="AW220" s="55"/>
      <c r="AX220" s="57"/>
    </row>
    <row r="221" spans="1:50" ht="15">
      <c r="A221" s="45"/>
      <c r="B221" s="190"/>
      <c r="C221" s="190"/>
      <c r="D221" s="45"/>
      <c r="E221" s="190"/>
      <c r="F221" s="190"/>
      <c r="G221" s="45"/>
      <c r="H221" s="190"/>
      <c r="I221" s="190"/>
      <c r="J221" s="45"/>
      <c r="K221" s="190"/>
      <c r="L221" s="190"/>
      <c r="M221" s="45"/>
      <c r="N221" s="192"/>
      <c r="O221" s="192"/>
      <c r="P221" s="45"/>
      <c r="Q221" s="192"/>
      <c r="R221" s="192"/>
      <c r="S221" s="45"/>
      <c r="T221" s="45"/>
      <c r="U221" s="45"/>
      <c r="V221" s="45"/>
      <c r="W221" s="45"/>
      <c r="X221" s="45"/>
      <c r="Y221" s="192"/>
      <c r="Z221" s="192"/>
      <c r="AA221" s="45"/>
      <c r="AB221" s="190"/>
      <c r="AC221" s="190"/>
      <c r="AD221" s="45"/>
      <c r="AE221" s="190"/>
      <c r="AF221" s="190"/>
      <c r="AG221" s="45"/>
      <c r="AH221" s="190"/>
      <c r="AI221" s="190"/>
      <c r="AJ221" s="45"/>
      <c r="AK221" s="190"/>
      <c r="AL221" s="190"/>
      <c r="AM221" s="45"/>
      <c r="AP221" s="47"/>
      <c r="AQ221" s="55"/>
      <c r="AR221" s="57"/>
      <c r="AS221" s="47"/>
      <c r="AT221" s="55"/>
      <c r="AU221" s="57"/>
      <c r="AV221" s="47"/>
      <c r="AW221" s="55"/>
      <c r="AX221" s="57"/>
    </row>
    <row r="222" spans="1:50" ht="15">
      <c r="A222" s="45"/>
      <c r="B222" s="190"/>
      <c r="C222" s="190"/>
      <c r="D222" s="45"/>
      <c r="E222" s="190"/>
      <c r="F222" s="190"/>
      <c r="G222" s="45"/>
      <c r="H222" s="190"/>
      <c r="I222" s="190"/>
      <c r="J222" s="45"/>
      <c r="K222" s="190"/>
      <c r="L222" s="190"/>
      <c r="M222" s="45"/>
      <c r="N222" s="192"/>
      <c r="O222" s="192"/>
      <c r="P222" s="45"/>
      <c r="Q222" s="192"/>
      <c r="R222" s="192"/>
      <c r="S222" s="45"/>
      <c r="T222" s="45"/>
      <c r="U222" s="45"/>
      <c r="V222" s="45"/>
      <c r="W222" s="45"/>
      <c r="X222" s="45"/>
      <c r="Y222" s="192"/>
      <c r="Z222" s="192"/>
      <c r="AA222" s="45"/>
      <c r="AB222" s="190"/>
      <c r="AC222" s="190"/>
      <c r="AD222" s="45"/>
      <c r="AE222" s="190"/>
      <c r="AF222" s="190"/>
      <c r="AG222" s="45"/>
      <c r="AH222" s="190"/>
      <c r="AI222" s="190"/>
      <c r="AJ222" s="45"/>
      <c r="AK222" s="190"/>
      <c r="AL222" s="190"/>
      <c r="AM222" s="45"/>
      <c r="AP222" s="47"/>
      <c r="AQ222" s="55"/>
      <c r="AR222" s="57"/>
      <c r="AS222" s="47"/>
      <c r="AT222" s="55"/>
      <c r="AU222" s="57"/>
      <c r="AV222" s="47"/>
      <c r="AW222" s="55"/>
      <c r="AX222" s="57"/>
    </row>
    <row r="223" spans="1:50" ht="15">
      <c r="A223" s="45"/>
      <c r="B223" s="190"/>
      <c r="C223" s="190"/>
      <c r="D223" s="45"/>
      <c r="E223" s="190"/>
      <c r="F223" s="190"/>
      <c r="G223" s="45"/>
      <c r="H223" s="190"/>
      <c r="I223" s="190"/>
      <c r="J223" s="45"/>
      <c r="K223" s="190"/>
      <c r="L223" s="190"/>
      <c r="M223" s="45"/>
      <c r="N223" s="192"/>
      <c r="O223" s="192"/>
      <c r="P223" s="45"/>
      <c r="Q223" s="192"/>
      <c r="R223" s="192"/>
      <c r="S223" s="45"/>
      <c r="T223" s="45"/>
      <c r="U223" s="45"/>
      <c r="V223" s="45"/>
      <c r="W223" s="45"/>
      <c r="X223" s="45"/>
      <c r="Y223" s="192"/>
      <c r="Z223" s="192"/>
      <c r="AA223" s="45"/>
      <c r="AB223" s="190"/>
      <c r="AC223" s="190"/>
      <c r="AD223" s="45"/>
      <c r="AE223" s="190"/>
      <c r="AF223" s="190"/>
      <c r="AG223" s="45"/>
      <c r="AH223" s="190"/>
      <c r="AI223" s="190"/>
      <c r="AJ223" s="45"/>
      <c r="AK223" s="190"/>
      <c r="AL223" s="190"/>
      <c r="AM223" s="45"/>
      <c r="AP223" s="47"/>
      <c r="AQ223" s="55"/>
      <c r="AR223" s="57"/>
      <c r="AS223" s="47"/>
      <c r="AT223" s="55"/>
      <c r="AU223" s="57"/>
      <c r="AV223" s="47"/>
      <c r="AW223" s="55"/>
      <c r="AX223" s="57"/>
    </row>
    <row r="224" spans="1:50" ht="15">
      <c r="A224" s="45"/>
      <c r="B224" s="190"/>
      <c r="C224" s="190"/>
      <c r="D224" s="45"/>
      <c r="E224" s="190"/>
      <c r="F224" s="190"/>
      <c r="G224" s="45"/>
      <c r="H224" s="190"/>
      <c r="I224" s="190"/>
      <c r="J224" s="45"/>
      <c r="K224" s="190"/>
      <c r="L224" s="190"/>
      <c r="M224" s="45"/>
      <c r="N224" s="192"/>
      <c r="O224" s="192"/>
      <c r="P224" s="45"/>
      <c r="Q224" s="192"/>
      <c r="R224" s="192"/>
      <c r="S224" s="45"/>
      <c r="T224" s="45"/>
      <c r="U224" s="45"/>
      <c r="V224" s="45"/>
      <c r="W224" s="45"/>
      <c r="X224" s="45"/>
      <c r="Y224" s="192"/>
      <c r="Z224" s="192"/>
      <c r="AA224" s="45"/>
      <c r="AB224" s="190"/>
      <c r="AC224" s="190"/>
      <c r="AD224" s="45"/>
      <c r="AE224" s="190"/>
      <c r="AF224" s="190"/>
      <c r="AG224" s="45"/>
      <c r="AH224" s="190"/>
      <c r="AI224" s="190"/>
      <c r="AJ224" s="45"/>
      <c r="AK224" s="190"/>
      <c r="AL224" s="190"/>
      <c r="AM224" s="45"/>
      <c r="AP224" s="47"/>
      <c r="AQ224" s="55"/>
      <c r="AR224" s="57"/>
      <c r="AS224" s="47"/>
      <c r="AT224" s="55"/>
      <c r="AU224" s="57"/>
      <c r="AV224" s="47"/>
      <c r="AW224" s="55"/>
      <c r="AX224" s="57"/>
    </row>
    <row r="225" spans="1:50" ht="15">
      <c r="A225" s="45"/>
      <c r="B225" s="190"/>
      <c r="C225" s="190"/>
      <c r="D225" s="45"/>
      <c r="E225" s="190"/>
      <c r="F225" s="190"/>
      <c r="G225" s="45"/>
      <c r="H225" s="190"/>
      <c r="I225" s="190"/>
      <c r="J225" s="45"/>
      <c r="K225" s="190"/>
      <c r="L225" s="190"/>
      <c r="M225" s="45"/>
      <c r="N225" s="192"/>
      <c r="O225" s="192"/>
      <c r="P225" s="45"/>
      <c r="Q225" s="192"/>
      <c r="R225" s="192"/>
      <c r="S225" s="45"/>
      <c r="T225" s="45"/>
      <c r="U225" s="45"/>
      <c r="V225" s="45"/>
      <c r="W225" s="47"/>
      <c r="X225" s="45"/>
      <c r="Y225" s="192"/>
      <c r="Z225" s="192"/>
      <c r="AA225" s="45"/>
      <c r="AB225" s="190"/>
      <c r="AC225" s="190"/>
      <c r="AD225" s="45"/>
      <c r="AE225" s="190"/>
      <c r="AF225" s="190"/>
      <c r="AG225" s="45"/>
      <c r="AH225" s="190"/>
      <c r="AI225" s="190"/>
      <c r="AJ225" s="45"/>
      <c r="AK225" s="190"/>
      <c r="AL225" s="190"/>
      <c r="AM225" s="45"/>
      <c r="AP225" s="47"/>
      <c r="AQ225" s="55"/>
      <c r="AR225" s="57"/>
      <c r="AS225" s="47"/>
      <c r="AT225" s="55"/>
      <c r="AU225" s="57"/>
      <c r="AV225" s="47"/>
      <c r="AW225" s="55"/>
      <c r="AX225" s="57"/>
    </row>
    <row r="226" spans="1:50" ht="15">
      <c r="A226" s="45"/>
      <c r="B226" s="190"/>
      <c r="C226" s="190"/>
      <c r="D226" s="45"/>
      <c r="E226" s="190"/>
      <c r="F226" s="190"/>
      <c r="G226" s="45"/>
      <c r="H226" s="190"/>
      <c r="I226" s="190"/>
      <c r="J226" s="45"/>
      <c r="K226" s="190"/>
      <c r="L226" s="190"/>
      <c r="M226" s="45"/>
      <c r="N226" s="192"/>
      <c r="O226" s="192"/>
      <c r="P226" s="45"/>
      <c r="Q226" s="192"/>
      <c r="R226" s="192"/>
      <c r="S226" s="45"/>
      <c r="T226" s="45"/>
      <c r="U226" s="45"/>
      <c r="V226" s="45"/>
      <c r="X226" s="45"/>
      <c r="Y226" s="192"/>
      <c r="Z226" s="192"/>
      <c r="AA226" s="45"/>
      <c r="AB226" s="190"/>
      <c r="AC226" s="190"/>
      <c r="AD226" s="45"/>
      <c r="AE226" s="190"/>
      <c r="AF226" s="190"/>
      <c r="AG226" s="45"/>
      <c r="AH226" s="190"/>
      <c r="AI226" s="190"/>
      <c r="AJ226" s="45"/>
      <c r="AK226" s="190"/>
      <c r="AL226" s="190"/>
      <c r="AM226" s="45"/>
      <c r="AP226" s="47"/>
      <c r="AQ226" s="55"/>
      <c r="AR226" s="57"/>
      <c r="AS226" s="47"/>
      <c r="AT226" s="55"/>
      <c r="AU226" s="57"/>
      <c r="AV226" s="47"/>
      <c r="AW226" s="55"/>
      <c r="AX226" s="57"/>
    </row>
    <row r="227" spans="1:50" ht="15">
      <c r="A227" s="45"/>
      <c r="B227" s="190"/>
      <c r="C227" s="190"/>
      <c r="D227" s="45"/>
      <c r="E227" s="190"/>
      <c r="F227" s="190"/>
      <c r="G227" s="45"/>
      <c r="H227" s="190"/>
      <c r="I227" s="190"/>
      <c r="J227" s="45"/>
      <c r="K227" s="190"/>
      <c r="L227" s="190"/>
      <c r="M227" s="45"/>
      <c r="N227" s="192"/>
      <c r="O227" s="192"/>
      <c r="P227" s="45"/>
      <c r="Q227" s="192"/>
      <c r="R227" s="192"/>
      <c r="S227" s="45"/>
      <c r="T227" s="47"/>
      <c r="U227" s="45"/>
      <c r="V227" s="45"/>
      <c r="X227" s="45"/>
      <c r="Y227" s="192"/>
      <c r="Z227" s="192"/>
      <c r="AA227" s="45"/>
      <c r="AB227" s="190"/>
      <c r="AC227" s="190"/>
      <c r="AD227" s="45"/>
      <c r="AE227" s="190"/>
      <c r="AF227" s="190"/>
      <c r="AG227" s="45"/>
      <c r="AH227" s="190"/>
      <c r="AI227" s="190"/>
      <c r="AJ227" s="45"/>
      <c r="AK227" s="190"/>
      <c r="AL227" s="190"/>
      <c r="AM227" s="45"/>
      <c r="AP227" s="47"/>
      <c r="AQ227" s="55"/>
      <c r="AR227" s="57"/>
      <c r="AS227" s="47"/>
      <c r="AT227" s="55"/>
      <c r="AU227" s="57"/>
      <c r="AV227" s="47"/>
      <c r="AW227" s="55"/>
      <c r="AX227" s="57"/>
    </row>
    <row r="228" spans="1:50" ht="15">
      <c r="A228" s="45"/>
      <c r="B228" s="190"/>
      <c r="C228" s="190"/>
      <c r="D228" s="45"/>
      <c r="E228" s="190"/>
      <c r="F228" s="190"/>
      <c r="G228" s="45"/>
      <c r="H228" s="190"/>
      <c r="I228" s="190"/>
      <c r="J228" s="45"/>
      <c r="K228" s="190"/>
      <c r="L228" s="190"/>
      <c r="M228" s="45"/>
      <c r="N228" s="192"/>
      <c r="O228" s="192"/>
      <c r="P228" s="45"/>
      <c r="Q228" s="192"/>
      <c r="R228" s="192"/>
      <c r="S228" s="45"/>
      <c r="U228" s="45"/>
      <c r="V228" s="45"/>
      <c r="X228" s="45"/>
      <c r="Y228" s="192"/>
      <c r="Z228" s="192"/>
      <c r="AA228" s="45"/>
      <c r="AB228" s="190"/>
      <c r="AC228" s="190"/>
      <c r="AD228" s="45"/>
      <c r="AE228" s="190"/>
      <c r="AF228" s="190"/>
      <c r="AG228" s="45"/>
      <c r="AH228" s="190"/>
      <c r="AI228" s="190"/>
      <c r="AJ228" s="45"/>
      <c r="AK228" s="190"/>
      <c r="AL228" s="190"/>
      <c r="AM228" s="45"/>
      <c r="AP228" s="47"/>
      <c r="AQ228" s="55"/>
      <c r="AR228" s="57"/>
      <c r="AS228" s="47"/>
      <c r="AT228" s="55"/>
      <c r="AU228" s="57"/>
      <c r="AV228" s="47"/>
      <c r="AW228" s="55"/>
      <c r="AX228" s="57"/>
    </row>
    <row r="229" spans="1:50" ht="15">
      <c r="A229" s="45"/>
      <c r="B229" s="190"/>
      <c r="C229" s="190"/>
      <c r="D229" s="45"/>
      <c r="E229" s="190"/>
      <c r="F229" s="190"/>
      <c r="G229" s="45"/>
      <c r="H229" s="190"/>
      <c r="I229" s="190"/>
      <c r="J229" s="45"/>
      <c r="K229" s="190"/>
      <c r="L229" s="190"/>
      <c r="M229" s="45"/>
      <c r="N229" s="192"/>
      <c r="O229" s="192"/>
      <c r="P229" s="45"/>
      <c r="Q229" s="192"/>
      <c r="R229" s="192"/>
      <c r="S229" s="45"/>
      <c r="U229" s="45"/>
      <c r="V229" s="45"/>
      <c r="X229" s="45"/>
      <c r="Y229" s="192"/>
      <c r="Z229" s="192"/>
      <c r="AA229" s="45"/>
      <c r="AB229" s="190"/>
      <c r="AC229" s="190"/>
      <c r="AD229" s="45"/>
      <c r="AE229" s="190"/>
      <c r="AF229" s="190"/>
      <c r="AG229" s="45"/>
      <c r="AH229" s="190"/>
      <c r="AI229" s="190"/>
      <c r="AJ229" s="45"/>
      <c r="AK229" s="190"/>
      <c r="AL229" s="190"/>
      <c r="AM229" s="45"/>
      <c r="AP229" s="47"/>
      <c r="AQ229" s="55"/>
      <c r="AR229" s="57"/>
      <c r="AS229" s="47"/>
      <c r="AT229" s="55"/>
      <c r="AU229" s="57"/>
      <c r="AV229" s="47"/>
      <c r="AW229" s="55"/>
      <c r="AX229" s="57"/>
    </row>
    <row r="230" spans="1:50" ht="15">
      <c r="A230" s="45"/>
      <c r="B230" s="190"/>
      <c r="C230" s="190"/>
      <c r="D230" s="45"/>
      <c r="E230" s="190"/>
      <c r="F230" s="190"/>
      <c r="G230" s="45"/>
      <c r="H230" s="190"/>
      <c r="I230" s="190"/>
      <c r="J230" s="45"/>
      <c r="K230" s="190"/>
      <c r="L230" s="190"/>
      <c r="M230" s="45"/>
      <c r="N230" s="192"/>
      <c r="O230" s="192"/>
      <c r="P230" s="45"/>
      <c r="Q230" s="192"/>
      <c r="R230" s="192"/>
      <c r="S230" s="45"/>
      <c r="U230" s="45"/>
      <c r="V230" s="45"/>
      <c r="X230" s="45"/>
      <c r="Y230" s="192"/>
      <c r="Z230" s="192"/>
      <c r="AA230" s="45"/>
      <c r="AB230" s="190"/>
      <c r="AC230" s="190"/>
      <c r="AD230" s="45"/>
      <c r="AE230" s="190"/>
      <c r="AF230" s="190"/>
      <c r="AG230" s="45"/>
      <c r="AH230" s="190"/>
      <c r="AI230" s="190"/>
      <c r="AJ230" s="45"/>
      <c r="AK230" s="190"/>
      <c r="AL230" s="190"/>
      <c r="AM230" s="45"/>
      <c r="AP230" s="47"/>
      <c r="AQ230" s="55"/>
      <c r="AR230" s="57"/>
      <c r="AS230" s="47"/>
      <c r="AT230" s="55"/>
      <c r="AU230" s="57"/>
      <c r="AV230" s="47"/>
      <c r="AW230" s="55"/>
      <c r="AX230" s="57"/>
    </row>
    <row r="231" spans="1:50" ht="15">
      <c r="A231" s="47"/>
      <c r="B231" s="189"/>
      <c r="C231" s="189"/>
      <c r="D231" s="47"/>
      <c r="E231" s="189"/>
      <c r="F231" s="189"/>
      <c r="G231" s="47"/>
      <c r="H231" s="189"/>
      <c r="I231" s="189"/>
      <c r="J231" s="45"/>
      <c r="K231" s="190"/>
      <c r="L231" s="190"/>
      <c r="M231" s="45"/>
      <c r="N231" s="192"/>
      <c r="O231" s="192"/>
      <c r="P231" s="45"/>
      <c r="Q231" s="192"/>
      <c r="R231" s="192"/>
      <c r="S231" s="47"/>
      <c r="U231" s="47"/>
      <c r="V231" s="47"/>
      <c r="X231" s="47"/>
      <c r="Y231" s="189"/>
      <c r="Z231" s="189"/>
      <c r="AA231" s="47"/>
      <c r="AB231" s="189"/>
      <c r="AC231" s="189"/>
      <c r="AD231" s="47"/>
      <c r="AE231" s="189"/>
      <c r="AF231" s="189"/>
      <c r="AG231" s="47"/>
      <c r="AH231" s="189"/>
      <c r="AI231" s="189"/>
      <c r="AJ231" s="47"/>
      <c r="AK231" s="189"/>
      <c r="AL231" s="189"/>
      <c r="AM231" s="47"/>
    </row>
    <row r="232" spans="1:50">
      <c r="J232" s="47"/>
      <c r="K232" s="189"/>
      <c r="L232" s="189"/>
      <c r="M232" s="47"/>
      <c r="N232" s="189"/>
      <c r="O232" s="189"/>
      <c r="P232" s="47"/>
      <c r="Q232" s="189"/>
      <c r="R232" s="189"/>
    </row>
  </sheetData>
  <mergeCells count="1933">
    <mergeCell ref="H20:I20"/>
    <mergeCell ref="A3:A17"/>
    <mergeCell ref="AO3:AO17"/>
    <mergeCell ref="X3:X17"/>
    <mergeCell ref="N81:O81"/>
    <mergeCell ref="K81:L81"/>
    <mergeCell ref="H81:I81"/>
    <mergeCell ref="E81:F81"/>
    <mergeCell ref="AH4:AI4"/>
    <mergeCell ref="AE4:AF4"/>
    <mergeCell ref="AB4:AC4"/>
    <mergeCell ref="Y4:Z4"/>
    <mergeCell ref="T4:U4"/>
    <mergeCell ref="Q4:R4"/>
    <mergeCell ref="N4:O4"/>
    <mergeCell ref="K4:L4"/>
    <mergeCell ref="H4:I4"/>
    <mergeCell ref="E4:F4"/>
    <mergeCell ref="AH66:AJ66"/>
    <mergeCell ref="AE66:AG66"/>
    <mergeCell ref="AB66:AD66"/>
    <mergeCell ref="Y66:AA66"/>
    <mergeCell ref="T65:U65"/>
    <mergeCell ref="T53:T64"/>
    <mergeCell ref="AH50:AJ50"/>
    <mergeCell ref="AE50:AG50"/>
    <mergeCell ref="AB50:AD50"/>
    <mergeCell ref="Y50:AA50"/>
    <mergeCell ref="AH21:AH32"/>
    <mergeCell ref="E21:E32"/>
    <mergeCell ref="H17:I17"/>
    <mergeCell ref="E17:F17"/>
    <mergeCell ref="H5:H16"/>
    <mergeCell ref="E5:E16"/>
    <mergeCell ref="AP85:AQ85"/>
    <mergeCell ref="AK85:AL85"/>
    <mergeCell ref="Q90:R90"/>
    <mergeCell ref="Y90:Z90"/>
    <mergeCell ref="AB90:AC90"/>
    <mergeCell ref="E89:F89"/>
    <mergeCell ref="H89:I89"/>
    <mergeCell ref="K89:L89"/>
    <mergeCell ref="N89:O89"/>
    <mergeCell ref="Q89:R89"/>
    <mergeCell ref="AH83:AJ83"/>
    <mergeCell ref="AK82:AM82"/>
    <mergeCell ref="AH82:AJ82"/>
    <mergeCell ref="AE82:AG82"/>
    <mergeCell ref="AB82:AD82"/>
    <mergeCell ref="Y82:AA82"/>
    <mergeCell ref="T82:V82"/>
    <mergeCell ref="Q82:S82"/>
    <mergeCell ref="N82:P82"/>
    <mergeCell ref="K82:M82"/>
    <mergeCell ref="H82:J82"/>
    <mergeCell ref="E82:G82"/>
    <mergeCell ref="AO67:AO81"/>
    <mergeCell ref="AO51:AO65"/>
    <mergeCell ref="AO35:AO49"/>
    <mergeCell ref="AO19:AO33"/>
    <mergeCell ref="AP18:AR18"/>
    <mergeCell ref="E101:F101"/>
    <mergeCell ref="T102:U102"/>
    <mergeCell ref="T103:U103"/>
    <mergeCell ref="K92:L92"/>
    <mergeCell ref="H92:I92"/>
    <mergeCell ref="E92:F92"/>
    <mergeCell ref="Q91:R91"/>
    <mergeCell ref="N91:O91"/>
    <mergeCell ref="K91:L91"/>
    <mergeCell ref="H91:I91"/>
    <mergeCell ref="E91:F91"/>
    <mergeCell ref="AK90:AL90"/>
    <mergeCell ref="AH90:AI90"/>
    <mergeCell ref="AK89:AL89"/>
    <mergeCell ref="AK88:AL88"/>
    <mergeCell ref="AK87:AL87"/>
    <mergeCell ref="AE87:AF87"/>
    <mergeCell ref="AH100:AI100"/>
    <mergeCell ref="AE100:AF100"/>
    <mergeCell ref="AB100:AC100"/>
    <mergeCell ref="Y100:Z100"/>
    <mergeCell ref="Q100:R100"/>
    <mergeCell ref="N100:O100"/>
    <mergeCell ref="K100:L100"/>
    <mergeCell ref="H100:I100"/>
    <mergeCell ref="E100:F100"/>
    <mergeCell ref="AH98:AI98"/>
    <mergeCell ref="AE98:AF98"/>
    <mergeCell ref="AB98:AC98"/>
    <mergeCell ref="Y98:Z98"/>
    <mergeCell ref="Q98:R98"/>
    <mergeCell ref="N98:O98"/>
    <mergeCell ref="E118:G118"/>
    <mergeCell ref="E119:G119"/>
    <mergeCell ref="H119:I119"/>
    <mergeCell ref="K120:L120"/>
    <mergeCell ref="K107:L107"/>
    <mergeCell ref="K108:L108"/>
    <mergeCell ref="M106:O106"/>
    <mergeCell ref="P106:R106"/>
    <mergeCell ref="J106:J108"/>
    <mergeCell ref="K98:L98"/>
    <mergeCell ref="H98:I98"/>
    <mergeCell ref="E98:F98"/>
    <mergeCell ref="AH216:AI216"/>
    <mergeCell ref="AE216:AF216"/>
    <mergeCell ref="AB216:AC216"/>
    <mergeCell ref="Y216:Z216"/>
    <mergeCell ref="Q216:R216"/>
    <mergeCell ref="N216:O216"/>
    <mergeCell ref="K216:L216"/>
    <mergeCell ref="H216:I216"/>
    <mergeCell ref="E216:F216"/>
    <mergeCell ref="AH215:AI215"/>
    <mergeCell ref="AE215:AF215"/>
    <mergeCell ref="AB215:AC215"/>
    <mergeCell ref="Y215:Z215"/>
    <mergeCell ref="H215:I215"/>
    <mergeCell ref="E215:F215"/>
    <mergeCell ref="K106:L106"/>
    <mergeCell ref="AB210:AC210"/>
    <mergeCell ref="AE210:AF210"/>
    <mergeCell ref="AH210:AI210"/>
    <mergeCell ref="Y207:Z207"/>
    <mergeCell ref="Q219:R219"/>
    <mergeCell ref="N219:O219"/>
    <mergeCell ref="K219:L219"/>
    <mergeCell ref="H219:I219"/>
    <mergeCell ref="E219:F219"/>
    <mergeCell ref="AH218:AI218"/>
    <mergeCell ref="AE218:AF218"/>
    <mergeCell ref="AB218:AC218"/>
    <mergeCell ref="Y218:Z218"/>
    <mergeCell ref="Q218:R218"/>
    <mergeCell ref="N218:O218"/>
    <mergeCell ref="K218:L218"/>
    <mergeCell ref="H218:I218"/>
    <mergeCell ref="E218:F218"/>
    <mergeCell ref="Q217:R217"/>
    <mergeCell ref="N217:O217"/>
    <mergeCell ref="K217:L217"/>
    <mergeCell ref="H217:I217"/>
    <mergeCell ref="E217:F217"/>
    <mergeCell ref="Q222:R222"/>
    <mergeCell ref="N222:O222"/>
    <mergeCell ref="K222:L222"/>
    <mergeCell ref="H222:I222"/>
    <mergeCell ref="E222:F222"/>
    <mergeCell ref="AH221:AI221"/>
    <mergeCell ref="AE221:AF221"/>
    <mergeCell ref="AB221:AC221"/>
    <mergeCell ref="Y221:Z221"/>
    <mergeCell ref="Q221:R221"/>
    <mergeCell ref="N221:O221"/>
    <mergeCell ref="K221:L221"/>
    <mergeCell ref="H221:I221"/>
    <mergeCell ref="E221:F221"/>
    <mergeCell ref="Q220:R220"/>
    <mergeCell ref="N220:O220"/>
    <mergeCell ref="K220:L220"/>
    <mergeCell ref="H220:I220"/>
    <mergeCell ref="E220:F220"/>
    <mergeCell ref="N225:O225"/>
    <mergeCell ref="K225:L225"/>
    <mergeCell ref="H225:I225"/>
    <mergeCell ref="E225:F225"/>
    <mergeCell ref="AH224:AI224"/>
    <mergeCell ref="AE224:AF224"/>
    <mergeCell ref="AB224:AC224"/>
    <mergeCell ref="Y224:Z224"/>
    <mergeCell ref="Q224:R224"/>
    <mergeCell ref="N224:O224"/>
    <mergeCell ref="K224:L224"/>
    <mergeCell ref="H224:I224"/>
    <mergeCell ref="E224:F224"/>
    <mergeCell ref="Q223:R223"/>
    <mergeCell ref="N223:O223"/>
    <mergeCell ref="K223:L223"/>
    <mergeCell ref="H223:I223"/>
    <mergeCell ref="E223:F223"/>
    <mergeCell ref="A85:A88"/>
    <mergeCell ref="A89:A92"/>
    <mergeCell ref="A93:A96"/>
    <mergeCell ref="A97:A100"/>
    <mergeCell ref="A101:A104"/>
    <mergeCell ref="X85:X88"/>
    <mergeCell ref="X89:X92"/>
    <mergeCell ref="X93:X96"/>
    <mergeCell ref="X97:X100"/>
    <mergeCell ref="X101:X104"/>
    <mergeCell ref="AO85:AO88"/>
    <mergeCell ref="AO89:AO92"/>
    <mergeCell ref="AO93:AO96"/>
    <mergeCell ref="AO97:AO100"/>
    <mergeCell ref="AO101:AO104"/>
    <mergeCell ref="Y83:AA83"/>
    <mergeCell ref="AB83:AD83"/>
    <mergeCell ref="AE83:AG83"/>
    <mergeCell ref="Q104:R104"/>
    <mergeCell ref="N104:O104"/>
    <mergeCell ref="K104:L104"/>
    <mergeCell ref="H104:I104"/>
    <mergeCell ref="E104:F104"/>
    <mergeCell ref="AB85:AC85"/>
    <mergeCell ref="Y93:Z93"/>
    <mergeCell ref="AB93:AC93"/>
    <mergeCell ref="Y96:Z96"/>
    <mergeCell ref="AB96:AC96"/>
    <mergeCell ref="H87:I87"/>
    <mergeCell ref="K87:L87"/>
    <mergeCell ref="N87:O87"/>
    <mergeCell ref="Q87:R87"/>
    <mergeCell ref="B82:D82"/>
    <mergeCell ref="A67:A81"/>
    <mergeCell ref="E69:E80"/>
    <mergeCell ref="AP82:AR82"/>
    <mergeCell ref="AS82:AU82"/>
    <mergeCell ref="AV82:AX82"/>
    <mergeCell ref="AP83:AR83"/>
    <mergeCell ref="AS83:AU83"/>
    <mergeCell ref="AV83:AX83"/>
    <mergeCell ref="AP66:AR66"/>
    <mergeCell ref="AS66:AU66"/>
    <mergeCell ref="AV66:AX66"/>
    <mergeCell ref="AP50:AR50"/>
    <mergeCell ref="AS50:AU50"/>
    <mergeCell ref="AV50:AX50"/>
    <mergeCell ref="AP34:AR34"/>
    <mergeCell ref="AS34:AU34"/>
    <mergeCell ref="AV34:AX34"/>
    <mergeCell ref="K53:K64"/>
    <mergeCell ref="K52:L52"/>
    <mergeCell ref="T52:U52"/>
    <mergeCell ref="T69:T80"/>
    <mergeCell ref="B53:B64"/>
    <mergeCell ref="B69:B80"/>
    <mergeCell ref="H53:H64"/>
    <mergeCell ref="H65:I65"/>
    <mergeCell ref="H69:H80"/>
    <mergeCell ref="B65:C65"/>
    <mergeCell ref="Y68:Z68"/>
    <mergeCell ref="Y65:Z65"/>
    <mergeCell ref="Y53:Y64"/>
    <mergeCell ref="Y69:Y80"/>
    <mergeCell ref="AS18:AU18"/>
    <mergeCell ref="AV18:AX18"/>
    <mergeCell ref="AP68:AQ68"/>
    <mergeCell ref="AS68:AT68"/>
    <mergeCell ref="AV68:AW68"/>
    <mergeCell ref="AS65:AT65"/>
    <mergeCell ref="AV65:AW65"/>
    <mergeCell ref="AS49:AT49"/>
    <mergeCell ref="AV49:AW49"/>
    <mergeCell ref="AP81:AQ81"/>
    <mergeCell ref="AS81:AT81"/>
    <mergeCell ref="AV81:AW81"/>
    <mergeCell ref="AV21:AV32"/>
    <mergeCell ref="AV37:AV48"/>
    <mergeCell ref="AV53:AV64"/>
    <mergeCell ref="AV69:AV80"/>
    <mergeCell ref="A51:A65"/>
    <mergeCell ref="B66:D66"/>
    <mergeCell ref="E66:G66"/>
    <mergeCell ref="H66:J66"/>
    <mergeCell ref="K66:M66"/>
    <mergeCell ref="N66:P66"/>
    <mergeCell ref="Q66:S66"/>
    <mergeCell ref="T66:V66"/>
    <mergeCell ref="K69:K80"/>
    <mergeCell ref="E34:G34"/>
    <mergeCell ref="H34:J34"/>
    <mergeCell ref="K34:M34"/>
    <mergeCell ref="N34:P34"/>
    <mergeCell ref="Q34:S34"/>
    <mergeCell ref="T34:V34"/>
    <mergeCell ref="K65:L65"/>
    <mergeCell ref="A19:A33"/>
    <mergeCell ref="B50:D50"/>
    <mergeCell ref="E50:G50"/>
    <mergeCell ref="H50:J50"/>
    <mergeCell ref="K50:M50"/>
    <mergeCell ref="N50:P50"/>
    <mergeCell ref="Q50:S50"/>
    <mergeCell ref="T50:V50"/>
    <mergeCell ref="A35:A49"/>
    <mergeCell ref="E52:F52"/>
    <mergeCell ref="E68:F68"/>
    <mergeCell ref="E53:E64"/>
    <mergeCell ref="E65:F65"/>
    <mergeCell ref="AK226:AL226"/>
    <mergeCell ref="AK227:AL227"/>
    <mergeCell ref="AK228:AL228"/>
    <mergeCell ref="AK229:AL229"/>
    <mergeCell ref="AK195:AL195"/>
    <mergeCell ref="AK196:AL196"/>
    <mergeCell ref="AK197:AL197"/>
    <mergeCell ref="AK198:AL198"/>
    <mergeCell ref="AK199:AL199"/>
    <mergeCell ref="AK200:AL200"/>
    <mergeCell ref="AK201:AL201"/>
    <mergeCell ref="AK202:AL202"/>
    <mergeCell ref="AK203:AL203"/>
    <mergeCell ref="AK204:AL204"/>
    <mergeCell ref="AK205:AL205"/>
    <mergeCell ref="AK206:AL206"/>
    <mergeCell ref="AK207:AL207"/>
    <mergeCell ref="AK208:AL208"/>
    <mergeCell ref="AK188:AL188"/>
    <mergeCell ref="AK230:AL230"/>
    <mergeCell ref="AK231:AL231"/>
    <mergeCell ref="AL19:AM19"/>
    <mergeCell ref="AL35:AM35"/>
    <mergeCell ref="X2:AM2"/>
    <mergeCell ref="B18:D18"/>
    <mergeCell ref="E18:G18"/>
    <mergeCell ref="H18:J18"/>
    <mergeCell ref="K18:M18"/>
    <mergeCell ref="N18:P18"/>
    <mergeCell ref="Q18:S18"/>
    <mergeCell ref="T18:V18"/>
    <mergeCell ref="T83:V83"/>
    <mergeCell ref="Y18:AA18"/>
    <mergeCell ref="AB18:AD18"/>
    <mergeCell ref="AE18:AG18"/>
    <mergeCell ref="AH18:AJ18"/>
    <mergeCell ref="AK18:AM18"/>
    <mergeCell ref="Y34:AA34"/>
    <mergeCell ref="AB34:AD34"/>
    <mergeCell ref="AE34:AG34"/>
    <mergeCell ref="AH34:AJ34"/>
    <mergeCell ref="AK209:AL209"/>
    <mergeCell ref="AK210:AL210"/>
    <mergeCell ref="AK211:AL211"/>
    <mergeCell ref="AK225:AL225"/>
    <mergeCell ref="AK192:AL192"/>
    <mergeCell ref="AK193:AL193"/>
    <mergeCell ref="AK194:AL194"/>
    <mergeCell ref="AK189:AL189"/>
    <mergeCell ref="AK190:AL190"/>
    <mergeCell ref="AK191:AL191"/>
    <mergeCell ref="AK212:AL212"/>
    <mergeCell ref="AK213:AL213"/>
    <mergeCell ref="AK214:AL214"/>
    <mergeCell ref="AK215:AL215"/>
    <mergeCell ref="AK216:AL216"/>
    <mergeCell ref="AK217:AL217"/>
    <mergeCell ref="AK218:AL218"/>
    <mergeCell ref="AK219:AL219"/>
    <mergeCell ref="AK220:AL220"/>
    <mergeCell ref="AK221:AL221"/>
    <mergeCell ref="AK222:AL222"/>
    <mergeCell ref="AK223:AL223"/>
    <mergeCell ref="AK224:AL224"/>
    <mergeCell ref="AK171:AL171"/>
    <mergeCell ref="AK172:AL172"/>
    <mergeCell ref="AK173:AL173"/>
    <mergeCell ref="AK174:AL174"/>
    <mergeCell ref="AK175:AL175"/>
    <mergeCell ref="AK176:AL176"/>
    <mergeCell ref="AK177:AL177"/>
    <mergeCell ref="AK178:AL178"/>
    <mergeCell ref="AK179:AL179"/>
    <mergeCell ref="AK180:AL180"/>
    <mergeCell ref="AK181:AL181"/>
    <mergeCell ref="AK182:AL182"/>
    <mergeCell ref="AK183:AL183"/>
    <mergeCell ref="AK184:AL184"/>
    <mergeCell ref="AK185:AL185"/>
    <mergeCell ref="AK186:AL186"/>
    <mergeCell ref="AK187:AL187"/>
    <mergeCell ref="AK154:AL154"/>
    <mergeCell ref="AK155:AL155"/>
    <mergeCell ref="AK156:AL156"/>
    <mergeCell ref="AK157:AL157"/>
    <mergeCell ref="AK158:AL158"/>
    <mergeCell ref="AK159:AL159"/>
    <mergeCell ref="AK160:AL160"/>
    <mergeCell ref="AK161:AL161"/>
    <mergeCell ref="AK162:AL162"/>
    <mergeCell ref="AK163:AL163"/>
    <mergeCell ref="AK164:AL164"/>
    <mergeCell ref="AK165:AL165"/>
    <mergeCell ref="AK166:AL166"/>
    <mergeCell ref="AK167:AL167"/>
    <mergeCell ref="AK168:AL168"/>
    <mergeCell ref="AK169:AL169"/>
    <mergeCell ref="AK170:AL170"/>
    <mergeCell ref="AK137:AL137"/>
    <mergeCell ref="AK138:AL138"/>
    <mergeCell ref="AK139:AL139"/>
    <mergeCell ref="AK140:AL140"/>
    <mergeCell ref="AK141:AL141"/>
    <mergeCell ref="AK142:AL142"/>
    <mergeCell ref="AK143:AL143"/>
    <mergeCell ref="AK144:AL144"/>
    <mergeCell ref="AK145:AL145"/>
    <mergeCell ref="AK146:AL146"/>
    <mergeCell ref="AK147:AL147"/>
    <mergeCell ref="AK148:AL148"/>
    <mergeCell ref="AK149:AL149"/>
    <mergeCell ref="AK150:AL150"/>
    <mergeCell ref="AK151:AL151"/>
    <mergeCell ref="AK152:AL152"/>
    <mergeCell ref="AK153:AL153"/>
    <mergeCell ref="AK120:AL120"/>
    <mergeCell ref="AK121:AL121"/>
    <mergeCell ref="AK122:AL122"/>
    <mergeCell ref="AK123:AL123"/>
    <mergeCell ref="AK124:AL124"/>
    <mergeCell ref="AK125:AL125"/>
    <mergeCell ref="AK126:AL126"/>
    <mergeCell ref="AK127:AL127"/>
    <mergeCell ref="AK128:AL128"/>
    <mergeCell ref="AK129:AL129"/>
    <mergeCell ref="AK130:AL130"/>
    <mergeCell ref="AK131:AL131"/>
    <mergeCell ref="AK132:AL132"/>
    <mergeCell ref="AK133:AL133"/>
    <mergeCell ref="AK134:AL134"/>
    <mergeCell ref="AK135:AL135"/>
    <mergeCell ref="AK136:AL136"/>
    <mergeCell ref="AL3:AM3"/>
    <mergeCell ref="AK4:AL4"/>
    <mergeCell ref="AK5:AK16"/>
    <mergeCell ref="AK17:AL17"/>
    <mergeCell ref="AK20:AL20"/>
    <mergeCell ref="AK21:AK32"/>
    <mergeCell ref="AK33:AL33"/>
    <mergeCell ref="AK36:AL36"/>
    <mergeCell ref="AK37:AK48"/>
    <mergeCell ref="AK49:AL49"/>
    <mergeCell ref="AK52:AL52"/>
    <mergeCell ref="AK53:AK64"/>
    <mergeCell ref="AK65:AL65"/>
    <mergeCell ref="AK68:AL68"/>
    <mergeCell ref="AK69:AK80"/>
    <mergeCell ref="AK81:AL81"/>
    <mergeCell ref="AK84:AL84"/>
    <mergeCell ref="AK83:AM83"/>
    <mergeCell ref="AK66:AM66"/>
    <mergeCell ref="AK50:AM50"/>
    <mergeCell ref="AK34:AM34"/>
    <mergeCell ref="AC3:AD3"/>
    <mergeCell ref="Z3:AA3"/>
    <mergeCell ref="U3:V3"/>
    <mergeCell ref="R3:S3"/>
    <mergeCell ref="O3:P3"/>
    <mergeCell ref="L3:M3"/>
    <mergeCell ref="I3:J3"/>
    <mergeCell ref="F3:G3"/>
    <mergeCell ref="C3:D3"/>
    <mergeCell ref="Y91:Z91"/>
    <mergeCell ref="AB91:AC91"/>
    <mergeCell ref="E87:F87"/>
    <mergeCell ref="B84:C84"/>
    <mergeCell ref="E84:F84"/>
    <mergeCell ref="H84:I84"/>
    <mergeCell ref="K84:L84"/>
    <mergeCell ref="N84:O84"/>
    <mergeCell ref="Q84:R84"/>
    <mergeCell ref="Y84:Z84"/>
    <mergeCell ref="AB84:AC84"/>
    <mergeCell ref="E90:F90"/>
    <mergeCell ref="H90:I90"/>
    <mergeCell ref="K90:L90"/>
    <mergeCell ref="N90:O90"/>
    <mergeCell ref="B83:D83"/>
    <mergeCell ref="E83:G83"/>
    <mergeCell ref="H83:J83"/>
    <mergeCell ref="K83:M83"/>
    <mergeCell ref="N83:P83"/>
    <mergeCell ref="Q83:S83"/>
    <mergeCell ref="B34:D34"/>
    <mergeCell ref="H36:I36"/>
    <mergeCell ref="T100:U100"/>
    <mergeCell ref="T101:U101"/>
    <mergeCell ref="Q97:R97"/>
    <mergeCell ref="AB102:AC102"/>
    <mergeCell ref="Q102:R102"/>
    <mergeCell ref="N102:O102"/>
    <mergeCell ref="K102:L102"/>
    <mergeCell ref="H102:I102"/>
    <mergeCell ref="AV92:AW92"/>
    <mergeCell ref="AP96:AQ96"/>
    <mergeCell ref="AS96:AT96"/>
    <mergeCell ref="AV96:AW96"/>
    <mergeCell ref="AP100:AQ100"/>
    <mergeCell ref="AS100:AT100"/>
    <mergeCell ref="AV100:AW100"/>
    <mergeCell ref="K94:L94"/>
    <mergeCell ref="N94:O94"/>
    <mergeCell ref="Q94:R94"/>
    <mergeCell ref="Y94:Z94"/>
    <mergeCell ref="AB94:AC94"/>
    <mergeCell ref="AH94:AI94"/>
    <mergeCell ref="K95:L95"/>
    <mergeCell ref="N95:O95"/>
    <mergeCell ref="Q95:R95"/>
    <mergeCell ref="Y95:Z95"/>
    <mergeCell ref="AP104:AQ104"/>
    <mergeCell ref="AS104:AT104"/>
    <mergeCell ref="AV104:AW104"/>
    <mergeCell ref="AE95:AF95"/>
    <mergeCell ref="AH95:AI95"/>
    <mergeCell ref="AH92:AI92"/>
    <mergeCell ref="AH91:AI91"/>
    <mergeCell ref="AE91:AF91"/>
    <mergeCell ref="AS102:AT102"/>
    <mergeCell ref="AS103:AT103"/>
    <mergeCell ref="AK91:AL91"/>
    <mergeCell ref="AK92:AL92"/>
    <mergeCell ref="AK93:AL93"/>
    <mergeCell ref="AK94:AL94"/>
    <mergeCell ref="AK95:AL95"/>
    <mergeCell ref="AK96:AL96"/>
    <mergeCell ref="AK97:AL97"/>
    <mergeCell ref="AK98:AL98"/>
    <mergeCell ref="AK99:AL99"/>
    <mergeCell ref="AK100:AL100"/>
    <mergeCell ref="AK101:AL101"/>
    <mergeCell ref="AK102:AL102"/>
    <mergeCell ref="AK103:AL103"/>
    <mergeCell ref="AK104:AL104"/>
    <mergeCell ref="AP97:AQ97"/>
    <mergeCell ref="AP101:AQ101"/>
    <mergeCell ref="AS91:AT91"/>
    <mergeCell ref="AS94:AT94"/>
    <mergeCell ref="AS95:AT95"/>
    <mergeCell ref="AS98:AT98"/>
    <mergeCell ref="AS99:AT99"/>
    <mergeCell ref="AE94:AF94"/>
    <mergeCell ref="AS85:AT85"/>
    <mergeCell ref="AS93:AT93"/>
    <mergeCell ref="AS97:AT97"/>
    <mergeCell ref="AS101:AT101"/>
    <mergeCell ref="AV85:AW85"/>
    <mergeCell ref="AV93:AW93"/>
    <mergeCell ref="AV97:AW97"/>
    <mergeCell ref="AV101:AW101"/>
    <mergeCell ref="AS89:AT89"/>
    <mergeCell ref="AV89:AW89"/>
    <mergeCell ref="Y97:Z97"/>
    <mergeCell ref="Y101:Z101"/>
    <mergeCell ref="AB97:AC97"/>
    <mergeCell ref="AB101:AC101"/>
    <mergeCell ref="AE97:AF97"/>
    <mergeCell ref="AE101:AF101"/>
    <mergeCell ref="AH97:AI97"/>
    <mergeCell ref="AH101:AI101"/>
    <mergeCell ref="Y89:Z89"/>
    <mergeCell ref="AB89:AC89"/>
    <mergeCell ref="AE89:AF89"/>
    <mergeCell ref="AH89:AI89"/>
    <mergeCell ref="AE96:AF96"/>
    <mergeCell ref="AH96:AI96"/>
    <mergeCell ref="AE93:AF93"/>
    <mergeCell ref="AH93:AI93"/>
    <mergeCell ref="AH87:AI87"/>
    <mergeCell ref="AS86:AT86"/>
    <mergeCell ref="AP88:AQ88"/>
    <mergeCell ref="AS88:AT88"/>
    <mergeCell ref="AV88:AW88"/>
    <mergeCell ref="AS90:AT90"/>
    <mergeCell ref="B92:C92"/>
    <mergeCell ref="B91:C91"/>
    <mergeCell ref="B89:C89"/>
    <mergeCell ref="B90:C90"/>
    <mergeCell ref="H101:I101"/>
    <mergeCell ref="K101:L101"/>
    <mergeCell ref="N101:O101"/>
    <mergeCell ref="Q101:R101"/>
    <mergeCell ref="B96:C96"/>
    <mergeCell ref="E96:F96"/>
    <mergeCell ref="H96:I96"/>
    <mergeCell ref="K96:L96"/>
    <mergeCell ref="N96:O96"/>
    <mergeCell ref="Q96:R96"/>
    <mergeCell ref="B93:C93"/>
    <mergeCell ref="B94:C94"/>
    <mergeCell ref="E94:F94"/>
    <mergeCell ref="H94:I94"/>
    <mergeCell ref="E95:F95"/>
    <mergeCell ref="H95:I95"/>
    <mergeCell ref="B95:C95"/>
    <mergeCell ref="B97:C97"/>
    <mergeCell ref="B101:C101"/>
    <mergeCell ref="E93:F93"/>
    <mergeCell ref="H93:I93"/>
    <mergeCell ref="K93:L93"/>
    <mergeCell ref="N93:O93"/>
    <mergeCell ref="Q93:R93"/>
    <mergeCell ref="E97:F97"/>
    <mergeCell ref="H97:I97"/>
    <mergeCell ref="K97:L97"/>
    <mergeCell ref="N97:O97"/>
    <mergeCell ref="AB95:AC95"/>
    <mergeCell ref="T99:U99"/>
    <mergeCell ref="K99:L99"/>
    <mergeCell ref="N99:O99"/>
    <mergeCell ref="Q99:R99"/>
    <mergeCell ref="Y99:Z99"/>
    <mergeCell ref="AB99:AC99"/>
    <mergeCell ref="AE99:AF99"/>
    <mergeCell ref="AE90:AF90"/>
    <mergeCell ref="AB92:AC92"/>
    <mergeCell ref="AE92:AF92"/>
    <mergeCell ref="AS92:AT92"/>
    <mergeCell ref="AP93:AQ93"/>
    <mergeCell ref="AP92:AQ92"/>
    <mergeCell ref="N92:O92"/>
    <mergeCell ref="AH104:AI104"/>
    <mergeCell ref="B99:C99"/>
    <mergeCell ref="E99:F99"/>
    <mergeCell ref="H99:I99"/>
    <mergeCell ref="AH99:AI99"/>
    <mergeCell ref="Y102:Z102"/>
    <mergeCell ref="Y104:Z104"/>
    <mergeCell ref="AE102:AF102"/>
    <mergeCell ref="AH102:AI102"/>
    <mergeCell ref="Q103:R103"/>
    <mergeCell ref="B98:C98"/>
    <mergeCell ref="B100:C100"/>
    <mergeCell ref="Y103:Z103"/>
    <mergeCell ref="AB103:AC103"/>
    <mergeCell ref="AE103:AF103"/>
    <mergeCell ref="AH103:AI103"/>
    <mergeCell ref="T104:U104"/>
    <mergeCell ref="AV86:AW86"/>
    <mergeCell ref="AV87:AW87"/>
    <mergeCell ref="AV90:AW90"/>
    <mergeCell ref="AV91:AW91"/>
    <mergeCell ref="AV102:AW102"/>
    <mergeCell ref="AV103:AW103"/>
    <mergeCell ref="AP86:AQ86"/>
    <mergeCell ref="AP87:AQ87"/>
    <mergeCell ref="AP90:AQ90"/>
    <mergeCell ref="AP91:AQ91"/>
    <mergeCell ref="AP94:AQ94"/>
    <mergeCell ref="AP95:AQ95"/>
    <mergeCell ref="AP98:AQ98"/>
    <mergeCell ref="AP99:AQ99"/>
    <mergeCell ref="AP102:AQ102"/>
    <mergeCell ref="AP103:AQ103"/>
    <mergeCell ref="AV94:AW94"/>
    <mergeCell ref="AV95:AW95"/>
    <mergeCell ref="AV98:AW98"/>
    <mergeCell ref="AV99:AW99"/>
    <mergeCell ref="AS87:AT87"/>
    <mergeCell ref="Y225:Z225"/>
    <mergeCell ref="AB225:AC225"/>
    <mergeCell ref="AE225:AF225"/>
    <mergeCell ref="AH225:AI225"/>
    <mergeCell ref="Y222:Z222"/>
    <mergeCell ref="AB222:AC222"/>
    <mergeCell ref="AE222:AF222"/>
    <mergeCell ref="AH222:AI222"/>
    <mergeCell ref="Y219:Z219"/>
    <mergeCell ref="AB219:AC219"/>
    <mergeCell ref="AB104:AC104"/>
    <mergeCell ref="AE104:AF104"/>
    <mergeCell ref="Y223:Z223"/>
    <mergeCell ref="AB223:AC223"/>
    <mergeCell ref="AE223:AF223"/>
    <mergeCell ref="AH223:AI223"/>
    <mergeCell ref="Y220:Z220"/>
    <mergeCell ref="AB220:AC220"/>
    <mergeCell ref="AE220:AF220"/>
    <mergeCell ref="AH220:AI220"/>
    <mergeCell ref="Y217:Z217"/>
    <mergeCell ref="AB217:AC217"/>
    <mergeCell ref="AE217:AF217"/>
    <mergeCell ref="Y213:Z213"/>
    <mergeCell ref="AB213:AC213"/>
    <mergeCell ref="AE213:AF213"/>
    <mergeCell ref="AH213:AI213"/>
    <mergeCell ref="Y210:Z210"/>
    <mergeCell ref="AH217:AI217"/>
    <mergeCell ref="AH219:AI219"/>
    <mergeCell ref="AE219:AF219"/>
    <mergeCell ref="AB207:AC207"/>
    <mergeCell ref="B231:C231"/>
    <mergeCell ref="E231:F231"/>
    <mergeCell ref="H231:I231"/>
    <mergeCell ref="K232:L232"/>
    <mergeCell ref="N232:O232"/>
    <mergeCell ref="Q232:R232"/>
    <mergeCell ref="Y230:Z230"/>
    <mergeCell ref="AB230:AC230"/>
    <mergeCell ref="AE230:AF230"/>
    <mergeCell ref="AH230:AI230"/>
    <mergeCell ref="B230:C230"/>
    <mergeCell ref="E230:F230"/>
    <mergeCell ref="H230:I230"/>
    <mergeCell ref="K231:L231"/>
    <mergeCell ref="N231:O231"/>
    <mergeCell ref="Q231:R231"/>
    <mergeCell ref="Y229:Z229"/>
    <mergeCell ref="AB229:AC229"/>
    <mergeCell ref="AE229:AF229"/>
    <mergeCell ref="AH229:AI229"/>
    <mergeCell ref="B229:C229"/>
    <mergeCell ref="E229:F229"/>
    <mergeCell ref="H229:I229"/>
    <mergeCell ref="K230:L230"/>
    <mergeCell ref="Y231:Z231"/>
    <mergeCell ref="AB231:AC231"/>
    <mergeCell ref="N230:O230"/>
    <mergeCell ref="Q230:R230"/>
    <mergeCell ref="AE231:AF231"/>
    <mergeCell ref="AH231:AI231"/>
    <mergeCell ref="B228:C228"/>
    <mergeCell ref="E228:F228"/>
    <mergeCell ref="H228:I228"/>
    <mergeCell ref="K229:L229"/>
    <mergeCell ref="N229:O229"/>
    <mergeCell ref="Q229:R229"/>
    <mergeCell ref="Y227:Z227"/>
    <mergeCell ref="AB227:AC227"/>
    <mergeCell ref="AE227:AF227"/>
    <mergeCell ref="AH227:AI227"/>
    <mergeCell ref="B227:C227"/>
    <mergeCell ref="E227:F227"/>
    <mergeCell ref="H227:I227"/>
    <mergeCell ref="K228:L228"/>
    <mergeCell ref="N228:O228"/>
    <mergeCell ref="Q228:R228"/>
    <mergeCell ref="Q227:R227"/>
    <mergeCell ref="N227:O227"/>
    <mergeCell ref="K227:L227"/>
    <mergeCell ref="Y228:Z228"/>
    <mergeCell ref="AB228:AC228"/>
    <mergeCell ref="AE228:AF228"/>
    <mergeCell ref="AH228:AI228"/>
    <mergeCell ref="B226:C226"/>
    <mergeCell ref="B225:C225"/>
    <mergeCell ref="B224:C224"/>
    <mergeCell ref="B223:C223"/>
    <mergeCell ref="B222:C222"/>
    <mergeCell ref="B221:C221"/>
    <mergeCell ref="B220:C220"/>
    <mergeCell ref="B219:C219"/>
    <mergeCell ref="B218:C218"/>
    <mergeCell ref="B217:C217"/>
    <mergeCell ref="B216:C216"/>
    <mergeCell ref="B215:C215"/>
    <mergeCell ref="Y214:Z214"/>
    <mergeCell ref="AB214:AC214"/>
    <mergeCell ref="AE214:AF214"/>
    <mergeCell ref="AH214:AI214"/>
    <mergeCell ref="B214:C214"/>
    <mergeCell ref="E214:F214"/>
    <mergeCell ref="H214:I214"/>
    <mergeCell ref="K215:L215"/>
    <mergeCell ref="N215:O215"/>
    <mergeCell ref="Q215:R215"/>
    <mergeCell ref="AH226:AI226"/>
    <mergeCell ref="AE226:AF226"/>
    <mergeCell ref="AB226:AC226"/>
    <mergeCell ref="Y226:Z226"/>
    <mergeCell ref="Q226:R226"/>
    <mergeCell ref="N226:O226"/>
    <mergeCell ref="K226:L226"/>
    <mergeCell ref="H226:I226"/>
    <mergeCell ref="E226:F226"/>
    <mergeCell ref="Q225:R225"/>
    <mergeCell ref="B213:C213"/>
    <mergeCell ref="E213:F213"/>
    <mergeCell ref="H213:I213"/>
    <mergeCell ref="K214:L214"/>
    <mergeCell ref="N214:O214"/>
    <mergeCell ref="Q214:R214"/>
    <mergeCell ref="Y212:Z212"/>
    <mergeCell ref="AB212:AC212"/>
    <mergeCell ref="AE212:AF212"/>
    <mergeCell ref="AH212:AI212"/>
    <mergeCell ref="B212:C212"/>
    <mergeCell ref="E212:F212"/>
    <mergeCell ref="H212:I212"/>
    <mergeCell ref="K213:L213"/>
    <mergeCell ref="N213:O213"/>
    <mergeCell ref="Q213:R213"/>
    <mergeCell ref="Y211:Z211"/>
    <mergeCell ref="AB211:AC211"/>
    <mergeCell ref="AE211:AF211"/>
    <mergeCell ref="AH211:AI211"/>
    <mergeCell ref="B211:C211"/>
    <mergeCell ref="E211:F211"/>
    <mergeCell ref="H211:I211"/>
    <mergeCell ref="K212:L212"/>
    <mergeCell ref="N212:O212"/>
    <mergeCell ref="Q212:R212"/>
    <mergeCell ref="B210:C210"/>
    <mergeCell ref="E210:F210"/>
    <mergeCell ref="H210:I210"/>
    <mergeCell ref="K211:L211"/>
    <mergeCell ref="N211:O211"/>
    <mergeCell ref="Q211:R211"/>
    <mergeCell ref="Y209:Z209"/>
    <mergeCell ref="AB209:AC209"/>
    <mergeCell ref="AE209:AF209"/>
    <mergeCell ref="AH209:AI209"/>
    <mergeCell ref="B209:C209"/>
    <mergeCell ref="E209:F209"/>
    <mergeCell ref="H209:I209"/>
    <mergeCell ref="K210:L210"/>
    <mergeCell ref="N210:O210"/>
    <mergeCell ref="Q210:R210"/>
    <mergeCell ref="Y208:Z208"/>
    <mergeCell ref="AB208:AC208"/>
    <mergeCell ref="AE208:AF208"/>
    <mergeCell ref="AH208:AI208"/>
    <mergeCell ref="B208:C208"/>
    <mergeCell ref="E208:F208"/>
    <mergeCell ref="H208:I208"/>
    <mergeCell ref="K209:L209"/>
    <mergeCell ref="N209:O209"/>
    <mergeCell ref="Q209:R209"/>
    <mergeCell ref="B207:C207"/>
    <mergeCell ref="E207:F207"/>
    <mergeCell ref="H207:I207"/>
    <mergeCell ref="K208:L208"/>
    <mergeCell ref="N208:O208"/>
    <mergeCell ref="Q208:R208"/>
    <mergeCell ref="Y206:Z206"/>
    <mergeCell ref="AB206:AC206"/>
    <mergeCell ref="AE206:AF206"/>
    <mergeCell ref="AH206:AI206"/>
    <mergeCell ref="B206:C206"/>
    <mergeCell ref="E206:F206"/>
    <mergeCell ref="H206:I206"/>
    <mergeCell ref="K207:L207"/>
    <mergeCell ref="N207:O207"/>
    <mergeCell ref="Q207:R207"/>
    <mergeCell ref="Y205:Z205"/>
    <mergeCell ref="AB205:AC205"/>
    <mergeCell ref="AE205:AF205"/>
    <mergeCell ref="AH205:AI205"/>
    <mergeCell ref="B205:C205"/>
    <mergeCell ref="E205:F205"/>
    <mergeCell ref="H205:I205"/>
    <mergeCell ref="K206:L206"/>
    <mergeCell ref="N206:O206"/>
    <mergeCell ref="Q206:R206"/>
    <mergeCell ref="AE207:AF207"/>
    <mergeCell ref="AH207:AI207"/>
    <mergeCell ref="B204:C204"/>
    <mergeCell ref="E204:F204"/>
    <mergeCell ref="H204:I204"/>
    <mergeCell ref="K205:L205"/>
    <mergeCell ref="N205:O205"/>
    <mergeCell ref="Q205:R205"/>
    <mergeCell ref="Y203:Z203"/>
    <mergeCell ref="AB203:AC203"/>
    <mergeCell ref="AE203:AF203"/>
    <mergeCell ref="AH203:AI203"/>
    <mergeCell ref="B203:C203"/>
    <mergeCell ref="E203:F203"/>
    <mergeCell ref="H203:I203"/>
    <mergeCell ref="K204:L204"/>
    <mergeCell ref="N204:O204"/>
    <mergeCell ref="Q204:R204"/>
    <mergeCell ref="Y202:Z202"/>
    <mergeCell ref="AB202:AC202"/>
    <mergeCell ref="AE202:AF202"/>
    <mergeCell ref="AH202:AI202"/>
    <mergeCell ref="B202:C202"/>
    <mergeCell ref="E202:F202"/>
    <mergeCell ref="H202:I202"/>
    <mergeCell ref="K203:L203"/>
    <mergeCell ref="N203:O203"/>
    <mergeCell ref="Q203:R203"/>
    <mergeCell ref="Y204:Z204"/>
    <mergeCell ref="AB204:AC204"/>
    <mergeCell ref="AE204:AF204"/>
    <mergeCell ref="AH204:AI204"/>
    <mergeCell ref="AE201:AF201"/>
    <mergeCell ref="AH201:AI201"/>
    <mergeCell ref="B201:C201"/>
    <mergeCell ref="E201:F201"/>
    <mergeCell ref="H201:I201"/>
    <mergeCell ref="K202:L202"/>
    <mergeCell ref="N202:O202"/>
    <mergeCell ref="Q202:R202"/>
    <mergeCell ref="Y200:Z200"/>
    <mergeCell ref="AB200:AC200"/>
    <mergeCell ref="AE200:AF200"/>
    <mergeCell ref="AH200:AI200"/>
    <mergeCell ref="B200:C200"/>
    <mergeCell ref="E200:F200"/>
    <mergeCell ref="H200:I200"/>
    <mergeCell ref="K201:L201"/>
    <mergeCell ref="N201:O201"/>
    <mergeCell ref="Q201:R201"/>
    <mergeCell ref="Y201:Z201"/>
    <mergeCell ref="AB201:AC201"/>
    <mergeCell ref="Y199:Z199"/>
    <mergeCell ref="AB199:AC199"/>
    <mergeCell ref="AE199:AF199"/>
    <mergeCell ref="AH199:AI199"/>
    <mergeCell ref="B199:C199"/>
    <mergeCell ref="E199:F199"/>
    <mergeCell ref="H199:I199"/>
    <mergeCell ref="K200:L200"/>
    <mergeCell ref="N200:O200"/>
    <mergeCell ref="Q200:R200"/>
    <mergeCell ref="Y198:Z198"/>
    <mergeCell ref="AB198:AC198"/>
    <mergeCell ref="AE198:AF198"/>
    <mergeCell ref="AH198:AI198"/>
    <mergeCell ref="B198:C198"/>
    <mergeCell ref="E198:F198"/>
    <mergeCell ref="H198:I198"/>
    <mergeCell ref="K199:L199"/>
    <mergeCell ref="N199:O199"/>
    <mergeCell ref="Q199:R199"/>
    <mergeCell ref="Y197:Z197"/>
    <mergeCell ref="AB197:AC197"/>
    <mergeCell ref="AE197:AF197"/>
    <mergeCell ref="AH197:AI197"/>
    <mergeCell ref="B197:C197"/>
    <mergeCell ref="E197:F197"/>
    <mergeCell ref="H197:I197"/>
    <mergeCell ref="K198:L198"/>
    <mergeCell ref="N198:O198"/>
    <mergeCell ref="Q198:R198"/>
    <mergeCell ref="Y196:Z196"/>
    <mergeCell ref="AB196:AC196"/>
    <mergeCell ref="AE196:AF196"/>
    <mergeCell ref="AH196:AI196"/>
    <mergeCell ref="B196:C196"/>
    <mergeCell ref="E196:F196"/>
    <mergeCell ref="H196:I196"/>
    <mergeCell ref="K197:L197"/>
    <mergeCell ref="N197:O197"/>
    <mergeCell ref="Q197:R197"/>
    <mergeCell ref="Y195:Z195"/>
    <mergeCell ref="AB195:AC195"/>
    <mergeCell ref="AE195:AF195"/>
    <mergeCell ref="AH195:AI195"/>
    <mergeCell ref="B195:C195"/>
    <mergeCell ref="E195:F195"/>
    <mergeCell ref="H195:I195"/>
    <mergeCell ref="K196:L196"/>
    <mergeCell ref="N196:O196"/>
    <mergeCell ref="Q196:R196"/>
    <mergeCell ref="Y194:Z194"/>
    <mergeCell ref="AB194:AC194"/>
    <mergeCell ref="AE194:AF194"/>
    <mergeCell ref="AH194:AI194"/>
    <mergeCell ref="B194:C194"/>
    <mergeCell ref="E194:F194"/>
    <mergeCell ref="H194:I194"/>
    <mergeCell ref="K195:L195"/>
    <mergeCell ref="N195:O195"/>
    <mergeCell ref="Q195:R195"/>
    <mergeCell ref="Y193:Z193"/>
    <mergeCell ref="AB193:AC193"/>
    <mergeCell ref="AE193:AF193"/>
    <mergeCell ref="AH193:AI193"/>
    <mergeCell ref="B193:C193"/>
    <mergeCell ref="E193:F193"/>
    <mergeCell ref="H193:I193"/>
    <mergeCell ref="K194:L194"/>
    <mergeCell ref="N194:O194"/>
    <mergeCell ref="Q194:R194"/>
    <mergeCell ref="Y192:Z192"/>
    <mergeCell ref="AB192:AC192"/>
    <mergeCell ref="AE192:AF192"/>
    <mergeCell ref="AH192:AI192"/>
    <mergeCell ref="B192:C192"/>
    <mergeCell ref="E192:F192"/>
    <mergeCell ref="H192:I192"/>
    <mergeCell ref="K193:L193"/>
    <mergeCell ref="N193:O193"/>
    <mergeCell ref="Q193:R193"/>
    <mergeCell ref="Y191:Z191"/>
    <mergeCell ref="AB191:AC191"/>
    <mergeCell ref="AE191:AF191"/>
    <mergeCell ref="AH191:AI191"/>
    <mergeCell ref="B191:C191"/>
    <mergeCell ref="E191:F191"/>
    <mergeCell ref="H191:I191"/>
    <mergeCell ref="K192:L192"/>
    <mergeCell ref="N192:O192"/>
    <mergeCell ref="Q192:R192"/>
    <mergeCell ref="Y190:Z190"/>
    <mergeCell ref="AB190:AC190"/>
    <mergeCell ref="AE190:AF190"/>
    <mergeCell ref="AH190:AI190"/>
    <mergeCell ref="B190:C190"/>
    <mergeCell ref="E190:F190"/>
    <mergeCell ref="H190:I190"/>
    <mergeCell ref="K191:L191"/>
    <mergeCell ref="N191:O191"/>
    <mergeCell ref="Q191:R191"/>
    <mergeCell ref="Y189:Z189"/>
    <mergeCell ref="AB189:AC189"/>
    <mergeCell ref="AE189:AF189"/>
    <mergeCell ref="AH189:AI189"/>
    <mergeCell ref="B189:C189"/>
    <mergeCell ref="E189:F189"/>
    <mergeCell ref="H189:I189"/>
    <mergeCell ref="K190:L190"/>
    <mergeCell ref="N190:O190"/>
    <mergeCell ref="Q190:R190"/>
    <mergeCell ref="Y188:Z188"/>
    <mergeCell ref="AB188:AC188"/>
    <mergeCell ref="AE188:AF188"/>
    <mergeCell ref="AH188:AI188"/>
    <mergeCell ref="B188:C188"/>
    <mergeCell ref="E188:F188"/>
    <mergeCell ref="H188:I188"/>
    <mergeCell ref="K189:L189"/>
    <mergeCell ref="N189:O189"/>
    <mergeCell ref="Q189:R189"/>
    <mergeCell ref="Y187:Z187"/>
    <mergeCell ref="AB187:AC187"/>
    <mergeCell ref="AE187:AF187"/>
    <mergeCell ref="AH187:AI187"/>
    <mergeCell ref="B187:C187"/>
    <mergeCell ref="E187:F187"/>
    <mergeCell ref="H187:I187"/>
    <mergeCell ref="K188:L188"/>
    <mergeCell ref="N188:O188"/>
    <mergeCell ref="Q188:R188"/>
    <mergeCell ref="Y186:Z186"/>
    <mergeCell ref="AB186:AC186"/>
    <mergeCell ref="AE186:AF186"/>
    <mergeCell ref="AH186:AI186"/>
    <mergeCell ref="B186:C186"/>
    <mergeCell ref="E186:F186"/>
    <mergeCell ref="H186:I186"/>
    <mergeCell ref="K187:L187"/>
    <mergeCell ref="N187:O187"/>
    <mergeCell ref="Q187:R187"/>
    <mergeCell ref="Y185:Z185"/>
    <mergeCell ref="AB185:AC185"/>
    <mergeCell ref="AE185:AF185"/>
    <mergeCell ref="AH185:AI185"/>
    <mergeCell ref="B185:C185"/>
    <mergeCell ref="E185:F185"/>
    <mergeCell ref="H185:I185"/>
    <mergeCell ref="K186:L186"/>
    <mergeCell ref="N186:O186"/>
    <mergeCell ref="Q186:R186"/>
    <mergeCell ref="Y184:Z184"/>
    <mergeCell ref="AB184:AC184"/>
    <mergeCell ref="AE184:AF184"/>
    <mergeCell ref="AH184:AI184"/>
    <mergeCell ref="B184:C184"/>
    <mergeCell ref="E184:F184"/>
    <mergeCell ref="H184:I184"/>
    <mergeCell ref="K185:L185"/>
    <mergeCell ref="N185:O185"/>
    <mergeCell ref="Q185:R185"/>
    <mergeCell ref="Y183:Z183"/>
    <mergeCell ref="AB183:AC183"/>
    <mergeCell ref="AE183:AF183"/>
    <mergeCell ref="AH183:AI183"/>
    <mergeCell ref="B183:C183"/>
    <mergeCell ref="E183:F183"/>
    <mergeCell ref="H183:I183"/>
    <mergeCell ref="K184:L184"/>
    <mergeCell ref="N184:O184"/>
    <mergeCell ref="Q184:R184"/>
    <mergeCell ref="Y182:Z182"/>
    <mergeCell ref="AB182:AC182"/>
    <mergeCell ref="AE182:AF182"/>
    <mergeCell ref="AH182:AI182"/>
    <mergeCell ref="B182:C182"/>
    <mergeCell ref="E182:F182"/>
    <mergeCell ref="H182:I182"/>
    <mergeCell ref="K183:L183"/>
    <mergeCell ref="N183:O183"/>
    <mergeCell ref="Q183:R183"/>
    <mergeCell ref="Y181:Z181"/>
    <mergeCell ref="AB181:AC181"/>
    <mergeCell ref="AE181:AF181"/>
    <mergeCell ref="AH181:AI181"/>
    <mergeCell ref="B181:C181"/>
    <mergeCell ref="E181:F181"/>
    <mergeCell ref="H181:I181"/>
    <mergeCell ref="K182:L182"/>
    <mergeCell ref="N182:O182"/>
    <mergeCell ref="Q182:R182"/>
    <mergeCell ref="Y180:Z180"/>
    <mergeCell ref="AB180:AC180"/>
    <mergeCell ref="AE180:AF180"/>
    <mergeCell ref="AH180:AI180"/>
    <mergeCell ref="B180:C180"/>
    <mergeCell ref="E180:F180"/>
    <mergeCell ref="H180:I180"/>
    <mergeCell ref="K181:L181"/>
    <mergeCell ref="N181:O181"/>
    <mergeCell ref="Q181:R181"/>
    <mergeCell ref="Y179:Z179"/>
    <mergeCell ref="AB179:AC179"/>
    <mergeCell ref="AE179:AF179"/>
    <mergeCell ref="AH179:AI179"/>
    <mergeCell ref="B179:C179"/>
    <mergeCell ref="E179:F179"/>
    <mergeCell ref="H179:I179"/>
    <mergeCell ref="K180:L180"/>
    <mergeCell ref="N180:O180"/>
    <mergeCell ref="Q180:R180"/>
    <mergeCell ref="Y178:Z178"/>
    <mergeCell ref="AB178:AC178"/>
    <mergeCell ref="AE178:AF178"/>
    <mergeCell ref="AH178:AI178"/>
    <mergeCell ref="B178:C178"/>
    <mergeCell ref="E178:F178"/>
    <mergeCell ref="H178:I178"/>
    <mergeCell ref="K179:L179"/>
    <mergeCell ref="N179:O179"/>
    <mergeCell ref="Q179:R179"/>
    <mergeCell ref="Y177:Z177"/>
    <mergeCell ref="AB177:AC177"/>
    <mergeCell ref="AE177:AF177"/>
    <mergeCell ref="AH177:AI177"/>
    <mergeCell ref="B177:C177"/>
    <mergeCell ref="E177:F177"/>
    <mergeCell ref="H177:I177"/>
    <mergeCell ref="K178:L178"/>
    <mergeCell ref="N178:O178"/>
    <mergeCell ref="Q178:R178"/>
    <mergeCell ref="Y176:Z176"/>
    <mergeCell ref="AB176:AC176"/>
    <mergeCell ref="AE176:AF176"/>
    <mergeCell ref="AH176:AI176"/>
    <mergeCell ref="B176:C176"/>
    <mergeCell ref="E176:F176"/>
    <mergeCell ref="H176:I176"/>
    <mergeCell ref="K177:L177"/>
    <mergeCell ref="N177:O177"/>
    <mergeCell ref="Q177:R177"/>
    <mergeCell ref="Y175:Z175"/>
    <mergeCell ref="AB175:AC175"/>
    <mergeCell ref="AE175:AF175"/>
    <mergeCell ref="AH175:AI175"/>
    <mergeCell ref="B175:C175"/>
    <mergeCell ref="E175:F175"/>
    <mergeCell ref="H175:I175"/>
    <mergeCell ref="K176:L176"/>
    <mergeCell ref="N176:O176"/>
    <mergeCell ref="Q176:R176"/>
    <mergeCell ref="Y174:Z174"/>
    <mergeCell ref="AB174:AC174"/>
    <mergeCell ref="AE174:AF174"/>
    <mergeCell ref="AH174:AI174"/>
    <mergeCell ref="B174:C174"/>
    <mergeCell ref="E174:F174"/>
    <mergeCell ref="H174:I174"/>
    <mergeCell ref="K175:L175"/>
    <mergeCell ref="N175:O175"/>
    <mergeCell ref="Q175:R175"/>
    <mergeCell ref="Y173:Z173"/>
    <mergeCell ref="AB173:AC173"/>
    <mergeCell ref="AE173:AF173"/>
    <mergeCell ref="AH173:AI173"/>
    <mergeCell ref="B173:C173"/>
    <mergeCell ref="E173:F173"/>
    <mergeCell ref="H173:I173"/>
    <mergeCell ref="K174:L174"/>
    <mergeCell ref="N174:O174"/>
    <mergeCell ref="Q174:R174"/>
    <mergeCell ref="Y172:Z172"/>
    <mergeCell ref="AB172:AC172"/>
    <mergeCell ref="AE172:AF172"/>
    <mergeCell ref="AH172:AI172"/>
    <mergeCell ref="B172:C172"/>
    <mergeCell ref="E172:F172"/>
    <mergeCell ref="H172:I172"/>
    <mergeCell ref="K173:L173"/>
    <mergeCell ref="N173:O173"/>
    <mergeCell ref="Q173:R173"/>
    <mergeCell ref="Y171:Z171"/>
    <mergeCell ref="AB171:AC171"/>
    <mergeCell ref="AE171:AF171"/>
    <mergeCell ref="AH171:AI171"/>
    <mergeCell ref="B171:C171"/>
    <mergeCell ref="E171:F171"/>
    <mergeCell ref="H171:I171"/>
    <mergeCell ref="K172:L172"/>
    <mergeCell ref="N172:O172"/>
    <mergeCell ref="Q172:R172"/>
    <mergeCell ref="Y170:Z170"/>
    <mergeCell ref="AB170:AC170"/>
    <mergeCell ref="AE170:AF170"/>
    <mergeCell ref="AH170:AI170"/>
    <mergeCell ref="B170:C170"/>
    <mergeCell ref="E170:F170"/>
    <mergeCell ref="H170:I170"/>
    <mergeCell ref="K171:L171"/>
    <mergeCell ref="N171:O171"/>
    <mergeCell ref="Q171:R171"/>
    <mergeCell ref="Y169:Z169"/>
    <mergeCell ref="AB169:AC169"/>
    <mergeCell ref="AE169:AF169"/>
    <mergeCell ref="AH169:AI169"/>
    <mergeCell ref="B169:C169"/>
    <mergeCell ref="E169:F169"/>
    <mergeCell ref="H169:I169"/>
    <mergeCell ref="K170:L170"/>
    <mergeCell ref="N170:O170"/>
    <mergeCell ref="Q170:R170"/>
    <mergeCell ref="Y168:Z168"/>
    <mergeCell ref="AB168:AC168"/>
    <mergeCell ref="AE168:AF168"/>
    <mergeCell ref="AH168:AI168"/>
    <mergeCell ref="B168:C168"/>
    <mergeCell ref="E168:F168"/>
    <mergeCell ref="H168:I168"/>
    <mergeCell ref="K169:L169"/>
    <mergeCell ref="N169:O169"/>
    <mergeCell ref="Q169:R169"/>
    <mergeCell ref="Y167:Z167"/>
    <mergeCell ref="AB167:AC167"/>
    <mergeCell ref="AE167:AF167"/>
    <mergeCell ref="AH167:AI167"/>
    <mergeCell ref="B167:C167"/>
    <mergeCell ref="E167:F167"/>
    <mergeCell ref="H167:I167"/>
    <mergeCell ref="K168:L168"/>
    <mergeCell ref="N168:O168"/>
    <mergeCell ref="Q168:R168"/>
    <mergeCell ref="Y166:Z166"/>
    <mergeCell ref="AB166:AC166"/>
    <mergeCell ref="AE166:AF166"/>
    <mergeCell ref="AH166:AI166"/>
    <mergeCell ref="B166:C166"/>
    <mergeCell ref="E166:F166"/>
    <mergeCell ref="H166:I166"/>
    <mergeCell ref="K167:L167"/>
    <mergeCell ref="N167:O167"/>
    <mergeCell ref="Q167:R167"/>
    <mergeCell ref="Y165:Z165"/>
    <mergeCell ref="AB165:AC165"/>
    <mergeCell ref="AE165:AF165"/>
    <mergeCell ref="AH165:AI165"/>
    <mergeCell ref="B165:C165"/>
    <mergeCell ref="E165:F165"/>
    <mergeCell ref="H165:I165"/>
    <mergeCell ref="K166:L166"/>
    <mergeCell ref="N166:O166"/>
    <mergeCell ref="Q166:R166"/>
    <mergeCell ref="Y164:Z164"/>
    <mergeCell ref="AB164:AC164"/>
    <mergeCell ref="AE164:AF164"/>
    <mergeCell ref="AH164:AI164"/>
    <mergeCell ref="B164:C164"/>
    <mergeCell ref="E164:F164"/>
    <mergeCell ref="H164:I164"/>
    <mergeCell ref="K165:L165"/>
    <mergeCell ref="N165:O165"/>
    <mergeCell ref="Q165:R165"/>
    <mergeCell ref="Y163:Z163"/>
    <mergeCell ref="AB163:AC163"/>
    <mergeCell ref="AE163:AF163"/>
    <mergeCell ref="AH163:AI163"/>
    <mergeCell ref="B163:C163"/>
    <mergeCell ref="E163:F163"/>
    <mergeCell ref="H163:I163"/>
    <mergeCell ref="K164:L164"/>
    <mergeCell ref="N164:O164"/>
    <mergeCell ref="Q164:R164"/>
    <mergeCell ref="Y162:Z162"/>
    <mergeCell ref="AB162:AC162"/>
    <mergeCell ref="AE162:AF162"/>
    <mergeCell ref="AH162:AI162"/>
    <mergeCell ref="B162:C162"/>
    <mergeCell ref="E162:F162"/>
    <mergeCell ref="H162:I162"/>
    <mergeCell ref="K163:L163"/>
    <mergeCell ref="N163:O163"/>
    <mergeCell ref="Q163:R163"/>
    <mergeCell ref="Y161:Z161"/>
    <mergeCell ref="AB161:AC161"/>
    <mergeCell ref="AE161:AF161"/>
    <mergeCell ref="AH161:AI161"/>
    <mergeCell ref="B161:C161"/>
    <mergeCell ref="E161:F161"/>
    <mergeCell ref="H161:I161"/>
    <mergeCell ref="K162:L162"/>
    <mergeCell ref="N162:O162"/>
    <mergeCell ref="Q162:R162"/>
    <mergeCell ref="Y160:Z160"/>
    <mergeCell ref="AB160:AC160"/>
    <mergeCell ref="AE160:AF160"/>
    <mergeCell ref="AH160:AI160"/>
    <mergeCell ref="B160:C160"/>
    <mergeCell ref="E160:F160"/>
    <mergeCell ref="H160:I160"/>
    <mergeCell ref="K161:L161"/>
    <mergeCell ref="N161:O161"/>
    <mergeCell ref="Q161:R161"/>
    <mergeCell ref="Y159:Z159"/>
    <mergeCell ref="AB159:AC159"/>
    <mergeCell ref="AE159:AF159"/>
    <mergeCell ref="AH159:AI159"/>
    <mergeCell ref="B159:C159"/>
    <mergeCell ref="E159:F159"/>
    <mergeCell ref="H159:I159"/>
    <mergeCell ref="K160:L160"/>
    <mergeCell ref="N160:O160"/>
    <mergeCell ref="Q160:R160"/>
    <mergeCell ref="Y158:Z158"/>
    <mergeCell ref="AB158:AC158"/>
    <mergeCell ref="AE158:AF158"/>
    <mergeCell ref="AH158:AI158"/>
    <mergeCell ref="B158:C158"/>
    <mergeCell ref="E158:F158"/>
    <mergeCell ref="H158:I158"/>
    <mergeCell ref="K159:L159"/>
    <mergeCell ref="N159:O159"/>
    <mergeCell ref="Q159:R159"/>
    <mergeCell ref="Y157:Z157"/>
    <mergeCell ref="AB157:AC157"/>
    <mergeCell ref="AE157:AF157"/>
    <mergeCell ref="AH157:AI157"/>
    <mergeCell ref="B157:C157"/>
    <mergeCell ref="E157:F157"/>
    <mergeCell ref="H157:I157"/>
    <mergeCell ref="K158:L158"/>
    <mergeCell ref="N158:O158"/>
    <mergeCell ref="Q158:R158"/>
    <mergeCell ref="Y156:Z156"/>
    <mergeCell ref="AB156:AC156"/>
    <mergeCell ref="AE156:AF156"/>
    <mergeCell ref="AH156:AI156"/>
    <mergeCell ref="B156:C156"/>
    <mergeCell ref="E156:F156"/>
    <mergeCell ref="H156:I156"/>
    <mergeCell ref="K157:L157"/>
    <mergeCell ref="N157:O157"/>
    <mergeCell ref="Q157:R157"/>
    <mergeCell ref="Y155:Z155"/>
    <mergeCell ref="AB155:AC155"/>
    <mergeCell ref="AE155:AF155"/>
    <mergeCell ref="AH155:AI155"/>
    <mergeCell ref="B155:C155"/>
    <mergeCell ref="E155:F155"/>
    <mergeCell ref="H155:I155"/>
    <mergeCell ref="K156:L156"/>
    <mergeCell ref="N156:O156"/>
    <mergeCell ref="Q156:R156"/>
    <mergeCell ref="Y154:Z154"/>
    <mergeCell ref="AB154:AC154"/>
    <mergeCell ref="AE154:AF154"/>
    <mergeCell ref="AH154:AI154"/>
    <mergeCell ref="B154:C154"/>
    <mergeCell ref="E154:F154"/>
    <mergeCell ref="H154:I154"/>
    <mergeCell ref="K155:L155"/>
    <mergeCell ref="N155:O155"/>
    <mergeCell ref="Q155:R155"/>
    <mergeCell ref="Y153:Z153"/>
    <mergeCell ref="AB153:AC153"/>
    <mergeCell ref="AE153:AF153"/>
    <mergeCell ref="AH153:AI153"/>
    <mergeCell ref="B153:C153"/>
    <mergeCell ref="E153:F153"/>
    <mergeCell ref="H153:I153"/>
    <mergeCell ref="K154:L154"/>
    <mergeCell ref="N154:O154"/>
    <mergeCell ref="Q154:R154"/>
    <mergeCell ref="Y152:Z152"/>
    <mergeCell ref="AB152:AC152"/>
    <mergeCell ref="AE152:AF152"/>
    <mergeCell ref="AH152:AI152"/>
    <mergeCell ref="B152:C152"/>
    <mergeCell ref="E152:F152"/>
    <mergeCell ref="H152:I152"/>
    <mergeCell ref="K153:L153"/>
    <mergeCell ref="N153:O153"/>
    <mergeCell ref="Q153:R153"/>
    <mergeCell ref="Y151:Z151"/>
    <mergeCell ref="AB151:AC151"/>
    <mergeCell ref="AE151:AF151"/>
    <mergeCell ref="AH151:AI151"/>
    <mergeCell ref="B151:C151"/>
    <mergeCell ref="E151:F151"/>
    <mergeCell ref="H151:I151"/>
    <mergeCell ref="K152:L152"/>
    <mergeCell ref="N152:O152"/>
    <mergeCell ref="Q152:R152"/>
    <mergeCell ref="Y150:Z150"/>
    <mergeCell ref="AB150:AC150"/>
    <mergeCell ref="AE150:AF150"/>
    <mergeCell ref="AH150:AI150"/>
    <mergeCell ref="B150:C150"/>
    <mergeCell ref="E150:F150"/>
    <mergeCell ref="H150:I150"/>
    <mergeCell ref="K151:L151"/>
    <mergeCell ref="N151:O151"/>
    <mergeCell ref="Q151:R151"/>
    <mergeCell ref="Y149:Z149"/>
    <mergeCell ref="AB149:AC149"/>
    <mergeCell ref="AE149:AF149"/>
    <mergeCell ref="AH149:AI149"/>
    <mergeCell ref="B149:C149"/>
    <mergeCell ref="E149:F149"/>
    <mergeCell ref="H149:I149"/>
    <mergeCell ref="K150:L150"/>
    <mergeCell ref="N150:O150"/>
    <mergeCell ref="Q150:R150"/>
    <mergeCell ref="Y148:Z148"/>
    <mergeCell ref="AB148:AC148"/>
    <mergeCell ref="AE148:AF148"/>
    <mergeCell ref="AH148:AI148"/>
    <mergeCell ref="B148:C148"/>
    <mergeCell ref="E148:F148"/>
    <mergeCell ref="H148:I148"/>
    <mergeCell ref="K149:L149"/>
    <mergeCell ref="N149:O149"/>
    <mergeCell ref="Q149:R149"/>
    <mergeCell ref="Y147:Z147"/>
    <mergeCell ref="AB147:AC147"/>
    <mergeCell ref="AE147:AF147"/>
    <mergeCell ref="AH147:AI147"/>
    <mergeCell ref="B147:C147"/>
    <mergeCell ref="E147:F147"/>
    <mergeCell ref="H147:I147"/>
    <mergeCell ref="K148:L148"/>
    <mergeCell ref="N148:O148"/>
    <mergeCell ref="Q148:R148"/>
    <mergeCell ref="Y146:Z146"/>
    <mergeCell ref="AB146:AC146"/>
    <mergeCell ref="AE146:AF146"/>
    <mergeCell ref="AH146:AI146"/>
    <mergeCell ref="B146:C146"/>
    <mergeCell ref="E146:F146"/>
    <mergeCell ref="H146:I146"/>
    <mergeCell ref="K147:L147"/>
    <mergeCell ref="N147:O147"/>
    <mergeCell ref="Q147:R147"/>
    <mergeCell ref="Y145:Z145"/>
    <mergeCell ref="AB145:AC145"/>
    <mergeCell ref="AE145:AF145"/>
    <mergeCell ref="AH145:AI145"/>
    <mergeCell ref="B145:C145"/>
    <mergeCell ref="E145:F145"/>
    <mergeCell ref="H145:I145"/>
    <mergeCell ref="K146:L146"/>
    <mergeCell ref="N146:O146"/>
    <mergeCell ref="Q146:R146"/>
    <mergeCell ref="Y144:Z144"/>
    <mergeCell ref="AB144:AC144"/>
    <mergeCell ref="AE144:AF144"/>
    <mergeCell ref="AH144:AI144"/>
    <mergeCell ref="B144:C144"/>
    <mergeCell ref="E144:F144"/>
    <mergeCell ref="H144:I144"/>
    <mergeCell ref="K145:L145"/>
    <mergeCell ref="N145:O145"/>
    <mergeCell ref="Q145:R145"/>
    <mergeCell ref="Y143:Z143"/>
    <mergeCell ref="AB143:AC143"/>
    <mergeCell ref="AE143:AF143"/>
    <mergeCell ref="AH143:AI143"/>
    <mergeCell ref="B143:C143"/>
    <mergeCell ref="E143:F143"/>
    <mergeCell ref="H143:I143"/>
    <mergeCell ref="K144:L144"/>
    <mergeCell ref="N144:O144"/>
    <mergeCell ref="Q144:R144"/>
    <mergeCell ref="Y142:Z142"/>
    <mergeCell ref="AB142:AC142"/>
    <mergeCell ref="AE142:AF142"/>
    <mergeCell ref="AH142:AI142"/>
    <mergeCell ref="B142:C142"/>
    <mergeCell ref="E142:F142"/>
    <mergeCell ref="H142:I142"/>
    <mergeCell ref="K143:L143"/>
    <mergeCell ref="N143:O143"/>
    <mergeCell ref="Q143:R143"/>
    <mergeCell ref="Y141:Z141"/>
    <mergeCell ref="AB141:AC141"/>
    <mergeCell ref="AE141:AF141"/>
    <mergeCell ref="AH141:AI141"/>
    <mergeCell ref="B141:C141"/>
    <mergeCell ref="E141:F141"/>
    <mergeCell ref="H141:I141"/>
    <mergeCell ref="K142:L142"/>
    <mergeCell ref="N142:O142"/>
    <mergeCell ref="Q142:R142"/>
    <mergeCell ref="Y140:Z140"/>
    <mergeCell ref="AB140:AC140"/>
    <mergeCell ref="AE140:AF140"/>
    <mergeCell ref="AH140:AI140"/>
    <mergeCell ref="B140:C140"/>
    <mergeCell ref="E140:F140"/>
    <mergeCell ref="H140:I140"/>
    <mergeCell ref="K141:L141"/>
    <mergeCell ref="N141:O141"/>
    <mergeCell ref="Q141:R141"/>
    <mergeCell ref="Y139:Z139"/>
    <mergeCell ref="AB139:AC139"/>
    <mergeCell ref="AE139:AF139"/>
    <mergeCell ref="AH139:AI139"/>
    <mergeCell ref="B139:C139"/>
    <mergeCell ref="E139:F139"/>
    <mergeCell ref="H139:I139"/>
    <mergeCell ref="K140:L140"/>
    <mergeCell ref="N140:O140"/>
    <mergeCell ref="Q140:R140"/>
    <mergeCell ref="Y138:Z138"/>
    <mergeCell ref="AB138:AC138"/>
    <mergeCell ref="AE138:AF138"/>
    <mergeCell ref="AH138:AI138"/>
    <mergeCell ref="B138:C138"/>
    <mergeCell ref="E138:F138"/>
    <mergeCell ref="H138:I138"/>
    <mergeCell ref="K139:L139"/>
    <mergeCell ref="N139:O139"/>
    <mergeCell ref="Q139:R139"/>
    <mergeCell ref="Y137:Z137"/>
    <mergeCell ref="AB137:AC137"/>
    <mergeCell ref="AE137:AF137"/>
    <mergeCell ref="AH137:AI137"/>
    <mergeCell ref="B137:C137"/>
    <mergeCell ref="E137:F137"/>
    <mergeCell ref="H137:I137"/>
    <mergeCell ref="K138:L138"/>
    <mergeCell ref="N138:O138"/>
    <mergeCell ref="Q138:R138"/>
    <mergeCell ref="Y136:Z136"/>
    <mergeCell ref="AB136:AC136"/>
    <mergeCell ref="AE136:AF136"/>
    <mergeCell ref="AH136:AI136"/>
    <mergeCell ref="B136:C136"/>
    <mergeCell ref="E136:F136"/>
    <mergeCell ref="H136:I136"/>
    <mergeCell ref="K137:L137"/>
    <mergeCell ref="N137:O137"/>
    <mergeCell ref="Q137:R137"/>
    <mergeCell ref="Y135:Z135"/>
    <mergeCell ref="AB135:AC135"/>
    <mergeCell ref="AE135:AF135"/>
    <mergeCell ref="AH135:AI135"/>
    <mergeCell ref="B135:C135"/>
    <mergeCell ref="E135:F135"/>
    <mergeCell ref="H135:I135"/>
    <mergeCell ref="K136:L136"/>
    <mergeCell ref="N136:O136"/>
    <mergeCell ref="Q136:R136"/>
    <mergeCell ref="Y134:Z134"/>
    <mergeCell ref="AB134:AC134"/>
    <mergeCell ref="AE134:AF134"/>
    <mergeCell ref="AH134:AI134"/>
    <mergeCell ref="B134:C134"/>
    <mergeCell ref="E134:F134"/>
    <mergeCell ref="H134:I134"/>
    <mergeCell ref="K135:L135"/>
    <mergeCell ref="N135:O135"/>
    <mergeCell ref="Q135:R135"/>
    <mergeCell ref="Y133:Z133"/>
    <mergeCell ref="AB133:AC133"/>
    <mergeCell ref="AE133:AF133"/>
    <mergeCell ref="AH133:AI133"/>
    <mergeCell ref="B133:C133"/>
    <mergeCell ref="E133:F133"/>
    <mergeCell ref="H133:I133"/>
    <mergeCell ref="K134:L134"/>
    <mergeCell ref="N134:O134"/>
    <mergeCell ref="Q134:R134"/>
    <mergeCell ref="Y132:Z132"/>
    <mergeCell ref="AB132:AC132"/>
    <mergeCell ref="AE132:AF132"/>
    <mergeCell ref="AH132:AI132"/>
    <mergeCell ref="B132:C132"/>
    <mergeCell ref="E132:F132"/>
    <mergeCell ref="H132:I132"/>
    <mergeCell ref="K133:L133"/>
    <mergeCell ref="N133:O133"/>
    <mergeCell ref="Q133:R133"/>
    <mergeCell ref="Y131:Z131"/>
    <mergeCell ref="AB131:AC131"/>
    <mergeCell ref="AE131:AF131"/>
    <mergeCell ref="AH131:AI131"/>
    <mergeCell ref="B131:C131"/>
    <mergeCell ref="E131:F131"/>
    <mergeCell ref="H131:I131"/>
    <mergeCell ref="K132:L132"/>
    <mergeCell ref="N132:O132"/>
    <mergeCell ref="Q132:R132"/>
    <mergeCell ref="Y130:Z130"/>
    <mergeCell ref="AB130:AC130"/>
    <mergeCell ref="AE130:AF130"/>
    <mergeCell ref="AH130:AI130"/>
    <mergeCell ref="B130:C130"/>
    <mergeCell ref="E130:F130"/>
    <mergeCell ref="H130:I130"/>
    <mergeCell ref="K131:L131"/>
    <mergeCell ref="N131:O131"/>
    <mergeCell ref="Q131:R131"/>
    <mergeCell ref="Y129:Z129"/>
    <mergeCell ref="AB129:AC129"/>
    <mergeCell ref="AE129:AF129"/>
    <mergeCell ref="AH129:AI129"/>
    <mergeCell ref="B129:C129"/>
    <mergeCell ref="E129:F129"/>
    <mergeCell ref="H129:I129"/>
    <mergeCell ref="K130:L130"/>
    <mergeCell ref="N130:O130"/>
    <mergeCell ref="Q130:R130"/>
    <mergeCell ref="Y128:Z128"/>
    <mergeCell ref="AB128:AC128"/>
    <mergeCell ref="AE128:AF128"/>
    <mergeCell ref="AH128:AI128"/>
    <mergeCell ref="B128:C128"/>
    <mergeCell ref="E128:F128"/>
    <mergeCell ref="H128:I128"/>
    <mergeCell ref="K129:L129"/>
    <mergeCell ref="N129:O129"/>
    <mergeCell ref="Q129:R129"/>
    <mergeCell ref="Y127:Z127"/>
    <mergeCell ref="AB127:AC127"/>
    <mergeCell ref="AE127:AF127"/>
    <mergeCell ref="AH127:AI127"/>
    <mergeCell ref="B127:C127"/>
    <mergeCell ref="E127:F127"/>
    <mergeCell ref="H127:I127"/>
    <mergeCell ref="K128:L128"/>
    <mergeCell ref="N128:O128"/>
    <mergeCell ref="Q128:R128"/>
    <mergeCell ref="Y126:Z126"/>
    <mergeCell ref="AB126:AC126"/>
    <mergeCell ref="AE126:AF126"/>
    <mergeCell ref="AH126:AI126"/>
    <mergeCell ref="B126:C126"/>
    <mergeCell ref="E126:F126"/>
    <mergeCell ref="H126:I126"/>
    <mergeCell ref="K127:L127"/>
    <mergeCell ref="N127:O127"/>
    <mergeCell ref="Q127:R127"/>
    <mergeCell ref="Y125:Z125"/>
    <mergeCell ref="AB125:AC125"/>
    <mergeCell ref="AE125:AF125"/>
    <mergeCell ref="AH125:AI125"/>
    <mergeCell ref="B125:C125"/>
    <mergeCell ref="E125:F125"/>
    <mergeCell ref="H125:I125"/>
    <mergeCell ref="K126:L126"/>
    <mergeCell ref="N126:O126"/>
    <mergeCell ref="Q126:R126"/>
    <mergeCell ref="Y124:Z124"/>
    <mergeCell ref="AB124:AC124"/>
    <mergeCell ref="AE124:AF124"/>
    <mergeCell ref="AH124:AI124"/>
    <mergeCell ref="B124:C124"/>
    <mergeCell ref="E124:F124"/>
    <mergeCell ref="H124:I124"/>
    <mergeCell ref="K125:L125"/>
    <mergeCell ref="N125:O125"/>
    <mergeCell ref="Q125:R125"/>
    <mergeCell ref="Y123:Z123"/>
    <mergeCell ref="AB123:AC123"/>
    <mergeCell ref="AE123:AF123"/>
    <mergeCell ref="AH123:AI123"/>
    <mergeCell ref="B123:C123"/>
    <mergeCell ref="E123:F123"/>
    <mergeCell ref="H123:I123"/>
    <mergeCell ref="K124:L124"/>
    <mergeCell ref="N124:O124"/>
    <mergeCell ref="Q124:R124"/>
    <mergeCell ref="Y122:Z122"/>
    <mergeCell ref="AB122:AC122"/>
    <mergeCell ref="AE122:AF122"/>
    <mergeCell ref="AH122:AI122"/>
    <mergeCell ref="B122:C122"/>
    <mergeCell ref="E122:F122"/>
    <mergeCell ref="H122:I122"/>
    <mergeCell ref="K123:L123"/>
    <mergeCell ref="N123:O123"/>
    <mergeCell ref="Q123:R123"/>
    <mergeCell ref="Y121:Z121"/>
    <mergeCell ref="AB121:AC121"/>
    <mergeCell ref="AE121:AF121"/>
    <mergeCell ref="AH121:AI121"/>
    <mergeCell ref="B121:C121"/>
    <mergeCell ref="E121:F121"/>
    <mergeCell ref="H121:I121"/>
    <mergeCell ref="K122:L122"/>
    <mergeCell ref="N122:O122"/>
    <mergeCell ref="Q122:R122"/>
    <mergeCell ref="Y120:Z120"/>
    <mergeCell ref="AB120:AC120"/>
    <mergeCell ref="AE120:AF120"/>
    <mergeCell ref="AH120:AI120"/>
    <mergeCell ref="B120:C120"/>
    <mergeCell ref="E120:F120"/>
    <mergeCell ref="H120:I120"/>
    <mergeCell ref="K121:L121"/>
    <mergeCell ref="N121:O121"/>
    <mergeCell ref="Q121:R121"/>
    <mergeCell ref="D113:D114"/>
    <mergeCell ref="D115:D116"/>
    <mergeCell ref="D111:D112"/>
    <mergeCell ref="M114:O114"/>
    <mergeCell ref="M113:O113"/>
    <mergeCell ref="M115:O115"/>
    <mergeCell ref="D107:D108"/>
    <mergeCell ref="M107:O107"/>
    <mergeCell ref="P107:R107"/>
    <mergeCell ref="D109:D110"/>
    <mergeCell ref="E107:G108"/>
    <mergeCell ref="E109:G110"/>
    <mergeCell ref="E111:G112"/>
    <mergeCell ref="E113:G114"/>
    <mergeCell ref="E115:G116"/>
    <mergeCell ref="B102:C102"/>
    <mergeCell ref="B103:C103"/>
    <mergeCell ref="B104:C104"/>
    <mergeCell ref="M108:O108"/>
    <mergeCell ref="P108:R108"/>
    <mergeCell ref="E102:F102"/>
    <mergeCell ref="N103:O103"/>
    <mergeCell ref="K103:L103"/>
    <mergeCell ref="H103:I103"/>
    <mergeCell ref="E103:F103"/>
    <mergeCell ref="B87:C87"/>
    <mergeCell ref="B85:C85"/>
    <mergeCell ref="AE84:AF84"/>
    <mergeCell ref="AH84:AI84"/>
    <mergeCell ref="B86:C86"/>
    <mergeCell ref="B88:C88"/>
    <mergeCell ref="E86:F86"/>
    <mergeCell ref="H86:I86"/>
    <mergeCell ref="K86:L86"/>
    <mergeCell ref="N86:O86"/>
    <mergeCell ref="E85:F85"/>
    <mergeCell ref="H85:I85"/>
    <mergeCell ref="K85:L85"/>
    <mergeCell ref="N85:O85"/>
    <mergeCell ref="Q88:R88"/>
    <mergeCell ref="Y88:Z88"/>
    <mergeCell ref="AB88:AC88"/>
    <mergeCell ref="AE88:AF88"/>
    <mergeCell ref="AH88:AI88"/>
    <mergeCell ref="Y52:Z52"/>
    <mergeCell ref="K68:L68"/>
    <mergeCell ref="X19:X33"/>
    <mergeCell ref="H52:I52"/>
    <mergeCell ref="H68:I68"/>
    <mergeCell ref="X67:X81"/>
    <mergeCell ref="X51:X65"/>
    <mergeCell ref="X35:X49"/>
    <mergeCell ref="B81:C81"/>
    <mergeCell ref="AK86:AL86"/>
    <mergeCell ref="T81:U81"/>
    <mergeCell ref="Q81:R81"/>
    <mergeCell ref="AP20:AQ20"/>
    <mergeCell ref="T33:U33"/>
    <mergeCell ref="T21:T32"/>
    <mergeCell ref="Y20:Z20"/>
    <mergeCell ref="Y36:Z36"/>
    <mergeCell ref="AB20:AC20"/>
    <mergeCell ref="E33:F33"/>
    <mergeCell ref="E20:F20"/>
    <mergeCell ref="E36:F36"/>
    <mergeCell ref="T68:U68"/>
    <mergeCell ref="AP69:AP80"/>
    <mergeCell ref="T5:T16"/>
    <mergeCell ref="Y5:Y16"/>
    <mergeCell ref="AB5:AB16"/>
    <mergeCell ref="AE5:AE16"/>
    <mergeCell ref="AH5:AH16"/>
    <mergeCell ref="AE69:AE80"/>
    <mergeCell ref="AE53:AE64"/>
    <mergeCell ref="AB36:AC36"/>
    <mergeCell ref="AE20:AF20"/>
    <mergeCell ref="AE36:AF36"/>
    <mergeCell ref="AH20:AI20"/>
    <mergeCell ref="AH36:AI36"/>
    <mergeCell ref="T20:U20"/>
    <mergeCell ref="AP49:AQ49"/>
    <mergeCell ref="B21:B32"/>
    <mergeCell ref="B33:C33"/>
    <mergeCell ref="B17:C17"/>
    <mergeCell ref="B5:B16"/>
    <mergeCell ref="B4:C4"/>
    <mergeCell ref="AH49:AI49"/>
    <mergeCell ref="K49:L49"/>
    <mergeCell ref="N49:O49"/>
    <mergeCell ref="Q49:R49"/>
    <mergeCell ref="T49:U49"/>
    <mergeCell ref="Y49:Z49"/>
    <mergeCell ref="AB49:AC49"/>
    <mergeCell ref="AE49:AF49"/>
    <mergeCell ref="A1:AX1"/>
    <mergeCell ref="AO2:AX2"/>
    <mergeCell ref="B49:C49"/>
    <mergeCell ref="E49:F49"/>
    <mergeCell ref="H49:I49"/>
    <mergeCell ref="B20:C20"/>
    <mergeCell ref="B36:C36"/>
    <mergeCell ref="B37:B48"/>
    <mergeCell ref="E37:E48"/>
    <mergeCell ref="H37:H48"/>
    <mergeCell ref="AP4:AQ4"/>
    <mergeCell ref="AP5:AP16"/>
    <mergeCell ref="AS4:AT4"/>
    <mergeCell ref="AS5:AS16"/>
    <mergeCell ref="AV4:AW4"/>
    <mergeCell ref="AV5:AV16"/>
    <mergeCell ref="Y21:Y32"/>
    <mergeCell ref="AP17:AQ17"/>
    <mergeCell ref="AS17:AT17"/>
    <mergeCell ref="AV17:AW17"/>
    <mergeCell ref="A2:C2"/>
    <mergeCell ref="E2:F2"/>
    <mergeCell ref="K5:K16"/>
    <mergeCell ref="N5:N16"/>
    <mergeCell ref="Q5:Q16"/>
    <mergeCell ref="K17:L17"/>
    <mergeCell ref="N17:O17"/>
    <mergeCell ref="Q17:R17"/>
    <mergeCell ref="T17:U17"/>
    <mergeCell ref="Y17:Z17"/>
    <mergeCell ref="AB17:AC17"/>
    <mergeCell ref="AE17:AF17"/>
    <mergeCell ref="AH17:AI17"/>
    <mergeCell ref="K36:L36"/>
    <mergeCell ref="Q69:Q80"/>
    <mergeCell ref="Q33:R33"/>
    <mergeCell ref="Q65:R65"/>
    <mergeCell ref="N37:N48"/>
    <mergeCell ref="AP53:AP64"/>
    <mergeCell ref="AP65:AQ65"/>
    <mergeCell ref="AH33:AI33"/>
    <mergeCell ref="H33:I33"/>
    <mergeCell ref="H21:H32"/>
    <mergeCell ref="AE68:AF68"/>
    <mergeCell ref="B52:C52"/>
    <mergeCell ref="B68:C68"/>
    <mergeCell ref="AB52:AC52"/>
    <mergeCell ref="AE52:AF52"/>
    <mergeCell ref="AH52:AI52"/>
    <mergeCell ref="AB33:AC33"/>
    <mergeCell ref="AE33:AF33"/>
    <mergeCell ref="AB21:AB32"/>
    <mergeCell ref="AE21:AE32"/>
    <mergeCell ref="E88:F88"/>
    <mergeCell ref="H88:I88"/>
    <mergeCell ref="K88:L88"/>
    <mergeCell ref="AE85:AF85"/>
    <mergeCell ref="AB86:AC86"/>
    <mergeCell ref="AE86:AF86"/>
    <mergeCell ref="AH86:AI86"/>
    <mergeCell ref="AH85:AI85"/>
    <mergeCell ref="Y81:Z81"/>
    <mergeCell ref="AB81:AC81"/>
    <mergeCell ref="AE81:AF81"/>
    <mergeCell ref="AH81:AI81"/>
    <mergeCell ref="AH68:AI68"/>
    <mergeCell ref="AH53:AH64"/>
    <mergeCell ref="AH69:AH80"/>
    <mergeCell ref="AB53:AB64"/>
    <mergeCell ref="AB69:AB80"/>
    <mergeCell ref="Y37:Y48"/>
    <mergeCell ref="AB37:AB48"/>
    <mergeCell ref="AE37:AE48"/>
    <mergeCell ref="AH37:AH48"/>
    <mergeCell ref="Q21:Q32"/>
    <mergeCell ref="Y33:Z33"/>
    <mergeCell ref="Y87:Z87"/>
    <mergeCell ref="AB87:AC87"/>
    <mergeCell ref="AI51:AJ51"/>
    <mergeCell ref="AS20:AT20"/>
    <mergeCell ref="AV20:AW20"/>
    <mergeCell ref="AP36:AQ36"/>
    <mergeCell ref="AS36:AT36"/>
    <mergeCell ref="AV36:AW36"/>
    <mergeCell ref="N53:N64"/>
    <mergeCell ref="N69:N80"/>
    <mergeCell ref="N65:O65"/>
    <mergeCell ref="N33:O33"/>
    <mergeCell ref="N20:O20"/>
    <mergeCell ref="N36:O36"/>
    <mergeCell ref="N52:O52"/>
    <mergeCell ref="N68:O68"/>
    <mergeCell ref="Q20:R20"/>
    <mergeCell ref="Q36:R36"/>
    <mergeCell ref="AS69:AS80"/>
    <mergeCell ref="AS53:AS64"/>
    <mergeCell ref="AS37:AS48"/>
    <mergeCell ref="AS21:AS32"/>
    <mergeCell ref="AP52:AQ52"/>
    <mergeCell ref="AS52:AT52"/>
    <mergeCell ref="AV52:AW52"/>
    <mergeCell ref="AP37:AP48"/>
    <mergeCell ref="AP21:AP32"/>
    <mergeCell ref="AP33:AQ33"/>
    <mergeCell ref="AS33:AT33"/>
    <mergeCell ref="AV33:AW33"/>
    <mergeCell ref="AB65:AC65"/>
    <mergeCell ref="AE65:AF65"/>
    <mergeCell ref="AH65:AI65"/>
    <mergeCell ref="AB68:AC68"/>
    <mergeCell ref="Q53:Q64"/>
    <mergeCell ref="G2:V2"/>
    <mergeCell ref="T85:U85"/>
    <mergeCell ref="T86:U86"/>
    <mergeCell ref="T87:U87"/>
    <mergeCell ref="T88:U88"/>
    <mergeCell ref="T90:U90"/>
    <mergeCell ref="T91:U91"/>
    <mergeCell ref="T92:U92"/>
    <mergeCell ref="T93:U93"/>
    <mergeCell ref="T94:U94"/>
    <mergeCell ref="T95:U95"/>
    <mergeCell ref="T96:U96"/>
    <mergeCell ref="T97:U97"/>
    <mergeCell ref="T98:U98"/>
    <mergeCell ref="T89:U89"/>
    <mergeCell ref="Q85:R85"/>
    <mergeCell ref="Y85:Z85"/>
    <mergeCell ref="N21:N32"/>
    <mergeCell ref="K37:K48"/>
    <mergeCell ref="Q86:R86"/>
    <mergeCell ref="Y86:Z86"/>
    <mergeCell ref="N88:O88"/>
    <mergeCell ref="K33:L33"/>
    <mergeCell ref="K21:K32"/>
    <mergeCell ref="K20:L20"/>
    <mergeCell ref="Q37:Q48"/>
    <mergeCell ref="T37:T48"/>
    <mergeCell ref="T36:U36"/>
    <mergeCell ref="Q52:R52"/>
    <mergeCell ref="Q68:R68"/>
    <mergeCell ref="Y92:Z92"/>
    <mergeCell ref="Q92:R92"/>
  </mergeCells>
  <conditionalFormatting sqref="A51 F54:G64 E65:S65">
    <cfRule type="containsText" dxfId="1271" priority="1118" operator="containsText" text="E-COMMERCE ptf 006">
      <formula>NOT(ISERROR(SEARCH("E-COMMERCE ptf 006",A51)))</formula>
    </cfRule>
    <cfRule type="containsText" dxfId="1270" priority="1119" operator="containsText" text="2ème TOUR">
      <formula>NOT(ISERROR(SEARCH("2ème TOUR",A51)))</formula>
    </cfRule>
  </conditionalFormatting>
  <conditionalFormatting sqref="A51 F54:G64">
    <cfRule type="containsText" dxfId="1269" priority="1114" operator="containsText" text="A DISPO DE L'EXPLOIT">
      <formula>NOT(ISERROR(SEARCH("A DISPO DE L'EXPLOIT",A51)))</formula>
    </cfRule>
    <cfRule type="containsText" dxfId="1268" priority="1115" operator="containsText" text="RECHERCHE DE FRET">
      <formula>NOT(ISERROR(SEARCH("RECHERCHE DE FRET",A51)))</formula>
    </cfRule>
    <cfRule type="containsText" dxfId="1267" priority="1116" operator="containsText" text="PTF AUTO 6">
      <formula>NOT(ISERROR(SEARCH("PTF AUTO 6",A51)))</formula>
    </cfRule>
    <cfRule type="containsText" dxfId="1266" priority="1117" operator="containsText" text="PARC">
      <formula>NOT(ISERROR(SEARCH("PARC",A51)))</formula>
    </cfRule>
  </conditionalFormatting>
  <conditionalFormatting sqref="A67 F70:G80 E81:S81">
    <cfRule type="containsText" dxfId="1265" priority="854" operator="containsText" text="E-COMMERCE ptf 006">
      <formula>NOT(ISERROR(SEARCH("E-COMMERCE ptf 006",A67)))</formula>
    </cfRule>
    <cfRule type="containsText" dxfId="1264" priority="855" operator="containsText" text="2ème TOUR">
      <formula>NOT(ISERROR(SEARCH("2ème TOUR",A67)))</formula>
    </cfRule>
  </conditionalFormatting>
  <conditionalFormatting sqref="A67 F70:G80">
    <cfRule type="containsText" dxfId="1263" priority="850" operator="containsText" text="A DISPO DE L'EXPLOIT">
      <formula>NOT(ISERROR(SEARCH("A DISPO DE L'EXPLOIT",A67)))</formula>
    </cfRule>
    <cfRule type="containsText" dxfId="1262" priority="851" operator="containsText" text="RECHERCHE DE FRET">
      <formula>NOT(ISERROR(SEARCH("RECHERCHE DE FRET",A67)))</formula>
    </cfRule>
    <cfRule type="containsText" dxfId="1261" priority="852" operator="containsText" text="PTF AUTO 6">
      <formula>NOT(ISERROR(SEARCH("PTF AUTO 6",A67)))</formula>
    </cfRule>
    <cfRule type="containsText" dxfId="1260" priority="853" operator="containsText" text="PARC">
      <formula>NOT(ISERROR(SEARCH("PARC",A67)))</formula>
    </cfRule>
  </conditionalFormatting>
  <conditionalFormatting sqref="A89 A93 A97 A101">
    <cfRule type="containsText" dxfId="1259" priority="208" operator="containsText" text="A DISPO DE L'EXPLOIT">
      <formula>NOT(ISERROR(SEARCH("A DISPO DE L'EXPLOIT",A89)))</formula>
    </cfRule>
    <cfRule type="containsText" dxfId="1258" priority="209" operator="containsText" text="RECHERCHE DE FRET">
      <formula>NOT(ISERROR(SEARCH("RECHERCHE DE FRET",A89)))</formula>
    </cfRule>
    <cfRule type="containsText" dxfId="1257" priority="210" operator="containsText" text="PTF AUTO 6">
      <formula>NOT(ISERROR(SEARCH("PTF AUTO 6",A89)))</formula>
    </cfRule>
    <cfRule type="containsText" dxfId="1256" priority="211" operator="containsText" text="PARC">
      <formula>NOT(ISERROR(SEARCH("PARC",A89)))</formula>
    </cfRule>
    <cfRule type="containsText" dxfId="1255" priority="212" operator="containsText" text="E-COMMERCE ptf 006">
      <formula>NOT(ISERROR(SEARCH("E-COMMERCE ptf 006",A89)))</formula>
    </cfRule>
    <cfRule type="containsText" dxfId="1254" priority="213" operator="containsText" text="2ème TOUR">
      <formula>NOT(ISERROR(SEARCH("2ème TOUR",A89)))</formula>
    </cfRule>
  </conditionalFormatting>
  <conditionalFormatting sqref="A35:C35 A1:XFD1">
    <cfRule type="containsText" dxfId="1253" priority="1878" operator="containsText" text="PTF AUTO 6">
      <formula>NOT(ISERROR(SEARCH("PTF AUTO 6",A1)))</formula>
    </cfRule>
    <cfRule type="containsText" dxfId="1252" priority="1879" operator="containsText" text="PARC">
      <formula>NOT(ISERROR(SEARCH("PARC",A1)))</formula>
    </cfRule>
  </conditionalFormatting>
  <conditionalFormatting sqref="AP4:XFD4 AG5:AG11 AQ5:AR16 AT5:AU16 AW5:XFD16 AF12:AG16 B17:W17 AP17:XFD17 W18:W78 AY18:XFD1048576 A19 F22:G32 B33:V33 F38:G48 AN2:AN107 X84:AJ84 AO84:AX84 A84:F85 Y85:AJ104 AP85:AX104 B86:F104 W87 W91 W95 W99:W1048576 A105:V106 AO105:AX107 X105:AJ107 A107:E107 H107:V116 A108:D116 AP116:AX121 A117:V117 A118:C119 H118:V119 A120:V1048576 AO122:AX1048576 D2:G2 A2:A3 W2:X3 W4:W16 AO2:XFD3 X109:AJ1048576 AO109:AX115 AN109:AN1048576 X108:AX108">
    <cfRule type="containsText" dxfId="1251" priority="4670" operator="containsText" text="PARC">
      <formula>NOT(ISERROR(SEARCH("PARC",A2)))</formula>
    </cfRule>
  </conditionalFormatting>
  <conditionalFormatting sqref="AK4:AM4 AK84:AM107 AK109:AM1048576">
    <cfRule type="containsText" dxfId="1250" priority="1404" operator="containsText" text="PTF AUTO 6">
      <formula>NOT(ISERROR(SEARCH("PTF AUTO 6",AK4)))</formula>
    </cfRule>
    <cfRule type="containsText" dxfId="1249" priority="1405" operator="containsText" text="PARC">
      <formula>NOT(ISERROR(SEARCH("PARC",AK4)))</formula>
    </cfRule>
  </conditionalFormatting>
  <conditionalFormatting sqref="B5:B16">
    <cfRule type="containsText" dxfId="1248" priority="3052" operator="containsText" text="A DISPO DE L'EXPLOIT">
      <formula>NOT(ISERROR(SEARCH("A DISPO DE L'EXPLOIT",B5)))</formula>
    </cfRule>
    <cfRule type="containsText" dxfId="1247" priority="3053" operator="containsText" text="RECHERCHE DE FRET">
      <formula>NOT(ISERROR(SEARCH("RECHERCHE DE FRET",B5)))</formula>
    </cfRule>
    <cfRule type="containsText" dxfId="1246" priority="3054" operator="containsText" text="PTF AUTO 6">
      <formula>NOT(ISERROR(SEARCH("PTF AUTO 6",B5)))</formula>
    </cfRule>
    <cfRule type="containsText" dxfId="1245" priority="3055" operator="containsText" text="PARC">
      <formula>NOT(ISERROR(SEARCH("PARC",B5)))</formula>
    </cfRule>
    <cfRule type="containsText" dxfId="1244" priority="3056" operator="containsText" text="E-COMMERCE ptf 006">
      <formula>NOT(ISERROR(SEARCH("E-COMMERCE ptf 006",B5)))</formula>
    </cfRule>
    <cfRule type="containsText" dxfId="1243" priority="3057" operator="containsText" text="2ème TOUR">
      <formula>NOT(ISERROR(SEARCH("2ème TOUR",B5)))</formula>
    </cfRule>
  </conditionalFormatting>
  <conditionalFormatting sqref="B18:B19">
    <cfRule type="containsText" dxfId="1242" priority="4434" operator="containsText" text="PTF AUTO 6">
      <formula>NOT(ISERROR(SEARCH("PTF AUTO 6",B18)))</formula>
    </cfRule>
    <cfRule type="containsText" dxfId="1241" priority="4435" operator="containsText" text="PARC">
      <formula>NOT(ISERROR(SEARCH("PARC",B18)))</formula>
    </cfRule>
  </conditionalFormatting>
  <conditionalFormatting sqref="B19 B20:C20">
    <cfRule type="containsText" dxfId="1240" priority="4436" operator="containsText" text="E-COMMERCE ptf 006">
      <formula>NOT(ISERROR(SEARCH("E-COMMERCE ptf 006",B19)))</formula>
    </cfRule>
    <cfRule type="containsText" dxfId="1239" priority="4437" operator="containsText" text="2ème TOUR">
      <formula>NOT(ISERROR(SEARCH("2ème TOUR",B19)))</formula>
    </cfRule>
  </conditionalFormatting>
  <conditionalFormatting sqref="B21:B32">
    <cfRule type="containsText" dxfId="1238" priority="3040" operator="containsText" text="A DISPO DE L'EXPLOIT">
      <formula>NOT(ISERROR(SEARCH("A DISPO DE L'EXPLOIT",B21)))</formula>
    </cfRule>
    <cfRule type="containsText" dxfId="1237" priority="3041" operator="containsText" text="RECHERCHE DE FRET">
      <formula>NOT(ISERROR(SEARCH("RECHERCHE DE FRET",B21)))</formula>
    </cfRule>
    <cfRule type="containsText" dxfId="1236" priority="3044" operator="containsText" text="E-COMMERCE ptf 006">
      <formula>NOT(ISERROR(SEARCH("E-COMMERCE ptf 006",B21)))</formula>
    </cfRule>
    <cfRule type="containsText" dxfId="1235" priority="3045" operator="containsText" text="2ème TOUR">
      <formula>NOT(ISERROR(SEARCH("2ème TOUR",B21)))</formula>
    </cfRule>
  </conditionalFormatting>
  <conditionalFormatting sqref="B34">
    <cfRule type="containsText" dxfId="1234" priority="1138" operator="containsText" text="A DISPO DE L'EXPLOIT">
      <formula>NOT(ISERROR(SEARCH("A DISPO DE L'EXPLOIT",B34)))</formula>
    </cfRule>
    <cfRule type="containsText" dxfId="1233" priority="1139" operator="containsText" text="RECHERCHE DE FRET">
      <formula>NOT(ISERROR(SEARCH("RECHERCHE DE FRET",B34)))</formula>
    </cfRule>
    <cfRule type="containsText" dxfId="1232" priority="1140" operator="containsText" text="PTF AUTO 6">
      <formula>NOT(ISERROR(SEARCH("PTF AUTO 6",B34)))</formula>
    </cfRule>
    <cfRule type="containsText" dxfId="1231" priority="1141" operator="containsText" text="PARC">
      <formula>NOT(ISERROR(SEARCH("PARC",B34)))</formula>
    </cfRule>
    <cfRule type="containsText" dxfId="1230" priority="1142" operator="containsText" text="E-COMMERCE ptf 006">
      <formula>NOT(ISERROR(SEARCH("E-COMMERCE ptf 006",B34)))</formula>
    </cfRule>
    <cfRule type="containsText" dxfId="1229" priority="1143" operator="containsText" text="2ème TOUR">
      <formula>NOT(ISERROR(SEARCH("2ème TOUR",B34)))</formula>
    </cfRule>
  </conditionalFormatting>
  <conditionalFormatting sqref="B35 B36:C36">
    <cfRule type="containsText" dxfId="1228" priority="1886" operator="containsText" text="E-COMMERCE ptf 006">
      <formula>NOT(ISERROR(SEARCH("E-COMMERCE ptf 006",B35)))</formula>
    </cfRule>
    <cfRule type="containsText" dxfId="1227" priority="1887" operator="containsText" text="2ème TOUR">
      <formula>NOT(ISERROR(SEARCH("2ème TOUR",B35)))</formula>
    </cfRule>
  </conditionalFormatting>
  <conditionalFormatting sqref="B37:B48">
    <cfRule type="containsText" dxfId="1226" priority="1864" operator="containsText" text="A DISPO DE L'EXPLOIT">
      <formula>NOT(ISERROR(SEARCH("A DISPO DE L'EXPLOIT",B37)))</formula>
    </cfRule>
    <cfRule type="containsText" dxfId="1225" priority="1865" operator="containsText" text="RECHERCHE DE FRET">
      <formula>NOT(ISERROR(SEARCH("RECHERCHE DE FRET",B37)))</formula>
    </cfRule>
    <cfRule type="containsText" dxfId="1224" priority="1866" operator="containsText" text="PTF AUTO 6">
      <formula>NOT(ISERROR(SEARCH("PTF AUTO 6",B37)))</formula>
    </cfRule>
    <cfRule type="containsText" dxfId="1223" priority="1867" operator="containsText" text="PARC">
      <formula>NOT(ISERROR(SEARCH("PARC",B37)))</formula>
    </cfRule>
    <cfRule type="containsText" dxfId="1222" priority="1868" operator="containsText" text="E-COMMERCE ptf 006">
      <formula>NOT(ISERROR(SEARCH("E-COMMERCE ptf 006",B37)))</formula>
    </cfRule>
    <cfRule type="containsText" dxfId="1221" priority="1869" operator="containsText" text="2ème TOUR">
      <formula>NOT(ISERROR(SEARCH("2ème TOUR",B37)))</formula>
    </cfRule>
  </conditionalFormatting>
  <conditionalFormatting sqref="B50">
    <cfRule type="containsText" dxfId="1220" priority="1130" operator="containsText" text="E-COMMERCE ptf 006">
      <formula>NOT(ISERROR(SEARCH("E-COMMERCE ptf 006",B50)))</formula>
    </cfRule>
    <cfRule type="containsText" dxfId="1219" priority="1131" operator="containsText" text="2ème TOUR">
      <formula>NOT(ISERROR(SEARCH("2ème TOUR",B50)))</formula>
    </cfRule>
  </conditionalFormatting>
  <conditionalFormatting sqref="B50:B51 B52:C52">
    <cfRule type="containsText" dxfId="1218" priority="1078" operator="containsText" text="A DISPO DE L'EXPLOIT">
      <formula>NOT(ISERROR(SEARCH("A DISPO DE L'EXPLOIT",B50)))</formula>
    </cfRule>
    <cfRule type="containsText" dxfId="1217" priority="1079" operator="containsText" text="RECHERCHE DE FRET">
      <formula>NOT(ISERROR(SEARCH("RECHERCHE DE FRET",B50)))</formula>
    </cfRule>
    <cfRule type="containsText" dxfId="1216" priority="1080" operator="containsText" text="PTF AUTO 6">
      <formula>NOT(ISERROR(SEARCH("PTF AUTO 6",B50)))</formula>
    </cfRule>
    <cfRule type="containsText" dxfId="1215" priority="1081" operator="containsText" text="PARC">
      <formula>NOT(ISERROR(SEARCH("PARC",B50)))</formula>
    </cfRule>
  </conditionalFormatting>
  <conditionalFormatting sqref="B51 B52:C52">
    <cfRule type="containsText" dxfId="1214" priority="1082" operator="containsText" text="E-COMMERCE ptf 006">
      <formula>NOT(ISERROR(SEARCH("E-COMMERCE ptf 006",B51)))</formula>
    </cfRule>
    <cfRule type="containsText" dxfId="1213" priority="1083" operator="containsText" text="2ème TOUR">
      <formula>NOT(ISERROR(SEARCH("2ème TOUR",B51)))</formula>
    </cfRule>
  </conditionalFormatting>
  <conditionalFormatting sqref="B53:B64">
    <cfRule type="containsText" dxfId="1212" priority="1060" operator="containsText" text="A DISPO DE L'EXPLOIT">
      <formula>NOT(ISERROR(SEARCH("A DISPO DE L'EXPLOIT",B53)))</formula>
    </cfRule>
    <cfRule type="containsText" dxfId="1211" priority="1061" operator="containsText" text="RECHERCHE DE FRET">
      <formula>NOT(ISERROR(SEARCH("RECHERCHE DE FRET",B53)))</formula>
    </cfRule>
    <cfRule type="containsText" dxfId="1210" priority="1062" operator="containsText" text="PTF AUTO 6">
      <formula>NOT(ISERROR(SEARCH("PTF AUTO 6",B53)))</formula>
    </cfRule>
    <cfRule type="containsText" dxfId="1209" priority="1063" operator="containsText" text="PARC">
      <formula>NOT(ISERROR(SEARCH("PARC",B53)))</formula>
    </cfRule>
    <cfRule type="containsText" dxfId="1208" priority="1064" operator="containsText" text="E-COMMERCE ptf 006">
      <formula>NOT(ISERROR(SEARCH("E-COMMERCE ptf 006",B53)))</formula>
    </cfRule>
    <cfRule type="containsText" dxfId="1207" priority="1065" operator="containsText" text="2ème TOUR">
      <formula>NOT(ISERROR(SEARCH("2ème TOUR",B53)))</formula>
    </cfRule>
  </conditionalFormatting>
  <conditionalFormatting sqref="B66">
    <cfRule type="containsText" dxfId="1206" priority="998" operator="containsText" text="E-COMMERCE ptf 006">
      <formula>NOT(ISERROR(SEARCH("E-COMMERCE ptf 006",B66)))</formula>
    </cfRule>
    <cfRule type="containsText" dxfId="1205" priority="999" operator="containsText" text="2ème TOUR">
      <formula>NOT(ISERROR(SEARCH("2ème TOUR",B66)))</formula>
    </cfRule>
  </conditionalFormatting>
  <conditionalFormatting sqref="B66:B67 B68:C68">
    <cfRule type="containsText" dxfId="1204" priority="814" operator="containsText" text="A DISPO DE L'EXPLOIT">
      <formula>NOT(ISERROR(SEARCH("A DISPO DE L'EXPLOIT",B66)))</formula>
    </cfRule>
    <cfRule type="containsText" dxfId="1203" priority="815" operator="containsText" text="RECHERCHE DE FRET">
      <formula>NOT(ISERROR(SEARCH("RECHERCHE DE FRET",B66)))</formula>
    </cfRule>
    <cfRule type="containsText" dxfId="1202" priority="816" operator="containsText" text="PTF AUTO 6">
      <formula>NOT(ISERROR(SEARCH("PTF AUTO 6",B66)))</formula>
    </cfRule>
    <cfRule type="containsText" dxfId="1201" priority="817" operator="containsText" text="PARC">
      <formula>NOT(ISERROR(SEARCH("PARC",B66)))</formula>
    </cfRule>
  </conditionalFormatting>
  <conditionalFormatting sqref="B67 B68:C68">
    <cfRule type="containsText" dxfId="1200" priority="818" operator="containsText" text="E-COMMERCE ptf 006">
      <formula>NOT(ISERROR(SEARCH("E-COMMERCE ptf 006",B67)))</formula>
    </cfRule>
    <cfRule type="containsText" dxfId="1199" priority="819" operator="containsText" text="2ème TOUR">
      <formula>NOT(ISERROR(SEARCH("2ème TOUR",B67)))</formula>
    </cfRule>
  </conditionalFormatting>
  <conditionalFormatting sqref="B69:B80">
    <cfRule type="containsText" dxfId="1198" priority="796" operator="containsText" text="A DISPO DE L'EXPLOIT">
      <formula>NOT(ISERROR(SEARCH("A DISPO DE L'EXPLOIT",B69)))</formula>
    </cfRule>
    <cfRule type="containsText" dxfId="1197" priority="797" operator="containsText" text="RECHERCHE DE FRET">
      <formula>NOT(ISERROR(SEARCH("RECHERCHE DE FRET",B69)))</formula>
    </cfRule>
    <cfRule type="containsText" dxfId="1196" priority="798" operator="containsText" text="PTF AUTO 6">
      <formula>NOT(ISERROR(SEARCH("PTF AUTO 6",B69)))</formula>
    </cfRule>
    <cfRule type="containsText" dxfId="1195" priority="799" operator="containsText" text="PARC">
      <formula>NOT(ISERROR(SEARCH("PARC",B69)))</formula>
    </cfRule>
    <cfRule type="containsText" dxfId="1194" priority="800" operator="containsText" text="E-COMMERCE ptf 006">
      <formula>NOT(ISERROR(SEARCH("E-COMMERCE ptf 006",B69)))</formula>
    </cfRule>
    <cfRule type="containsText" dxfId="1193" priority="801" operator="containsText" text="2ème TOUR">
      <formula>NOT(ISERROR(SEARCH("2ème TOUR",B69)))</formula>
    </cfRule>
  </conditionalFormatting>
  <conditionalFormatting sqref="B82">
    <cfRule type="containsText" dxfId="1192" priority="982" operator="containsText" text="A DISPO DE L'EXPLOIT">
      <formula>NOT(ISERROR(SEARCH("A DISPO DE L'EXPLOIT",B82)))</formula>
    </cfRule>
    <cfRule type="containsText" dxfId="1191" priority="983" operator="containsText" text="RECHERCHE DE FRET">
      <formula>NOT(ISERROR(SEARCH("RECHERCHE DE FRET",B82)))</formula>
    </cfRule>
    <cfRule type="containsText" dxfId="1190" priority="984" operator="containsText" text="PTF AUTO 6">
      <formula>NOT(ISERROR(SEARCH("PTF AUTO 6",B82)))</formula>
    </cfRule>
    <cfRule type="containsText" dxfId="1189" priority="985" operator="containsText" text="PARC">
      <formula>NOT(ISERROR(SEARCH("PARC",B82)))</formula>
    </cfRule>
    <cfRule type="containsText" dxfId="1188" priority="986" operator="containsText" text="E-COMMERCE ptf 006">
      <formula>NOT(ISERROR(SEARCH("E-COMMERCE ptf 006",B82)))</formula>
    </cfRule>
    <cfRule type="containsText" dxfId="1187" priority="987" operator="containsText" text="2ème TOUR">
      <formula>NOT(ISERROR(SEARCH("2ème TOUR",B82)))</formula>
    </cfRule>
  </conditionalFormatting>
  <conditionalFormatting sqref="B3:C4">
    <cfRule type="containsText" dxfId="1186" priority="4600" operator="containsText" text="A DISPO DE L'EXPLOIT">
      <formula>NOT(ISERROR(SEARCH("A DISPO DE L'EXPLOIT",B3)))</formula>
    </cfRule>
    <cfRule type="containsText" dxfId="1185" priority="4601" operator="containsText" text="RECHERCHE DE FRET">
      <formula>NOT(ISERROR(SEARCH("RECHERCHE DE FRET",B3)))</formula>
    </cfRule>
    <cfRule type="containsText" dxfId="1184" priority="4602" operator="containsText" text="PTF AUTO 6">
      <formula>NOT(ISERROR(SEARCH("PTF AUTO 6",B3)))</formula>
    </cfRule>
    <cfRule type="containsText" dxfId="1183" priority="4603" operator="containsText" text="PARC">
      <formula>NOT(ISERROR(SEARCH("PARC",B3)))</formula>
    </cfRule>
    <cfRule type="containsText" dxfId="1182" priority="4604" operator="containsText" text="E-COMMERCE ptf 006">
      <formula>NOT(ISERROR(SEARCH("E-COMMERCE ptf 006",B3)))</formula>
    </cfRule>
    <cfRule type="containsText" dxfId="1181" priority="4605" operator="containsText" text="2ème TOUR">
      <formula>NOT(ISERROR(SEARCH("2ème TOUR",B3)))</formula>
    </cfRule>
  </conditionalFormatting>
  <conditionalFormatting sqref="B35:C36">
    <cfRule type="containsText" dxfId="1180" priority="1876" operator="containsText" text="A DISPO DE L'EXPLOIT">
      <formula>NOT(ISERROR(SEARCH("A DISPO DE L'EXPLOIT",B35)))</formula>
    </cfRule>
    <cfRule type="containsText" dxfId="1179" priority="1877" operator="containsText" text="RECHERCHE DE FRET">
      <formula>NOT(ISERROR(SEARCH("RECHERCHE DE FRET",B35)))</formula>
    </cfRule>
  </conditionalFormatting>
  <conditionalFormatting sqref="B36:C36">
    <cfRule type="containsText" dxfId="1178" priority="1884" operator="containsText" text="PTF AUTO 6">
      <formula>NOT(ISERROR(SEARCH("PTF AUTO 6",B36)))</formula>
    </cfRule>
    <cfRule type="containsText" dxfId="1177" priority="1885" operator="containsText" text="PARC">
      <formula>NOT(ISERROR(SEARCH("PARC",B36)))</formula>
    </cfRule>
  </conditionalFormatting>
  <conditionalFormatting sqref="B20:D32">
    <cfRule type="containsText" dxfId="1176" priority="3042" operator="containsText" text="PTF AUTO 6">
      <formula>NOT(ISERROR(SEARCH("PTF AUTO 6",B20)))</formula>
    </cfRule>
    <cfRule type="containsText" dxfId="1175" priority="3043" operator="containsText" text="PARC">
      <formula>NOT(ISERROR(SEARCH("PARC",B20)))</formula>
    </cfRule>
  </conditionalFormatting>
  <conditionalFormatting sqref="B19:F20 H19:I20 K19:L20 N19:O20 Q19:R20">
    <cfRule type="containsText" dxfId="1174" priority="1912" operator="containsText" text="A DISPO DE L'EXPLOIT">
      <formula>NOT(ISERROR(SEARCH("A DISPO DE L'EXPLOIT",B19)))</formula>
    </cfRule>
    <cfRule type="containsText" dxfId="1173" priority="1913" operator="containsText" text="RECHERCHE DE FRET">
      <formula>NOT(ISERROR(SEARCH("RECHERCHE DE FRET",B19)))</formula>
    </cfRule>
  </conditionalFormatting>
  <conditionalFormatting sqref="B65:V65">
    <cfRule type="containsText" dxfId="1172" priority="700" operator="containsText" text="A DISPO DE L'EXPLOIT">
      <formula>NOT(ISERROR(SEARCH("A DISPO DE L'EXPLOIT",B65)))</formula>
    </cfRule>
    <cfRule type="containsText" dxfId="1171" priority="701" operator="containsText" text="RECHERCHE DE FRET">
      <formula>NOT(ISERROR(SEARCH("RECHERCHE DE FRET",B65)))</formula>
    </cfRule>
    <cfRule type="containsText" dxfId="1170" priority="702" operator="containsText" text="PTF AUTO 6">
      <formula>NOT(ISERROR(SEARCH("PTF AUTO 6",B65)))</formula>
    </cfRule>
    <cfRule type="containsText" dxfId="1169" priority="703" operator="containsText" text="PARC">
      <formula>NOT(ISERROR(SEARCH("PARC",B65)))</formula>
    </cfRule>
  </conditionalFormatting>
  <conditionalFormatting sqref="B81:V81">
    <cfRule type="containsText" dxfId="1168" priority="652" operator="containsText" text="A DISPO DE L'EXPLOIT">
      <formula>NOT(ISERROR(SEARCH("A DISPO DE L'EXPLOIT",B81)))</formula>
    </cfRule>
    <cfRule type="containsText" dxfId="1167" priority="653" operator="containsText" text="RECHERCHE DE FRET">
      <formula>NOT(ISERROR(SEARCH("RECHERCHE DE FRET",B81)))</formula>
    </cfRule>
    <cfRule type="containsText" dxfId="1166" priority="654" operator="containsText" text="PTF AUTO 6">
      <formula>NOT(ISERROR(SEARCH("PTF AUTO 6",B81)))</formula>
    </cfRule>
    <cfRule type="containsText" dxfId="1165" priority="655" operator="containsText" text="PARC">
      <formula>NOT(ISERROR(SEARCH("PARC",B81)))</formula>
    </cfRule>
  </conditionalFormatting>
  <conditionalFormatting sqref="C19">
    <cfRule type="containsText" dxfId="1164" priority="4424" operator="containsText" text="E-COMMERCE ptf 006">
      <formula>NOT(ISERROR(SEARCH("E-COMMERCE ptf 006",C19)))</formula>
    </cfRule>
    <cfRule type="containsText" dxfId="1163" priority="4425" operator="containsText" text="2ème TOUR">
      <formula>NOT(ISERROR(SEARCH("2ème TOUR",C19)))</formula>
    </cfRule>
  </conditionalFormatting>
  <conditionalFormatting sqref="C35">
    <cfRule type="containsText" dxfId="1162" priority="1880" operator="containsText" text="E-COMMERCE ptf 006">
      <formula>NOT(ISERROR(SEARCH("E-COMMERCE ptf 006",C35)))</formula>
    </cfRule>
    <cfRule type="containsText" dxfId="1161" priority="1881" operator="containsText" text="2ème TOUR">
      <formula>NOT(ISERROR(SEARCH("2ème TOUR",C35)))</formula>
    </cfRule>
  </conditionalFormatting>
  <conditionalFormatting sqref="C51">
    <cfRule type="containsText" dxfId="1160" priority="1072" operator="containsText" text="A DISPO DE L'EXPLOIT">
      <formula>NOT(ISERROR(SEARCH("A DISPO DE L'EXPLOIT",C51)))</formula>
    </cfRule>
    <cfRule type="containsText" dxfId="1159" priority="1073" operator="containsText" text="RECHERCHE DE FRET">
      <formula>NOT(ISERROR(SEARCH("RECHERCHE DE FRET",C51)))</formula>
    </cfRule>
    <cfRule type="containsText" dxfId="1158" priority="1074" operator="containsText" text="PTF AUTO 6">
      <formula>NOT(ISERROR(SEARCH("PTF AUTO 6",C51)))</formula>
    </cfRule>
    <cfRule type="containsText" dxfId="1157" priority="1075" operator="containsText" text="PARC">
      <formula>NOT(ISERROR(SEARCH("PARC",C51)))</formula>
    </cfRule>
    <cfRule type="containsText" dxfId="1156" priority="1076" operator="containsText" text="E-COMMERCE ptf 006">
      <formula>NOT(ISERROR(SEARCH("E-COMMERCE ptf 006",C51)))</formula>
    </cfRule>
    <cfRule type="containsText" dxfId="1155" priority="1077" operator="containsText" text="2ème TOUR">
      <formula>NOT(ISERROR(SEARCH("2ème TOUR",C51)))</formula>
    </cfRule>
  </conditionalFormatting>
  <conditionalFormatting sqref="C53 F53 I53 L53 O53 R53">
    <cfRule type="containsText" dxfId="1154" priority="1000" operator="containsText" text="A DISPO DE L'EXPLOIT">
      <formula>NOT(ISERROR(SEARCH("A DISPO DE L'EXPLOIT",C53)))</formula>
    </cfRule>
    <cfRule type="containsText" dxfId="1153" priority="1001" operator="containsText" text="RECHERCHE DE FRET">
      <formula>NOT(ISERROR(SEARCH("RECHERCHE DE FRET",C53)))</formula>
    </cfRule>
    <cfRule type="containsText" dxfId="1152" priority="1002" operator="containsText" text="PTF AUTO 6">
      <formula>NOT(ISERROR(SEARCH("PTF AUTO 6",C53)))</formula>
    </cfRule>
    <cfRule type="containsText" dxfId="1151" priority="1003" operator="containsText" text="PARC">
      <formula>NOT(ISERROR(SEARCH("PARC",C53)))</formula>
    </cfRule>
    <cfRule type="containsText" dxfId="1150" priority="1004" operator="containsText" text="E-COMMERCE ptf 006">
      <formula>NOT(ISERROR(SEARCH("E-COMMERCE ptf 006",C53)))</formula>
    </cfRule>
    <cfRule type="containsText" dxfId="1149" priority="1005" operator="containsText" text="2ème TOUR">
      <formula>NOT(ISERROR(SEARCH("2ème TOUR",C53)))</formula>
    </cfRule>
  </conditionalFormatting>
  <conditionalFormatting sqref="C67">
    <cfRule type="containsText" dxfId="1148" priority="808" operator="containsText" text="A DISPO DE L'EXPLOIT">
      <formula>NOT(ISERROR(SEARCH("A DISPO DE L'EXPLOIT",C67)))</formula>
    </cfRule>
    <cfRule type="containsText" dxfId="1147" priority="809" operator="containsText" text="RECHERCHE DE FRET">
      <formula>NOT(ISERROR(SEARCH("RECHERCHE DE FRET",C67)))</formula>
    </cfRule>
    <cfRule type="containsText" dxfId="1146" priority="810" operator="containsText" text="PTF AUTO 6">
      <formula>NOT(ISERROR(SEARCH("PTF AUTO 6",C67)))</formula>
    </cfRule>
    <cfRule type="containsText" dxfId="1145" priority="811" operator="containsText" text="PARC">
      <formula>NOT(ISERROR(SEARCH("PARC",C67)))</formula>
    </cfRule>
    <cfRule type="containsText" dxfId="1144" priority="812" operator="containsText" text="E-COMMERCE ptf 006">
      <formula>NOT(ISERROR(SEARCH("E-COMMERCE ptf 006",C67)))</formula>
    </cfRule>
    <cfRule type="containsText" dxfId="1143" priority="813" operator="containsText" text="2ème TOUR">
      <formula>NOT(ISERROR(SEARCH("2ème TOUR",C67)))</formula>
    </cfRule>
  </conditionalFormatting>
  <conditionalFormatting sqref="C69 F69 I69 L69 O69 R69">
    <cfRule type="containsText" dxfId="1142" priority="736" operator="containsText" text="A DISPO DE L'EXPLOIT">
      <formula>NOT(ISERROR(SEARCH("A DISPO DE L'EXPLOIT",C69)))</formula>
    </cfRule>
    <cfRule type="containsText" dxfId="1141" priority="737" operator="containsText" text="RECHERCHE DE FRET">
      <formula>NOT(ISERROR(SEARCH("RECHERCHE DE FRET",C69)))</formula>
    </cfRule>
    <cfRule type="containsText" dxfId="1140" priority="738" operator="containsText" text="PTF AUTO 6">
      <formula>NOT(ISERROR(SEARCH("PTF AUTO 6",C69)))</formula>
    </cfRule>
    <cfRule type="containsText" dxfId="1139" priority="739" operator="containsText" text="PARC">
      <formula>NOT(ISERROR(SEARCH("PARC",C69)))</formula>
    </cfRule>
    <cfRule type="containsText" dxfId="1138" priority="740" operator="containsText" text="E-COMMERCE ptf 006">
      <formula>NOT(ISERROR(SEARCH("E-COMMERCE ptf 006",C69)))</formula>
    </cfRule>
    <cfRule type="containsText" dxfId="1137" priority="741" operator="containsText" text="2ème TOUR">
      <formula>NOT(ISERROR(SEARCH("2ème TOUR",C69)))</formula>
    </cfRule>
  </conditionalFormatting>
  <conditionalFormatting sqref="C38:D48 B49:D49">
    <cfRule type="containsText" dxfId="1136" priority="1888" operator="containsText" text="A DISPO DE L'EXPLOIT">
      <formula>NOT(ISERROR(SEARCH("A DISPO DE L'EXPLOIT",B38)))</formula>
    </cfRule>
    <cfRule type="containsText" dxfId="1135" priority="1889" operator="containsText" text="RECHERCHE DE FRET">
      <formula>NOT(ISERROR(SEARCH("RECHERCHE DE FRET",B38)))</formula>
    </cfRule>
  </conditionalFormatting>
  <conditionalFormatting sqref="C38:D48 B49:V49">
    <cfRule type="containsText" dxfId="1134" priority="1890" operator="containsText" text="PTF AUTO 6">
      <formula>NOT(ISERROR(SEARCH("PTF AUTO 6",B38)))</formula>
    </cfRule>
    <cfRule type="containsText" dxfId="1133" priority="1891" operator="containsText" text="PARC">
      <formula>NOT(ISERROR(SEARCH("PARC",B38)))</formula>
    </cfRule>
  </conditionalFormatting>
  <conditionalFormatting sqref="C54:D64">
    <cfRule type="containsText" dxfId="1132" priority="1084" operator="containsText" text="A DISPO DE L'EXPLOIT">
      <formula>NOT(ISERROR(SEARCH("A DISPO DE L'EXPLOIT",C54)))</formula>
    </cfRule>
    <cfRule type="containsText" dxfId="1131" priority="1085" operator="containsText" text="RECHERCHE DE FRET">
      <formula>NOT(ISERROR(SEARCH("RECHERCHE DE FRET",C54)))</formula>
    </cfRule>
    <cfRule type="containsText" dxfId="1130" priority="1086" operator="containsText" text="PTF AUTO 6">
      <formula>NOT(ISERROR(SEARCH("PTF AUTO 6",C54)))</formula>
    </cfRule>
    <cfRule type="containsText" dxfId="1129" priority="1087" operator="containsText" text="PARC">
      <formula>NOT(ISERROR(SEARCH("PARC",C54)))</formula>
    </cfRule>
  </conditionalFormatting>
  <conditionalFormatting sqref="C70:D80">
    <cfRule type="containsText" dxfId="1128" priority="820" operator="containsText" text="A DISPO DE L'EXPLOIT">
      <formula>NOT(ISERROR(SEARCH("A DISPO DE L'EXPLOIT",C70)))</formula>
    </cfRule>
    <cfRule type="containsText" dxfId="1127" priority="821" operator="containsText" text="RECHERCHE DE FRET">
      <formula>NOT(ISERROR(SEARCH("RECHERCHE DE FRET",C70)))</formula>
    </cfRule>
    <cfRule type="containsText" dxfId="1126" priority="822" operator="containsText" text="PTF AUTO 6">
      <formula>NOT(ISERROR(SEARCH("PTF AUTO 6",C70)))</formula>
    </cfRule>
    <cfRule type="containsText" dxfId="1125" priority="823" operator="containsText" text="PARC">
      <formula>NOT(ISERROR(SEARCH("PARC",C70)))</formula>
    </cfRule>
  </conditionalFormatting>
  <conditionalFormatting sqref="C19:F19 H19:I20 K19:L20 N19:O20 Q19:R20">
    <cfRule type="containsText" dxfId="1124" priority="1914" operator="containsText" text="PTF AUTO 6">
      <formula>NOT(ISERROR(SEARCH("PTF AUTO 6",C19)))</formula>
    </cfRule>
    <cfRule type="containsText" dxfId="1123" priority="1915" operator="containsText" text="PARC">
      <formula>NOT(ISERROR(SEARCH("PARC",C19)))</formula>
    </cfRule>
  </conditionalFormatting>
  <conditionalFormatting sqref="C5:G16">
    <cfRule type="containsText" dxfId="1122" priority="3060" operator="containsText" text="PTF AUTO 6">
      <formula>NOT(ISERROR(SEARCH("PTF AUTO 6",C5)))</formula>
    </cfRule>
    <cfRule type="containsText" dxfId="1121" priority="3061" operator="containsText" text="PARC">
      <formula>NOT(ISERROR(SEARCH("PARC",C5)))</formula>
    </cfRule>
  </conditionalFormatting>
  <conditionalFormatting sqref="D4">
    <cfRule type="containsText" dxfId="1120" priority="3238" operator="containsText" text="A DISPO DE L'EXPLOIT">
      <formula>NOT(ISERROR(SEARCH("A DISPO DE L'EXPLOIT",D4)))</formula>
    </cfRule>
    <cfRule type="containsText" dxfId="1119" priority="3239" operator="containsText" text="RECHERCHE DE FRET">
      <formula>NOT(ISERROR(SEARCH("RECHERCHE DE FRET",D4)))</formula>
    </cfRule>
    <cfRule type="containsText" dxfId="1118" priority="3240" operator="containsText" text="PTF AUTO 6">
      <formula>NOT(ISERROR(SEARCH("PTF AUTO 6",D4)))</formula>
    </cfRule>
    <cfRule type="containsText" dxfId="1117" priority="3241" operator="containsText" text="PARC">
      <formula>NOT(ISERROR(SEARCH("PARC",D4)))</formula>
    </cfRule>
    <cfRule type="containsText" dxfId="1116" priority="3242" operator="containsText" text="E-COMMERCE ptf 006">
      <formula>NOT(ISERROR(SEARCH("E-COMMERCE ptf 006",D4)))</formula>
    </cfRule>
    <cfRule type="containsText" dxfId="1115" priority="3243" operator="containsText" text="2ème TOUR">
      <formula>NOT(ISERROR(SEARCH("2ème TOUR",D4)))</formula>
    </cfRule>
  </conditionalFormatting>
  <conditionalFormatting sqref="D19">
    <cfRule type="containsText" dxfId="1114" priority="2078" operator="containsText" text="E-COMMERCE ptf 006">
      <formula>NOT(ISERROR(SEARCH("E-COMMERCE ptf 006",D19)))</formula>
    </cfRule>
    <cfRule type="containsText" dxfId="1113" priority="2079" operator="containsText" text="2ème TOUR">
      <formula>NOT(ISERROR(SEARCH("2ème TOUR",D19)))</formula>
    </cfRule>
  </conditionalFormatting>
  <conditionalFormatting sqref="D20">
    <cfRule type="containsText" dxfId="1112" priority="3230" operator="containsText" text="E-COMMERCE ptf 006">
      <formula>NOT(ISERROR(SEARCH("E-COMMERCE ptf 006",D20)))</formula>
    </cfRule>
    <cfRule type="containsText" dxfId="1111" priority="3231" operator="containsText" text="2ème TOUR">
      <formula>NOT(ISERROR(SEARCH("2ème TOUR",D20)))</formula>
    </cfRule>
  </conditionalFormatting>
  <conditionalFormatting sqref="D35">
    <cfRule type="containsText" dxfId="1110" priority="1862" operator="containsText" text="E-COMMERCE ptf 006">
      <formula>NOT(ISERROR(SEARCH("E-COMMERCE ptf 006",D35)))</formula>
    </cfRule>
    <cfRule type="containsText" dxfId="1109" priority="1863" operator="containsText" text="2ème TOUR">
      <formula>NOT(ISERROR(SEARCH("2ème TOUR",D35)))</formula>
    </cfRule>
  </conditionalFormatting>
  <conditionalFormatting sqref="D35:D37">
    <cfRule type="containsText" dxfId="1108" priority="1858" operator="containsText" text="A DISPO DE L'EXPLOIT">
      <formula>NOT(ISERROR(SEARCH("A DISPO DE L'EXPLOIT",D35)))</formula>
    </cfRule>
    <cfRule type="containsText" dxfId="1107" priority="1859" operator="containsText" text="RECHERCHE DE FRET">
      <formula>NOT(ISERROR(SEARCH("RECHERCHE DE FRET",D35)))</formula>
    </cfRule>
    <cfRule type="containsText" dxfId="1106" priority="1860" operator="containsText" text="PTF AUTO 6">
      <formula>NOT(ISERROR(SEARCH("PTF AUTO 6",D35)))</formula>
    </cfRule>
    <cfRule type="containsText" dxfId="1105" priority="1861" operator="containsText" text="PARC">
      <formula>NOT(ISERROR(SEARCH("PARC",D35)))</formula>
    </cfRule>
  </conditionalFormatting>
  <conditionalFormatting sqref="D36">
    <cfRule type="containsText" dxfId="1104" priority="1874" operator="containsText" text="E-COMMERCE ptf 006">
      <formula>NOT(ISERROR(SEARCH("E-COMMERCE ptf 006",D36)))</formula>
    </cfRule>
    <cfRule type="containsText" dxfId="1103" priority="1875" operator="containsText" text="2ème TOUR">
      <formula>NOT(ISERROR(SEARCH("2ème TOUR",D36)))</formula>
    </cfRule>
  </conditionalFormatting>
  <conditionalFormatting sqref="D37 C38:D48 B49:D49">
    <cfRule type="containsText" dxfId="1102" priority="1892" operator="containsText" text="E-COMMERCE ptf 006">
      <formula>NOT(ISERROR(SEARCH("E-COMMERCE ptf 006",B37)))</formula>
    </cfRule>
    <cfRule type="containsText" dxfId="1101" priority="1893" operator="containsText" text="2ème TOUR">
      <formula>NOT(ISERROR(SEARCH("2ème TOUR",B37)))</formula>
    </cfRule>
  </conditionalFormatting>
  <conditionalFormatting sqref="D51">
    <cfRule type="containsText" dxfId="1100" priority="1058" operator="containsText" text="E-COMMERCE ptf 006">
      <formula>NOT(ISERROR(SEARCH("E-COMMERCE ptf 006",D51)))</formula>
    </cfRule>
    <cfRule type="containsText" dxfId="1099" priority="1059" operator="containsText" text="2ème TOUR">
      <formula>NOT(ISERROR(SEARCH("2ème TOUR",D51)))</formula>
    </cfRule>
  </conditionalFormatting>
  <conditionalFormatting sqref="D51:D53">
    <cfRule type="containsText" dxfId="1098" priority="1054" operator="containsText" text="A DISPO DE L'EXPLOIT">
      <formula>NOT(ISERROR(SEARCH("A DISPO DE L'EXPLOIT",D51)))</formula>
    </cfRule>
    <cfRule type="containsText" dxfId="1097" priority="1055" operator="containsText" text="RECHERCHE DE FRET">
      <formula>NOT(ISERROR(SEARCH("RECHERCHE DE FRET",D51)))</formula>
    </cfRule>
    <cfRule type="containsText" dxfId="1096" priority="1056" operator="containsText" text="PTF AUTO 6">
      <formula>NOT(ISERROR(SEARCH("PTF AUTO 6",D51)))</formula>
    </cfRule>
    <cfRule type="containsText" dxfId="1095" priority="1057" operator="containsText" text="PARC">
      <formula>NOT(ISERROR(SEARCH("PARC",D51)))</formula>
    </cfRule>
  </conditionalFormatting>
  <conditionalFormatting sqref="D52">
    <cfRule type="containsText" dxfId="1094" priority="1070" operator="containsText" text="E-COMMERCE ptf 006">
      <formula>NOT(ISERROR(SEARCH("E-COMMERCE ptf 006",D52)))</formula>
    </cfRule>
    <cfRule type="containsText" dxfId="1093" priority="1071" operator="containsText" text="2ème TOUR">
      <formula>NOT(ISERROR(SEARCH("2ème TOUR",D52)))</formula>
    </cfRule>
  </conditionalFormatting>
  <conditionalFormatting sqref="D53 C54:D64 B65:D65">
    <cfRule type="containsText" dxfId="1092" priority="1088" operator="containsText" text="E-COMMERCE ptf 006">
      <formula>NOT(ISERROR(SEARCH("E-COMMERCE ptf 006",B53)))</formula>
    </cfRule>
    <cfRule type="containsText" dxfId="1091" priority="1089" operator="containsText" text="2ème TOUR">
      <formula>NOT(ISERROR(SEARCH("2ème TOUR",B53)))</formula>
    </cfRule>
  </conditionalFormatting>
  <conditionalFormatting sqref="D67">
    <cfRule type="containsText" dxfId="1090" priority="794" operator="containsText" text="E-COMMERCE ptf 006">
      <formula>NOT(ISERROR(SEARCH("E-COMMERCE ptf 006",D67)))</formula>
    </cfRule>
    <cfRule type="containsText" dxfId="1089" priority="795" operator="containsText" text="2ème TOUR">
      <formula>NOT(ISERROR(SEARCH("2ème TOUR",D67)))</formula>
    </cfRule>
  </conditionalFormatting>
  <conditionalFormatting sqref="D67:D69">
    <cfRule type="containsText" dxfId="1088" priority="790" operator="containsText" text="A DISPO DE L'EXPLOIT">
      <formula>NOT(ISERROR(SEARCH("A DISPO DE L'EXPLOIT",D67)))</formula>
    </cfRule>
    <cfRule type="containsText" dxfId="1087" priority="791" operator="containsText" text="RECHERCHE DE FRET">
      <formula>NOT(ISERROR(SEARCH("RECHERCHE DE FRET",D67)))</formula>
    </cfRule>
    <cfRule type="containsText" dxfId="1086" priority="792" operator="containsText" text="PTF AUTO 6">
      <formula>NOT(ISERROR(SEARCH("PTF AUTO 6",D67)))</formula>
    </cfRule>
    <cfRule type="containsText" dxfId="1085" priority="793" operator="containsText" text="PARC">
      <formula>NOT(ISERROR(SEARCH("PARC",D67)))</formula>
    </cfRule>
  </conditionalFormatting>
  <conditionalFormatting sqref="D68">
    <cfRule type="containsText" dxfId="1084" priority="806" operator="containsText" text="E-COMMERCE ptf 006">
      <formula>NOT(ISERROR(SEARCH("E-COMMERCE ptf 006",D68)))</formula>
    </cfRule>
    <cfRule type="containsText" dxfId="1083" priority="807" operator="containsText" text="2ème TOUR">
      <formula>NOT(ISERROR(SEARCH("2ème TOUR",D68)))</formula>
    </cfRule>
  </conditionalFormatting>
  <conditionalFormatting sqref="D69 C70:D80 B81:D81">
    <cfRule type="containsText" dxfId="1082" priority="824" operator="containsText" text="E-COMMERCE ptf 006">
      <formula>NOT(ISERROR(SEARCH("E-COMMERCE ptf 006",B69)))</formula>
    </cfRule>
    <cfRule type="containsText" dxfId="1081" priority="825" operator="containsText" text="2ème TOUR">
      <formula>NOT(ISERROR(SEARCH("2ème TOUR",B69)))</formula>
    </cfRule>
  </conditionalFormatting>
  <conditionalFormatting sqref="D118:E118">
    <cfRule type="containsText" dxfId="1080" priority="12" operator="containsText" text="2ème TOUR">
      <formula>NOT(ISERROR(SEARCH("2ème TOUR",D118)))</formula>
    </cfRule>
    <cfRule type="containsText" dxfId="1079" priority="13" operator="containsText" text="RAMASSAGE">
      <formula>NOT(ISERROR(SEARCH("RAMASSAGE",D118)))</formula>
    </cfRule>
  </conditionalFormatting>
  <conditionalFormatting sqref="D118:E119">
    <cfRule type="containsText" dxfId="1078" priority="6" operator="containsText" text="E-COMMERCE">
      <formula>NOT(ISERROR(SEARCH("E-COMMERCE",D118)))</formula>
    </cfRule>
    <cfRule type="containsText" dxfId="1077" priority="7" operator="containsText" text="RECHERCHE DE FRET">
      <formula>NOT(ISERROR(SEARCH("RECHERCHE DE FRET",D118)))</formula>
    </cfRule>
  </conditionalFormatting>
  <conditionalFormatting sqref="D119:E119">
    <cfRule type="containsText" dxfId="1076" priority="8" operator="containsText" text="2ème TOUR">
      <formula>NOT(ISERROR(SEARCH("2ème TOUR",D119)))</formula>
    </cfRule>
    <cfRule type="containsText" dxfId="1075" priority="9" operator="containsText" text="RAMASSAGE">
      <formula>NOT(ISERROR(SEARCH("RAMASSAGE",D119)))</formula>
    </cfRule>
  </conditionalFormatting>
  <conditionalFormatting sqref="E5:E16">
    <cfRule type="containsText" dxfId="1074" priority="3058" operator="containsText" text="A DISPO DE L'EXPLOIT">
      <formula>NOT(ISERROR(SEARCH("A DISPO DE L'EXPLOIT",E5)))</formula>
    </cfRule>
    <cfRule type="containsText" dxfId="1073" priority="3059" operator="containsText" text="RECHERCHE DE FRET">
      <formula>NOT(ISERROR(SEARCH("RECHERCHE DE FRET",E5)))</formula>
    </cfRule>
    <cfRule type="containsText" dxfId="1072" priority="3062" operator="containsText" text="E-COMMERCE ptf 006">
      <formula>NOT(ISERROR(SEARCH("E-COMMERCE ptf 006",E5)))</formula>
    </cfRule>
    <cfRule type="containsText" dxfId="1071" priority="3063" operator="containsText" text="2ème TOUR">
      <formula>NOT(ISERROR(SEARCH("2ème TOUR",E5)))</formula>
    </cfRule>
  </conditionalFormatting>
  <conditionalFormatting sqref="E18 H18 K18 N18 Q18 T18">
    <cfRule type="containsText" dxfId="1070" priority="1144" operator="containsText" text="A DISPO DE L'EXPLOIT">
      <formula>NOT(ISERROR(SEARCH("A DISPO DE L'EXPLOIT",E18)))</formula>
    </cfRule>
    <cfRule type="containsText" dxfId="1069" priority="1145" operator="containsText" text="RECHERCHE DE FRET">
      <formula>NOT(ISERROR(SEARCH("RECHERCHE DE FRET",E18)))</formula>
    </cfRule>
    <cfRule type="containsText" dxfId="1068" priority="1146" operator="containsText" text="PTF AUTO 6">
      <formula>NOT(ISERROR(SEARCH("PTF AUTO 6",E18)))</formula>
    </cfRule>
    <cfRule type="containsText" dxfId="1067" priority="1147" operator="containsText" text="PARC">
      <formula>NOT(ISERROR(SEARCH("PARC",E18)))</formula>
    </cfRule>
    <cfRule type="containsText" dxfId="1066" priority="1148" operator="containsText" text="E-COMMERCE ptf 006">
      <formula>NOT(ISERROR(SEARCH("E-COMMERCE ptf 006",E18)))</formula>
    </cfRule>
    <cfRule type="containsText" dxfId="1065" priority="1149" operator="containsText" text="2ème TOUR">
      <formula>NOT(ISERROR(SEARCH("2ème TOUR",E18)))</formula>
    </cfRule>
  </conditionalFormatting>
  <conditionalFormatting sqref="E19 H19 K19 N19 Q19 E20:F20 H20:I20 K20:L20 N20:O20 Q20:R20">
    <cfRule type="containsText" dxfId="1064" priority="1922" operator="containsText" text="E-COMMERCE ptf 006">
      <formula>NOT(ISERROR(SEARCH("E-COMMERCE ptf 006",E19)))</formula>
    </cfRule>
    <cfRule type="containsText" dxfId="1063" priority="1923" operator="containsText" text="2ème TOUR">
      <formula>NOT(ISERROR(SEARCH("2ème TOUR",E19)))</formula>
    </cfRule>
  </conditionalFormatting>
  <conditionalFormatting sqref="E21:E32 H21:H32 K21:K32 N21:N32 Q21:Q32">
    <cfRule type="containsText" dxfId="1062" priority="1900" operator="containsText" text="A DISPO DE L'EXPLOIT">
      <formula>NOT(ISERROR(SEARCH("A DISPO DE L'EXPLOIT",E21)))</formula>
    </cfRule>
    <cfRule type="containsText" dxfId="1061" priority="1901" operator="containsText" text="RECHERCHE DE FRET">
      <formula>NOT(ISERROR(SEARCH("RECHERCHE DE FRET",E21)))</formula>
    </cfRule>
    <cfRule type="containsText" dxfId="1060" priority="1902" operator="containsText" text="PTF AUTO 6">
      <formula>NOT(ISERROR(SEARCH("PTF AUTO 6",E21)))</formula>
    </cfRule>
    <cfRule type="containsText" dxfId="1059" priority="1903" operator="containsText" text="PARC">
      <formula>NOT(ISERROR(SEARCH("PARC",E21)))</formula>
    </cfRule>
    <cfRule type="containsText" dxfId="1058" priority="1904" operator="containsText" text="E-COMMERCE ptf 006">
      <formula>NOT(ISERROR(SEARCH("E-COMMERCE ptf 006",E21)))</formula>
    </cfRule>
    <cfRule type="containsText" dxfId="1057" priority="1905" operator="containsText" text="2ème TOUR">
      <formula>NOT(ISERROR(SEARCH("2ème TOUR",E21)))</formula>
    </cfRule>
  </conditionalFormatting>
  <conditionalFormatting sqref="E34 H34 K34 N34 Q34 T34">
    <cfRule type="containsText" dxfId="1056" priority="1132" operator="containsText" text="A DISPO DE L'EXPLOIT">
      <formula>NOT(ISERROR(SEARCH("A DISPO DE L'EXPLOIT",E34)))</formula>
    </cfRule>
    <cfRule type="containsText" dxfId="1055" priority="1133" operator="containsText" text="RECHERCHE DE FRET">
      <formula>NOT(ISERROR(SEARCH("RECHERCHE DE FRET",E34)))</formula>
    </cfRule>
    <cfRule type="containsText" dxfId="1054" priority="1134" operator="containsText" text="PTF AUTO 6">
      <formula>NOT(ISERROR(SEARCH("PTF AUTO 6",E34)))</formula>
    </cfRule>
    <cfRule type="containsText" dxfId="1053" priority="1135" operator="containsText" text="PARC">
      <formula>NOT(ISERROR(SEARCH("PARC",E34)))</formula>
    </cfRule>
    <cfRule type="containsText" dxfId="1052" priority="1136" operator="containsText" text="E-COMMERCE ptf 006">
      <formula>NOT(ISERROR(SEARCH("E-COMMERCE ptf 006",E34)))</formula>
    </cfRule>
    <cfRule type="containsText" dxfId="1051" priority="1137" operator="containsText" text="2ème TOUR">
      <formula>NOT(ISERROR(SEARCH("2ème TOUR",E34)))</formula>
    </cfRule>
  </conditionalFormatting>
  <conditionalFormatting sqref="E35 H35 K35 N35 Q35 E36:F36 H36:I36 K36:L36 N36:O36 Q36:R36">
    <cfRule type="containsText" dxfId="1050" priority="1850" operator="containsText" text="E-COMMERCE ptf 006">
      <formula>NOT(ISERROR(SEARCH("E-COMMERCE ptf 006",E35)))</formula>
    </cfRule>
    <cfRule type="containsText" dxfId="1049" priority="1851" operator="containsText" text="2ème TOUR">
      <formula>NOT(ISERROR(SEARCH("2ème TOUR",E35)))</formula>
    </cfRule>
  </conditionalFormatting>
  <conditionalFormatting sqref="E37:E48 H37:H48 K37:K48 N37:N48 Q37:Q48">
    <cfRule type="containsText" dxfId="1048" priority="1828" operator="containsText" text="A DISPO DE L'EXPLOIT">
      <formula>NOT(ISERROR(SEARCH("A DISPO DE L'EXPLOIT",E37)))</formula>
    </cfRule>
    <cfRule type="containsText" dxfId="1047" priority="1829" operator="containsText" text="RECHERCHE DE FRET">
      <formula>NOT(ISERROR(SEARCH("RECHERCHE DE FRET",E37)))</formula>
    </cfRule>
    <cfRule type="containsText" dxfId="1046" priority="1830" operator="containsText" text="PTF AUTO 6">
      <formula>NOT(ISERROR(SEARCH("PTF AUTO 6",E37)))</formula>
    </cfRule>
    <cfRule type="containsText" dxfId="1045" priority="1831" operator="containsText" text="PARC">
      <formula>NOT(ISERROR(SEARCH("PARC",E37)))</formula>
    </cfRule>
    <cfRule type="containsText" dxfId="1044" priority="1832" operator="containsText" text="E-COMMERCE ptf 006">
      <formula>NOT(ISERROR(SEARCH("E-COMMERCE ptf 006",E37)))</formula>
    </cfRule>
    <cfRule type="containsText" dxfId="1043" priority="1833" operator="containsText" text="2ème TOUR">
      <formula>NOT(ISERROR(SEARCH("2ème TOUR",E37)))</formula>
    </cfRule>
  </conditionalFormatting>
  <conditionalFormatting sqref="E50 H50 K50 N50 Q50 T50">
    <cfRule type="containsText" dxfId="1042" priority="1124" operator="containsText" text="E-COMMERCE ptf 006">
      <formula>NOT(ISERROR(SEARCH("E-COMMERCE ptf 006",E50)))</formula>
    </cfRule>
    <cfRule type="containsText" dxfId="1041" priority="1125" operator="containsText" text="2ème TOUR">
      <formula>NOT(ISERROR(SEARCH("2ème TOUR",E50)))</formula>
    </cfRule>
  </conditionalFormatting>
  <conditionalFormatting sqref="E50:E51 H50:H51 K50:K51 N50:N51 Q50:Q51 E52:F52 H52:I52 K52:L52 N52:O52 Q52:R52">
    <cfRule type="containsText" dxfId="1040" priority="1042" operator="containsText" text="A DISPO DE L'EXPLOIT">
      <formula>NOT(ISERROR(SEARCH("A DISPO DE L'EXPLOIT",E50)))</formula>
    </cfRule>
    <cfRule type="containsText" dxfId="1039" priority="1043" operator="containsText" text="RECHERCHE DE FRET">
      <formula>NOT(ISERROR(SEARCH("RECHERCHE DE FRET",E50)))</formula>
    </cfRule>
    <cfRule type="containsText" dxfId="1038" priority="1044" operator="containsText" text="PTF AUTO 6">
      <formula>NOT(ISERROR(SEARCH("PTF AUTO 6",E50)))</formula>
    </cfRule>
    <cfRule type="containsText" dxfId="1037" priority="1045" operator="containsText" text="PARC">
      <formula>NOT(ISERROR(SEARCH("PARC",E50)))</formula>
    </cfRule>
  </conditionalFormatting>
  <conditionalFormatting sqref="E51 H51 K51 N51 Q51 E52:F52 H52:I52 K52:L52 N52:O52 Q52:R52">
    <cfRule type="containsText" dxfId="1036" priority="1046" operator="containsText" text="E-COMMERCE ptf 006">
      <formula>NOT(ISERROR(SEARCH("E-COMMERCE ptf 006",E51)))</formula>
    </cfRule>
    <cfRule type="containsText" dxfId="1035" priority="1047" operator="containsText" text="2ème TOUR">
      <formula>NOT(ISERROR(SEARCH("2ème TOUR",E51)))</formula>
    </cfRule>
  </conditionalFormatting>
  <conditionalFormatting sqref="E53:E64 H53:H64 K53:K64 N53:N64 Q53:Q64">
    <cfRule type="containsText" dxfId="1034" priority="1024" operator="containsText" text="A DISPO DE L'EXPLOIT">
      <formula>NOT(ISERROR(SEARCH("A DISPO DE L'EXPLOIT",E53)))</formula>
    </cfRule>
    <cfRule type="containsText" dxfId="1033" priority="1025" operator="containsText" text="RECHERCHE DE FRET">
      <formula>NOT(ISERROR(SEARCH("RECHERCHE DE FRET",E53)))</formula>
    </cfRule>
    <cfRule type="containsText" dxfId="1032" priority="1026" operator="containsText" text="PTF AUTO 6">
      <formula>NOT(ISERROR(SEARCH("PTF AUTO 6",E53)))</formula>
    </cfRule>
    <cfRule type="containsText" dxfId="1031" priority="1027" operator="containsText" text="PARC">
      <formula>NOT(ISERROR(SEARCH("PARC",E53)))</formula>
    </cfRule>
    <cfRule type="containsText" dxfId="1030" priority="1028" operator="containsText" text="E-COMMERCE ptf 006">
      <formula>NOT(ISERROR(SEARCH("E-COMMERCE ptf 006",E53)))</formula>
    </cfRule>
    <cfRule type="containsText" dxfId="1029" priority="1029" operator="containsText" text="2ème TOUR">
      <formula>NOT(ISERROR(SEARCH("2ème TOUR",E53)))</formula>
    </cfRule>
  </conditionalFormatting>
  <conditionalFormatting sqref="E66 H66 K66 N66 Q66 T66">
    <cfRule type="containsText" dxfId="1028" priority="992" operator="containsText" text="E-COMMERCE ptf 006">
      <formula>NOT(ISERROR(SEARCH("E-COMMERCE ptf 006",E66)))</formula>
    </cfRule>
    <cfRule type="containsText" dxfId="1027" priority="993" operator="containsText" text="2ème TOUR">
      <formula>NOT(ISERROR(SEARCH("2ème TOUR",E66)))</formula>
    </cfRule>
  </conditionalFormatting>
  <conditionalFormatting sqref="E66:E67 H66:H67 K66:K67 N66:N67 Q66:Q67 E68:F68 H68:I68 K68:L68 N68:O68 Q68:R68">
    <cfRule type="containsText" dxfId="1026" priority="778" operator="containsText" text="A DISPO DE L'EXPLOIT">
      <formula>NOT(ISERROR(SEARCH("A DISPO DE L'EXPLOIT",E66)))</formula>
    </cfRule>
    <cfRule type="containsText" dxfId="1025" priority="779" operator="containsText" text="RECHERCHE DE FRET">
      <formula>NOT(ISERROR(SEARCH("RECHERCHE DE FRET",E66)))</formula>
    </cfRule>
    <cfRule type="containsText" dxfId="1024" priority="780" operator="containsText" text="PTF AUTO 6">
      <formula>NOT(ISERROR(SEARCH("PTF AUTO 6",E66)))</formula>
    </cfRule>
    <cfRule type="containsText" dxfId="1023" priority="781" operator="containsText" text="PARC">
      <formula>NOT(ISERROR(SEARCH("PARC",E66)))</formula>
    </cfRule>
  </conditionalFormatting>
  <conditionalFormatting sqref="E67 H67 K67 N67 Q67 E68:F68 H68:I68 K68:L68 N68:O68 Q68:R68">
    <cfRule type="containsText" dxfId="1022" priority="782" operator="containsText" text="E-COMMERCE ptf 006">
      <formula>NOT(ISERROR(SEARCH("E-COMMERCE ptf 006",E67)))</formula>
    </cfRule>
    <cfRule type="containsText" dxfId="1021" priority="783" operator="containsText" text="2ème TOUR">
      <formula>NOT(ISERROR(SEARCH("2ème TOUR",E67)))</formula>
    </cfRule>
  </conditionalFormatting>
  <conditionalFormatting sqref="E69:E80 H69:H80 K69:K80 N69:N80 Q69:Q80">
    <cfRule type="containsText" dxfId="1020" priority="760" operator="containsText" text="A DISPO DE L'EXPLOIT">
      <formula>NOT(ISERROR(SEARCH("A DISPO DE L'EXPLOIT",E69)))</formula>
    </cfRule>
    <cfRule type="containsText" dxfId="1019" priority="761" operator="containsText" text="RECHERCHE DE FRET">
      <formula>NOT(ISERROR(SEARCH("RECHERCHE DE FRET",E69)))</formula>
    </cfRule>
    <cfRule type="containsText" dxfId="1018" priority="762" operator="containsText" text="PTF AUTO 6">
      <formula>NOT(ISERROR(SEARCH("PTF AUTO 6",E69)))</formula>
    </cfRule>
    <cfRule type="containsText" dxfId="1017" priority="763" operator="containsText" text="PARC">
      <formula>NOT(ISERROR(SEARCH("PARC",E69)))</formula>
    </cfRule>
    <cfRule type="containsText" dxfId="1016" priority="764" operator="containsText" text="E-COMMERCE ptf 006">
      <formula>NOT(ISERROR(SEARCH("E-COMMERCE ptf 006",E69)))</formula>
    </cfRule>
    <cfRule type="containsText" dxfId="1015" priority="765" operator="containsText" text="2ème TOUR">
      <formula>NOT(ISERROR(SEARCH("2ème TOUR",E69)))</formula>
    </cfRule>
  </conditionalFormatting>
  <conditionalFormatting sqref="E82 H82 K82 N82 Q82 T82">
    <cfRule type="containsText" dxfId="1014" priority="976" operator="containsText" text="A DISPO DE L'EXPLOIT">
      <formula>NOT(ISERROR(SEARCH("A DISPO DE L'EXPLOIT",E82)))</formula>
    </cfRule>
    <cfRule type="containsText" dxfId="1013" priority="977" operator="containsText" text="RECHERCHE DE FRET">
      <formula>NOT(ISERROR(SEARCH("RECHERCHE DE FRET",E82)))</formula>
    </cfRule>
    <cfRule type="containsText" dxfId="1012" priority="978" operator="containsText" text="PTF AUTO 6">
      <formula>NOT(ISERROR(SEARCH("PTF AUTO 6",E82)))</formula>
    </cfRule>
    <cfRule type="containsText" dxfId="1011" priority="979" operator="containsText" text="PARC">
      <formula>NOT(ISERROR(SEARCH("PARC",E82)))</formula>
    </cfRule>
    <cfRule type="containsText" dxfId="1010" priority="980" operator="containsText" text="E-COMMERCE ptf 006">
      <formula>NOT(ISERROR(SEARCH("E-COMMERCE ptf 006",E82)))</formula>
    </cfRule>
    <cfRule type="containsText" dxfId="1009" priority="981" operator="containsText" text="2ème TOUR">
      <formula>NOT(ISERROR(SEARCH("2ème TOUR",E82)))</formula>
    </cfRule>
  </conditionalFormatting>
  <conditionalFormatting sqref="E109 E111 E113 E115">
    <cfRule type="containsText" dxfId="1008" priority="184" operator="containsText" text="A DISPO DE L'EXPLOIT">
      <formula>NOT(ISERROR(SEARCH("A DISPO DE L'EXPLOIT",E109)))</formula>
    </cfRule>
    <cfRule type="containsText" dxfId="1007" priority="185" operator="containsText" text="RECHERCHE DE FRET">
      <formula>NOT(ISERROR(SEARCH("RECHERCHE DE FRET",E109)))</formula>
    </cfRule>
    <cfRule type="containsText" dxfId="1006" priority="186" operator="containsText" text="PTF AUTO 6">
      <formula>NOT(ISERROR(SEARCH("PTF AUTO 6",E109)))</formula>
    </cfRule>
    <cfRule type="containsText" dxfId="1005" priority="187" operator="containsText" text="PARC">
      <formula>NOT(ISERROR(SEARCH("PARC",E109)))</formula>
    </cfRule>
    <cfRule type="containsText" dxfId="1004" priority="188" operator="containsText" text="E-COMMERCE ptf 006">
      <formula>NOT(ISERROR(SEARCH("E-COMMERCE ptf 006",E109)))</formula>
    </cfRule>
    <cfRule type="containsText" dxfId="1003" priority="189" operator="containsText" text="2ème TOUR">
      <formula>NOT(ISERROR(SEARCH("2ème TOUR",E109)))</formula>
    </cfRule>
  </conditionalFormatting>
  <conditionalFormatting sqref="E3:F4 H3:I4 K3:L4 N3:O4 Q3:R4">
    <cfRule type="containsText" dxfId="1002" priority="4384" operator="containsText" text="A DISPO DE L'EXPLOIT">
      <formula>NOT(ISERROR(SEARCH("A DISPO DE L'EXPLOIT",E3)))</formula>
    </cfRule>
    <cfRule type="containsText" dxfId="1001" priority="4385" operator="containsText" text="RECHERCHE DE FRET">
      <formula>NOT(ISERROR(SEARCH("RECHERCHE DE FRET",E3)))</formula>
    </cfRule>
    <cfRule type="containsText" dxfId="1000" priority="4386" operator="containsText" text="PTF AUTO 6">
      <formula>NOT(ISERROR(SEARCH("PTF AUTO 6",E3)))</formula>
    </cfRule>
    <cfRule type="containsText" dxfId="999" priority="4387" operator="containsText" text="PARC">
      <formula>NOT(ISERROR(SEARCH("PARC",E3)))</formula>
    </cfRule>
    <cfRule type="containsText" dxfId="998" priority="4388" operator="containsText" text="E-COMMERCE ptf 006">
      <formula>NOT(ISERROR(SEARCH("E-COMMERCE ptf 006",E3)))</formula>
    </cfRule>
    <cfRule type="containsText" dxfId="997" priority="4389" operator="containsText" text="2ème TOUR">
      <formula>NOT(ISERROR(SEARCH("2ème TOUR",E3)))</formula>
    </cfRule>
  </conditionalFormatting>
  <conditionalFormatting sqref="E20:F20">
    <cfRule type="containsText" dxfId="996" priority="1920" operator="containsText" text="PTF AUTO 6">
      <formula>NOT(ISERROR(SEARCH("PTF AUTO 6",E20)))</formula>
    </cfRule>
    <cfRule type="containsText" dxfId="995" priority="1921" operator="containsText" text="PARC">
      <formula>NOT(ISERROR(SEARCH("PARC",E20)))</formula>
    </cfRule>
  </conditionalFormatting>
  <conditionalFormatting sqref="E35:F36 H35:I36 K35:L36 N35:O36 Q35:R36">
    <cfRule type="containsText" dxfId="994" priority="1840" operator="containsText" text="A DISPO DE L'EXPLOIT">
      <formula>NOT(ISERROR(SEARCH("A DISPO DE L'EXPLOIT",E35)))</formula>
    </cfRule>
    <cfRule type="containsText" dxfId="993" priority="1841" operator="containsText" text="RECHERCHE DE FRET">
      <formula>NOT(ISERROR(SEARCH("RECHERCHE DE FRET",E35)))</formula>
    </cfRule>
    <cfRule type="containsText" dxfId="992" priority="1842" operator="containsText" text="PTF AUTO 6">
      <formula>NOT(ISERROR(SEARCH("PTF AUTO 6",E35)))</formula>
    </cfRule>
    <cfRule type="containsText" dxfId="991" priority="1843" operator="containsText" text="PARC">
      <formula>NOT(ISERROR(SEARCH("PARC",E35)))</formula>
    </cfRule>
  </conditionalFormatting>
  <conditionalFormatting sqref="F19 I19 L19 O19 R19">
    <cfRule type="containsText" dxfId="990" priority="1916" operator="containsText" text="E-COMMERCE ptf 006">
      <formula>NOT(ISERROR(SEARCH("E-COMMERCE ptf 006",F19)))</formula>
    </cfRule>
    <cfRule type="containsText" dxfId="989" priority="1917" operator="containsText" text="2ème TOUR">
      <formula>NOT(ISERROR(SEARCH("2ème TOUR",F19)))</formula>
    </cfRule>
  </conditionalFormatting>
  <conditionalFormatting sqref="F21 I21 L21 O21 R21 T21:V32 C37 F37 I37 L37 O37 R37">
    <cfRule type="containsText" dxfId="988" priority="1486" operator="containsText" text="A DISPO DE L'EXPLOIT">
      <formula>NOT(ISERROR(SEARCH("A DISPO DE L'EXPLOIT",C21)))</formula>
    </cfRule>
    <cfRule type="containsText" dxfId="987" priority="1487" operator="containsText" text="RECHERCHE DE FRET">
      <formula>NOT(ISERROR(SEARCH("RECHERCHE DE FRET",C21)))</formula>
    </cfRule>
    <cfRule type="containsText" dxfId="986" priority="1488" operator="containsText" text="PTF AUTO 6">
      <formula>NOT(ISERROR(SEARCH("PTF AUTO 6",C21)))</formula>
    </cfRule>
    <cfRule type="containsText" dxfId="985" priority="1489" operator="containsText" text="PARC">
      <formula>NOT(ISERROR(SEARCH("PARC",C21)))</formula>
    </cfRule>
  </conditionalFormatting>
  <conditionalFormatting sqref="F21 I21 L21 O21 R21 U21 C37 F37 I37 L37 O37 R37">
    <cfRule type="containsText" dxfId="984" priority="1490" operator="containsText" text="E-COMMERCE ptf 006">
      <formula>NOT(ISERROR(SEARCH("E-COMMERCE ptf 006",C21)))</formula>
    </cfRule>
    <cfRule type="containsText" dxfId="983" priority="1491" operator="containsText" text="2ème TOUR">
      <formula>NOT(ISERROR(SEARCH("2ème TOUR",C21)))</formula>
    </cfRule>
  </conditionalFormatting>
  <conditionalFormatting sqref="F35 I35 L35 O35 R35">
    <cfRule type="containsText" dxfId="982" priority="1844" operator="containsText" text="E-COMMERCE ptf 006">
      <formula>NOT(ISERROR(SEARCH("E-COMMERCE ptf 006",F35)))</formula>
    </cfRule>
    <cfRule type="containsText" dxfId="981" priority="1845" operator="containsText" text="2ème TOUR">
      <formula>NOT(ISERROR(SEARCH("2ème TOUR",F35)))</formula>
    </cfRule>
  </conditionalFormatting>
  <conditionalFormatting sqref="F51 I51 L51 O51 R51">
    <cfRule type="containsText" dxfId="980" priority="1036" operator="containsText" text="A DISPO DE L'EXPLOIT">
      <formula>NOT(ISERROR(SEARCH("A DISPO DE L'EXPLOIT",F51)))</formula>
    </cfRule>
    <cfRule type="containsText" dxfId="979" priority="1037" operator="containsText" text="RECHERCHE DE FRET">
      <formula>NOT(ISERROR(SEARCH("RECHERCHE DE FRET",F51)))</formula>
    </cfRule>
    <cfRule type="containsText" dxfId="978" priority="1038" operator="containsText" text="PTF AUTO 6">
      <formula>NOT(ISERROR(SEARCH("PTF AUTO 6",F51)))</formula>
    </cfRule>
    <cfRule type="containsText" dxfId="977" priority="1039" operator="containsText" text="PARC">
      <formula>NOT(ISERROR(SEARCH("PARC",F51)))</formula>
    </cfRule>
    <cfRule type="containsText" dxfId="976" priority="1040" operator="containsText" text="E-COMMERCE ptf 006">
      <formula>NOT(ISERROR(SEARCH("E-COMMERCE ptf 006",F51)))</formula>
    </cfRule>
    <cfRule type="containsText" dxfId="975" priority="1041" operator="containsText" text="2ème TOUR">
      <formula>NOT(ISERROR(SEARCH("2ème TOUR",F51)))</formula>
    </cfRule>
  </conditionalFormatting>
  <conditionalFormatting sqref="F67 I67 L67 O67 R67">
    <cfRule type="containsText" dxfId="974" priority="772" operator="containsText" text="A DISPO DE L'EXPLOIT">
      <formula>NOT(ISERROR(SEARCH("A DISPO DE L'EXPLOIT",F67)))</formula>
    </cfRule>
    <cfRule type="containsText" dxfId="973" priority="773" operator="containsText" text="RECHERCHE DE FRET">
      <formula>NOT(ISERROR(SEARCH("RECHERCHE DE FRET",F67)))</formula>
    </cfRule>
    <cfRule type="containsText" dxfId="972" priority="774" operator="containsText" text="PTF AUTO 6">
      <formula>NOT(ISERROR(SEARCH("PTF AUTO 6",F67)))</formula>
    </cfRule>
    <cfRule type="containsText" dxfId="971" priority="775" operator="containsText" text="PARC">
      <formula>NOT(ISERROR(SEARCH("PARC",F67)))</formula>
    </cfRule>
    <cfRule type="containsText" dxfId="970" priority="776" operator="containsText" text="E-COMMERCE ptf 006">
      <formula>NOT(ISERROR(SEARCH("E-COMMERCE ptf 006",F67)))</formula>
    </cfRule>
    <cfRule type="containsText" dxfId="969" priority="777" operator="containsText" text="2ème TOUR">
      <formula>NOT(ISERROR(SEARCH("2ème TOUR",F67)))</formula>
    </cfRule>
  </conditionalFormatting>
  <conditionalFormatting sqref="G4">
    <cfRule type="containsText" dxfId="968" priority="3244" operator="containsText" text="A DISPO DE L'EXPLOIT">
      <formula>NOT(ISERROR(SEARCH("A DISPO DE L'EXPLOIT",G4)))</formula>
    </cfRule>
    <cfRule type="containsText" dxfId="967" priority="3245" operator="containsText" text="RECHERCHE DE FRET">
      <formula>NOT(ISERROR(SEARCH("RECHERCHE DE FRET",G4)))</formula>
    </cfRule>
    <cfRule type="containsText" dxfId="966" priority="3246" operator="containsText" text="PTF AUTO 6">
      <formula>NOT(ISERROR(SEARCH("PTF AUTO 6",G4)))</formula>
    </cfRule>
    <cfRule type="containsText" dxfId="965" priority="3247" operator="containsText" text="PARC">
      <formula>NOT(ISERROR(SEARCH("PARC",G4)))</formula>
    </cfRule>
    <cfRule type="containsText" dxfId="964" priority="3248" operator="containsText" text="E-COMMERCE ptf 006">
      <formula>NOT(ISERROR(SEARCH("E-COMMERCE ptf 006",G4)))</formula>
    </cfRule>
    <cfRule type="containsText" dxfId="963" priority="3249" operator="containsText" text="2ème TOUR">
      <formula>NOT(ISERROR(SEARCH("2ème TOUR",G4)))</formula>
    </cfRule>
  </conditionalFormatting>
  <conditionalFormatting sqref="G19 J19 M19 P19 S19">
    <cfRule type="containsText" dxfId="962" priority="1898" operator="containsText" text="E-COMMERCE ptf 006">
      <formula>NOT(ISERROR(SEARCH("E-COMMERCE ptf 006",G19)))</formula>
    </cfRule>
    <cfRule type="containsText" dxfId="961" priority="1899" operator="containsText" text="2ème TOUR">
      <formula>NOT(ISERROR(SEARCH("2ème TOUR",G19)))</formula>
    </cfRule>
  </conditionalFormatting>
  <conditionalFormatting sqref="G19:G21 J19:J21 M19:M21 P19:P21 S19:S21">
    <cfRule type="containsText" dxfId="960" priority="1894" operator="containsText" text="A DISPO DE L'EXPLOIT">
      <formula>NOT(ISERROR(SEARCH("A DISPO DE L'EXPLOIT",G19)))</formula>
    </cfRule>
    <cfRule type="containsText" dxfId="959" priority="1895" operator="containsText" text="RECHERCHE DE FRET">
      <formula>NOT(ISERROR(SEARCH("RECHERCHE DE FRET",G19)))</formula>
    </cfRule>
    <cfRule type="containsText" dxfId="958" priority="1896" operator="containsText" text="PTF AUTO 6">
      <formula>NOT(ISERROR(SEARCH("PTF AUTO 6",G19)))</formula>
    </cfRule>
    <cfRule type="containsText" dxfId="957" priority="1897" operator="containsText" text="PARC">
      <formula>NOT(ISERROR(SEARCH("PARC",G19)))</formula>
    </cfRule>
  </conditionalFormatting>
  <conditionalFormatting sqref="G20 J20 M20 P20 S20">
    <cfRule type="containsText" dxfId="956" priority="1910" operator="containsText" text="E-COMMERCE ptf 006">
      <formula>NOT(ISERROR(SEARCH("E-COMMERCE ptf 006",G20)))</formula>
    </cfRule>
    <cfRule type="containsText" dxfId="955" priority="1911" operator="containsText" text="2ème TOUR">
      <formula>NOT(ISERROR(SEARCH("2ème TOUR",G20)))</formula>
    </cfRule>
  </conditionalFormatting>
  <conditionalFormatting sqref="G21 J21 M21 P21 S21 I22:J32 L22:M32 O22:P32 R22:S32">
    <cfRule type="containsText" dxfId="954" priority="1928" operator="containsText" text="E-COMMERCE ptf 006">
      <formula>NOT(ISERROR(SEARCH("E-COMMERCE ptf 006",G21)))</formula>
    </cfRule>
    <cfRule type="containsText" dxfId="953" priority="1929" operator="containsText" text="2ème TOUR">
      <formula>NOT(ISERROR(SEARCH("2ème TOUR",G21)))</formula>
    </cfRule>
  </conditionalFormatting>
  <conditionalFormatting sqref="G35 J35 M35 P35 S35">
    <cfRule type="containsText" dxfId="952" priority="1826" operator="containsText" text="E-COMMERCE ptf 006">
      <formula>NOT(ISERROR(SEARCH("E-COMMERCE ptf 006",G35)))</formula>
    </cfRule>
    <cfRule type="containsText" dxfId="951" priority="1827" operator="containsText" text="2ème TOUR">
      <formula>NOT(ISERROR(SEARCH("2ème TOUR",G35)))</formula>
    </cfRule>
  </conditionalFormatting>
  <conditionalFormatting sqref="G35:G37 J35:J37 M35:M37 P35:P37 S35:S37">
    <cfRule type="containsText" dxfId="950" priority="1822" operator="containsText" text="A DISPO DE L'EXPLOIT">
      <formula>NOT(ISERROR(SEARCH("A DISPO DE L'EXPLOIT",G35)))</formula>
    </cfRule>
    <cfRule type="containsText" dxfId="949" priority="1823" operator="containsText" text="RECHERCHE DE FRET">
      <formula>NOT(ISERROR(SEARCH("RECHERCHE DE FRET",G35)))</formula>
    </cfRule>
    <cfRule type="containsText" dxfId="948" priority="1824" operator="containsText" text="PTF AUTO 6">
      <formula>NOT(ISERROR(SEARCH("PTF AUTO 6",G35)))</formula>
    </cfRule>
    <cfRule type="containsText" dxfId="947" priority="1825" operator="containsText" text="PARC">
      <formula>NOT(ISERROR(SEARCH("PARC",G35)))</formula>
    </cfRule>
  </conditionalFormatting>
  <conditionalFormatting sqref="G36 J36 M36 P36 S36">
    <cfRule type="containsText" dxfId="946" priority="1838" operator="containsText" text="E-COMMERCE ptf 006">
      <formula>NOT(ISERROR(SEARCH("E-COMMERCE ptf 006",G36)))</formula>
    </cfRule>
    <cfRule type="containsText" dxfId="945" priority="1839" operator="containsText" text="2ème TOUR">
      <formula>NOT(ISERROR(SEARCH("2ème TOUR",G36)))</formula>
    </cfRule>
  </conditionalFormatting>
  <conditionalFormatting sqref="G37 J37 M37 P37 S37 I38:J48 L38:M48 O38:P48 R38:S48">
    <cfRule type="containsText" dxfId="944" priority="1856" operator="containsText" text="E-COMMERCE ptf 006">
      <formula>NOT(ISERROR(SEARCH("E-COMMERCE ptf 006",G37)))</formula>
    </cfRule>
    <cfRule type="containsText" dxfId="943" priority="1857" operator="containsText" text="2ème TOUR">
      <formula>NOT(ISERROR(SEARCH("2ème TOUR",G37)))</formula>
    </cfRule>
  </conditionalFormatting>
  <conditionalFormatting sqref="G51 J51 M51 P51 S51">
    <cfRule type="containsText" dxfId="942" priority="1022" operator="containsText" text="E-COMMERCE ptf 006">
      <formula>NOT(ISERROR(SEARCH("E-COMMERCE ptf 006",G51)))</formula>
    </cfRule>
    <cfRule type="containsText" dxfId="941" priority="1023" operator="containsText" text="2ème TOUR">
      <formula>NOT(ISERROR(SEARCH("2ème TOUR",G51)))</formula>
    </cfRule>
  </conditionalFormatting>
  <conditionalFormatting sqref="G51:G53 J51:J53 M51:M53 P51:P53 S51:S53">
    <cfRule type="containsText" dxfId="940" priority="1018" operator="containsText" text="A DISPO DE L'EXPLOIT">
      <formula>NOT(ISERROR(SEARCH("A DISPO DE L'EXPLOIT",G51)))</formula>
    </cfRule>
    <cfRule type="containsText" dxfId="939" priority="1019" operator="containsText" text="RECHERCHE DE FRET">
      <formula>NOT(ISERROR(SEARCH("RECHERCHE DE FRET",G51)))</formula>
    </cfRule>
    <cfRule type="containsText" dxfId="938" priority="1020" operator="containsText" text="PTF AUTO 6">
      <formula>NOT(ISERROR(SEARCH("PTF AUTO 6",G51)))</formula>
    </cfRule>
    <cfRule type="containsText" dxfId="937" priority="1021" operator="containsText" text="PARC">
      <formula>NOT(ISERROR(SEARCH("PARC",G51)))</formula>
    </cfRule>
  </conditionalFormatting>
  <conditionalFormatting sqref="G52 J52 M52 P52 S52">
    <cfRule type="containsText" dxfId="936" priority="1034" operator="containsText" text="E-COMMERCE ptf 006">
      <formula>NOT(ISERROR(SEARCH("E-COMMERCE ptf 006",G52)))</formula>
    </cfRule>
    <cfRule type="containsText" dxfId="935" priority="1035" operator="containsText" text="2ème TOUR">
      <formula>NOT(ISERROR(SEARCH("2ème TOUR",G52)))</formula>
    </cfRule>
  </conditionalFormatting>
  <conditionalFormatting sqref="G53 J53 M53 P53 S53 I54:J64 L54:M64 O54:P64 R54:S64">
    <cfRule type="containsText" dxfId="934" priority="1052" operator="containsText" text="E-COMMERCE ptf 006">
      <formula>NOT(ISERROR(SEARCH("E-COMMERCE ptf 006",G53)))</formula>
    </cfRule>
    <cfRule type="containsText" dxfId="933" priority="1053" operator="containsText" text="2ème TOUR">
      <formula>NOT(ISERROR(SEARCH("2ème TOUR",G53)))</formula>
    </cfRule>
  </conditionalFormatting>
  <conditionalFormatting sqref="G67 J67 M67 P67 S67">
    <cfRule type="containsText" dxfId="932" priority="758" operator="containsText" text="E-COMMERCE ptf 006">
      <formula>NOT(ISERROR(SEARCH("E-COMMERCE ptf 006",G67)))</formula>
    </cfRule>
    <cfRule type="containsText" dxfId="931" priority="759" operator="containsText" text="2ème TOUR">
      <formula>NOT(ISERROR(SEARCH("2ème TOUR",G67)))</formula>
    </cfRule>
  </conditionalFormatting>
  <conditionalFormatting sqref="G67:G69 J67:J69 M67:M69 P67:P69 S67:S69">
    <cfRule type="containsText" dxfId="930" priority="754" operator="containsText" text="A DISPO DE L'EXPLOIT">
      <formula>NOT(ISERROR(SEARCH("A DISPO DE L'EXPLOIT",G67)))</formula>
    </cfRule>
    <cfRule type="containsText" dxfId="929" priority="755" operator="containsText" text="RECHERCHE DE FRET">
      <formula>NOT(ISERROR(SEARCH("RECHERCHE DE FRET",G67)))</formula>
    </cfRule>
    <cfRule type="containsText" dxfId="928" priority="756" operator="containsText" text="PTF AUTO 6">
      <formula>NOT(ISERROR(SEARCH("PTF AUTO 6",G67)))</formula>
    </cfRule>
    <cfRule type="containsText" dxfId="927" priority="757" operator="containsText" text="PARC">
      <formula>NOT(ISERROR(SEARCH("PARC",G67)))</formula>
    </cfRule>
  </conditionalFormatting>
  <conditionalFormatting sqref="G68 J68 M68 P68 S68">
    <cfRule type="containsText" dxfId="926" priority="770" operator="containsText" text="E-COMMERCE ptf 006">
      <formula>NOT(ISERROR(SEARCH("E-COMMERCE ptf 006",G68)))</formula>
    </cfRule>
    <cfRule type="containsText" dxfId="925" priority="771" operator="containsText" text="2ème TOUR">
      <formula>NOT(ISERROR(SEARCH("2ème TOUR",G68)))</formula>
    </cfRule>
  </conditionalFormatting>
  <conditionalFormatting sqref="G69 J69 M69 P69 S69 I70:J80 L70:M80 O70:P80 R70:S80">
    <cfRule type="containsText" dxfId="924" priority="788" operator="containsText" text="E-COMMERCE ptf 006">
      <formula>NOT(ISERROR(SEARCH("E-COMMERCE ptf 006",G69)))</formula>
    </cfRule>
    <cfRule type="containsText" dxfId="923" priority="789" operator="containsText" text="2ème TOUR">
      <formula>NOT(ISERROR(SEARCH("2ème TOUR",G69)))</formula>
    </cfRule>
  </conditionalFormatting>
  <conditionalFormatting sqref="G84:V104">
    <cfRule type="containsText" dxfId="922" priority="1494" operator="containsText" text="PTF AUTO 6">
      <formula>NOT(ISERROR(SEARCH("PTF AUTO 6",G84)))</formula>
    </cfRule>
    <cfRule type="containsText" dxfId="921" priority="1495" operator="containsText" text="PARC">
      <formula>NOT(ISERROR(SEARCH("PARC",G84)))</formula>
    </cfRule>
  </conditionalFormatting>
  <conditionalFormatting sqref="H5:H16">
    <cfRule type="containsText" dxfId="920" priority="3046" operator="containsText" text="A DISPO DE L'EXPLOIT">
      <formula>NOT(ISERROR(SEARCH("A DISPO DE L'EXPLOIT",H5)))</formula>
    </cfRule>
    <cfRule type="containsText" dxfId="919" priority="3047" operator="containsText" text="RECHERCHE DE FRET">
      <formula>NOT(ISERROR(SEARCH("RECHERCHE DE FRET",H5)))</formula>
    </cfRule>
    <cfRule type="containsText" dxfId="918" priority="3048" operator="containsText" text="PTF AUTO 6">
      <formula>NOT(ISERROR(SEARCH("PTF AUTO 6",H5)))</formula>
    </cfRule>
    <cfRule type="containsText" dxfId="917" priority="3049" operator="containsText" text="PARC">
      <formula>NOT(ISERROR(SEARCH("PARC",H5)))</formula>
    </cfRule>
    <cfRule type="containsText" dxfId="916" priority="3050" operator="containsText" text="E-COMMERCE ptf 006">
      <formula>NOT(ISERROR(SEARCH("E-COMMERCE ptf 006",H5)))</formula>
    </cfRule>
    <cfRule type="containsText" dxfId="915" priority="3051" operator="containsText" text="2ème TOUR">
      <formula>NOT(ISERROR(SEARCH("2ème TOUR",H5)))</formula>
    </cfRule>
  </conditionalFormatting>
  <conditionalFormatting sqref="I22:J32 L22:M32 O22:P32 R22:S32">
    <cfRule type="containsText" dxfId="914" priority="1924" operator="containsText" text="A DISPO DE L'EXPLOIT">
      <formula>NOT(ISERROR(SEARCH("A DISPO DE L'EXPLOIT",I22)))</formula>
    </cfRule>
    <cfRule type="containsText" dxfId="913" priority="1925" operator="containsText" text="RECHERCHE DE FRET">
      <formula>NOT(ISERROR(SEARCH("RECHERCHE DE FRET",I22)))</formula>
    </cfRule>
    <cfRule type="containsText" dxfId="912" priority="1926" operator="containsText" text="PTF AUTO 6">
      <formula>NOT(ISERROR(SEARCH("PTF AUTO 6",I22)))</formula>
    </cfRule>
    <cfRule type="containsText" dxfId="911" priority="1927" operator="containsText" text="PARC">
      <formula>NOT(ISERROR(SEARCH("PARC",I22)))</formula>
    </cfRule>
  </conditionalFormatting>
  <conditionalFormatting sqref="I38:J48 L38:M48 O38:P48 R38:S48">
    <cfRule type="containsText" dxfId="910" priority="1852" operator="containsText" text="A DISPO DE L'EXPLOIT">
      <formula>NOT(ISERROR(SEARCH("A DISPO DE L'EXPLOIT",I38)))</formula>
    </cfRule>
    <cfRule type="containsText" dxfId="909" priority="1853" operator="containsText" text="RECHERCHE DE FRET">
      <formula>NOT(ISERROR(SEARCH("RECHERCHE DE FRET",I38)))</formula>
    </cfRule>
    <cfRule type="containsText" dxfId="908" priority="1854" operator="containsText" text="PTF AUTO 6">
      <formula>NOT(ISERROR(SEARCH("PTF AUTO 6",I38)))</formula>
    </cfRule>
    <cfRule type="containsText" dxfId="907" priority="1855" operator="containsText" text="PARC">
      <formula>NOT(ISERROR(SEARCH("PARC",I38)))</formula>
    </cfRule>
  </conditionalFormatting>
  <conditionalFormatting sqref="I54:J64 L54:M64 O54:P64 R54:S64">
    <cfRule type="containsText" dxfId="906" priority="1048" operator="containsText" text="A DISPO DE L'EXPLOIT">
      <formula>NOT(ISERROR(SEARCH("A DISPO DE L'EXPLOIT",I54)))</formula>
    </cfRule>
    <cfRule type="containsText" dxfId="905" priority="1049" operator="containsText" text="RECHERCHE DE FRET">
      <formula>NOT(ISERROR(SEARCH("RECHERCHE DE FRET",I54)))</formula>
    </cfRule>
    <cfRule type="containsText" dxfId="904" priority="1050" operator="containsText" text="PTF AUTO 6">
      <formula>NOT(ISERROR(SEARCH("PTF AUTO 6",I54)))</formula>
    </cfRule>
    <cfRule type="containsText" dxfId="903" priority="1051" operator="containsText" text="PARC">
      <formula>NOT(ISERROR(SEARCH("PARC",I54)))</formula>
    </cfRule>
  </conditionalFormatting>
  <conditionalFormatting sqref="I70:J80 L70:M80 O70:P80 R70:S80">
    <cfRule type="containsText" dxfId="902" priority="784" operator="containsText" text="A DISPO DE L'EXPLOIT">
      <formula>NOT(ISERROR(SEARCH("A DISPO DE L'EXPLOIT",I70)))</formula>
    </cfRule>
    <cfRule type="containsText" dxfId="901" priority="785" operator="containsText" text="RECHERCHE DE FRET">
      <formula>NOT(ISERROR(SEARCH("RECHERCHE DE FRET",I70)))</formula>
    </cfRule>
    <cfRule type="containsText" dxfId="900" priority="786" operator="containsText" text="PTF AUTO 6">
      <formula>NOT(ISERROR(SEARCH("PTF AUTO 6",I70)))</formula>
    </cfRule>
    <cfRule type="containsText" dxfId="899" priority="787" operator="containsText" text="PARC">
      <formula>NOT(ISERROR(SEARCH("PARC",I70)))</formula>
    </cfRule>
  </conditionalFormatting>
  <conditionalFormatting sqref="I5:K16">
    <cfRule type="containsText" dxfId="898" priority="3072" operator="containsText" text="PTF AUTO 6">
      <formula>NOT(ISERROR(SEARCH("PTF AUTO 6",I5)))</formula>
    </cfRule>
    <cfRule type="containsText" dxfId="897" priority="3073" operator="containsText" text="PARC">
      <formula>NOT(ISERROR(SEARCH("PARC",I5)))</formula>
    </cfRule>
  </conditionalFormatting>
  <conditionalFormatting sqref="J4">
    <cfRule type="containsText" dxfId="896" priority="3250" operator="containsText" text="A DISPO DE L'EXPLOIT">
      <formula>NOT(ISERROR(SEARCH("A DISPO DE L'EXPLOIT",J4)))</formula>
    </cfRule>
    <cfRule type="containsText" dxfId="895" priority="3251" operator="containsText" text="RECHERCHE DE FRET">
      <formula>NOT(ISERROR(SEARCH("RECHERCHE DE FRET",J4)))</formula>
    </cfRule>
    <cfRule type="containsText" dxfId="894" priority="3252" operator="containsText" text="PTF AUTO 6">
      <formula>NOT(ISERROR(SEARCH("PTF AUTO 6",J4)))</formula>
    </cfRule>
    <cfRule type="containsText" dxfId="893" priority="3253" operator="containsText" text="PARC">
      <formula>NOT(ISERROR(SEARCH("PARC",J4)))</formula>
    </cfRule>
    <cfRule type="containsText" dxfId="892" priority="3254" operator="containsText" text="E-COMMERCE ptf 006">
      <formula>NOT(ISERROR(SEARCH("E-COMMERCE ptf 006",J4)))</formula>
    </cfRule>
    <cfRule type="containsText" dxfId="891" priority="3255" operator="containsText" text="2ème TOUR">
      <formula>NOT(ISERROR(SEARCH("2ème TOUR",J4)))</formula>
    </cfRule>
  </conditionalFormatting>
  <conditionalFormatting sqref="K5:K16">
    <cfRule type="containsText" dxfId="890" priority="3070" operator="containsText" text="A DISPO DE L'EXPLOIT">
      <formula>NOT(ISERROR(SEARCH("A DISPO DE L'EXPLOIT",K5)))</formula>
    </cfRule>
    <cfRule type="containsText" dxfId="889" priority="3071" operator="containsText" text="RECHERCHE DE FRET">
      <formula>NOT(ISERROR(SEARCH("RECHERCHE DE FRET",K5)))</formula>
    </cfRule>
    <cfRule type="containsText" dxfId="888" priority="3074" operator="containsText" text="E-COMMERCE ptf 006">
      <formula>NOT(ISERROR(SEARCH("E-COMMERCE ptf 006",K5)))</formula>
    </cfRule>
    <cfRule type="containsText" dxfId="887" priority="3075" operator="containsText" text="2ème TOUR">
      <formula>NOT(ISERROR(SEARCH("2ème TOUR",K5)))</formula>
    </cfRule>
  </conditionalFormatting>
  <conditionalFormatting sqref="L5:N16">
    <cfRule type="containsText" dxfId="886" priority="3078" operator="containsText" text="PTF AUTO 6">
      <formula>NOT(ISERROR(SEARCH("PTF AUTO 6",L5)))</formula>
    </cfRule>
    <cfRule type="containsText" dxfId="885" priority="3079" operator="containsText" text="PARC">
      <formula>NOT(ISERROR(SEARCH("PARC",L5)))</formula>
    </cfRule>
  </conditionalFormatting>
  <conditionalFormatting sqref="M4">
    <cfRule type="containsText" dxfId="884" priority="3256" operator="containsText" text="A DISPO DE L'EXPLOIT">
      <formula>NOT(ISERROR(SEARCH("A DISPO DE L'EXPLOIT",M4)))</formula>
    </cfRule>
    <cfRule type="containsText" dxfId="883" priority="3257" operator="containsText" text="RECHERCHE DE FRET">
      <formula>NOT(ISERROR(SEARCH("RECHERCHE DE FRET",M4)))</formula>
    </cfRule>
    <cfRule type="containsText" dxfId="882" priority="3258" operator="containsText" text="PTF AUTO 6">
      <formula>NOT(ISERROR(SEARCH("PTF AUTO 6",M4)))</formula>
    </cfRule>
    <cfRule type="containsText" dxfId="881" priority="3259" operator="containsText" text="PARC">
      <formula>NOT(ISERROR(SEARCH("PARC",M4)))</formula>
    </cfRule>
    <cfRule type="containsText" dxfId="880" priority="3260" operator="containsText" text="E-COMMERCE ptf 006">
      <formula>NOT(ISERROR(SEARCH("E-COMMERCE ptf 006",M4)))</formula>
    </cfRule>
    <cfRule type="containsText" dxfId="879" priority="3261" operator="containsText" text="2ème TOUR">
      <formula>NOT(ISERROR(SEARCH("2ème TOUR",M4)))</formula>
    </cfRule>
  </conditionalFormatting>
  <conditionalFormatting sqref="N5:N16">
    <cfRule type="containsText" dxfId="878" priority="3076" operator="containsText" text="A DISPO DE L'EXPLOIT">
      <formula>NOT(ISERROR(SEARCH("A DISPO DE L'EXPLOIT",N5)))</formula>
    </cfRule>
    <cfRule type="containsText" dxfId="877" priority="3077" operator="containsText" text="RECHERCHE DE FRET">
      <formula>NOT(ISERROR(SEARCH("RECHERCHE DE FRET",N5)))</formula>
    </cfRule>
    <cfRule type="containsText" dxfId="876" priority="3080" operator="containsText" text="E-COMMERCE ptf 006">
      <formula>NOT(ISERROR(SEARCH("E-COMMERCE ptf 006",N5)))</formula>
    </cfRule>
    <cfRule type="containsText" dxfId="875" priority="3081" operator="containsText" text="2ème TOUR">
      <formula>NOT(ISERROR(SEARCH("2ème TOUR",N5)))</formula>
    </cfRule>
  </conditionalFormatting>
  <conditionalFormatting sqref="O5:Q16">
    <cfRule type="containsText" dxfId="874" priority="3084" operator="containsText" text="PTF AUTO 6">
      <formula>NOT(ISERROR(SEARCH("PTF AUTO 6",O5)))</formula>
    </cfRule>
    <cfRule type="containsText" dxfId="873" priority="3085" operator="containsText" text="PARC">
      <formula>NOT(ISERROR(SEARCH("PARC",O5)))</formula>
    </cfRule>
  </conditionalFormatting>
  <conditionalFormatting sqref="P4">
    <cfRule type="containsText" dxfId="872" priority="3262" operator="containsText" text="A DISPO DE L'EXPLOIT">
      <formula>NOT(ISERROR(SEARCH("A DISPO DE L'EXPLOIT",P4)))</formula>
    </cfRule>
    <cfRule type="containsText" dxfId="871" priority="3263" operator="containsText" text="RECHERCHE DE FRET">
      <formula>NOT(ISERROR(SEARCH("RECHERCHE DE FRET",P4)))</formula>
    </cfRule>
    <cfRule type="containsText" dxfId="870" priority="3264" operator="containsText" text="PTF AUTO 6">
      <formula>NOT(ISERROR(SEARCH("PTF AUTO 6",P4)))</formula>
    </cfRule>
    <cfRule type="containsText" dxfId="869" priority="3265" operator="containsText" text="PARC">
      <formula>NOT(ISERROR(SEARCH("PARC",P4)))</formula>
    </cfRule>
    <cfRule type="containsText" dxfId="868" priority="3266" operator="containsText" text="E-COMMERCE ptf 006">
      <formula>NOT(ISERROR(SEARCH("E-COMMERCE ptf 006",P4)))</formula>
    </cfRule>
    <cfRule type="containsText" dxfId="867" priority="3267" operator="containsText" text="2ème TOUR">
      <formula>NOT(ISERROR(SEARCH("2ème TOUR",P4)))</formula>
    </cfRule>
  </conditionalFormatting>
  <conditionalFormatting sqref="Q5:Q16">
    <cfRule type="containsText" dxfId="866" priority="3082" operator="containsText" text="A DISPO DE L'EXPLOIT">
      <formula>NOT(ISERROR(SEARCH("A DISPO DE L'EXPLOIT",Q5)))</formula>
    </cfRule>
    <cfRule type="containsText" dxfId="865" priority="3083" operator="containsText" text="RECHERCHE DE FRET">
      <formula>NOT(ISERROR(SEARCH("RECHERCHE DE FRET",Q5)))</formula>
    </cfRule>
    <cfRule type="containsText" dxfId="864" priority="3086" operator="containsText" text="E-COMMERCE ptf 006">
      <formula>NOT(ISERROR(SEARCH("E-COMMERCE ptf 006",Q5)))</formula>
    </cfRule>
    <cfRule type="containsText" dxfId="863" priority="3087" operator="containsText" text="2ème TOUR">
      <formula>NOT(ISERROR(SEARCH("2ème TOUR",Q5)))</formula>
    </cfRule>
  </conditionalFormatting>
  <conditionalFormatting sqref="R5:V16">
    <cfRule type="containsText" dxfId="862" priority="3312" operator="containsText" text="PTF AUTO 6">
      <formula>NOT(ISERROR(SEARCH("PTF AUTO 6",R5)))</formula>
    </cfRule>
    <cfRule type="containsText" dxfId="861" priority="3313" operator="containsText" text="PARC">
      <formula>NOT(ISERROR(SEARCH("PARC",R5)))</formula>
    </cfRule>
  </conditionalFormatting>
  <conditionalFormatting sqref="S4">
    <cfRule type="containsText" dxfId="860" priority="3268" operator="containsText" text="A DISPO DE L'EXPLOIT">
      <formula>NOT(ISERROR(SEARCH("A DISPO DE L'EXPLOIT",S4)))</formula>
    </cfRule>
    <cfRule type="containsText" dxfId="859" priority="3269" operator="containsText" text="RECHERCHE DE FRET">
      <formula>NOT(ISERROR(SEARCH("RECHERCHE DE FRET",S4)))</formula>
    </cfRule>
    <cfRule type="containsText" dxfId="858" priority="3270" operator="containsText" text="PTF AUTO 6">
      <formula>NOT(ISERROR(SEARCH("PTF AUTO 6",S4)))</formula>
    </cfRule>
    <cfRule type="containsText" dxfId="857" priority="3271" operator="containsText" text="PARC">
      <formula>NOT(ISERROR(SEARCH("PARC",S4)))</formula>
    </cfRule>
    <cfRule type="containsText" dxfId="856" priority="3272" operator="containsText" text="E-COMMERCE ptf 006">
      <formula>NOT(ISERROR(SEARCH("E-COMMERCE ptf 006",S4)))</formula>
    </cfRule>
    <cfRule type="containsText" dxfId="855" priority="3273" operator="containsText" text="2ème TOUR">
      <formula>NOT(ISERROR(SEARCH("2ème TOUR",S4)))</formula>
    </cfRule>
  </conditionalFormatting>
  <conditionalFormatting sqref="T5:T16">
    <cfRule type="containsText" dxfId="854" priority="3310" operator="containsText" text="A DISPO DE L'EXPLOIT">
      <formula>NOT(ISERROR(SEARCH("A DISPO DE L'EXPLOIT",T5)))</formula>
    </cfRule>
    <cfRule type="containsText" dxfId="853" priority="3311" operator="containsText" text="RECHERCHE DE FRET">
      <formula>NOT(ISERROR(SEARCH("RECHERCHE DE FRET",T5)))</formula>
    </cfRule>
    <cfRule type="containsText" dxfId="852" priority="3314" operator="containsText" text="E-COMMERCE ptf 006">
      <formula>NOT(ISERROR(SEARCH("E-COMMERCE ptf 006",T5)))</formula>
    </cfRule>
    <cfRule type="containsText" dxfId="851" priority="3315" operator="containsText" text="2ème TOUR">
      <formula>NOT(ISERROR(SEARCH("2ème TOUR",T5)))</formula>
    </cfRule>
  </conditionalFormatting>
  <conditionalFormatting sqref="T19 T20:U20">
    <cfRule type="containsText" dxfId="850" priority="1448" operator="containsText" text="E-COMMERCE ptf 006">
      <formula>NOT(ISERROR(SEARCH("E-COMMERCE ptf 006",T19)))</formula>
    </cfRule>
    <cfRule type="containsText" dxfId="849" priority="1449" operator="containsText" text="2ème TOUR">
      <formula>NOT(ISERROR(SEARCH("2ème TOUR",T19)))</formula>
    </cfRule>
  </conditionalFormatting>
  <conditionalFormatting sqref="T21:T32">
    <cfRule type="containsText" dxfId="848" priority="3308" operator="containsText" text="E-COMMERCE ptf 006">
      <formula>NOT(ISERROR(SEARCH("E-COMMERCE ptf 006",T21)))</formula>
    </cfRule>
    <cfRule type="containsText" dxfId="847" priority="3309" operator="containsText" text="2ème TOUR">
      <formula>NOT(ISERROR(SEARCH("2ème TOUR",T21)))</formula>
    </cfRule>
  </conditionalFormatting>
  <conditionalFormatting sqref="T35">
    <cfRule type="containsText" dxfId="846" priority="1820" operator="containsText" text="E-COMMERCE ptf 006">
      <formula>NOT(ISERROR(SEARCH("E-COMMERCE ptf 006",T35)))</formula>
    </cfRule>
    <cfRule type="containsText" dxfId="845" priority="1821" operator="containsText" text="2ème TOUR">
      <formula>NOT(ISERROR(SEARCH("2ème TOUR",T35)))</formula>
    </cfRule>
  </conditionalFormatting>
  <conditionalFormatting sqref="T37:T48">
    <cfRule type="containsText" dxfId="844" priority="2468" operator="containsText" text="E-COMMERCE ptf 006">
      <formula>NOT(ISERROR(SEARCH("E-COMMERCE ptf 006",T37)))</formula>
    </cfRule>
    <cfRule type="containsText" dxfId="843" priority="2469" operator="containsText" text="2ème TOUR">
      <formula>NOT(ISERROR(SEARCH("2ème TOUR",T37)))</formula>
    </cfRule>
  </conditionalFormatting>
  <conditionalFormatting sqref="T50:T51 T52:U52">
    <cfRule type="containsText" dxfId="842" priority="688" operator="containsText" text="A DISPO DE L'EXPLOIT">
      <formula>NOT(ISERROR(SEARCH("A DISPO DE L'EXPLOIT",T50)))</formula>
    </cfRule>
    <cfRule type="containsText" dxfId="841" priority="689" operator="containsText" text="RECHERCHE DE FRET">
      <formula>NOT(ISERROR(SEARCH("RECHERCHE DE FRET",T50)))</formula>
    </cfRule>
    <cfRule type="containsText" dxfId="840" priority="690" operator="containsText" text="PTF AUTO 6">
      <formula>NOT(ISERROR(SEARCH("PTF AUTO 6",T50)))</formula>
    </cfRule>
    <cfRule type="containsText" dxfId="839" priority="691" operator="containsText" text="PARC">
      <formula>NOT(ISERROR(SEARCH("PARC",T50)))</formula>
    </cfRule>
  </conditionalFormatting>
  <conditionalFormatting sqref="T51 T52:U52">
    <cfRule type="containsText" dxfId="838" priority="692" operator="containsText" text="E-COMMERCE ptf 006">
      <formula>NOT(ISERROR(SEARCH("E-COMMERCE ptf 006",T51)))</formula>
    </cfRule>
    <cfRule type="containsText" dxfId="837" priority="693" operator="containsText" text="2ème TOUR">
      <formula>NOT(ISERROR(SEARCH("2ème TOUR",T51)))</formula>
    </cfRule>
  </conditionalFormatting>
  <conditionalFormatting sqref="T53:T64">
    <cfRule type="containsText" dxfId="836" priority="670" operator="containsText" text="A DISPO DE L'EXPLOIT">
      <formula>NOT(ISERROR(SEARCH("A DISPO DE L'EXPLOIT",T53)))</formula>
    </cfRule>
    <cfRule type="containsText" dxfId="835" priority="671" operator="containsText" text="RECHERCHE DE FRET">
      <formula>NOT(ISERROR(SEARCH("RECHERCHE DE FRET",T53)))</formula>
    </cfRule>
    <cfRule type="containsText" dxfId="834" priority="672" operator="containsText" text="PTF AUTO 6">
      <formula>NOT(ISERROR(SEARCH("PTF AUTO 6",T53)))</formula>
    </cfRule>
    <cfRule type="containsText" dxfId="833" priority="673" operator="containsText" text="PARC">
      <formula>NOT(ISERROR(SEARCH("PARC",T53)))</formula>
    </cfRule>
    <cfRule type="containsText" dxfId="832" priority="674" operator="containsText" text="E-COMMERCE ptf 006">
      <formula>NOT(ISERROR(SEARCH("E-COMMERCE ptf 006",T53)))</formula>
    </cfRule>
    <cfRule type="containsText" dxfId="831" priority="675" operator="containsText" text="2ème TOUR">
      <formula>NOT(ISERROR(SEARCH("2ème TOUR",T53)))</formula>
    </cfRule>
  </conditionalFormatting>
  <conditionalFormatting sqref="T66:T67 T68:U68">
    <cfRule type="containsText" dxfId="830" priority="640" operator="containsText" text="A DISPO DE L'EXPLOIT">
      <formula>NOT(ISERROR(SEARCH("A DISPO DE L'EXPLOIT",T66)))</formula>
    </cfRule>
    <cfRule type="containsText" dxfId="829" priority="641" operator="containsText" text="RECHERCHE DE FRET">
      <formula>NOT(ISERROR(SEARCH("RECHERCHE DE FRET",T66)))</formula>
    </cfRule>
    <cfRule type="containsText" dxfId="828" priority="642" operator="containsText" text="PTF AUTO 6">
      <formula>NOT(ISERROR(SEARCH("PTF AUTO 6",T66)))</formula>
    </cfRule>
    <cfRule type="containsText" dxfId="827" priority="643" operator="containsText" text="PARC">
      <formula>NOT(ISERROR(SEARCH("PARC",T66)))</formula>
    </cfRule>
  </conditionalFormatting>
  <conditionalFormatting sqref="T67 T68:U68">
    <cfRule type="containsText" dxfId="826" priority="644" operator="containsText" text="E-COMMERCE ptf 006">
      <formula>NOT(ISERROR(SEARCH("E-COMMERCE ptf 006",T67)))</formula>
    </cfRule>
    <cfRule type="containsText" dxfId="825" priority="645" operator="containsText" text="2ème TOUR">
      <formula>NOT(ISERROR(SEARCH("2ème TOUR",T67)))</formula>
    </cfRule>
  </conditionalFormatting>
  <conditionalFormatting sqref="T69:T80">
    <cfRule type="containsText" dxfId="824" priority="622" operator="containsText" text="A DISPO DE L'EXPLOIT">
      <formula>NOT(ISERROR(SEARCH("A DISPO DE L'EXPLOIT",T69)))</formula>
    </cfRule>
    <cfRule type="containsText" dxfId="823" priority="623" operator="containsText" text="RECHERCHE DE FRET">
      <formula>NOT(ISERROR(SEARCH("RECHERCHE DE FRET",T69)))</formula>
    </cfRule>
    <cfRule type="containsText" dxfId="822" priority="624" operator="containsText" text="PTF AUTO 6">
      <formula>NOT(ISERROR(SEARCH("PTF AUTO 6",T69)))</formula>
    </cfRule>
    <cfRule type="containsText" dxfId="821" priority="625" operator="containsText" text="PARC">
      <formula>NOT(ISERROR(SEARCH("PARC",T69)))</formula>
    </cfRule>
    <cfRule type="containsText" dxfId="820" priority="626" operator="containsText" text="E-COMMERCE ptf 006">
      <formula>NOT(ISERROR(SEARCH("E-COMMERCE ptf 006",T69)))</formula>
    </cfRule>
    <cfRule type="containsText" dxfId="819" priority="627" operator="containsText" text="2ème TOUR">
      <formula>NOT(ISERROR(SEARCH("2ème TOUR",T69)))</formula>
    </cfRule>
  </conditionalFormatting>
  <conditionalFormatting sqref="T3:U4">
    <cfRule type="containsText" dxfId="818" priority="4636" operator="containsText" text="A DISPO DE L'EXPLOIT">
      <formula>NOT(ISERROR(SEARCH("A DISPO DE L'EXPLOIT",T3)))</formula>
    </cfRule>
    <cfRule type="containsText" dxfId="817" priority="4637" operator="containsText" text="RECHERCHE DE FRET">
      <formula>NOT(ISERROR(SEARCH("RECHERCHE DE FRET",T3)))</formula>
    </cfRule>
    <cfRule type="containsText" dxfId="816" priority="4638" operator="containsText" text="PTF AUTO 6">
      <formula>NOT(ISERROR(SEARCH("PTF AUTO 6",T3)))</formula>
    </cfRule>
    <cfRule type="containsText" dxfId="815" priority="4639" operator="containsText" text="PARC">
      <formula>NOT(ISERROR(SEARCH("PARC",T3)))</formula>
    </cfRule>
    <cfRule type="containsText" dxfId="814" priority="4640" operator="containsText" text="E-COMMERCE ptf 006">
      <formula>NOT(ISERROR(SEARCH("E-COMMERCE ptf 006",T3)))</formula>
    </cfRule>
    <cfRule type="containsText" dxfId="813" priority="4641" operator="containsText" text="2ème TOUR">
      <formula>NOT(ISERROR(SEARCH("2ème TOUR",T3)))</formula>
    </cfRule>
  </conditionalFormatting>
  <conditionalFormatting sqref="T19:U20">
    <cfRule type="containsText" dxfId="812" priority="1438" operator="containsText" text="A DISPO DE L'EXPLOIT">
      <formula>NOT(ISERROR(SEARCH("A DISPO DE L'EXPLOIT",T19)))</formula>
    </cfRule>
    <cfRule type="containsText" dxfId="811" priority="1439" operator="containsText" text="RECHERCHE DE FRET">
      <formula>NOT(ISERROR(SEARCH("RECHERCHE DE FRET",T19)))</formula>
    </cfRule>
    <cfRule type="containsText" dxfId="810" priority="1440" operator="containsText" text="PTF AUTO 6">
      <formula>NOT(ISERROR(SEARCH("PTF AUTO 6",T19)))</formula>
    </cfRule>
    <cfRule type="containsText" dxfId="809" priority="1441" operator="containsText" text="PARC">
      <formula>NOT(ISERROR(SEARCH("PARC",T19)))</formula>
    </cfRule>
  </conditionalFormatting>
  <conditionalFormatting sqref="T35:U35">
    <cfRule type="containsText" dxfId="808" priority="1810" operator="containsText" text="A DISPO DE L'EXPLOIT">
      <formula>NOT(ISERROR(SEARCH("A DISPO DE L'EXPLOIT",T35)))</formula>
    </cfRule>
    <cfRule type="containsText" dxfId="807" priority="1811" operator="containsText" text="RECHERCHE DE FRET">
      <formula>NOT(ISERROR(SEARCH("RECHERCHE DE FRET",T35)))</formula>
    </cfRule>
    <cfRule type="containsText" dxfId="806" priority="1812" operator="containsText" text="PTF AUTO 6">
      <formula>NOT(ISERROR(SEARCH("PTF AUTO 6",T35)))</formula>
    </cfRule>
    <cfRule type="containsText" dxfId="805" priority="1813" operator="containsText" text="PARC">
      <formula>NOT(ISERROR(SEARCH("PARC",T35)))</formula>
    </cfRule>
  </conditionalFormatting>
  <conditionalFormatting sqref="T36:U36">
    <cfRule type="containsText" dxfId="804" priority="2888" operator="containsText" text="E-COMMERCE ptf 006">
      <formula>NOT(ISERROR(SEARCH("E-COMMERCE ptf 006",T36)))</formula>
    </cfRule>
    <cfRule type="containsText" dxfId="803" priority="2889" operator="containsText" text="2ème TOUR">
      <formula>NOT(ISERROR(SEARCH("2ème TOUR",T36)))</formula>
    </cfRule>
  </conditionalFormatting>
  <conditionalFormatting sqref="T85:U104">
    <cfRule type="containsText" dxfId="802" priority="1514" operator="containsText" text="E-COMMERCE ptf 006">
      <formula>NOT(ISERROR(SEARCH("E-COMMERCE ptf 006",T85)))</formula>
    </cfRule>
    <cfRule type="containsText" dxfId="801" priority="1515" operator="containsText" text="2ème TOUR">
      <formula>NOT(ISERROR(SEARCH("2ème TOUR",T85)))</formula>
    </cfRule>
  </conditionalFormatting>
  <conditionalFormatting sqref="T36:V48">
    <cfRule type="containsText" dxfId="800" priority="2464" operator="containsText" text="A DISPO DE L'EXPLOIT">
      <formula>NOT(ISERROR(SEARCH("A DISPO DE L'EXPLOIT",T36)))</formula>
    </cfRule>
    <cfRule type="containsText" dxfId="799" priority="2465" operator="containsText" text="RECHERCHE DE FRET">
      <formula>NOT(ISERROR(SEARCH("RECHERCHE DE FRET",T36)))</formula>
    </cfRule>
    <cfRule type="containsText" dxfId="798" priority="2466" operator="containsText" text="PTF AUTO 6">
      <formula>NOT(ISERROR(SEARCH("PTF AUTO 6",T36)))</formula>
    </cfRule>
    <cfRule type="containsText" dxfId="797" priority="2467" operator="containsText" text="PARC">
      <formula>NOT(ISERROR(SEARCH("PARC",T36)))</formula>
    </cfRule>
  </conditionalFormatting>
  <conditionalFormatting sqref="T65:V65">
    <cfRule type="containsText" dxfId="796" priority="704" operator="containsText" text="E-COMMERCE ptf 006">
      <formula>NOT(ISERROR(SEARCH("E-COMMERCE ptf 006",T65)))</formula>
    </cfRule>
    <cfRule type="containsText" dxfId="795" priority="705" operator="containsText" text="2ème TOUR">
      <formula>NOT(ISERROR(SEARCH("2ème TOUR",T65)))</formula>
    </cfRule>
  </conditionalFormatting>
  <conditionalFormatting sqref="T81:V81">
    <cfRule type="containsText" dxfId="794" priority="656" operator="containsText" text="E-COMMERCE ptf 006">
      <formula>NOT(ISERROR(SEARCH("E-COMMERCE ptf 006",T81)))</formula>
    </cfRule>
    <cfRule type="containsText" dxfId="793" priority="657" operator="containsText" text="2ème TOUR">
      <formula>NOT(ISERROR(SEARCH("2ème TOUR",T81)))</formula>
    </cfRule>
  </conditionalFormatting>
  <conditionalFormatting sqref="T85:V104">
    <cfRule type="containsText" dxfId="792" priority="1492" operator="containsText" text="A DISPO DE L'EXPLOIT">
      <formula>NOT(ISERROR(SEARCH("A DISPO DE L'EXPLOIT",T85)))</formula>
    </cfRule>
    <cfRule type="containsText" dxfId="791" priority="1493" operator="containsText" text="RECHERCHE DE FRET">
      <formula>NOT(ISERROR(SEARCH("RECHERCHE DE FRET",T85)))</formula>
    </cfRule>
  </conditionalFormatting>
  <conditionalFormatting sqref="U19">
    <cfRule type="containsText" dxfId="790" priority="1442" operator="containsText" text="E-COMMERCE ptf 006">
      <formula>NOT(ISERROR(SEARCH("E-COMMERCE ptf 006",U19)))</formula>
    </cfRule>
    <cfRule type="containsText" dxfId="789" priority="1443" operator="containsText" text="2ème TOUR">
      <formula>NOT(ISERROR(SEARCH("2ème TOUR",U19)))</formula>
    </cfRule>
  </conditionalFormatting>
  <conditionalFormatting sqref="U35">
    <cfRule type="containsText" dxfId="788" priority="1814" operator="containsText" text="E-COMMERCE ptf 006">
      <formula>NOT(ISERROR(SEARCH("E-COMMERCE ptf 006",U35)))</formula>
    </cfRule>
    <cfRule type="containsText" dxfId="787" priority="1815" operator="containsText" text="2ème TOUR">
      <formula>NOT(ISERROR(SEARCH("2ème TOUR",U35)))</formula>
    </cfRule>
  </conditionalFormatting>
  <conditionalFormatting sqref="U51">
    <cfRule type="containsText" dxfId="786" priority="682" operator="containsText" text="A DISPO DE L'EXPLOIT">
      <formula>NOT(ISERROR(SEARCH("A DISPO DE L'EXPLOIT",U51)))</formula>
    </cfRule>
    <cfRule type="containsText" dxfId="785" priority="683" operator="containsText" text="RECHERCHE DE FRET">
      <formula>NOT(ISERROR(SEARCH("RECHERCHE DE FRET",U51)))</formula>
    </cfRule>
    <cfRule type="containsText" dxfId="784" priority="684" operator="containsText" text="PTF AUTO 6">
      <formula>NOT(ISERROR(SEARCH("PTF AUTO 6",U51)))</formula>
    </cfRule>
    <cfRule type="containsText" dxfId="783" priority="685" operator="containsText" text="PARC">
      <formula>NOT(ISERROR(SEARCH("PARC",U51)))</formula>
    </cfRule>
    <cfRule type="containsText" dxfId="782" priority="686" operator="containsText" text="E-COMMERCE ptf 006">
      <formula>NOT(ISERROR(SEARCH("E-COMMERCE ptf 006",U51)))</formula>
    </cfRule>
    <cfRule type="containsText" dxfId="781" priority="687" operator="containsText" text="2ème TOUR">
      <formula>NOT(ISERROR(SEARCH("2ème TOUR",U51)))</formula>
    </cfRule>
  </conditionalFormatting>
  <conditionalFormatting sqref="U53">
    <cfRule type="containsText" dxfId="780" priority="658" operator="containsText" text="A DISPO DE L'EXPLOIT">
      <formula>NOT(ISERROR(SEARCH("A DISPO DE L'EXPLOIT",U53)))</formula>
    </cfRule>
    <cfRule type="containsText" dxfId="779" priority="659" operator="containsText" text="RECHERCHE DE FRET">
      <formula>NOT(ISERROR(SEARCH("RECHERCHE DE FRET",U53)))</formula>
    </cfRule>
    <cfRule type="containsText" dxfId="778" priority="660" operator="containsText" text="PTF AUTO 6">
      <formula>NOT(ISERROR(SEARCH("PTF AUTO 6",U53)))</formula>
    </cfRule>
    <cfRule type="containsText" dxfId="777" priority="661" operator="containsText" text="PARC">
      <formula>NOT(ISERROR(SEARCH("PARC",U53)))</formula>
    </cfRule>
    <cfRule type="containsText" dxfId="776" priority="662" operator="containsText" text="E-COMMERCE ptf 006">
      <formula>NOT(ISERROR(SEARCH("E-COMMERCE ptf 006",U53)))</formula>
    </cfRule>
    <cfRule type="containsText" dxfId="775" priority="663" operator="containsText" text="2ème TOUR">
      <formula>NOT(ISERROR(SEARCH("2ème TOUR",U53)))</formula>
    </cfRule>
  </conditionalFormatting>
  <conditionalFormatting sqref="U67">
    <cfRule type="containsText" dxfId="774" priority="634" operator="containsText" text="A DISPO DE L'EXPLOIT">
      <formula>NOT(ISERROR(SEARCH("A DISPO DE L'EXPLOIT",U67)))</formula>
    </cfRule>
    <cfRule type="containsText" dxfId="773" priority="635" operator="containsText" text="RECHERCHE DE FRET">
      <formula>NOT(ISERROR(SEARCH("RECHERCHE DE FRET",U67)))</formula>
    </cfRule>
    <cfRule type="containsText" dxfId="772" priority="636" operator="containsText" text="PTF AUTO 6">
      <formula>NOT(ISERROR(SEARCH("PTF AUTO 6",U67)))</formula>
    </cfRule>
    <cfRule type="containsText" dxfId="771" priority="637" operator="containsText" text="PARC">
      <formula>NOT(ISERROR(SEARCH("PARC",U67)))</formula>
    </cfRule>
    <cfRule type="containsText" dxfId="770" priority="638" operator="containsText" text="E-COMMERCE ptf 006">
      <formula>NOT(ISERROR(SEARCH("E-COMMERCE ptf 006",U67)))</formula>
    </cfRule>
    <cfRule type="containsText" dxfId="769" priority="639" operator="containsText" text="2ème TOUR">
      <formula>NOT(ISERROR(SEARCH("2ème TOUR",U67)))</formula>
    </cfRule>
  </conditionalFormatting>
  <conditionalFormatting sqref="U69">
    <cfRule type="containsText" dxfId="768" priority="610" operator="containsText" text="A DISPO DE L'EXPLOIT">
      <formula>NOT(ISERROR(SEARCH("A DISPO DE L'EXPLOIT",U69)))</formula>
    </cfRule>
    <cfRule type="containsText" dxfId="767" priority="611" operator="containsText" text="RECHERCHE DE FRET">
      <formula>NOT(ISERROR(SEARCH("RECHERCHE DE FRET",U69)))</formula>
    </cfRule>
    <cfRule type="containsText" dxfId="766" priority="612" operator="containsText" text="PTF AUTO 6">
      <formula>NOT(ISERROR(SEARCH("PTF AUTO 6",U69)))</formula>
    </cfRule>
    <cfRule type="containsText" dxfId="765" priority="613" operator="containsText" text="PARC">
      <formula>NOT(ISERROR(SEARCH("PARC",U69)))</formula>
    </cfRule>
    <cfRule type="containsText" dxfId="764" priority="614" operator="containsText" text="E-COMMERCE ptf 006">
      <formula>NOT(ISERROR(SEARCH("E-COMMERCE ptf 006",U69)))</formula>
    </cfRule>
    <cfRule type="containsText" dxfId="763" priority="615" operator="containsText" text="2ème TOUR">
      <formula>NOT(ISERROR(SEARCH("2ème TOUR",U69)))</formula>
    </cfRule>
  </conditionalFormatting>
  <conditionalFormatting sqref="U37:V48 AC37:AD48 AF37:AG48">
    <cfRule type="containsText" dxfId="762" priority="2894" operator="containsText" text="E-COMMERCE ptf 006">
      <formula>NOT(ISERROR(SEARCH("E-COMMERCE ptf 006",U37)))</formula>
    </cfRule>
    <cfRule type="containsText" dxfId="761" priority="2895" operator="containsText" text="2ème TOUR">
      <formula>NOT(ISERROR(SEARCH("2ème TOUR",U37)))</formula>
    </cfRule>
  </conditionalFormatting>
  <conditionalFormatting sqref="U54:V64">
    <cfRule type="containsText" dxfId="760" priority="694" operator="containsText" text="A DISPO DE L'EXPLOIT">
      <formula>NOT(ISERROR(SEARCH("A DISPO DE L'EXPLOIT",U54)))</formula>
    </cfRule>
    <cfRule type="containsText" dxfId="759" priority="695" operator="containsText" text="RECHERCHE DE FRET">
      <formula>NOT(ISERROR(SEARCH("RECHERCHE DE FRET",U54)))</formula>
    </cfRule>
    <cfRule type="containsText" dxfId="758" priority="696" operator="containsText" text="PTF AUTO 6">
      <formula>NOT(ISERROR(SEARCH("PTF AUTO 6",U54)))</formula>
    </cfRule>
    <cfRule type="containsText" dxfId="757" priority="697" operator="containsText" text="PARC">
      <formula>NOT(ISERROR(SEARCH("PARC",U54)))</formula>
    </cfRule>
  </conditionalFormatting>
  <conditionalFormatting sqref="U70:V80">
    <cfRule type="containsText" dxfId="756" priority="646" operator="containsText" text="A DISPO DE L'EXPLOIT">
      <formula>NOT(ISERROR(SEARCH("A DISPO DE L'EXPLOIT",U70)))</formula>
    </cfRule>
    <cfRule type="containsText" dxfId="755" priority="647" operator="containsText" text="RECHERCHE DE FRET">
      <formula>NOT(ISERROR(SEARCH("RECHERCHE DE FRET",U70)))</formula>
    </cfRule>
    <cfRule type="containsText" dxfId="754" priority="648" operator="containsText" text="PTF AUTO 6">
      <formula>NOT(ISERROR(SEARCH("PTF AUTO 6",U70)))</formula>
    </cfRule>
    <cfRule type="containsText" dxfId="753" priority="649" operator="containsText" text="PARC">
      <formula>NOT(ISERROR(SEARCH("PARC",U70)))</formula>
    </cfRule>
  </conditionalFormatting>
  <conditionalFormatting sqref="V4">
    <cfRule type="containsText" dxfId="752" priority="3364" operator="containsText" text="A DISPO DE L'EXPLOIT">
      <formula>NOT(ISERROR(SEARCH("A DISPO DE L'EXPLOIT",V4)))</formula>
    </cfRule>
    <cfRule type="containsText" dxfId="751" priority="3365" operator="containsText" text="RECHERCHE DE FRET">
      <formula>NOT(ISERROR(SEARCH("RECHERCHE DE FRET",V4)))</formula>
    </cfRule>
    <cfRule type="containsText" dxfId="750" priority="3366" operator="containsText" text="PTF AUTO 6">
      <formula>NOT(ISERROR(SEARCH("PTF AUTO 6",V4)))</formula>
    </cfRule>
    <cfRule type="containsText" dxfId="749" priority="3367" operator="containsText" text="PARC">
      <formula>NOT(ISERROR(SEARCH("PARC",V4)))</formula>
    </cfRule>
    <cfRule type="containsText" dxfId="748" priority="3368" operator="containsText" text="E-COMMERCE ptf 006">
      <formula>NOT(ISERROR(SEARCH("E-COMMERCE ptf 006",V4)))</formula>
    </cfRule>
    <cfRule type="containsText" dxfId="747" priority="3369" operator="containsText" text="2ème TOUR">
      <formula>NOT(ISERROR(SEARCH("2ème TOUR",V4)))</formula>
    </cfRule>
  </conditionalFormatting>
  <conditionalFormatting sqref="V20">
    <cfRule type="containsText" dxfId="746" priority="1432" operator="containsText" text="A DISPO DE L'EXPLOIT">
      <formula>NOT(ISERROR(SEARCH("A DISPO DE L'EXPLOIT",V20)))</formula>
    </cfRule>
    <cfRule type="containsText" dxfId="745" priority="1433" operator="containsText" text="RECHERCHE DE FRET">
      <formula>NOT(ISERROR(SEARCH("RECHERCHE DE FRET",V20)))</formula>
    </cfRule>
    <cfRule type="containsText" dxfId="744" priority="1434" operator="containsText" text="PTF AUTO 6">
      <formula>NOT(ISERROR(SEARCH("PTF AUTO 6",V20)))</formula>
    </cfRule>
    <cfRule type="containsText" dxfId="743" priority="1435" operator="containsText" text="PARC">
      <formula>NOT(ISERROR(SEARCH("PARC",V20)))</formula>
    </cfRule>
    <cfRule type="containsText" dxfId="742" priority="1436" operator="containsText" text="E-COMMERCE ptf 006">
      <formula>NOT(ISERROR(SEARCH("E-COMMERCE ptf 006",V20)))</formula>
    </cfRule>
    <cfRule type="containsText" dxfId="741" priority="1437" operator="containsText" text="2ème TOUR">
      <formula>NOT(ISERROR(SEARCH("2ème TOUR",V20)))</formula>
    </cfRule>
  </conditionalFormatting>
  <conditionalFormatting sqref="V21 AD21 AF21:AG32 AI21:AJ32 U22:V32 AC22:AD32">
    <cfRule type="containsText" dxfId="740" priority="3500" operator="containsText" text="E-COMMERCE ptf 006">
      <formula>NOT(ISERROR(SEARCH("E-COMMERCE ptf 006",U21)))</formula>
    </cfRule>
    <cfRule type="containsText" dxfId="739" priority="3501" operator="containsText" text="2ème TOUR">
      <formula>NOT(ISERROR(SEARCH("2ème TOUR",U21)))</formula>
    </cfRule>
  </conditionalFormatting>
  <conditionalFormatting sqref="V36">
    <cfRule type="containsText" dxfId="738" priority="2558" operator="containsText" text="E-COMMERCE ptf 006">
      <formula>NOT(ISERROR(SEARCH("E-COMMERCE ptf 006",V36)))</formula>
    </cfRule>
    <cfRule type="containsText" dxfId="737" priority="2559" operator="containsText" text="2ème TOUR">
      <formula>NOT(ISERROR(SEARCH("2ème TOUR",V36)))</formula>
    </cfRule>
  </conditionalFormatting>
  <conditionalFormatting sqref="V51">
    <cfRule type="containsText" dxfId="736" priority="668" operator="containsText" text="E-COMMERCE ptf 006">
      <formula>NOT(ISERROR(SEARCH("E-COMMERCE ptf 006",V51)))</formula>
    </cfRule>
    <cfRule type="containsText" dxfId="735" priority="669" operator="containsText" text="2ème TOUR">
      <formula>NOT(ISERROR(SEARCH("2ème TOUR",V51)))</formula>
    </cfRule>
  </conditionalFormatting>
  <conditionalFormatting sqref="V51:V53">
    <cfRule type="containsText" dxfId="734" priority="664" operator="containsText" text="A DISPO DE L'EXPLOIT">
      <formula>NOT(ISERROR(SEARCH("A DISPO DE L'EXPLOIT",V51)))</formula>
    </cfRule>
    <cfRule type="containsText" dxfId="733" priority="665" operator="containsText" text="RECHERCHE DE FRET">
      <formula>NOT(ISERROR(SEARCH("RECHERCHE DE FRET",V51)))</formula>
    </cfRule>
    <cfRule type="containsText" dxfId="732" priority="666" operator="containsText" text="PTF AUTO 6">
      <formula>NOT(ISERROR(SEARCH("PTF AUTO 6",V51)))</formula>
    </cfRule>
    <cfRule type="containsText" dxfId="731" priority="667" operator="containsText" text="PARC">
      <formula>NOT(ISERROR(SEARCH("PARC",V51)))</formula>
    </cfRule>
  </conditionalFormatting>
  <conditionalFormatting sqref="V52">
    <cfRule type="containsText" dxfId="730" priority="680" operator="containsText" text="E-COMMERCE ptf 006">
      <formula>NOT(ISERROR(SEARCH("E-COMMERCE ptf 006",V52)))</formula>
    </cfRule>
    <cfRule type="containsText" dxfId="729" priority="681" operator="containsText" text="2ème TOUR">
      <formula>NOT(ISERROR(SEARCH("2ème TOUR",V52)))</formula>
    </cfRule>
  </conditionalFormatting>
  <conditionalFormatting sqref="V53 U54:V64">
    <cfRule type="containsText" dxfId="728" priority="698" operator="containsText" text="E-COMMERCE ptf 006">
      <formula>NOT(ISERROR(SEARCH("E-COMMERCE ptf 006",U53)))</formula>
    </cfRule>
    <cfRule type="containsText" dxfId="727" priority="699" operator="containsText" text="2ème TOUR">
      <formula>NOT(ISERROR(SEARCH("2ème TOUR",U53)))</formula>
    </cfRule>
  </conditionalFormatting>
  <conditionalFormatting sqref="V67">
    <cfRule type="containsText" dxfId="726" priority="620" operator="containsText" text="E-COMMERCE ptf 006">
      <formula>NOT(ISERROR(SEARCH("E-COMMERCE ptf 006",V67)))</formula>
    </cfRule>
    <cfRule type="containsText" dxfId="725" priority="621" operator="containsText" text="2ème TOUR">
      <formula>NOT(ISERROR(SEARCH("2ème TOUR",V67)))</formula>
    </cfRule>
  </conditionalFormatting>
  <conditionalFormatting sqref="V67:V69">
    <cfRule type="containsText" dxfId="724" priority="616" operator="containsText" text="A DISPO DE L'EXPLOIT">
      <formula>NOT(ISERROR(SEARCH("A DISPO DE L'EXPLOIT",V67)))</formula>
    </cfRule>
    <cfRule type="containsText" dxfId="723" priority="617" operator="containsText" text="RECHERCHE DE FRET">
      <formula>NOT(ISERROR(SEARCH("RECHERCHE DE FRET",V67)))</formula>
    </cfRule>
    <cfRule type="containsText" dxfId="722" priority="618" operator="containsText" text="PTF AUTO 6">
      <formula>NOT(ISERROR(SEARCH("PTF AUTO 6",V67)))</formula>
    </cfRule>
    <cfRule type="containsText" dxfId="721" priority="619" operator="containsText" text="PARC">
      <formula>NOT(ISERROR(SEARCH("PARC",V67)))</formula>
    </cfRule>
  </conditionalFormatting>
  <conditionalFormatting sqref="V68">
    <cfRule type="containsText" dxfId="720" priority="632" operator="containsText" text="E-COMMERCE ptf 006">
      <formula>NOT(ISERROR(SEARCH("E-COMMERCE ptf 006",V68)))</formula>
    </cfRule>
    <cfRule type="containsText" dxfId="719" priority="633" operator="containsText" text="2ème TOUR">
      <formula>NOT(ISERROR(SEARCH("2ème TOUR",V68)))</formula>
    </cfRule>
  </conditionalFormatting>
  <conditionalFormatting sqref="V69 U70:V80">
    <cfRule type="containsText" dxfId="718" priority="650" operator="containsText" text="E-COMMERCE ptf 006">
      <formula>NOT(ISERROR(SEARCH("E-COMMERCE ptf 006",U69)))</formula>
    </cfRule>
    <cfRule type="containsText" dxfId="717" priority="651" operator="containsText" text="2ème TOUR">
      <formula>NOT(ISERROR(SEARCH("2ème TOUR",U69)))</formula>
    </cfRule>
  </conditionalFormatting>
  <conditionalFormatting sqref="V85">
    <cfRule type="containsText" dxfId="716" priority="1496" operator="containsText" text="E-COMMERCE ptf 006">
      <formula>NOT(ISERROR(SEARCH("E-COMMERCE ptf 006",V85)))</formula>
    </cfRule>
    <cfRule type="containsText" dxfId="715" priority="1497" operator="containsText" text="2ème TOUR">
      <formula>NOT(ISERROR(SEARCH("2ème TOUR",V85)))</formula>
    </cfRule>
  </conditionalFormatting>
  <conditionalFormatting sqref="V86:V104">
    <cfRule type="containsText" dxfId="714" priority="1508" operator="containsText" text="E-COMMERCE ptf 006">
      <formula>NOT(ISERROR(SEARCH("E-COMMERCE ptf 006",V86)))</formula>
    </cfRule>
    <cfRule type="containsText" dxfId="713" priority="1509" operator="containsText" text="2ème TOUR">
      <formula>NOT(ISERROR(SEARCH("2ème TOUR",V86)))</formula>
    </cfRule>
  </conditionalFormatting>
  <conditionalFormatting sqref="W83:X83">
    <cfRule type="containsText" dxfId="712" priority="708" operator="containsText" text="PTF AUTO 6">
      <formula>NOT(ISERROR(SEARCH("PTF AUTO 6",W83)))</formula>
    </cfRule>
    <cfRule type="containsText" dxfId="711" priority="709" operator="containsText" text="PARC">
      <formula>NOT(ISERROR(SEARCH("PARC",W83)))</formula>
    </cfRule>
  </conditionalFormatting>
  <conditionalFormatting sqref="X83">
    <cfRule type="containsText" dxfId="710" priority="706" operator="containsText" text="A DISPO DE L'EXPLOIT">
      <formula>NOT(ISERROR(SEARCH("A DISPO DE L'EXPLOIT",X83)))</formula>
    </cfRule>
    <cfRule type="containsText" dxfId="709" priority="707" operator="containsText" text="RECHERCHE DE FRET">
      <formula>NOT(ISERROR(SEARCH("RECHERCHE DE FRET",X83)))</formula>
    </cfRule>
    <cfRule type="containsText" dxfId="708" priority="710" operator="containsText" text="E-COMMERCE ptf 006">
      <formula>NOT(ISERROR(SEARCH("E-COMMERCE ptf 006",X83)))</formula>
    </cfRule>
    <cfRule type="containsText" dxfId="707" priority="711" operator="containsText" text="2ème TOUR">
      <formula>NOT(ISERROR(SEARCH("2ème TOUR",X83)))</formula>
    </cfRule>
  </conditionalFormatting>
  <conditionalFormatting sqref="X85">
    <cfRule type="containsText" dxfId="706" priority="1498" operator="containsText" text="A DISPO DE L'EXPLOIT">
      <formula>NOT(ISERROR(SEARCH("A DISPO DE L'EXPLOIT",X85)))</formula>
    </cfRule>
    <cfRule type="containsText" dxfId="705" priority="1499" operator="containsText" text="RECHERCHE DE FRET">
      <formula>NOT(ISERROR(SEARCH("RECHERCHE DE FRET",X85)))</formula>
    </cfRule>
    <cfRule type="containsText" dxfId="704" priority="1500" operator="containsText" text="PTF AUTO 6">
      <formula>NOT(ISERROR(SEARCH("PTF AUTO 6",X85)))</formula>
    </cfRule>
    <cfRule type="containsText" dxfId="703" priority="1501" operator="containsText" text="PARC">
      <formula>NOT(ISERROR(SEARCH("PARC",X85)))</formula>
    </cfRule>
    <cfRule type="containsText" dxfId="702" priority="1502" operator="containsText" text="E-COMMERCE ptf 006">
      <formula>NOT(ISERROR(SEARCH("E-COMMERCE ptf 006",X85)))</formula>
    </cfRule>
    <cfRule type="containsText" dxfId="701" priority="1503" operator="containsText" text="2ème TOUR">
      <formula>NOT(ISERROR(SEARCH("2ème TOUR",X85)))</formula>
    </cfRule>
  </conditionalFormatting>
  <conditionalFormatting sqref="X89 X93 X97 X101">
    <cfRule type="containsText" dxfId="700" priority="202" operator="containsText" text="A DISPO DE L'EXPLOIT">
      <formula>NOT(ISERROR(SEARCH("A DISPO DE L'EXPLOIT",X89)))</formula>
    </cfRule>
    <cfRule type="containsText" dxfId="699" priority="203" operator="containsText" text="RECHERCHE DE FRET">
      <formula>NOT(ISERROR(SEARCH("RECHERCHE DE FRET",X89)))</formula>
    </cfRule>
    <cfRule type="containsText" dxfId="698" priority="204" operator="containsText" text="PTF AUTO 6">
      <formula>NOT(ISERROR(SEARCH("PTF AUTO 6",X89)))</formula>
    </cfRule>
    <cfRule type="containsText" dxfId="697" priority="205" operator="containsText" text="PARC">
      <formula>NOT(ISERROR(SEARCH("PARC",X89)))</formula>
    </cfRule>
    <cfRule type="containsText" dxfId="696" priority="206" operator="containsText" text="E-COMMERCE ptf 006">
      <formula>NOT(ISERROR(SEARCH("E-COMMERCE ptf 006",X89)))</formula>
    </cfRule>
    <cfRule type="containsText" dxfId="695" priority="207" operator="containsText" text="2ème TOUR">
      <formula>NOT(ISERROR(SEARCH("2ème TOUR",X89)))</formula>
    </cfRule>
  </conditionalFormatting>
  <conditionalFormatting sqref="X18:Y19 Y20:Z20">
    <cfRule type="containsText" dxfId="694" priority="588" operator="containsText" text="PTF AUTO 6">
      <formula>NOT(ISERROR(SEARCH("PTF AUTO 6",X18)))</formula>
    </cfRule>
    <cfRule type="containsText" dxfId="693" priority="589" operator="containsText" text="PARC">
      <formula>NOT(ISERROR(SEARCH("PARC",X18)))</formula>
    </cfRule>
  </conditionalFormatting>
  <conditionalFormatting sqref="X34:Y34">
    <cfRule type="containsText" dxfId="692" priority="478" operator="containsText" text="A DISPO DE L'EXPLOIT">
      <formula>NOT(ISERROR(SEARCH("A DISPO DE L'EXPLOIT",X34)))</formula>
    </cfRule>
    <cfRule type="containsText" dxfId="691" priority="479" operator="containsText" text="RECHERCHE DE FRET">
      <formula>NOT(ISERROR(SEARCH("RECHERCHE DE FRET",X34)))</formula>
    </cfRule>
    <cfRule type="containsText" dxfId="690" priority="480" operator="containsText" text="PTF AUTO 6">
      <formula>NOT(ISERROR(SEARCH("PTF AUTO 6",X34)))</formula>
    </cfRule>
    <cfRule type="containsText" dxfId="689" priority="481" operator="containsText" text="PARC">
      <formula>NOT(ISERROR(SEARCH("PARC",X34)))</formula>
    </cfRule>
    <cfRule type="containsText" dxfId="688" priority="482" operator="containsText" text="E-COMMERCE ptf 006">
      <formula>NOT(ISERROR(SEARCH("E-COMMERCE ptf 006",X34)))</formula>
    </cfRule>
    <cfRule type="containsText" dxfId="687" priority="483" operator="containsText" text="2ème TOUR">
      <formula>NOT(ISERROR(SEARCH("2ème TOUR",X34)))</formula>
    </cfRule>
  </conditionalFormatting>
  <conditionalFormatting sqref="X50:Y50">
    <cfRule type="containsText" dxfId="686" priority="466" operator="containsText" text="A DISPO DE L'EXPLOIT">
      <formula>NOT(ISERROR(SEARCH("A DISPO DE L'EXPLOIT",X50)))</formula>
    </cfRule>
    <cfRule type="containsText" dxfId="685" priority="467" operator="containsText" text="RECHERCHE DE FRET">
      <formula>NOT(ISERROR(SEARCH("RECHERCHE DE FRET",X50)))</formula>
    </cfRule>
    <cfRule type="containsText" dxfId="684" priority="468" operator="containsText" text="PTF AUTO 6">
      <formula>NOT(ISERROR(SEARCH("PTF AUTO 6",X50)))</formula>
    </cfRule>
    <cfRule type="containsText" dxfId="683" priority="469" operator="containsText" text="PARC">
      <formula>NOT(ISERROR(SEARCH("PARC",X50)))</formula>
    </cfRule>
    <cfRule type="containsText" dxfId="682" priority="470" operator="containsText" text="E-COMMERCE ptf 006">
      <formula>NOT(ISERROR(SEARCH("E-COMMERCE ptf 006",X50)))</formula>
    </cfRule>
    <cfRule type="containsText" dxfId="681" priority="471" operator="containsText" text="2ème TOUR">
      <formula>NOT(ISERROR(SEARCH("2ème TOUR",X50)))</formula>
    </cfRule>
  </conditionalFormatting>
  <conditionalFormatting sqref="X66:Y66">
    <cfRule type="containsText" dxfId="680" priority="454" operator="containsText" text="A DISPO DE L'EXPLOIT">
      <formula>NOT(ISERROR(SEARCH("A DISPO DE L'EXPLOIT",X66)))</formula>
    </cfRule>
    <cfRule type="containsText" dxfId="679" priority="455" operator="containsText" text="RECHERCHE DE FRET">
      <formula>NOT(ISERROR(SEARCH("RECHERCHE DE FRET",X66)))</formula>
    </cfRule>
    <cfRule type="containsText" dxfId="678" priority="456" operator="containsText" text="PTF AUTO 6">
      <formula>NOT(ISERROR(SEARCH("PTF AUTO 6",X66)))</formula>
    </cfRule>
    <cfRule type="containsText" dxfId="677" priority="457" operator="containsText" text="PARC">
      <formula>NOT(ISERROR(SEARCH("PARC",X66)))</formula>
    </cfRule>
    <cfRule type="containsText" dxfId="676" priority="458" operator="containsText" text="E-COMMERCE ptf 006">
      <formula>NOT(ISERROR(SEARCH("E-COMMERCE ptf 006",X66)))</formula>
    </cfRule>
    <cfRule type="containsText" dxfId="675" priority="459" operator="containsText" text="2ème TOUR">
      <formula>NOT(ISERROR(SEARCH("2ème TOUR",X66)))</formula>
    </cfRule>
  </conditionalFormatting>
  <conditionalFormatting sqref="X82:Y82">
    <cfRule type="containsText" dxfId="674" priority="442" operator="containsText" text="A DISPO DE L'EXPLOIT">
      <formula>NOT(ISERROR(SEARCH("A DISPO DE L'EXPLOIT",X82)))</formula>
    </cfRule>
    <cfRule type="containsText" dxfId="673" priority="443" operator="containsText" text="RECHERCHE DE FRET">
      <formula>NOT(ISERROR(SEARCH("RECHERCHE DE FRET",X82)))</formula>
    </cfRule>
    <cfRule type="containsText" dxfId="672" priority="444" operator="containsText" text="PTF AUTO 6">
      <formula>NOT(ISERROR(SEARCH("PTF AUTO 6",X82)))</formula>
    </cfRule>
    <cfRule type="containsText" dxfId="671" priority="445" operator="containsText" text="PARC">
      <formula>NOT(ISERROR(SEARCH("PARC",X82)))</formula>
    </cfRule>
    <cfRule type="containsText" dxfId="670" priority="446" operator="containsText" text="E-COMMERCE ptf 006">
      <formula>NOT(ISERROR(SEARCH("E-COMMERCE ptf 006",X82)))</formula>
    </cfRule>
    <cfRule type="containsText" dxfId="669" priority="447" operator="containsText" text="2ème TOUR">
      <formula>NOT(ISERROR(SEARCH("2ème TOUR",X82)))</formula>
    </cfRule>
  </conditionalFormatting>
  <conditionalFormatting sqref="X67:AA67 AB67:AG68">
    <cfRule type="containsText" dxfId="668" priority="2082" operator="containsText" text="PTF AUTO 6">
      <formula>NOT(ISERROR(SEARCH("PTF AUTO 6",X67)))</formula>
    </cfRule>
    <cfRule type="containsText" dxfId="667" priority="2083" operator="containsText" text="PARC">
      <formula>NOT(ISERROR(SEARCH("PARC",X67)))</formula>
    </cfRule>
  </conditionalFormatting>
  <conditionalFormatting sqref="Y5:Y16">
    <cfRule type="containsText" dxfId="666" priority="3316" operator="containsText" text="A DISPO DE L'EXPLOIT">
      <formula>NOT(ISERROR(SEARCH("A DISPO DE L'EXPLOIT",Y5)))</formula>
    </cfRule>
    <cfRule type="containsText" dxfId="665" priority="3317" operator="containsText" text="RECHERCHE DE FRET">
      <formula>NOT(ISERROR(SEARCH("RECHERCHE DE FRET",Y5)))</formula>
    </cfRule>
    <cfRule type="containsText" dxfId="664" priority="3318" operator="containsText" text="PTF AUTO 6">
      <formula>NOT(ISERROR(SEARCH("PTF AUTO 6",Y5)))</formula>
    </cfRule>
    <cfRule type="containsText" dxfId="663" priority="3319" operator="containsText" text="PARC">
      <formula>NOT(ISERROR(SEARCH("PARC",Y5)))</formula>
    </cfRule>
    <cfRule type="containsText" dxfId="662" priority="3320" operator="containsText" text="E-COMMERCE ptf 006">
      <formula>NOT(ISERROR(SEARCH("E-COMMERCE ptf 006",Y5)))</formula>
    </cfRule>
    <cfRule type="containsText" dxfId="661" priority="3321" operator="containsText" text="2ème TOUR">
      <formula>NOT(ISERROR(SEARCH("2ème TOUR",Y5)))</formula>
    </cfRule>
  </conditionalFormatting>
  <conditionalFormatting sqref="Y19 Y20:Z20">
    <cfRule type="containsText" dxfId="660" priority="590" operator="containsText" text="E-COMMERCE ptf 006">
      <formula>NOT(ISERROR(SEARCH("E-COMMERCE ptf 006",Y19)))</formula>
    </cfRule>
    <cfRule type="containsText" dxfId="659" priority="591" operator="containsText" text="2ème TOUR">
      <formula>NOT(ISERROR(SEARCH("2ème TOUR",Y19)))</formula>
    </cfRule>
  </conditionalFormatting>
  <conditionalFormatting sqref="Y21:Y32">
    <cfRule type="containsText" dxfId="658" priority="592" operator="containsText" text="A DISPO DE L'EXPLOIT">
      <formula>NOT(ISERROR(SEARCH("A DISPO DE L'EXPLOIT",Y21)))</formula>
    </cfRule>
    <cfRule type="containsText" dxfId="657" priority="593" operator="containsText" text="RECHERCHE DE FRET">
      <formula>NOT(ISERROR(SEARCH("RECHERCHE DE FRET",Y21)))</formula>
    </cfRule>
    <cfRule type="containsText" dxfId="656" priority="594" operator="containsText" text="PTF AUTO 6">
      <formula>NOT(ISERROR(SEARCH("PTF AUTO 6",Y21)))</formula>
    </cfRule>
    <cfRule type="containsText" dxfId="655" priority="595" operator="containsText" text="PARC">
      <formula>NOT(ISERROR(SEARCH("PARC",Y21)))</formula>
    </cfRule>
    <cfRule type="containsText" dxfId="654" priority="596" operator="containsText" text="E-COMMERCE ptf 006">
      <formula>NOT(ISERROR(SEARCH("E-COMMERCE ptf 006",Y21)))</formula>
    </cfRule>
    <cfRule type="containsText" dxfId="653" priority="597" operator="containsText" text="2ème TOUR">
      <formula>NOT(ISERROR(SEARCH("2ème TOUR",Y21)))</formula>
    </cfRule>
  </conditionalFormatting>
  <conditionalFormatting sqref="Y35 Y36:Z36">
    <cfRule type="containsText" dxfId="652" priority="548" operator="containsText" text="E-COMMERCE ptf 006">
      <formula>NOT(ISERROR(SEARCH("E-COMMERCE ptf 006",Y35)))</formula>
    </cfRule>
    <cfRule type="containsText" dxfId="651" priority="549" operator="containsText" text="2ème TOUR">
      <formula>NOT(ISERROR(SEARCH("2ème TOUR",Y35)))</formula>
    </cfRule>
  </conditionalFormatting>
  <conditionalFormatting sqref="Y37:Y48">
    <cfRule type="containsText" dxfId="650" priority="550" operator="containsText" text="A DISPO DE L'EXPLOIT">
      <formula>NOT(ISERROR(SEARCH("A DISPO DE L'EXPLOIT",Y37)))</formula>
    </cfRule>
    <cfRule type="containsText" dxfId="649" priority="551" operator="containsText" text="RECHERCHE DE FRET">
      <formula>NOT(ISERROR(SEARCH("RECHERCHE DE FRET",Y37)))</formula>
    </cfRule>
    <cfRule type="containsText" dxfId="648" priority="552" operator="containsText" text="PTF AUTO 6">
      <formula>NOT(ISERROR(SEARCH("PTF AUTO 6",Y37)))</formula>
    </cfRule>
    <cfRule type="containsText" dxfId="647" priority="553" operator="containsText" text="PARC">
      <formula>NOT(ISERROR(SEARCH("PARC",Y37)))</formula>
    </cfRule>
    <cfRule type="containsText" dxfId="646" priority="554" operator="containsText" text="E-COMMERCE ptf 006">
      <formula>NOT(ISERROR(SEARCH("E-COMMERCE ptf 006",Y37)))</formula>
    </cfRule>
    <cfRule type="containsText" dxfId="645" priority="555" operator="containsText" text="2ème TOUR">
      <formula>NOT(ISERROR(SEARCH("2ème TOUR",Y37)))</formula>
    </cfRule>
  </conditionalFormatting>
  <conditionalFormatting sqref="Y51 AE51">
    <cfRule type="containsText" dxfId="644" priority="1784" operator="containsText" text="E-COMMERCE ptf 006">
      <formula>NOT(ISERROR(SEARCH("E-COMMERCE ptf 006",Y51)))</formula>
    </cfRule>
    <cfRule type="containsText" dxfId="643" priority="1785" operator="containsText" text="2ème TOUR">
      <formula>NOT(ISERROR(SEARCH("2ème TOUR",Y51)))</formula>
    </cfRule>
  </conditionalFormatting>
  <conditionalFormatting sqref="Y53:Y64">
    <cfRule type="containsText" dxfId="642" priority="2428" operator="containsText" text="A DISPO DE L'EXPLOIT">
      <formula>NOT(ISERROR(SEARCH("A DISPO DE L'EXPLOIT",Y53)))</formula>
    </cfRule>
    <cfRule type="containsText" dxfId="641" priority="2429" operator="containsText" text="RECHERCHE DE FRET">
      <formula>NOT(ISERROR(SEARCH("RECHERCHE DE FRET",Y53)))</formula>
    </cfRule>
    <cfRule type="containsText" dxfId="640" priority="2430" operator="containsText" text="PTF AUTO 6">
      <formula>NOT(ISERROR(SEARCH("PTF AUTO 6",Y53)))</formula>
    </cfRule>
    <cfRule type="containsText" dxfId="639" priority="2431" operator="containsText" text="PARC">
      <formula>NOT(ISERROR(SEARCH("PARC",Y53)))</formula>
    </cfRule>
    <cfRule type="containsText" dxfId="638" priority="2432" operator="containsText" text="E-COMMERCE ptf 006">
      <formula>NOT(ISERROR(SEARCH("E-COMMERCE ptf 006",Y53)))</formula>
    </cfRule>
    <cfRule type="containsText" dxfId="637" priority="2433" operator="containsText" text="2ème TOUR">
      <formula>NOT(ISERROR(SEARCH("2ème TOUR",Y53)))</formula>
    </cfRule>
  </conditionalFormatting>
  <conditionalFormatting sqref="Y69:Y80">
    <cfRule type="containsText" dxfId="636" priority="2402" operator="containsText" text="E-COMMERCE ptf 006">
      <formula>NOT(ISERROR(SEARCH("E-COMMERCE ptf 006",Y69)))</formula>
    </cfRule>
    <cfRule type="containsText" dxfId="635" priority="2403" operator="containsText" text="2ème TOUR">
      <formula>NOT(ISERROR(SEARCH("2ème TOUR",Y69)))</formula>
    </cfRule>
  </conditionalFormatting>
  <conditionalFormatting sqref="Y3:Z4">
    <cfRule type="containsText" dxfId="634" priority="4642" operator="containsText" text="A DISPO DE L'EXPLOIT">
      <formula>NOT(ISERROR(SEARCH("A DISPO DE L'EXPLOIT",Y3)))</formula>
    </cfRule>
    <cfRule type="containsText" dxfId="633" priority="4643" operator="containsText" text="RECHERCHE DE FRET">
      <formula>NOT(ISERROR(SEARCH("RECHERCHE DE FRET",Y3)))</formula>
    </cfRule>
    <cfRule type="containsText" dxfId="632" priority="4644" operator="containsText" text="PTF AUTO 6">
      <formula>NOT(ISERROR(SEARCH("PTF AUTO 6",Y3)))</formula>
    </cfRule>
    <cfRule type="containsText" dxfId="631" priority="4645" operator="containsText" text="PARC">
      <formula>NOT(ISERROR(SEARCH("PARC",Y3)))</formula>
    </cfRule>
    <cfRule type="containsText" dxfId="630" priority="4646" operator="containsText" text="E-COMMERCE ptf 006">
      <formula>NOT(ISERROR(SEARCH("E-COMMERCE ptf 006",Y3)))</formula>
    </cfRule>
    <cfRule type="containsText" dxfId="629" priority="4647" operator="containsText" text="2ème TOUR">
      <formula>NOT(ISERROR(SEARCH("2ème TOUR",Y3)))</formula>
    </cfRule>
  </conditionalFormatting>
  <conditionalFormatting sqref="Y19:Z20">
    <cfRule type="containsText" dxfId="628" priority="580" operator="containsText" text="A DISPO DE L'EXPLOIT">
      <formula>NOT(ISERROR(SEARCH("A DISPO DE L'EXPLOIT",Y19)))</formula>
    </cfRule>
    <cfRule type="containsText" dxfId="627" priority="581" operator="containsText" text="RECHERCHE DE FRET">
      <formula>NOT(ISERROR(SEARCH("RECHERCHE DE FRET",Y19)))</formula>
    </cfRule>
  </conditionalFormatting>
  <conditionalFormatting sqref="Y35:Z36">
    <cfRule type="containsText" dxfId="626" priority="538" operator="containsText" text="A DISPO DE L'EXPLOIT">
      <formula>NOT(ISERROR(SEARCH("A DISPO DE L'EXPLOIT",Y35)))</formula>
    </cfRule>
    <cfRule type="containsText" dxfId="625" priority="539" operator="containsText" text="RECHERCHE DE FRET">
      <formula>NOT(ISERROR(SEARCH("RECHERCHE DE FRET",Y35)))</formula>
    </cfRule>
    <cfRule type="containsText" dxfId="624" priority="540" operator="containsText" text="PTF AUTO 6">
      <formula>NOT(ISERROR(SEARCH("PTF AUTO 6",Y35)))</formula>
    </cfRule>
    <cfRule type="containsText" dxfId="623" priority="541" operator="containsText" text="PARC">
      <formula>NOT(ISERROR(SEARCH("PARC",Y35)))</formula>
    </cfRule>
  </conditionalFormatting>
  <conditionalFormatting sqref="Y52:Z52 AE52:AF52">
    <cfRule type="containsText" dxfId="622" priority="2156" operator="containsText" text="E-COMMERCE ptf 006">
      <formula>NOT(ISERROR(SEARCH("E-COMMERCE ptf 006",Y52)))</formula>
    </cfRule>
    <cfRule type="containsText" dxfId="621" priority="2157" operator="containsText" text="2ème TOUR">
      <formula>NOT(ISERROR(SEARCH("2ème TOUR",Y52)))</formula>
    </cfRule>
  </conditionalFormatting>
  <conditionalFormatting sqref="Y67:Z67 AB67:AC67 AE67:AF67">
    <cfRule type="containsText" dxfId="620" priority="2096" operator="containsText" text="E-COMMERCE ptf 006">
      <formula>NOT(ISERROR(SEARCH("E-COMMERCE ptf 006",Y67)))</formula>
    </cfRule>
    <cfRule type="containsText" dxfId="619" priority="2097" operator="containsText" text="2ème TOUR">
      <formula>NOT(ISERROR(SEARCH("2ème TOUR",Y67)))</formula>
    </cfRule>
  </conditionalFormatting>
  <conditionalFormatting sqref="Y68:Z68 AB68:AC68 AE68:AF68">
    <cfRule type="containsText" dxfId="618" priority="2102" operator="containsText" text="E-COMMERCE ptf 006">
      <formula>NOT(ISERROR(SEARCH("E-COMMERCE ptf 006",Y68)))</formula>
    </cfRule>
    <cfRule type="containsText" dxfId="617" priority="2103" operator="containsText" text="2ème TOUR">
      <formula>NOT(ISERROR(SEARCH("2ème TOUR",Y68)))</formula>
    </cfRule>
  </conditionalFormatting>
  <conditionalFormatting sqref="Y33:AA33">
    <cfRule type="containsText" dxfId="616" priority="604" operator="containsText" text="A DISPO DE L'EXPLOIT">
      <formula>NOT(ISERROR(SEARCH("A DISPO DE L'EXPLOIT",Y33)))</formula>
    </cfRule>
    <cfRule type="containsText" dxfId="615" priority="605" operator="containsText" text="RECHERCHE DE FRET">
      <formula>NOT(ISERROR(SEARCH("RECHERCHE DE FRET",Y33)))</formula>
    </cfRule>
    <cfRule type="containsText" dxfId="614" priority="606" operator="containsText" text="PTF AUTO 6">
      <formula>NOT(ISERROR(SEARCH("PTF AUTO 6",Y33)))</formula>
    </cfRule>
    <cfRule type="containsText" dxfId="613" priority="607" operator="containsText" text="PARC">
      <formula>NOT(ISERROR(SEARCH("PARC",Y33)))</formula>
    </cfRule>
    <cfRule type="containsText" dxfId="612" priority="608" operator="containsText" text="E-COMMERCE ptf 006">
      <formula>NOT(ISERROR(SEARCH("E-COMMERCE ptf 006",Y33)))</formula>
    </cfRule>
    <cfRule type="containsText" dxfId="611" priority="609" operator="containsText" text="2ème TOUR">
      <formula>NOT(ISERROR(SEARCH("2ème TOUR",Y33)))</formula>
    </cfRule>
  </conditionalFormatting>
  <conditionalFormatting sqref="Y49:AA49">
    <cfRule type="containsText" dxfId="610" priority="562" operator="containsText" text="A DISPO DE L'EXPLOIT">
      <formula>NOT(ISERROR(SEARCH("A DISPO DE L'EXPLOIT",Y49)))</formula>
    </cfRule>
    <cfRule type="containsText" dxfId="609" priority="563" operator="containsText" text="RECHERCHE DE FRET">
      <formula>NOT(ISERROR(SEARCH("RECHERCHE DE FRET",Y49)))</formula>
    </cfRule>
    <cfRule type="containsText" dxfId="608" priority="566" operator="containsText" text="E-COMMERCE ptf 006">
      <formula>NOT(ISERROR(SEARCH("E-COMMERCE ptf 006",Y49)))</formula>
    </cfRule>
    <cfRule type="containsText" dxfId="607" priority="567" operator="containsText" text="2ème TOUR">
      <formula>NOT(ISERROR(SEARCH("2ème TOUR",Y49)))</formula>
    </cfRule>
  </conditionalFormatting>
  <conditionalFormatting sqref="Y68:AA68">
    <cfRule type="containsText" dxfId="606" priority="2088" operator="containsText" text="PTF AUTO 6">
      <formula>NOT(ISERROR(SEARCH("PTF AUTO 6",Y68)))</formula>
    </cfRule>
    <cfRule type="containsText" dxfId="605" priority="2089" operator="containsText" text="PARC">
      <formula>NOT(ISERROR(SEARCH("PARC",Y68)))</formula>
    </cfRule>
  </conditionalFormatting>
  <conditionalFormatting sqref="Y49:AG49">
    <cfRule type="containsText" dxfId="604" priority="564" operator="containsText" text="PTF AUTO 6">
      <formula>NOT(ISERROR(SEARCH("PTF AUTO 6",Y49)))</formula>
    </cfRule>
    <cfRule type="containsText" dxfId="603" priority="565" operator="containsText" text="PARC">
      <formula>NOT(ISERROR(SEARCH("PARC",Y49)))</formula>
    </cfRule>
  </conditionalFormatting>
  <conditionalFormatting sqref="Y67:AG80">
    <cfRule type="containsText" dxfId="602" priority="2080" operator="containsText" text="A DISPO DE L'EXPLOIT">
      <formula>NOT(ISERROR(SEARCH("A DISPO DE L'EXPLOIT",Y67)))</formula>
    </cfRule>
    <cfRule type="containsText" dxfId="601" priority="2081" operator="containsText" text="RECHERCHE DE FRET">
      <formula>NOT(ISERROR(SEARCH("RECHERCHE DE FRET",Y67)))</formula>
    </cfRule>
  </conditionalFormatting>
  <conditionalFormatting sqref="Y69:AG80">
    <cfRule type="containsText" dxfId="600" priority="2388" operator="containsText" text="PTF AUTO 6">
      <formula>NOT(ISERROR(SEARCH("PTF AUTO 6",Y69)))</formula>
    </cfRule>
    <cfRule type="containsText" dxfId="599" priority="2389" operator="containsText" text="PARC">
      <formula>NOT(ISERROR(SEARCH("PARC",Y69)))</formula>
    </cfRule>
  </conditionalFormatting>
  <conditionalFormatting sqref="Y17:AM17">
    <cfRule type="containsText" dxfId="598" priority="36" operator="containsText" text="PTF AUTO 6">
      <formula>NOT(ISERROR(SEARCH("PTF AUTO 6",Y17)))</formula>
    </cfRule>
    <cfRule type="containsText" dxfId="597" priority="37" operator="containsText" text="PARC">
      <formula>NOT(ISERROR(SEARCH("PARC",Y17)))</formula>
    </cfRule>
  </conditionalFormatting>
  <conditionalFormatting sqref="Y65:AM65">
    <cfRule type="containsText" dxfId="596" priority="48" operator="containsText" text="PTF AUTO 6">
      <formula>NOT(ISERROR(SEARCH("PTF AUTO 6",Y65)))</formula>
    </cfRule>
    <cfRule type="containsText" dxfId="595" priority="49" operator="containsText" text="PARC">
      <formula>NOT(ISERROR(SEARCH("PARC",Y65)))</formula>
    </cfRule>
  </conditionalFormatting>
  <conditionalFormatting sqref="Y81:AM81">
    <cfRule type="containsText" dxfId="594" priority="252" operator="containsText" text="PTF AUTO 6">
      <formula>NOT(ISERROR(SEARCH("PTF AUTO 6",Y81)))</formula>
    </cfRule>
    <cfRule type="containsText" dxfId="593" priority="253" operator="containsText" text="PARC">
      <formula>NOT(ISERROR(SEARCH("PARC",Y81)))</formula>
    </cfRule>
  </conditionalFormatting>
  <conditionalFormatting sqref="Z19">
    <cfRule type="containsText" dxfId="592" priority="582" operator="containsText" text="PTF AUTO 6">
      <formula>NOT(ISERROR(SEARCH("PTF AUTO 6",Z19)))</formula>
    </cfRule>
    <cfRule type="containsText" dxfId="591" priority="583" operator="containsText" text="PARC">
      <formula>NOT(ISERROR(SEARCH("PARC",Z19)))</formula>
    </cfRule>
    <cfRule type="containsText" dxfId="590" priority="584" operator="containsText" text="E-COMMERCE ptf 006">
      <formula>NOT(ISERROR(SEARCH("E-COMMERCE ptf 006",Z19)))</formula>
    </cfRule>
    <cfRule type="containsText" dxfId="589" priority="585" operator="containsText" text="2ème TOUR">
      <formula>NOT(ISERROR(SEARCH("2ème TOUR",Z19)))</formula>
    </cfRule>
  </conditionalFormatting>
  <conditionalFormatting sqref="Z21">
    <cfRule type="containsText" dxfId="588" priority="568" operator="containsText" text="A DISPO DE L'EXPLOIT">
      <formula>NOT(ISERROR(SEARCH("A DISPO DE L'EXPLOIT",Z21)))</formula>
    </cfRule>
    <cfRule type="containsText" dxfId="587" priority="569" operator="containsText" text="RECHERCHE DE FRET">
      <formula>NOT(ISERROR(SEARCH("RECHERCHE DE FRET",Z21)))</formula>
    </cfRule>
    <cfRule type="containsText" dxfId="586" priority="570" operator="containsText" text="PTF AUTO 6">
      <formula>NOT(ISERROR(SEARCH("PTF AUTO 6",Z21)))</formula>
    </cfRule>
    <cfRule type="containsText" dxfId="585" priority="571" operator="containsText" text="PARC">
      <formula>NOT(ISERROR(SEARCH("PARC",Z21)))</formula>
    </cfRule>
    <cfRule type="containsText" dxfId="584" priority="572" operator="containsText" text="E-COMMERCE ptf 006">
      <formula>NOT(ISERROR(SEARCH("E-COMMERCE ptf 006",Z21)))</formula>
    </cfRule>
    <cfRule type="containsText" dxfId="583" priority="573" operator="containsText" text="2ème TOUR">
      <formula>NOT(ISERROR(SEARCH("2ème TOUR",Z21)))</formula>
    </cfRule>
  </conditionalFormatting>
  <conditionalFormatting sqref="Z35">
    <cfRule type="containsText" dxfId="582" priority="542" operator="containsText" text="E-COMMERCE ptf 006">
      <formula>NOT(ISERROR(SEARCH("E-COMMERCE ptf 006",Z35)))</formula>
    </cfRule>
    <cfRule type="containsText" dxfId="581" priority="543" operator="containsText" text="2ème TOUR">
      <formula>NOT(ISERROR(SEARCH("2ème TOUR",Z35)))</formula>
    </cfRule>
  </conditionalFormatting>
  <conditionalFormatting sqref="Z37">
    <cfRule type="containsText" dxfId="580" priority="526" operator="containsText" text="A DISPO DE L'EXPLOIT">
      <formula>NOT(ISERROR(SEARCH("A DISPO DE L'EXPLOIT",Z37)))</formula>
    </cfRule>
    <cfRule type="containsText" dxfId="579" priority="527" operator="containsText" text="RECHERCHE DE FRET">
      <formula>NOT(ISERROR(SEARCH("RECHERCHE DE FRET",Z37)))</formula>
    </cfRule>
    <cfRule type="containsText" dxfId="578" priority="528" operator="containsText" text="PTF AUTO 6">
      <formula>NOT(ISERROR(SEARCH("PTF AUTO 6",Z37)))</formula>
    </cfRule>
    <cfRule type="containsText" dxfId="577" priority="529" operator="containsText" text="PARC">
      <formula>NOT(ISERROR(SEARCH("PARC",Z37)))</formula>
    </cfRule>
    <cfRule type="containsText" dxfId="576" priority="530" operator="containsText" text="E-COMMERCE ptf 006">
      <formula>NOT(ISERROR(SEARCH("E-COMMERCE ptf 006",Z37)))</formula>
    </cfRule>
    <cfRule type="containsText" dxfId="575" priority="531" operator="containsText" text="2ème TOUR">
      <formula>NOT(ISERROR(SEARCH("2ème TOUR",Z37)))</formula>
    </cfRule>
  </conditionalFormatting>
  <conditionalFormatting sqref="Z39">
    <cfRule type="containsText" dxfId="574" priority="172" operator="containsText" text="A DISPO DE L'EXPLOIT">
      <formula>NOT(ISERROR(SEARCH("A DISPO DE L'EXPLOIT",Z39)))</formula>
    </cfRule>
    <cfRule type="containsText" dxfId="573" priority="173" operator="containsText" text="RECHERCHE DE FRET">
      <formula>NOT(ISERROR(SEARCH("RECHERCHE DE FRET",Z39)))</formula>
    </cfRule>
    <cfRule type="containsText" dxfId="572" priority="174" operator="containsText" text="PTF AUTO 6">
      <formula>NOT(ISERROR(SEARCH("PTF AUTO 6",Z39)))</formula>
    </cfRule>
    <cfRule type="containsText" dxfId="571" priority="175" operator="containsText" text="PARC">
      <formula>NOT(ISERROR(SEARCH("PARC",Z39)))</formula>
    </cfRule>
    <cfRule type="containsText" dxfId="570" priority="176" operator="containsText" text="E-COMMERCE ptf 006">
      <formula>NOT(ISERROR(SEARCH("E-COMMERCE ptf 006",Z39)))</formula>
    </cfRule>
    <cfRule type="containsText" dxfId="569" priority="177" operator="containsText" text="2ème TOUR">
      <formula>NOT(ISERROR(SEARCH("2ème TOUR",Z39)))</formula>
    </cfRule>
  </conditionalFormatting>
  <conditionalFormatting sqref="Z51 AF51">
    <cfRule type="containsText" dxfId="568" priority="1778" operator="containsText" text="E-COMMERCE ptf 006">
      <formula>NOT(ISERROR(SEARCH("E-COMMERCE ptf 006",Z51)))</formula>
    </cfRule>
    <cfRule type="containsText" dxfId="567" priority="1779" operator="containsText" text="2ème TOUR">
      <formula>NOT(ISERROR(SEARCH("2ème TOUR",Z51)))</formula>
    </cfRule>
  </conditionalFormatting>
  <conditionalFormatting sqref="Z53">
    <cfRule type="containsText" dxfId="566" priority="1480" operator="containsText" text="A DISPO DE L'EXPLOIT">
      <formula>NOT(ISERROR(SEARCH("A DISPO DE L'EXPLOIT",Z53)))</formula>
    </cfRule>
    <cfRule type="containsText" dxfId="565" priority="1481" operator="containsText" text="RECHERCHE DE FRET">
      <formula>NOT(ISERROR(SEARCH("RECHERCHE DE FRET",Z53)))</formula>
    </cfRule>
    <cfRule type="containsText" dxfId="564" priority="1482" operator="containsText" text="PTF AUTO 6">
      <formula>NOT(ISERROR(SEARCH("PTF AUTO 6",Z53)))</formula>
    </cfRule>
    <cfRule type="containsText" dxfId="563" priority="1483" operator="containsText" text="PARC">
      <formula>NOT(ISERROR(SEARCH("PARC",Z53)))</formula>
    </cfRule>
    <cfRule type="containsText" dxfId="562" priority="1484" operator="containsText" text="E-COMMERCE ptf 006">
      <formula>NOT(ISERROR(SEARCH("E-COMMERCE ptf 006",Z53)))</formula>
    </cfRule>
    <cfRule type="containsText" dxfId="561" priority="1485" operator="containsText" text="2ème TOUR">
      <formula>NOT(ISERROR(SEARCH("2ème TOUR",Z53)))</formula>
    </cfRule>
  </conditionalFormatting>
  <conditionalFormatting sqref="Z22:AA32">
    <cfRule type="containsText" dxfId="560" priority="598" operator="containsText" text="A DISPO DE L'EXPLOIT">
      <formula>NOT(ISERROR(SEARCH("A DISPO DE L'EXPLOIT",Z22)))</formula>
    </cfRule>
    <cfRule type="containsText" dxfId="559" priority="599" operator="containsText" text="RECHERCHE DE FRET">
      <formula>NOT(ISERROR(SEARCH("RECHERCHE DE FRET",Z22)))</formula>
    </cfRule>
    <cfRule type="containsText" dxfId="558" priority="600" operator="containsText" text="PTF AUTO 6">
      <formula>NOT(ISERROR(SEARCH("PTF AUTO 6",Z22)))</formula>
    </cfRule>
    <cfRule type="containsText" dxfId="557" priority="601" operator="containsText" text="PARC">
      <formula>NOT(ISERROR(SEARCH("PARC",Z22)))</formula>
    </cfRule>
  </conditionalFormatting>
  <conditionalFormatting sqref="Z38:AA48">
    <cfRule type="containsText" dxfId="556" priority="556" operator="containsText" text="A DISPO DE L'EXPLOIT">
      <formula>NOT(ISERROR(SEARCH("A DISPO DE L'EXPLOIT",Z38)))</formula>
    </cfRule>
    <cfRule type="containsText" dxfId="555" priority="557" operator="containsText" text="RECHERCHE DE FRET">
      <formula>NOT(ISERROR(SEARCH("RECHERCHE DE FRET",Z38)))</formula>
    </cfRule>
    <cfRule type="containsText" dxfId="554" priority="558" operator="containsText" text="PTF AUTO 6">
      <formula>NOT(ISERROR(SEARCH("PTF AUTO 6",Z38)))</formula>
    </cfRule>
    <cfRule type="containsText" dxfId="553" priority="559" operator="containsText" text="PARC">
      <formula>NOT(ISERROR(SEARCH("PARC",Z38)))</formula>
    </cfRule>
  </conditionalFormatting>
  <conditionalFormatting sqref="Z54:AA64">
    <cfRule type="containsText" dxfId="552" priority="2782" operator="containsText" text="A DISPO DE L'EXPLOIT">
      <formula>NOT(ISERROR(SEARCH("A DISPO DE L'EXPLOIT",Z54)))</formula>
    </cfRule>
    <cfRule type="containsText" dxfId="551" priority="2783" operator="containsText" text="RECHERCHE DE FRET">
      <formula>NOT(ISERROR(SEARCH("RECHERCHE DE FRET",Z54)))</formula>
    </cfRule>
    <cfRule type="containsText" dxfId="550" priority="2784" operator="containsText" text="PTF AUTO 6">
      <formula>NOT(ISERROR(SEARCH("PTF AUTO 6",Z54)))</formula>
    </cfRule>
    <cfRule type="containsText" dxfId="549" priority="2785" operator="containsText" text="PARC">
      <formula>NOT(ISERROR(SEARCH("PARC",Z54)))</formula>
    </cfRule>
  </conditionalFormatting>
  <conditionalFormatting sqref="Z69:AA80 AC69:AD80 AF69:AG80">
    <cfRule type="containsText" dxfId="548" priority="2678" operator="containsText" text="E-COMMERCE ptf 006">
      <formula>NOT(ISERROR(SEARCH("E-COMMERCE ptf 006",Z69)))</formula>
    </cfRule>
    <cfRule type="containsText" dxfId="547" priority="2679" operator="containsText" text="2ème TOUR">
      <formula>NOT(ISERROR(SEARCH("2ème TOUR",Z69)))</formula>
    </cfRule>
  </conditionalFormatting>
  <conditionalFormatting sqref="Z5:AB16">
    <cfRule type="containsText" dxfId="546" priority="3324" operator="containsText" text="PTF AUTO 6">
      <formula>NOT(ISERROR(SEARCH("PTF AUTO 6",Z5)))</formula>
    </cfRule>
    <cfRule type="containsText" dxfId="545" priority="3325" operator="containsText" text="PARC">
      <formula>NOT(ISERROR(SEARCH("PARC",Z5)))</formula>
    </cfRule>
  </conditionalFormatting>
  <conditionalFormatting sqref="AA4">
    <cfRule type="containsText" dxfId="544" priority="3370" operator="containsText" text="A DISPO DE L'EXPLOIT">
      <formula>NOT(ISERROR(SEARCH("A DISPO DE L'EXPLOIT",AA4)))</formula>
    </cfRule>
    <cfRule type="containsText" dxfId="543" priority="3371" operator="containsText" text="RECHERCHE DE FRET">
      <formula>NOT(ISERROR(SEARCH("RECHERCHE DE FRET",AA4)))</formula>
    </cfRule>
    <cfRule type="containsText" dxfId="542" priority="3372" operator="containsText" text="PTF AUTO 6">
      <formula>NOT(ISERROR(SEARCH("PTF AUTO 6",AA4)))</formula>
    </cfRule>
    <cfRule type="containsText" dxfId="541" priority="3373" operator="containsText" text="PARC">
      <formula>NOT(ISERROR(SEARCH("PARC",AA4)))</formula>
    </cfRule>
    <cfRule type="containsText" dxfId="540" priority="3374" operator="containsText" text="E-COMMERCE ptf 006">
      <formula>NOT(ISERROR(SEARCH("E-COMMERCE ptf 006",AA4)))</formula>
    </cfRule>
    <cfRule type="containsText" dxfId="539" priority="3375" operator="containsText" text="2ème TOUR">
      <formula>NOT(ISERROR(SEARCH("2ème TOUR",AA4)))</formula>
    </cfRule>
  </conditionalFormatting>
  <conditionalFormatting sqref="AA20">
    <cfRule type="containsText" dxfId="538" priority="578" operator="containsText" text="E-COMMERCE ptf 006">
      <formula>NOT(ISERROR(SEARCH("E-COMMERCE ptf 006",AA20)))</formula>
    </cfRule>
    <cfRule type="containsText" dxfId="537" priority="579" operator="containsText" text="2ème TOUR">
      <formula>NOT(ISERROR(SEARCH("2ème TOUR",AA20)))</formula>
    </cfRule>
  </conditionalFormatting>
  <conditionalFormatting sqref="AA20:AA21">
    <cfRule type="containsText" dxfId="536" priority="574" operator="containsText" text="A DISPO DE L'EXPLOIT">
      <formula>NOT(ISERROR(SEARCH("A DISPO DE L'EXPLOIT",AA20)))</formula>
    </cfRule>
    <cfRule type="containsText" dxfId="535" priority="575" operator="containsText" text="RECHERCHE DE FRET">
      <formula>NOT(ISERROR(SEARCH("RECHERCHE DE FRET",AA20)))</formula>
    </cfRule>
    <cfRule type="containsText" dxfId="534" priority="576" operator="containsText" text="PTF AUTO 6">
      <formula>NOT(ISERROR(SEARCH("PTF AUTO 6",AA20)))</formula>
    </cfRule>
    <cfRule type="containsText" dxfId="533" priority="577" operator="containsText" text="PARC">
      <formula>NOT(ISERROR(SEARCH("PARC",AA20)))</formula>
    </cfRule>
  </conditionalFormatting>
  <conditionalFormatting sqref="AA21 Z22:AA32">
    <cfRule type="containsText" dxfId="532" priority="602" operator="containsText" text="E-COMMERCE ptf 006">
      <formula>NOT(ISERROR(SEARCH("E-COMMERCE ptf 006",Z21)))</formula>
    </cfRule>
    <cfRule type="containsText" dxfId="531" priority="603" operator="containsText" text="2ème TOUR">
      <formula>NOT(ISERROR(SEARCH("2ème TOUR",Z21)))</formula>
    </cfRule>
  </conditionalFormatting>
  <conditionalFormatting sqref="AA36">
    <cfRule type="containsText" dxfId="530" priority="536" operator="containsText" text="E-COMMERCE ptf 006">
      <formula>NOT(ISERROR(SEARCH("E-COMMERCE ptf 006",AA36)))</formula>
    </cfRule>
    <cfRule type="containsText" dxfId="529" priority="537" operator="containsText" text="2ème TOUR">
      <formula>NOT(ISERROR(SEARCH("2ème TOUR",AA36)))</formula>
    </cfRule>
  </conditionalFormatting>
  <conditionalFormatting sqref="AA36:AA37">
    <cfRule type="containsText" dxfId="528" priority="532" operator="containsText" text="A DISPO DE L'EXPLOIT">
      <formula>NOT(ISERROR(SEARCH("A DISPO DE L'EXPLOIT",AA36)))</formula>
    </cfRule>
    <cfRule type="containsText" dxfId="527" priority="533" operator="containsText" text="RECHERCHE DE FRET">
      <formula>NOT(ISERROR(SEARCH("RECHERCHE DE FRET",AA36)))</formula>
    </cfRule>
    <cfRule type="containsText" dxfId="526" priority="534" operator="containsText" text="PTF AUTO 6">
      <formula>NOT(ISERROR(SEARCH("PTF AUTO 6",AA36)))</formula>
    </cfRule>
    <cfRule type="containsText" dxfId="525" priority="535" operator="containsText" text="PARC">
      <formula>NOT(ISERROR(SEARCH("PARC",AA36)))</formula>
    </cfRule>
  </conditionalFormatting>
  <conditionalFormatting sqref="AA37 Z38:AA48">
    <cfRule type="containsText" dxfId="524" priority="560" operator="containsText" text="E-COMMERCE ptf 006">
      <formula>NOT(ISERROR(SEARCH("E-COMMERCE ptf 006",Z37)))</formula>
    </cfRule>
    <cfRule type="containsText" dxfId="523" priority="561" operator="containsText" text="2ème TOUR">
      <formula>NOT(ISERROR(SEARCH("2ème TOUR",Z37)))</formula>
    </cfRule>
  </conditionalFormatting>
  <conditionalFormatting sqref="AA52 AG52">
    <cfRule type="containsText" dxfId="522" priority="2144" operator="containsText" text="E-COMMERCE ptf 006">
      <formula>NOT(ISERROR(SEARCH("E-COMMERCE ptf 006",AA52)))</formula>
    </cfRule>
    <cfRule type="containsText" dxfId="521" priority="2145" operator="containsText" text="2ème TOUR">
      <formula>NOT(ISERROR(SEARCH("2ème TOUR",AA52)))</formula>
    </cfRule>
  </conditionalFormatting>
  <conditionalFormatting sqref="AA52:AA53">
    <cfRule type="containsText" dxfId="520" priority="2140" operator="containsText" text="A DISPO DE L'EXPLOIT">
      <formula>NOT(ISERROR(SEARCH("A DISPO DE L'EXPLOIT",AA52)))</formula>
    </cfRule>
    <cfRule type="containsText" dxfId="519" priority="2141" operator="containsText" text="RECHERCHE DE FRET">
      <formula>NOT(ISERROR(SEARCH("RECHERCHE DE FRET",AA52)))</formula>
    </cfRule>
    <cfRule type="containsText" dxfId="518" priority="2142" operator="containsText" text="PTF AUTO 6">
      <formula>NOT(ISERROR(SEARCH("PTF AUTO 6",AA52)))</formula>
    </cfRule>
    <cfRule type="containsText" dxfId="517" priority="2143" operator="containsText" text="PARC">
      <formula>NOT(ISERROR(SEARCH("PARC",AA52)))</formula>
    </cfRule>
  </conditionalFormatting>
  <conditionalFormatting sqref="AA53 AD53 AF53:AG64 Z54:AA64 AC54:AD64">
    <cfRule type="containsText" dxfId="516" priority="2786" operator="containsText" text="E-COMMERCE ptf 006">
      <formula>NOT(ISERROR(SEARCH("E-COMMERCE ptf 006",Z53)))</formula>
    </cfRule>
    <cfRule type="containsText" dxfId="515" priority="2787" operator="containsText" text="2ème TOUR">
      <formula>NOT(ISERROR(SEARCH("2ème TOUR",Z53)))</formula>
    </cfRule>
  </conditionalFormatting>
  <conditionalFormatting sqref="AA67 AD67 AG67">
    <cfRule type="containsText" dxfId="514" priority="2084" operator="containsText" text="E-COMMERCE ptf 006">
      <formula>NOT(ISERROR(SEARCH("E-COMMERCE ptf 006",AA67)))</formula>
    </cfRule>
    <cfRule type="containsText" dxfId="513" priority="2085" operator="containsText" text="2ème TOUR">
      <formula>NOT(ISERROR(SEARCH("2ème TOUR",AA67)))</formula>
    </cfRule>
  </conditionalFormatting>
  <conditionalFormatting sqref="AA68 AD68 AG68">
    <cfRule type="containsText" dxfId="512" priority="2090" operator="containsText" text="E-COMMERCE ptf 006">
      <formula>NOT(ISERROR(SEARCH("E-COMMERCE ptf 006",AA68)))</formula>
    </cfRule>
    <cfRule type="containsText" dxfId="511" priority="2091" operator="containsText" text="2ème TOUR">
      <formula>NOT(ISERROR(SEARCH("2ème TOUR",AA68)))</formula>
    </cfRule>
  </conditionalFormatting>
  <conditionalFormatting sqref="AB5:AB16">
    <cfRule type="containsText" dxfId="510" priority="3322" operator="containsText" text="A DISPO DE L'EXPLOIT">
      <formula>NOT(ISERROR(SEARCH("A DISPO DE L'EXPLOIT",AB5)))</formula>
    </cfRule>
    <cfRule type="containsText" dxfId="509" priority="3323" operator="containsText" text="RECHERCHE DE FRET">
      <formula>NOT(ISERROR(SEARCH("RECHERCHE DE FRET",AB5)))</formula>
    </cfRule>
    <cfRule type="containsText" dxfId="508" priority="3326" operator="containsText" text="E-COMMERCE ptf 006">
      <formula>NOT(ISERROR(SEARCH("E-COMMERCE ptf 006",AB5)))</formula>
    </cfRule>
    <cfRule type="containsText" dxfId="507" priority="3327" operator="containsText" text="2ème TOUR">
      <formula>NOT(ISERROR(SEARCH("2ème TOUR",AB5)))</formula>
    </cfRule>
  </conditionalFormatting>
  <conditionalFormatting sqref="AB18 AE18 AH18 AK18">
    <cfRule type="containsText" dxfId="506" priority="520" operator="containsText" text="A DISPO DE L'EXPLOIT">
      <formula>NOT(ISERROR(SEARCH("A DISPO DE L'EXPLOIT",AB18)))</formula>
    </cfRule>
    <cfRule type="containsText" dxfId="505" priority="521" operator="containsText" text="RECHERCHE DE FRET">
      <formula>NOT(ISERROR(SEARCH("RECHERCHE DE FRET",AB18)))</formula>
    </cfRule>
    <cfRule type="containsText" dxfId="504" priority="522" operator="containsText" text="PTF AUTO 6">
      <formula>NOT(ISERROR(SEARCH("PTF AUTO 6",AB18)))</formula>
    </cfRule>
    <cfRule type="containsText" dxfId="503" priority="523" operator="containsText" text="PARC">
      <formula>NOT(ISERROR(SEARCH("PARC",AB18)))</formula>
    </cfRule>
    <cfRule type="containsText" dxfId="502" priority="524" operator="containsText" text="E-COMMERCE ptf 006">
      <formula>NOT(ISERROR(SEARCH("E-COMMERCE ptf 006",AB18)))</formula>
    </cfRule>
    <cfRule type="containsText" dxfId="501" priority="525" operator="containsText" text="2ème TOUR">
      <formula>NOT(ISERROR(SEARCH("2ème TOUR",AB18)))</formula>
    </cfRule>
  </conditionalFormatting>
  <conditionalFormatting sqref="AB19 AE19 AB20:AC20 AE20:AF20">
    <cfRule type="containsText" dxfId="500" priority="2282" operator="containsText" text="E-COMMERCE ptf 006">
      <formula>NOT(ISERROR(SEARCH("E-COMMERCE ptf 006",AB19)))</formula>
    </cfRule>
    <cfRule type="containsText" dxfId="499" priority="2283" operator="containsText" text="2ème TOUR">
      <formula>NOT(ISERROR(SEARCH("2ème TOUR",AB19)))</formula>
    </cfRule>
  </conditionalFormatting>
  <conditionalFormatting sqref="AB21:AB32">
    <cfRule type="containsText" dxfId="498" priority="3292" operator="containsText" text="A DISPO DE L'EXPLOIT">
      <formula>NOT(ISERROR(SEARCH("A DISPO DE L'EXPLOIT",AB21)))</formula>
    </cfRule>
    <cfRule type="containsText" dxfId="497" priority="3293" operator="containsText" text="RECHERCHE DE FRET">
      <formula>NOT(ISERROR(SEARCH("RECHERCHE DE FRET",AB21)))</formula>
    </cfRule>
    <cfRule type="containsText" dxfId="496" priority="3294" operator="containsText" text="PTF AUTO 6">
      <formula>NOT(ISERROR(SEARCH("PTF AUTO 6",AB21)))</formula>
    </cfRule>
    <cfRule type="containsText" dxfId="495" priority="3295" operator="containsText" text="PARC">
      <formula>NOT(ISERROR(SEARCH("PARC",AB21)))</formula>
    </cfRule>
    <cfRule type="containsText" dxfId="494" priority="3296" operator="containsText" text="E-COMMERCE ptf 006">
      <formula>NOT(ISERROR(SEARCH("E-COMMERCE ptf 006",AB21)))</formula>
    </cfRule>
    <cfRule type="containsText" dxfId="493" priority="3297" operator="containsText" text="2ème TOUR">
      <formula>NOT(ISERROR(SEARCH("2ème TOUR",AB21)))</formula>
    </cfRule>
  </conditionalFormatting>
  <conditionalFormatting sqref="AB34 AE34 AH34 AK34">
    <cfRule type="containsText" dxfId="492" priority="472" operator="containsText" text="A DISPO DE L'EXPLOIT">
      <formula>NOT(ISERROR(SEARCH("A DISPO DE L'EXPLOIT",AB34)))</formula>
    </cfRule>
    <cfRule type="containsText" dxfId="491" priority="473" operator="containsText" text="RECHERCHE DE FRET">
      <formula>NOT(ISERROR(SEARCH("RECHERCHE DE FRET",AB34)))</formula>
    </cfRule>
    <cfRule type="containsText" dxfId="490" priority="474" operator="containsText" text="PTF AUTO 6">
      <formula>NOT(ISERROR(SEARCH("PTF AUTO 6",AB34)))</formula>
    </cfRule>
    <cfRule type="containsText" dxfId="489" priority="475" operator="containsText" text="PARC">
      <formula>NOT(ISERROR(SEARCH("PARC",AB34)))</formula>
    </cfRule>
    <cfRule type="containsText" dxfId="488" priority="476" operator="containsText" text="E-COMMERCE ptf 006">
      <formula>NOT(ISERROR(SEARCH("E-COMMERCE ptf 006",AB34)))</formula>
    </cfRule>
    <cfRule type="containsText" dxfId="487" priority="477" operator="containsText" text="2ème TOUR">
      <formula>NOT(ISERROR(SEARCH("2ème TOUR",AB34)))</formula>
    </cfRule>
  </conditionalFormatting>
  <conditionalFormatting sqref="AB35 AE35">
    <cfRule type="containsText" dxfId="486" priority="1808" operator="containsText" text="E-COMMERCE ptf 006">
      <formula>NOT(ISERROR(SEARCH("E-COMMERCE ptf 006",AB35)))</formula>
    </cfRule>
    <cfRule type="containsText" dxfId="485" priority="1809" operator="containsText" text="2ème TOUR">
      <formula>NOT(ISERROR(SEARCH("2ème TOUR",AB35)))</formula>
    </cfRule>
  </conditionalFormatting>
  <conditionalFormatting sqref="AB37:AB48">
    <cfRule type="containsText" dxfId="484" priority="2456" operator="containsText" text="E-COMMERCE ptf 006">
      <formula>NOT(ISERROR(SEARCH("E-COMMERCE ptf 006",AB37)))</formula>
    </cfRule>
    <cfRule type="containsText" dxfId="483" priority="2457" operator="containsText" text="2ème TOUR">
      <formula>NOT(ISERROR(SEARCH("2ème TOUR",AB37)))</formula>
    </cfRule>
  </conditionalFormatting>
  <conditionalFormatting sqref="AB50 AE50 AH50 AK50">
    <cfRule type="containsText" dxfId="482" priority="464" operator="containsText" text="E-COMMERCE ptf 006">
      <formula>NOT(ISERROR(SEARCH("E-COMMERCE ptf 006",AB50)))</formula>
    </cfRule>
    <cfRule type="containsText" dxfId="481" priority="465" operator="containsText" text="2ème TOUR">
      <formula>NOT(ISERROR(SEARCH("2ème TOUR",AB50)))</formula>
    </cfRule>
  </conditionalFormatting>
  <conditionalFormatting sqref="AB50 AE50 AK50">
    <cfRule type="containsText" dxfId="480" priority="460" operator="containsText" text="A DISPO DE L'EXPLOIT">
      <formula>NOT(ISERROR(SEARCH("A DISPO DE L'EXPLOIT",AB50)))</formula>
    </cfRule>
    <cfRule type="containsText" dxfId="479" priority="461" operator="containsText" text="RECHERCHE DE FRET">
      <formula>NOT(ISERROR(SEARCH("RECHERCHE DE FRET",AB50)))</formula>
    </cfRule>
    <cfRule type="containsText" dxfId="478" priority="462" operator="containsText" text="PTF AUTO 6">
      <formula>NOT(ISERROR(SEARCH("PTF AUTO 6",AB50)))</formula>
    </cfRule>
    <cfRule type="containsText" dxfId="477" priority="463" operator="containsText" text="PARC">
      <formula>NOT(ISERROR(SEARCH("PARC",AB50)))</formula>
    </cfRule>
  </conditionalFormatting>
  <conditionalFormatting sqref="AB51">
    <cfRule type="containsText" dxfId="476" priority="1418" operator="containsText" text="E-COMMERCE ptf 006">
      <formula>NOT(ISERROR(SEARCH("E-COMMERCE ptf 006",AB51)))</formula>
    </cfRule>
    <cfRule type="containsText" dxfId="475" priority="1419" operator="containsText" text="2ème TOUR">
      <formula>NOT(ISERROR(SEARCH("2ème TOUR",AB51)))</formula>
    </cfRule>
  </conditionalFormatting>
  <conditionalFormatting sqref="AB53:AB64">
    <cfRule type="containsText" dxfId="474" priority="2426" operator="containsText" text="E-COMMERCE ptf 006">
      <formula>NOT(ISERROR(SEARCH("E-COMMERCE ptf 006",AB53)))</formula>
    </cfRule>
    <cfRule type="containsText" dxfId="473" priority="2427" operator="containsText" text="2ème TOUR">
      <formula>NOT(ISERROR(SEARCH("2ème TOUR",AB53)))</formula>
    </cfRule>
  </conditionalFormatting>
  <conditionalFormatting sqref="AB66 AE66 AH66 AK66">
    <cfRule type="containsText" dxfId="472" priority="448" operator="containsText" text="A DISPO DE L'EXPLOIT">
      <formula>NOT(ISERROR(SEARCH("A DISPO DE L'EXPLOIT",AB66)))</formula>
    </cfRule>
    <cfRule type="containsText" dxfId="471" priority="449" operator="containsText" text="RECHERCHE DE FRET">
      <formula>NOT(ISERROR(SEARCH("RECHERCHE DE FRET",AB66)))</formula>
    </cfRule>
    <cfRule type="containsText" dxfId="470" priority="450" operator="containsText" text="PTF AUTO 6">
      <formula>NOT(ISERROR(SEARCH("PTF AUTO 6",AB66)))</formula>
    </cfRule>
    <cfRule type="containsText" dxfId="469" priority="451" operator="containsText" text="PARC">
      <formula>NOT(ISERROR(SEARCH("PARC",AB66)))</formula>
    </cfRule>
    <cfRule type="containsText" dxfId="468" priority="452" operator="containsText" text="E-COMMERCE ptf 006">
      <formula>NOT(ISERROR(SEARCH("E-COMMERCE ptf 006",AB66)))</formula>
    </cfRule>
    <cfRule type="containsText" dxfId="467" priority="453" operator="containsText" text="2ème TOUR">
      <formula>NOT(ISERROR(SEARCH("2ème TOUR",AB66)))</formula>
    </cfRule>
  </conditionalFormatting>
  <conditionalFormatting sqref="AB69:AB80">
    <cfRule type="containsText" dxfId="466" priority="2396" operator="containsText" text="E-COMMERCE ptf 006">
      <formula>NOT(ISERROR(SEARCH("E-COMMERCE ptf 006",AB69)))</formula>
    </cfRule>
    <cfRule type="containsText" dxfId="465" priority="2397" operator="containsText" text="2ème TOUR">
      <formula>NOT(ISERROR(SEARCH("2ème TOUR",AB69)))</formula>
    </cfRule>
  </conditionalFormatting>
  <conditionalFormatting sqref="AB82 AE82 AH82 AK82">
    <cfRule type="containsText" dxfId="464" priority="436" operator="containsText" text="A DISPO DE L'EXPLOIT">
      <formula>NOT(ISERROR(SEARCH("A DISPO DE L'EXPLOIT",AB82)))</formula>
    </cfRule>
    <cfRule type="containsText" dxfId="463" priority="437" operator="containsText" text="RECHERCHE DE FRET">
      <formula>NOT(ISERROR(SEARCH("RECHERCHE DE FRET",AB82)))</formula>
    </cfRule>
    <cfRule type="containsText" dxfId="462" priority="438" operator="containsText" text="PTF AUTO 6">
      <formula>NOT(ISERROR(SEARCH("PTF AUTO 6",AB82)))</formula>
    </cfRule>
    <cfRule type="containsText" dxfId="461" priority="439" operator="containsText" text="PARC">
      <formula>NOT(ISERROR(SEARCH("PARC",AB82)))</formula>
    </cfRule>
    <cfRule type="containsText" dxfId="460" priority="440" operator="containsText" text="E-COMMERCE ptf 006">
      <formula>NOT(ISERROR(SEARCH("E-COMMERCE ptf 006",AB82)))</formula>
    </cfRule>
    <cfRule type="containsText" dxfId="459" priority="441" operator="containsText" text="2ème TOUR">
      <formula>NOT(ISERROR(SEARCH("2ème TOUR",AB82)))</formula>
    </cfRule>
  </conditionalFormatting>
  <conditionalFormatting sqref="AB3:AC4">
    <cfRule type="containsText" dxfId="458" priority="4648" operator="containsText" text="A DISPO DE L'EXPLOIT">
      <formula>NOT(ISERROR(SEARCH("A DISPO DE L'EXPLOIT",AB3)))</formula>
    </cfRule>
    <cfRule type="containsText" dxfId="457" priority="4649" operator="containsText" text="RECHERCHE DE FRET">
      <formula>NOT(ISERROR(SEARCH("RECHERCHE DE FRET",AB3)))</formula>
    </cfRule>
    <cfRule type="containsText" dxfId="456" priority="4650" operator="containsText" text="PTF AUTO 6">
      <formula>NOT(ISERROR(SEARCH("PTF AUTO 6",AB3)))</formula>
    </cfRule>
    <cfRule type="containsText" dxfId="455" priority="4651" operator="containsText" text="PARC">
      <formula>NOT(ISERROR(SEARCH("PARC",AB3)))</formula>
    </cfRule>
    <cfRule type="containsText" dxfId="454" priority="4652" operator="containsText" text="E-COMMERCE ptf 006">
      <formula>NOT(ISERROR(SEARCH("E-COMMERCE ptf 006",AB3)))</formula>
    </cfRule>
    <cfRule type="containsText" dxfId="453" priority="4653" operator="containsText" text="2ème TOUR">
      <formula>NOT(ISERROR(SEARCH("2ème TOUR",AB3)))</formula>
    </cfRule>
  </conditionalFormatting>
  <conditionalFormatting sqref="AB19:AC20 AE19:AF20">
    <cfRule type="containsText" dxfId="452" priority="2272" operator="containsText" text="A DISPO DE L'EXPLOIT">
      <formula>NOT(ISERROR(SEARCH("A DISPO DE L'EXPLOIT",AB19)))</formula>
    </cfRule>
    <cfRule type="containsText" dxfId="451" priority="2273" operator="containsText" text="RECHERCHE DE FRET">
      <formula>NOT(ISERROR(SEARCH("RECHERCHE DE FRET",AB19)))</formula>
    </cfRule>
    <cfRule type="containsText" dxfId="450" priority="2274" operator="containsText" text="PTF AUTO 6">
      <formula>NOT(ISERROR(SEARCH("PTF AUTO 6",AB19)))</formula>
    </cfRule>
    <cfRule type="containsText" dxfId="449" priority="2275" operator="containsText" text="PARC">
      <formula>NOT(ISERROR(SEARCH("PARC",AB19)))</formula>
    </cfRule>
  </conditionalFormatting>
  <conditionalFormatting sqref="AB35:AC35 AE35:AF35">
    <cfRule type="containsText" dxfId="448" priority="1798" operator="containsText" text="A DISPO DE L'EXPLOIT">
      <formula>NOT(ISERROR(SEARCH("A DISPO DE L'EXPLOIT",AB35)))</formula>
    </cfRule>
    <cfRule type="containsText" dxfId="447" priority="1799" operator="containsText" text="RECHERCHE DE FRET">
      <formula>NOT(ISERROR(SEARCH("RECHERCHE DE FRET",AB35)))</formula>
    </cfRule>
    <cfRule type="containsText" dxfId="446" priority="1800" operator="containsText" text="PTF AUTO 6">
      <formula>NOT(ISERROR(SEARCH("PTF AUTO 6",AB35)))</formula>
    </cfRule>
    <cfRule type="containsText" dxfId="445" priority="1801" operator="containsText" text="PARC">
      <formula>NOT(ISERROR(SEARCH("PARC",AB35)))</formula>
    </cfRule>
  </conditionalFormatting>
  <conditionalFormatting sqref="AB36:AC36 AE36:AF36">
    <cfRule type="containsText" dxfId="444" priority="2210" operator="containsText" text="E-COMMERCE ptf 006">
      <formula>NOT(ISERROR(SEARCH("E-COMMERCE ptf 006",AB36)))</formula>
    </cfRule>
    <cfRule type="containsText" dxfId="443" priority="2211" operator="containsText" text="2ème TOUR">
      <formula>NOT(ISERROR(SEARCH("2ème TOUR",AB36)))</formula>
    </cfRule>
  </conditionalFormatting>
  <conditionalFormatting sqref="AB51:AC51">
    <cfRule type="containsText" dxfId="442" priority="1408" operator="containsText" text="A DISPO DE L'EXPLOIT">
      <formula>NOT(ISERROR(SEARCH("A DISPO DE L'EXPLOIT",AB51)))</formula>
    </cfRule>
    <cfRule type="containsText" dxfId="441" priority="1409" operator="containsText" text="RECHERCHE DE FRET">
      <formula>NOT(ISERROR(SEARCH("RECHERCHE DE FRET",AB51)))</formula>
    </cfRule>
    <cfRule type="containsText" dxfId="440" priority="1410" operator="containsText" text="PTF AUTO 6">
      <formula>NOT(ISERROR(SEARCH("PTF AUTO 6",AB51)))</formula>
    </cfRule>
    <cfRule type="containsText" dxfId="439" priority="1411" operator="containsText" text="PARC">
      <formula>NOT(ISERROR(SEARCH("PARC",AB51)))</formula>
    </cfRule>
  </conditionalFormatting>
  <conditionalFormatting sqref="AB52:AC52">
    <cfRule type="containsText" dxfId="438" priority="1430" operator="containsText" text="E-COMMERCE ptf 006">
      <formula>NOT(ISERROR(SEARCH("E-COMMERCE ptf 006",AB52)))</formula>
    </cfRule>
    <cfRule type="containsText" dxfId="437" priority="1431" operator="containsText" text="2ème TOUR">
      <formula>NOT(ISERROR(SEARCH("2ème TOUR",AB52)))</formula>
    </cfRule>
  </conditionalFormatting>
  <conditionalFormatting sqref="AB36:AG48">
    <cfRule type="containsText" dxfId="436" priority="106" operator="containsText" text="A DISPO DE L'EXPLOIT">
      <formula>NOT(ISERROR(SEARCH("A DISPO DE L'EXPLOIT",AB36)))</formula>
    </cfRule>
    <cfRule type="containsText" dxfId="435" priority="107" operator="containsText" text="RECHERCHE DE FRET">
      <formula>NOT(ISERROR(SEARCH("RECHERCHE DE FRET",AB36)))</formula>
    </cfRule>
    <cfRule type="containsText" dxfId="434" priority="108" operator="containsText" text="PTF AUTO 6">
      <formula>NOT(ISERROR(SEARCH("PTF AUTO 6",AB36)))</formula>
    </cfRule>
    <cfRule type="containsText" dxfId="433" priority="109" operator="containsText" text="PARC">
      <formula>NOT(ISERROR(SEARCH("PARC",AB36)))</formula>
    </cfRule>
  </conditionalFormatting>
  <conditionalFormatting sqref="AB52:AG64">
    <cfRule type="containsText" dxfId="432" priority="1420" operator="containsText" text="A DISPO DE L'EXPLOIT">
      <formula>NOT(ISERROR(SEARCH("A DISPO DE L'EXPLOIT",AB52)))</formula>
    </cfRule>
    <cfRule type="containsText" dxfId="431" priority="1421" operator="containsText" text="RECHERCHE DE FRET">
      <formula>NOT(ISERROR(SEARCH("RECHERCHE DE FRET",AB52)))</formula>
    </cfRule>
    <cfRule type="containsText" dxfId="430" priority="1422" operator="containsText" text="PTF AUTO 6">
      <formula>NOT(ISERROR(SEARCH("PTF AUTO 6",AB52)))</formula>
    </cfRule>
    <cfRule type="containsText" dxfId="429" priority="1423" operator="containsText" text="PARC">
      <formula>NOT(ISERROR(SEARCH("PARC",AB52)))</formula>
    </cfRule>
  </conditionalFormatting>
  <conditionalFormatting sqref="AB33:AM33">
    <cfRule type="containsText" dxfId="428" priority="1158" operator="containsText" text="PTF AUTO 6">
      <formula>NOT(ISERROR(SEARCH("PTF AUTO 6",AB33)))</formula>
    </cfRule>
    <cfRule type="containsText" dxfId="427" priority="1159" operator="containsText" text="PARC">
      <formula>NOT(ISERROR(SEARCH("PARC",AB33)))</formula>
    </cfRule>
  </conditionalFormatting>
  <conditionalFormatting sqref="AC19 AF19">
    <cfRule type="containsText" dxfId="426" priority="2276" operator="containsText" text="E-COMMERCE ptf 006">
      <formula>NOT(ISERROR(SEARCH("E-COMMERCE ptf 006",AC19)))</formula>
    </cfRule>
    <cfRule type="containsText" dxfId="425" priority="2277" operator="containsText" text="2ème TOUR">
      <formula>NOT(ISERROR(SEARCH("2ème TOUR",AC19)))</formula>
    </cfRule>
  </conditionalFormatting>
  <conditionalFormatting sqref="AC21">
    <cfRule type="containsText" dxfId="424" priority="1474" operator="containsText" text="A DISPO DE L'EXPLOIT">
      <formula>NOT(ISERROR(SEARCH("A DISPO DE L'EXPLOIT",AC21)))</formula>
    </cfRule>
    <cfRule type="containsText" dxfId="423" priority="1475" operator="containsText" text="RECHERCHE DE FRET">
      <formula>NOT(ISERROR(SEARCH("RECHERCHE DE FRET",AC21)))</formula>
    </cfRule>
    <cfRule type="containsText" dxfId="422" priority="1476" operator="containsText" text="PTF AUTO 6">
      <formula>NOT(ISERROR(SEARCH("PTF AUTO 6",AC21)))</formula>
    </cfRule>
    <cfRule type="containsText" dxfId="421" priority="1477" operator="containsText" text="PARC">
      <formula>NOT(ISERROR(SEARCH("PARC",AC21)))</formula>
    </cfRule>
    <cfRule type="containsText" dxfId="420" priority="1478" operator="containsText" text="E-COMMERCE ptf 006">
      <formula>NOT(ISERROR(SEARCH("E-COMMERCE ptf 006",AC21)))</formula>
    </cfRule>
    <cfRule type="containsText" dxfId="419" priority="1479" operator="containsText" text="2ème TOUR">
      <formula>NOT(ISERROR(SEARCH("2ème TOUR",AC21)))</formula>
    </cfRule>
  </conditionalFormatting>
  <conditionalFormatting sqref="AC35 AF35">
    <cfRule type="containsText" dxfId="418" priority="1802" operator="containsText" text="E-COMMERCE ptf 006">
      <formula>NOT(ISERROR(SEARCH("E-COMMERCE ptf 006",AC35)))</formula>
    </cfRule>
    <cfRule type="containsText" dxfId="417" priority="1803" operator="containsText" text="2ème TOUR">
      <formula>NOT(ISERROR(SEARCH("2ème TOUR",AC35)))</formula>
    </cfRule>
  </conditionalFormatting>
  <conditionalFormatting sqref="AC51">
    <cfRule type="containsText" dxfId="416" priority="1412" operator="containsText" text="E-COMMERCE ptf 006">
      <formula>NOT(ISERROR(SEARCH("E-COMMERCE ptf 006",AC51)))</formula>
    </cfRule>
    <cfRule type="containsText" dxfId="415" priority="1413" operator="containsText" text="2ème TOUR">
      <formula>NOT(ISERROR(SEARCH("2ème TOUR",AC51)))</formula>
    </cfRule>
  </conditionalFormatting>
  <conditionalFormatting sqref="AC53">
    <cfRule type="containsText" dxfId="414" priority="1472" operator="containsText" text="E-COMMERCE ptf 006">
      <formula>NOT(ISERROR(SEARCH("E-COMMERCE ptf 006",AC53)))</formula>
    </cfRule>
    <cfRule type="containsText" dxfId="413" priority="1473" operator="containsText" text="2ème TOUR">
      <formula>NOT(ISERROR(SEARCH("2ème TOUR",AC53)))</formula>
    </cfRule>
  </conditionalFormatting>
  <conditionalFormatting sqref="AC22:AD32">
    <cfRule type="containsText" dxfId="412" priority="3496" operator="containsText" text="A DISPO DE L'EXPLOIT">
      <formula>NOT(ISERROR(SEARCH("A DISPO DE L'EXPLOIT",AC22)))</formula>
    </cfRule>
    <cfRule type="containsText" dxfId="411" priority="3497" operator="containsText" text="RECHERCHE DE FRET">
      <formula>NOT(ISERROR(SEARCH("RECHERCHE DE FRET",AC22)))</formula>
    </cfRule>
    <cfRule type="containsText" dxfId="410" priority="3498" operator="containsText" text="PTF AUTO 6">
      <formula>NOT(ISERROR(SEARCH("PTF AUTO 6",AC22)))</formula>
    </cfRule>
    <cfRule type="containsText" dxfId="409" priority="3499" operator="containsText" text="PARC">
      <formula>NOT(ISERROR(SEARCH("PARC",AC22)))</formula>
    </cfRule>
  </conditionalFormatting>
  <conditionalFormatting sqref="AC5:AE16">
    <cfRule type="containsText" dxfId="408" priority="3330" operator="containsText" text="PTF AUTO 6">
      <formula>NOT(ISERROR(SEARCH("PTF AUTO 6",AC5)))</formula>
    </cfRule>
    <cfRule type="containsText" dxfId="407" priority="3331" operator="containsText" text="PARC">
      <formula>NOT(ISERROR(SEARCH("PARC",AC5)))</formula>
    </cfRule>
  </conditionalFormatting>
  <conditionalFormatting sqref="AD4">
    <cfRule type="containsText" dxfId="406" priority="3376" operator="containsText" text="A DISPO DE L'EXPLOIT">
      <formula>NOT(ISERROR(SEARCH("A DISPO DE L'EXPLOIT",AD4)))</formula>
    </cfRule>
    <cfRule type="containsText" dxfId="405" priority="3377" operator="containsText" text="RECHERCHE DE FRET">
      <formula>NOT(ISERROR(SEARCH("RECHERCHE DE FRET",AD4)))</formula>
    </cfRule>
    <cfRule type="containsText" dxfId="404" priority="3380" operator="containsText" text="E-COMMERCE ptf 006">
      <formula>NOT(ISERROR(SEARCH("E-COMMERCE ptf 006",AD4)))</formula>
    </cfRule>
    <cfRule type="containsText" dxfId="403" priority="3381" operator="containsText" text="2ème TOUR">
      <formula>NOT(ISERROR(SEARCH("2ème TOUR",AD4)))</formula>
    </cfRule>
  </conditionalFormatting>
  <conditionalFormatting sqref="AD20 AG20">
    <cfRule type="containsText" dxfId="402" priority="2270" operator="containsText" text="E-COMMERCE ptf 006">
      <formula>NOT(ISERROR(SEARCH("E-COMMERCE ptf 006",AD20)))</formula>
    </cfRule>
    <cfRule type="containsText" dxfId="401" priority="2271" operator="containsText" text="2ème TOUR">
      <formula>NOT(ISERROR(SEARCH("2ème TOUR",AD20)))</formula>
    </cfRule>
  </conditionalFormatting>
  <conditionalFormatting sqref="AD20:AD21">
    <cfRule type="containsText" dxfId="400" priority="2266" operator="containsText" text="A DISPO DE L'EXPLOIT">
      <formula>NOT(ISERROR(SEARCH("A DISPO DE L'EXPLOIT",AD20)))</formula>
    </cfRule>
    <cfRule type="containsText" dxfId="399" priority="2267" operator="containsText" text="RECHERCHE DE FRET">
      <formula>NOT(ISERROR(SEARCH("RECHERCHE DE FRET",AD20)))</formula>
    </cfRule>
    <cfRule type="containsText" dxfId="398" priority="2268" operator="containsText" text="PTF AUTO 6">
      <formula>NOT(ISERROR(SEARCH("PTF AUTO 6",AD20)))</formula>
    </cfRule>
    <cfRule type="containsText" dxfId="397" priority="2269" operator="containsText" text="PARC">
      <formula>NOT(ISERROR(SEARCH("PARC",AD20)))</formula>
    </cfRule>
  </conditionalFormatting>
  <conditionalFormatting sqref="AD36">
    <cfRule type="containsText" dxfId="396" priority="2198" operator="containsText" text="E-COMMERCE ptf 006">
      <formula>NOT(ISERROR(SEARCH("E-COMMERCE ptf 006",AD36)))</formula>
    </cfRule>
    <cfRule type="containsText" dxfId="395" priority="2199" operator="containsText" text="2ème TOUR">
      <formula>NOT(ISERROR(SEARCH("2ème TOUR",AD36)))</formula>
    </cfRule>
  </conditionalFormatting>
  <conditionalFormatting sqref="AD52">
    <cfRule type="containsText" dxfId="394" priority="1424" operator="containsText" text="E-COMMERCE ptf 006">
      <formula>NOT(ISERROR(SEARCH("E-COMMERCE ptf 006",AD52)))</formula>
    </cfRule>
    <cfRule type="containsText" dxfId="393" priority="1425" operator="containsText" text="2ème TOUR">
      <formula>NOT(ISERROR(SEARCH("2ème TOUR",AD52)))</formula>
    </cfRule>
  </conditionalFormatting>
  <conditionalFormatting sqref="AD4:AJ4">
    <cfRule type="containsText" dxfId="392" priority="3378" operator="containsText" text="PTF AUTO 6">
      <formula>NOT(ISERROR(SEARCH("PTF AUTO 6",AD4)))</formula>
    </cfRule>
    <cfRule type="containsText" dxfId="391" priority="3379" operator="containsText" text="PARC">
      <formula>NOT(ISERROR(SEARCH("PARC",AD4)))</formula>
    </cfRule>
  </conditionalFormatting>
  <conditionalFormatting sqref="AE5:AE16">
    <cfRule type="containsText" dxfId="390" priority="3328" operator="containsText" text="A DISPO DE L'EXPLOIT">
      <formula>NOT(ISERROR(SEARCH("A DISPO DE L'EXPLOIT",AE5)))</formula>
    </cfRule>
    <cfRule type="containsText" dxfId="389" priority="3329" operator="containsText" text="RECHERCHE DE FRET">
      <formula>NOT(ISERROR(SEARCH("RECHERCHE DE FRET",AE5)))</formula>
    </cfRule>
    <cfRule type="containsText" dxfId="388" priority="3332" operator="containsText" text="E-COMMERCE ptf 006">
      <formula>NOT(ISERROR(SEARCH("E-COMMERCE ptf 006",AE5)))</formula>
    </cfRule>
    <cfRule type="containsText" dxfId="387" priority="3333" operator="containsText" text="2ème TOUR">
      <formula>NOT(ISERROR(SEARCH("2ème TOUR",AE5)))</formula>
    </cfRule>
  </conditionalFormatting>
  <conditionalFormatting sqref="AE21:AE32">
    <cfRule type="containsText" dxfId="386" priority="3290" operator="containsText" text="E-COMMERCE ptf 006">
      <formula>NOT(ISERROR(SEARCH("E-COMMERCE ptf 006",AE21)))</formula>
    </cfRule>
    <cfRule type="containsText" dxfId="385" priority="3291" operator="containsText" text="2ème TOUR">
      <formula>NOT(ISERROR(SEARCH("2ème TOUR",AE21)))</formula>
    </cfRule>
  </conditionalFormatting>
  <conditionalFormatting sqref="AE37:AE48">
    <cfRule type="containsText" dxfId="384" priority="2450" operator="containsText" text="E-COMMERCE ptf 006">
      <formula>NOT(ISERROR(SEARCH("E-COMMERCE ptf 006",AE37)))</formula>
    </cfRule>
    <cfRule type="containsText" dxfId="383" priority="2451" operator="containsText" text="2ème TOUR">
      <formula>NOT(ISERROR(SEARCH("2ème TOUR",AE37)))</formula>
    </cfRule>
  </conditionalFormatting>
  <conditionalFormatting sqref="AE53:AE64">
    <cfRule type="containsText" dxfId="382" priority="2420" operator="containsText" text="E-COMMERCE ptf 006">
      <formula>NOT(ISERROR(SEARCH("E-COMMERCE ptf 006",AE53)))</formula>
    </cfRule>
    <cfRule type="containsText" dxfId="381" priority="2421" operator="containsText" text="2ème TOUR">
      <formula>NOT(ISERROR(SEARCH("2ème TOUR",AE53)))</formula>
    </cfRule>
  </conditionalFormatting>
  <conditionalFormatting sqref="AE69:AE80">
    <cfRule type="containsText" dxfId="380" priority="2390" operator="containsText" text="E-COMMERCE ptf 006">
      <formula>NOT(ISERROR(SEARCH("E-COMMERCE ptf 006",AE69)))</formula>
    </cfRule>
    <cfRule type="containsText" dxfId="379" priority="2391" operator="containsText" text="2ème TOUR">
      <formula>NOT(ISERROR(SEARCH("2ème TOUR",AE69)))</formula>
    </cfRule>
  </conditionalFormatting>
  <conditionalFormatting sqref="AE51:AF51 Y51:Z52">
    <cfRule type="containsText" dxfId="378" priority="1774" operator="containsText" text="A DISPO DE L'EXPLOIT">
      <formula>NOT(ISERROR(SEARCH("A DISPO DE L'EXPLOIT",Y51)))</formula>
    </cfRule>
    <cfRule type="containsText" dxfId="377" priority="1775" operator="containsText" text="RECHERCHE DE FRET">
      <formula>NOT(ISERROR(SEARCH("RECHERCHE DE FRET",Y51)))</formula>
    </cfRule>
    <cfRule type="containsText" dxfId="376" priority="1776" operator="containsText" text="PTF AUTO 6">
      <formula>NOT(ISERROR(SEARCH("PTF AUTO 6",Y51)))</formula>
    </cfRule>
    <cfRule type="containsText" dxfId="375" priority="1777" operator="containsText" text="PARC">
      <formula>NOT(ISERROR(SEARCH("PARC",Y51)))</formula>
    </cfRule>
  </conditionalFormatting>
  <conditionalFormatting sqref="AE21:AJ32">
    <cfRule type="containsText" dxfId="374" priority="3280" operator="containsText" text="A DISPO DE L'EXPLOIT">
      <formula>NOT(ISERROR(SEARCH("A DISPO DE L'EXPLOIT",AE21)))</formula>
    </cfRule>
    <cfRule type="containsText" dxfId="373" priority="3281" operator="containsText" text="RECHERCHE DE FRET">
      <formula>NOT(ISERROR(SEARCH("RECHERCHE DE FRET",AE21)))</formula>
    </cfRule>
    <cfRule type="containsText" dxfId="372" priority="3282" operator="containsText" text="PTF AUTO 6">
      <formula>NOT(ISERROR(SEARCH("PTF AUTO 6",AE21)))</formula>
    </cfRule>
    <cfRule type="containsText" dxfId="371" priority="3283" operator="containsText" text="PARC">
      <formula>NOT(ISERROR(SEARCH("PARC",AE21)))</formula>
    </cfRule>
  </conditionalFormatting>
  <conditionalFormatting sqref="AE3:AL3">
    <cfRule type="containsText" dxfId="370" priority="114" operator="containsText" text="PTF AUTO 6">
      <formula>NOT(ISERROR(SEARCH("PTF AUTO 6",AE3)))</formula>
    </cfRule>
    <cfRule type="containsText" dxfId="369" priority="115" operator="containsText" text="PARC">
      <formula>NOT(ISERROR(SEARCH("PARC",AE3)))</formula>
    </cfRule>
  </conditionalFormatting>
  <conditionalFormatting sqref="AF5:AF11">
    <cfRule type="containsText" dxfId="368" priority="160" operator="containsText" text="2ème TOUR">
      <formula>NOT(ISERROR(SEARCH("2ème TOUR",AF5)))</formula>
    </cfRule>
    <cfRule type="containsText" dxfId="367" priority="161" operator="containsText" text="RAMASSAGE">
      <formula>NOT(ISERROR(SEARCH("RAMASSAGE",AF5)))</formula>
    </cfRule>
  </conditionalFormatting>
  <conditionalFormatting sqref="AG36">
    <cfRule type="containsText" dxfId="366" priority="110" operator="containsText" text="E-COMMERCE ptf 006">
      <formula>NOT(ISERROR(SEARCH("E-COMMERCE ptf 006",AG36)))</formula>
    </cfRule>
    <cfRule type="containsText" dxfId="365" priority="111" operator="containsText" text="2ème TOUR">
      <formula>NOT(ISERROR(SEARCH("2ème TOUR",AG36)))</formula>
    </cfRule>
  </conditionalFormatting>
  <conditionalFormatting sqref="AH5">
    <cfRule type="containsText" dxfId="364" priority="4504" operator="containsText" text="A DISPO DE L'EXPLOIT">
      <formula>NOT(ISERROR(SEARCH("A DISPO DE L'EXPLOIT",AH5)))</formula>
    </cfRule>
    <cfRule type="containsText" dxfId="363" priority="4505" operator="containsText" text="RECHERCHE DE FRET">
      <formula>NOT(ISERROR(SEARCH("RECHERCHE DE FRET",AH5)))</formula>
    </cfRule>
    <cfRule type="containsText" dxfId="362" priority="4506" operator="containsText" text="PTF AUTO 6">
      <formula>NOT(ISERROR(SEARCH("PTF AUTO 6",AH5)))</formula>
    </cfRule>
    <cfRule type="containsText" dxfId="361" priority="4507" operator="containsText" text="PARC">
      <formula>NOT(ISERROR(SEARCH("PARC",AH5)))</formula>
    </cfRule>
    <cfRule type="containsText" dxfId="360" priority="4508" operator="containsText" text="E-COMMERCE ptf 006">
      <formula>NOT(ISERROR(SEARCH("E-COMMERCE ptf 006",AH5)))</formula>
    </cfRule>
    <cfRule type="containsText" dxfId="359" priority="4509" operator="containsText" text="2ème TOUR">
      <formula>NOT(ISERROR(SEARCH("2ème TOUR",AH5)))</formula>
    </cfRule>
  </conditionalFormatting>
  <conditionalFormatting sqref="AH21:AH32">
    <cfRule type="containsText" dxfId="358" priority="3284" operator="containsText" text="E-COMMERCE ptf 006">
      <formula>NOT(ISERROR(SEARCH("E-COMMERCE ptf 006",AH21)))</formula>
    </cfRule>
    <cfRule type="containsText" dxfId="357" priority="3285" operator="containsText" text="2ème TOUR">
      <formula>NOT(ISERROR(SEARCH("2ème TOUR",AH21)))</formula>
    </cfRule>
  </conditionalFormatting>
  <conditionalFormatting sqref="AH37">
    <cfRule type="containsText" dxfId="356" priority="76" operator="containsText" text="A DISPO DE L'EXPLOIT">
      <formula>NOT(ISERROR(SEARCH("A DISPO DE L'EXPLOIT",AH37)))</formula>
    </cfRule>
    <cfRule type="containsText" dxfId="355" priority="77" operator="containsText" text="RECHERCHE DE FRET">
      <formula>NOT(ISERROR(SEARCH("RECHERCHE DE FRET",AH37)))</formula>
    </cfRule>
    <cfRule type="containsText" dxfId="354" priority="78" operator="containsText" text="PTF AUTO 6">
      <formula>NOT(ISERROR(SEARCH("PTF AUTO 6",AH37)))</formula>
    </cfRule>
    <cfRule type="containsText" dxfId="353" priority="79" operator="containsText" text="PARC">
      <formula>NOT(ISERROR(SEARCH("PARC",AH37)))</formula>
    </cfRule>
    <cfRule type="containsText" dxfId="352" priority="80" operator="containsText" text="E-COMMERCE ptf 006">
      <formula>NOT(ISERROR(SEARCH("E-COMMERCE ptf 006",AH37)))</formula>
    </cfRule>
    <cfRule type="containsText" dxfId="351" priority="81" operator="containsText" text="2ème TOUR">
      <formula>NOT(ISERROR(SEARCH("2ème TOUR",AH37)))</formula>
    </cfRule>
  </conditionalFormatting>
  <conditionalFormatting sqref="AH50:AH51 AH52:AM52 AI53:AJ64">
    <cfRule type="containsText" dxfId="350" priority="58" operator="containsText" text="A DISPO DE L'EXPLOIT">
      <formula>NOT(ISERROR(SEARCH("A DISPO DE L'EXPLOIT",AH50)))</formula>
    </cfRule>
    <cfRule type="containsText" dxfId="349" priority="59" operator="containsText" text="RECHERCHE DE FRET">
      <formula>NOT(ISERROR(SEARCH("RECHERCHE DE FRET",AH50)))</formula>
    </cfRule>
    <cfRule type="containsText" dxfId="348" priority="60" operator="containsText" text="PTF AUTO 6">
      <formula>NOT(ISERROR(SEARCH("PTF AUTO 6",AH50)))</formula>
    </cfRule>
    <cfRule type="containsText" dxfId="347" priority="61" operator="containsText" text="PARC">
      <formula>NOT(ISERROR(SEARCH("PARC",AH50)))</formula>
    </cfRule>
  </conditionalFormatting>
  <conditionalFormatting sqref="AH51 AH52:AJ52 AI53:AJ64">
    <cfRule type="containsText" dxfId="346" priority="62" operator="containsText" text="E-COMMERCE ptf 006">
      <formula>NOT(ISERROR(SEARCH("E-COMMERCE ptf 006",AH51)))</formula>
    </cfRule>
    <cfRule type="containsText" dxfId="345" priority="63" operator="containsText" text="2ème TOUR">
      <formula>NOT(ISERROR(SEARCH("2ème TOUR",AH51)))</formula>
    </cfRule>
  </conditionalFormatting>
  <conditionalFormatting sqref="AH53">
    <cfRule type="containsText" dxfId="344" priority="52" operator="containsText" text="A DISPO DE L'EXPLOIT">
      <formula>NOT(ISERROR(SEARCH("A DISPO DE L'EXPLOIT",AH53)))</formula>
    </cfRule>
    <cfRule type="containsText" dxfId="343" priority="53" operator="containsText" text="RECHERCHE DE FRET">
      <formula>NOT(ISERROR(SEARCH("RECHERCHE DE FRET",AH53)))</formula>
    </cfRule>
    <cfRule type="containsText" dxfId="342" priority="54" operator="containsText" text="PTF AUTO 6">
      <formula>NOT(ISERROR(SEARCH("PTF AUTO 6",AH53)))</formula>
    </cfRule>
    <cfRule type="containsText" dxfId="341" priority="55" operator="containsText" text="PARC">
      <formula>NOT(ISERROR(SEARCH("PARC",AH53)))</formula>
    </cfRule>
    <cfRule type="containsText" dxfId="340" priority="56" operator="containsText" text="E-COMMERCE ptf 006">
      <formula>NOT(ISERROR(SEARCH("E-COMMERCE ptf 006",AH53)))</formula>
    </cfRule>
    <cfRule type="containsText" dxfId="339" priority="57" operator="containsText" text="2ème TOUR">
      <formula>NOT(ISERROR(SEARCH("2ème TOUR",AH53)))</formula>
    </cfRule>
  </conditionalFormatting>
  <conditionalFormatting sqref="AH69:AH80">
    <cfRule type="containsText" dxfId="338" priority="242" operator="containsText" text="E-COMMERCE ptf 006">
      <formula>NOT(ISERROR(SEARCH("E-COMMERCE ptf 006",AH69)))</formula>
    </cfRule>
    <cfRule type="containsText" dxfId="337" priority="243" operator="containsText" text="2ème TOUR">
      <formula>NOT(ISERROR(SEARCH("2ème TOUR",AH69)))</formula>
    </cfRule>
  </conditionalFormatting>
  <conditionalFormatting sqref="AH19:AI19 AG20:AM20">
    <cfRule type="containsText" dxfId="336" priority="94" operator="containsText" text="A DISPO DE L'EXPLOIT">
      <formula>NOT(ISERROR(SEARCH("A DISPO DE L'EXPLOIT",AG19)))</formula>
    </cfRule>
    <cfRule type="containsText" dxfId="335" priority="95" operator="containsText" text="RECHERCHE DE FRET">
      <formula>NOT(ISERROR(SEARCH("RECHERCHE DE FRET",AG19)))</formula>
    </cfRule>
    <cfRule type="containsText" dxfId="334" priority="96" operator="containsText" text="PTF AUTO 6">
      <formula>NOT(ISERROR(SEARCH("PTF AUTO 6",AG19)))</formula>
    </cfRule>
    <cfRule type="containsText" dxfId="333" priority="97" operator="containsText" text="PARC">
      <formula>NOT(ISERROR(SEARCH("PARC",AG19)))</formula>
    </cfRule>
  </conditionalFormatting>
  <conditionalFormatting sqref="AH19:AI19 AH20:AJ20">
    <cfRule type="containsText" dxfId="332" priority="98" operator="containsText" text="E-COMMERCE ptf 006">
      <formula>NOT(ISERROR(SEARCH("E-COMMERCE ptf 006",AH19)))</formula>
    </cfRule>
    <cfRule type="containsText" dxfId="331" priority="99" operator="containsText" text="2ème TOUR">
      <formula>NOT(ISERROR(SEARCH("2ème TOUR",AH19)))</formula>
    </cfRule>
  </conditionalFormatting>
  <conditionalFormatting sqref="AH35:AI35 AH36:AJ36 AJ37:AJ42 AI43:AJ48">
    <cfRule type="containsText" dxfId="330" priority="86" operator="containsText" text="E-COMMERCE ptf 006">
      <formula>NOT(ISERROR(SEARCH("E-COMMERCE ptf 006",AH35)))</formula>
    </cfRule>
    <cfRule type="containsText" dxfId="329" priority="87" operator="containsText" text="2ème TOUR">
      <formula>NOT(ISERROR(SEARCH("2ème TOUR",AH35)))</formula>
    </cfRule>
  </conditionalFormatting>
  <conditionalFormatting sqref="AH35:AI35 AH36:AM36 AJ37:AJ42 AI43:AJ48">
    <cfRule type="containsText" dxfId="328" priority="84" operator="containsText" text="PTF AUTO 6">
      <formula>NOT(ISERROR(SEARCH("PTF AUTO 6",AH35)))</formula>
    </cfRule>
    <cfRule type="containsText" dxfId="327" priority="85" operator="containsText" text="PARC">
      <formula>NOT(ISERROR(SEARCH("PARC",AH35)))</formula>
    </cfRule>
  </conditionalFormatting>
  <conditionalFormatting sqref="AH67:AI67">
    <cfRule type="containsText" dxfId="326" priority="230" operator="containsText" text="E-COMMERCE ptf 006">
      <formula>NOT(ISERROR(SEARCH("E-COMMERCE ptf 006",AH67)))</formula>
    </cfRule>
    <cfRule type="containsText" dxfId="325" priority="231" operator="containsText" text="2ème TOUR">
      <formula>NOT(ISERROR(SEARCH("2ème TOUR",AH67)))</formula>
    </cfRule>
  </conditionalFormatting>
  <conditionalFormatting sqref="AH67:AI68">
    <cfRule type="containsText" dxfId="324" priority="226" operator="containsText" text="A DISPO DE L'EXPLOIT">
      <formula>NOT(ISERROR(SEARCH("A DISPO DE L'EXPLOIT",AH67)))</formula>
    </cfRule>
    <cfRule type="containsText" dxfId="323" priority="227" operator="containsText" text="RECHERCHE DE FRET">
      <formula>NOT(ISERROR(SEARCH("RECHERCHE DE FRET",AH67)))</formula>
    </cfRule>
    <cfRule type="containsText" dxfId="322" priority="228" operator="containsText" text="PTF AUTO 6">
      <formula>NOT(ISERROR(SEARCH("PTF AUTO 6",AH67)))</formula>
    </cfRule>
    <cfRule type="containsText" dxfId="321" priority="229" operator="containsText" text="PARC">
      <formula>NOT(ISERROR(SEARCH("PARC",AH67)))</formula>
    </cfRule>
  </conditionalFormatting>
  <conditionalFormatting sqref="AH68:AI68">
    <cfRule type="containsText" dxfId="320" priority="236" operator="containsText" text="E-COMMERCE ptf 006">
      <formula>NOT(ISERROR(SEARCH("E-COMMERCE ptf 006",AH68)))</formula>
    </cfRule>
    <cfRule type="containsText" dxfId="319" priority="237" operator="containsText" text="2ème TOUR">
      <formula>NOT(ISERROR(SEARCH("2ème TOUR",AH68)))</formula>
    </cfRule>
  </conditionalFormatting>
  <conditionalFormatting sqref="AH49:AJ49">
    <cfRule type="containsText" dxfId="318" priority="74" operator="containsText" text="E-COMMERCE ptf 006">
      <formula>NOT(ISERROR(SEARCH("E-COMMERCE ptf 006",AH49)))</formula>
    </cfRule>
    <cfRule type="containsText" dxfId="317" priority="75" operator="containsText" text="2ème TOUR">
      <formula>NOT(ISERROR(SEARCH("2ème TOUR",AH49)))</formula>
    </cfRule>
  </conditionalFormatting>
  <conditionalFormatting sqref="AH65:AJ65">
    <cfRule type="containsText" dxfId="316" priority="50" operator="containsText" text="E-COMMERCE ptf 006">
      <formula>NOT(ISERROR(SEARCH("E-COMMERCE ptf 006",AH65)))</formula>
    </cfRule>
    <cfRule type="containsText" dxfId="315" priority="51" operator="containsText" text="2ème TOUR">
      <formula>NOT(ISERROR(SEARCH("2ème TOUR",AH65)))</formula>
    </cfRule>
  </conditionalFormatting>
  <conditionalFormatting sqref="AH69:AJ80">
    <cfRule type="containsText" dxfId="314" priority="238" operator="containsText" text="A DISPO DE L'EXPLOIT">
      <formula>NOT(ISERROR(SEARCH("A DISPO DE L'EXPLOIT",AH69)))</formula>
    </cfRule>
    <cfRule type="containsText" dxfId="313" priority="239" operator="containsText" text="RECHERCHE DE FRET">
      <formula>NOT(ISERROR(SEARCH("RECHERCHE DE FRET",AH69)))</formula>
    </cfRule>
    <cfRule type="containsText" dxfId="312" priority="240" operator="containsText" text="PTF AUTO 6">
      <formula>NOT(ISERROR(SEARCH("PTF AUTO 6",AH69)))</formula>
    </cfRule>
    <cfRule type="containsText" dxfId="311" priority="241" operator="containsText" text="PARC">
      <formula>NOT(ISERROR(SEARCH("PARC",AH69)))</formula>
    </cfRule>
  </conditionalFormatting>
  <conditionalFormatting sqref="AH81:AJ81">
    <cfRule type="containsText" dxfId="310" priority="254" operator="containsText" text="E-COMMERCE ptf 006">
      <formula>NOT(ISERROR(SEARCH("E-COMMERCE ptf 006",AH81)))</formula>
    </cfRule>
    <cfRule type="containsText" dxfId="309" priority="255" operator="containsText" text="2ème TOUR">
      <formula>NOT(ISERROR(SEARCH("2ème TOUR",AH81)))</formula>
    </cfRule>
  </conditionalFormatting>
  <conditionalFormatting sqref="AH49:AM49">
    <cfRule type="containsText" dxfId="308" priority="70" operator="containsText" text="A DISPO DE L'EXPLOIT">
      <formula>NOT(ISERROR(SEARCH("A DISPO DE L'EXPLOIT",AH49)))</formula>
    </cfRule>
    <cfRule type="containsText" dxfId="307" priority="71" operator="containsText" text="RECHERCHE DE FRET">
      <formula>NOT(ISERROR(SEARCH("RECHERCHE DE FRET",AH49)))</formula>
    </cfRule>
    <cfRule type="containsText" dxfId="306" priority="72" operator="containsText" text="PTF AUTO 6">
      <formula>NOT(ISERROR(SEARCH("PTF AUTO 6",AH49)))</formula>
    </cfRule>
    <cfRule type="containsText" dxfId="305" priority="73" operator="containsText" text="PARC">
      <formula>NOT(ISERROR(SEARCH("PARC",AH49)))</formula>
    </cfRule>
  </conditionalFormatting>
  <conditionalFormatting sqref="AH65:AM65">
    <cfRule type="containsText" dxfId="304" priority="46" operator="containsText" text="A DISPO DE L'EXPLOIT">
      <formula>NOT(ISERROR(SEARCH("A DISPO DE L'EXPLOIT",AH65)))</formula>
    </cfRule>
    <cfRule type="containsText" dxfId="303" priority="47" operator="containsText" text="RECHERCHE DE FRET">
      <formula>NOT(ISERROR(SEARCH("RECHERCHE DE FRET",AH65)))</formula>
    </cfRule>
  </conditionalFormatting>
  <conditionalFormatting sqref="AH81:AM81">
    <cfRule type="containsText" dxfId="302" priority="250" operator="containsText" text="A DISPO DE L'EXPLOIT">
      <formula>NOT(ISERROR(SEARCH("A DISPO DE L'EXPLOIT",AH81)))</formula>
    </cfRule>
    <cfRule type="containsText" dxfId="301" priority="251" operator="containsText" text="RECHERCHE DE FRET">
      <formula>NOT(ISERROR(SEARCH("RECHERCHE DE FRET",AH81)))</formula>
    </cfRule>
  </conditionalFormatting>
  <conditionalFormatting sqref="AI7:AI12">
    <cfRule type="containsText" dxfId="300" priority="118" operator="containsText" text="A DISPO DE L'EXPLOIT">
      <formula>NOT(ISERROR(SEARCH("A DISPO DE L'EXPLOIT",AI7)))</formula>
    </cfRule>
    <cfRule type="containsText" dxfId="299" priority="119" operator="containsText" text="RECHERCHE DE FRET">
      <formula>NOT(ISERROR(SEARCH("RECHERCHE DE FRET",AI7)))</formula>
    </cfRule>
    <cfRule type="containsText" dxfId="298" priority="122" operator="containsText" text="E-COMMERCE ptf 006">
      <formula>NOT(ISERROR(SEARCH("E-COMMERCE ptf 006",AI7)))</formula>
    </cfRule>
    <cfRule type="containsText" dxfId="297" priority="123" operator="containsText" text="2ème TOUR">
      <formula>NOT(ISERROR(SEARCH("2ème TOUR",AI7)))</formula>
    </cfRule>
  </conditionalFormatting>
  <conditionalFormatting sqref="AI37:AI43">
    <cfRule type="containsText" dxfId="296" priority="64" operator="containsText" text="A DISPO DE L'EXPLOIT">
      <formula>NOT(ISERROR(SEARCH("A DISPO DE L'EXPLOIT",AI37)))</formula>
    </cfRule>
    <cfRule type="containsText" dxfId="295" priority="65" operator="containsText" text="RECHERCHE DE FRET">
      <formula>NOT(ISERROR(SEARCH("RECHERCHE DE FRET",AI37)))</formula>
    </cfRule>
    <cfRule type="containsText" dxfId="294" priority="66" operator="containsText" text="PTF AUTO 6">
      <formula>NOT(ISERROR(SEARCH("PTF AUTO 6",AI37)))</formula>
    </cfRule>
    <cfRule type="containsText" dxfId="293" priority="67" operator="containsText" text="PARC">
      <formula>NOT(ISERROR(SEARCH("PARC",AI37)))</formula>
    </cfRule>
    <cfRule type="containsText" dxfId="292" priority="68" operator="containsText" text="E-COMMERCE ptf 006">
      <formula>NOT(ISERROR(SEARCH("E-COMMERCE ptf 006",AI37)))</formula>
    </cfRule>
    <cfRule type="containsText" dxfId="291" priority="69" operator="containsText" text="2ème TOUR">
      <formula>NOT(ISERROR(SEARCH("2ème TOUR",AI37)))</formula>
    </cfRule>
  </conditionalFormatting>
  <conditionalFormatting sqref="AI51">
    <cfRule type="containsText" dxfId="290" priority="40" operator="containsText" text="A DISPO DE L'EXPLOIT">
      <formula>NOT(ISERROR(SEARCH("A DISPO DE L'EXPLOIT",AI51)))</formula>
    </cfRule>
    <cfRule type="containsText" dxfId="289" priority="41" operator="containsText" text="RECHERCHE DE FRET">
      <formula>NOT(ISERROR(SEARCH("RECHERCHE DE FRET",AI51)))</formula>
    </cfRule>
    <cfRule type="containsText" dxfId="288" priority="42" operator="containsText" text="PTF AUTO 6">
      <formula>NOT(ISERROR(SEARCH("PTF AUTO 6",AI51)))</formula>
    </cfRule>
    <cfRule type="containsText" dxfId="287" priority="43" operator="containsText" text="PARC">
      <formula>NOT(ISERROR(SEARCH("PARC",AI51)))</formula>
    </cfRule>
    <cfRule type="containsText" dxfId="286" priority="44" operator="containsText" text="E-COMMERCE ptf 006">
      <formula>NOT(ISERROR(SEARCH("E-COMMERCE ptf 006",AI51)))</formula>
    </cfRule>
    <cfRule type="containsText" dxfId="285" priority="45" operator="containsText" text="2ème TOUR">
      <formula>NOT(ISERROR(SEARCH("2ème TOUR",AI51)))</formula>
    </cfRule>
  </conditionalFormatting>
  <conditionalFormatting sqref="AI5:AJ16">
    <cfRule type="containsText" dxfId="284" priority="120" operator="containsText" text="PTF AUTO 6">
      <formula>NOT(ISERROR(SEARCH("PTF AUTO 6",AI5)))</formula>
    </cfRule>
    <cfRule type="containsText" dxfId="283" priority="121" operator="containsText" text="PARC">
      <formula>NOT(ISERROR(SEARCH("PARC",AI5)))</formula>
    </cfRule>
  </conditionalFormatting>
  <conditionalFormatting sqref="AI43:AJ48 AH35:AI35 AH36:AM36 AJ37:AJ42">
    <cfRule type="containsText" dxfId="282" priority="82" operator="containsText" text="A DISPO DE L'EXPLOIT">
      <formula>NOT(ISERROR(SEARCH("A DISPO DE L'EXPLOIT",AH35)))</formula>
    </cfRule>
    <cfRule type="containsText" dxfId="281" priority="83" operator="containsText" text="RECHERCHE DE FRET">
      <formula>NOT(ISERROR(SEARCH("RECHERCHE DE FRET",AH35)))</formula>
    </cfRule>
  </conditionalFormatting>
  <conditionalFormatting sqref="AI69:AJ80">
    <cfRule type="containsText" dxfId="280" priority="248" operator="containsText" text="E-COMMERCE ptf 006">
      <formula>NOT(ISERROR(SEARCH("E-COMMERCE ptf 006",AI69)))</formula>
    </cfRule>
    <cfRule type="containsText" dxfId="279" priority="249" operator="containsText" text="2ème TOUR">
      <formula>NOT(ISERROR(SEARCH("2ème TOUR",AI69)))</formula>
    </cfRule>
  </conditionalFormatting>
  <conditionalFormatting sqref="AJ3">
    <cfRule type="containsText" dxfId="278" priority="116" operator="containsText" text="E-COMMERCE ptf 006">
      <formula>NOT(ISERROR(SEARCH("E-COMMERCE ptf 006",AJ3)))</formula>
    </cfRule>
    <cfRule type="containsText" dxfId="277" priority="117" operator="containsText" text="2ème TOUR">
      <formula>NOT(ISERROR(SEARCH("2ème TOUR",AJ3)))</formula>
    </cfRule>
  </conditionalFormatting>
  <conditionalFormatting sqref="AJ67">
    <cfRule type="containsText" dxfId="276" priority="218" operator="containsText" text="E-COMMERCE ptf 006">
      <formula>NOT(ISERROR(SEARCH("E-COMMERCE ptf 006",AJ67)))</formula>
    </cfRule>
    <cfRule type="containsText" dxfId="275" priority="219" operator="containsText" text="2ème TOUR">
      <formula>NOT(ISERROR(SEARCH("2ème TOUR",AJ67)))</formula>
    </cfRule>
  </conditionalFormatting>
  <conditionalFormatting sqref="AJ68">
    <cfRule type="containsText" dxfId="274" priority="224" operator="containsText" text="E-COMMERCE ptf 006">
      <formula>NOT(ISERROR(SEARCH("E-COMMERCE ptf 006",AJ68)))</formula>
    </cfRule>
    <cfRule type="containsText" dxfId="273" priority="225" operator="containsText" text="2ème TOUR">
      <formula>NOT(ISERROR(SEARCH("2ème TOUR",AJ68)))</formula>
    </cfRule>
  </conditionalFormatting>
  <conditionalFormatting sqref="AJ3:AL3">
    <cfRule type="containsText" dxfId="272" priority="112" operator="containsText" text="A DISPO DE L'EXPLOIT">
      <formula>NOT(ISERROR(SEARCH("A DISPO DE L'EXPLOIT",AJ3)))</formula>
    </cfRule>
    <cfRule type="containsText" dxfId="271" priority="113" operator="containsText" text="RECHERCHE DE FRET">
      <formula>NOT(ISERROR(SEARCH("RECHERCHE DE FRET",AJ3)))</formula>
    </cfRule>
  </conditionalFormatting>
  <conditionalFormatting sqref="AJ67:AL67">
    <cfRule type="containsText" dxfId="270" priority="214" operator="containsText" text="A DISPO DE L'EXPLOIT">
      <formula>NOT(ISERROR(SEARCH("A DISPO DE L'EXPLOIT",AJ67)))</formula>
    </cfRule>
    <cfRule type="containsText" dxfId="269" priority="215" operator="containsText" text="RECHERCHE DE FRET">
      <formula>NOT(ISERROR(SEARCH("RECHERCHE DE FRET",AJ67)))</formula>
    </cfRule>
    <cfRule type="containsText" dxfId="268" priority="216" operator="containsText" text="PTF AUTO 6">
      <formula>NOT(ISERROR(SEARCH("PTF AUTO 6",AJ67)))</formula>
    </cfRule>
    <cfRule type="containsText" dxfId="267" priority="217" operator="containsText" text="PARC">
      <formula>NOT(ISERROR(SEARCH("PARC",AJ67)))</formula>
    </cfRule>
  </conditionalFormatting>
  <conditionalFormatting sqref="AJ68:AM68">
    <cfRule type="containsText" dxfId="266" priority="220" operator="containsText" text="A DISPO DE L'EXPLOIT">
      <formula>NOT(ISERROR(SEARCH("A DISPO DE L'EXPLOIT",AJ68)))</formula>
    </cfRule>
    <cfRule type="containsText" dxfId="265" priority="221" operator="containsText" text="RECHERCHE DE FRET">
      <formula>NOT(ISERROR(SEARCH("RECHERCHE DE FRET",AJ68)))</formula>
    </cfRule>
    <cfRule type="containsText" dxfId="264" priority="222" operator="containsText" text="PTF AUTO 6">
      <formula>NOT(ISERROR(SEARCH("PTF AUTO 6",AJ68)))</formula>
    </cfRule>
    <cfRule type="containsText" dxfId="263" priority="223" operator="containsText" text="PARC">
      <formula>NOT(ISERROR(SEARCH("PARC",AJ68)))</formula>
    </cfRule>
  </conditionalFormatting>
  <conditionalFormatting sqref="AK5">
    <cfRule type="containsText" dxfId="262" priority="1396" operator="containsText" text="A DISPO DE L'EXPLOIT">
      <formula>NOT(ISERROR(SEARCH("A DISPO DE L'EXPLOIT",AK5)))</formula>
    </cfRule>
    <cfRule type="containsText" dxfId="261" priority="1397" operator="containsText" text="RECHERCHE DE FRET">
      <formula>NOT(ISERROR(SEARCH("RECHERCHE DE FRET",AK5)))</formula>
    </cfRule>
    <cfRule type="containsText" dxfId="260" priority="1398" operator="containsText" text="PTF AUTO 6">
      <formula>NOT(ISERROR(SEARCH("PTF AUTO 6",AK5)))</formula>
    </cfRule>
    <cfRule type="containsText" dxfId="259" priority="1399" operator="containsText" text="PARC">
      <formula>NOT(ISERROR(SEARCH("PARC",AK5)))</formula>
    </cfRule>
    <cfRule type="containsText" dxfId="258" priority="1400" operator="containsText" text="E-COMMERCE ptf 006">
      <formula>NOT(ISERROR(SEARCH("E-COMMERCE ptf 006",AK5)))</formula>
    </cfRule>
    <cfRule type="containsText" dxfId="257" priority="1401" operator="containsText" text="2ème TOUR">
      <formula>NOT(ISERROR(SEARCH("2ème TOUR",AK5)))</formula>
    </cfRule>
  </conditionalFormatting>
  <conditionalFormatting sqref="AK21 AK37 AK53 AK69">
    <cfRule type="containsText" dxfId="256" priority="1162" operator="containsText" text="A DISPO DE L'EXPLOIT">
      <formula>NOT(ISERROR(SEARCH("A DISPO DE L'EXPLOIT",AK21)))</formula>
    </cfRule>
    <cfRule type="containsText" dxfId="255" priority="1163" operator="containsText" text="RECHERCHE DE FRET">
      <formula>NOT(ISERROR(SEARCH("RECHERCHE DE FRET",AK21)))</formula>
    </cfRule>
    <cfRule type="containsText" dxfId="254" priority="1164" operator="containsText" text="PTF AUTO 6">
      <formula>NOT(ISERROR(SEARCH("PTF AUTO 6",AK21)))</formula>
    </cfRule>
    <cfRule type="containsText" dxfId="253" priority="1165" operator="containsText" text="PARC">
      <formula>NOT(ISERROR(SEARCH("PARC",AK21)))</formula>
    </cfRule>
    <cfRule type="containsText" dxfId="252" priority="1166" operator="containsText" text="E-COMMERCE ptf 006">
      <formula>NOT(ISERROR(SEARCH("E-COMMERCE ptf 006",AK21)))</formula>
    </cfRule>
    <cfRule type="containsText" dxfId="251" priority="1167" operator="containsText" text="2ème TOUR">
      <formula>NOT(ISERROR(SEARCH("2ème TOUR",AK21)))</formula>
    </cfRule>
  </conditionalFormatting>
  <conditionalFormatting sqref="AK19:AL19 AK20:AM20 AL21:AM32 AK35:AL35 AK36:AM36 AM37:AM42 AL43:AM48 AK51:AL51 AK52:AM52 AL53:AM64 AK67:AL67 AK68:AM68 AL69:AM80">
    <cfRule type="containsText" dxfId="250" priority="1172" operator="containsText" text="E-COMMERCE ptf 006">
      <formula>NOT(ISERROR(SEARCH("E-COMMERCE ptf 006",AK19)))</formula>
    </cfRule>
    <cfRule type="containsText" dxfId="249" priority="1173" operator="containsText" text="2ème TOUR">
      <formula>NOT(ISERROR(SEARCH("2ème TOUR",AK19)))</formula>
    </cfRule>
  </conditionalFormatting>
  <conditionalFormatting sqref="AK19:AL19 AL21:AM32 AK35:AL35 AK51:AL51 AL53:AM64 AL69:AM80">
    <cfRule type="containsText" dxfId="248" priority="1168" operator="containsText" text="A DISPO DE L'EXPLOIT">
      <formula>NOT(ISERROR(SEARCH("A DISPO DE L'EXPLOIT",AK19)))</formula>
    </cfRule>
    <cfRule type="containsText" dxfId="247" priority="1169" operator="containsText" text="RECHERCHE DE FRET">
      <formula>NOT(ISERROR(SEARCH("RECHERCHE DE FRET",AK19)))</formula>
    </cfRule>
    <cfRule type="containsText" dxfId="246" priority="1170" operator="containsText" text="PTF AUTO 6">
      <formula>NOT(ISERROR(SEARCH("PTF AUTO 6",AK19)))</formula>
    </cfRule>
    <cfRule type="containsText" dxfId="245" priority="1171" operator="containsText" text="PARC">
      <formula>NOT(ISERROR(SEARCH("PARC",AK19)))</formula>
    </cfRule>
  </conditionalFormatting>
  <conditionalFormatting sqref="AK1:AM1 AK3:AL3 AK4:AM4 AM5:AM9 AL10:AM16 AK84:AM107 AK109:AM1048576">
    <cfRule type="containsText" dxfId="244" priority="1406" operator="containsText" text="E-COMMERCE ptf 006">
      <formula>NOT(ISERROR(SEARCH("E-COMMERCE ptf 006",AK1)))</formula>
    </cfRule>
    <cfRule type="containsText" dxfId="243" priority="1407" operator="containsText" text="2ème TOUR">
      <formula>NOT(ISERROR(SEARCH("2ème TOUR",AK1)))</formula>
    </cfRule>
  </conditionalFormatting>
  <conditionalFormatting sqref="AK1:AM1 AK4:AM4 AK84:AM107 AK109:AM1048576">
    <cfRule type="containsText" dxfId="242" priority="1402" operator="containsText" text="A DISPO DE L'EXPLOIT">
      <formula>NOT(ISERROR(SEARCH("A DISPO DE L'EXPLOIT",AK1)))</formula>
    </cfRule>
    <cfRule type="containsText" dxfId="241" priority="1403" operator="containsText" text="RECHERCHE DE FRET">
      <formula>NOT(ISERROR(SEARCH("RECHERCHE DE FRET",AK1)))</formula>
    </cfRule>
  </conditionalFormatting>
  <conditionalFormatting sqref="AK17:AM17">
    <cfRule type="containsText" dxfId="240" priority="34" operator="containsText" text="A DISPO DE L'EXPLOIT">
      <formula>NOT(ISERROR(SEARCH("A DISPO DE L'EXPLOIT",AK17)))</formula>
    </cfRule>
    <cfRule type="containsText" dxfId="239" priority="35" operator="containsText" text="RECHERCHE DE FRET">
      <formula>NOT(ISERROR(SEARCH("RECHERCHE DE FRET",AK17)))</formula>
    </cfRule>
    <cfRule type="containsText" dxfId="238" priority="38" operator="containsText" text="E-COMMERCE ptf 006">
      <formula>NOT(ISERROR(SEARCH("E-COMMERCE ptf 006",AK17)))</formula>
    </cfRule>
    <cfRule type="containsText" dxfId="237" priority="39" operator="containsText" text="2ème TOUR">
      <formula>NOT(ISERROR(SEARCH("2ème TOUR",AK17)))</formula>
    </cfRule>
  </conditionalFormatting>
  <conditionalFormatting sqref="AK33:AM33 AK49:AM49 AK65:AM65 AK81:AM81">
    <cfRule type="containsText" dxfId="236" priority="1160" operator="containsText" text="E-COMMERCE ptf 006">
      <formula>NOT(ISERROR(SEARCH("E-COMMERCE ptf 006",AK33)))</formula>
    </cfRule>
    <cfRule type="containsText" dxfId="235" priority="1161" operator="containsText" text="2ème TOUR">
      <formula>NOT(ISERROR(SEARCH("2ème TOUR",AK33)))</formula>
    </cfRule>
  </conditionalFormatting>
  <conditionalFormatting sqref="AK33:AM33">
    <cfRule type="containsText" dxfId="234" priority="1156" operator="containsText" text="A DISPO DE L'EXPLOIT">
      <formula>NOT(ISERROR(SEARCH("A DISPO DE L'EXPLOIT",AK33)))</formula>
    </cfRule>
    <cfRule type="containsText" dxfId="233" priority="1157" operator="containsText" text="RECHERCHE DE FRET">
      <formula>NOT(ISERROR(SEARCH("RECHERCHE DE FRET",AK33)))</formula>
    </cfRule>
  </conditionalFormatting>
  <conditionalFormatting sqref="AL5:AL9">
    <cfRule type="containsText" dxfId="232" priority="104" operator="containsText" text="E-COMMERCE ptf 006">
      <formula>NOT(ISERROR(SEARCH("E-COMMERCE ptf 006",AL5)))</formula>
    </cfRule>
    <cfRule type="containsText" dxfId="231" priority="105" operator="containsText" text="2ème TOUR">
      <formula>NOT(ISERROR(SEARCH("2ème TOUR",AL5)))</formula>
    </cfRule>
  </conditionalFormatting>
  <conditionalFormatting sqref="AL37:AL42">
    <cfRule type="containsText" dxfId="230" priority="92" operator="containsText" text="E-COMMERCE ptf 006">
      <formula>NOT(ISERROR(SEARCH("E-COMMERCE ptf 006",AL37)))</formula>
    </cfRule>
    <cfRule type="containsText" dxfId="229" priority="93" operator="containsText" text="2ème TOUR">
      <formula>NOT(ISERROR(SEARCH("2ème TOUR",AL37)))</formula>
    </cfRule>
  </conditionalFormatting>
  <conditionalFormatting sqref="AL5:AM16">
    <cfRule type="containsText" dxfId="228" priority="100" operator="containsText" text="A DISPO DE L'EXPLOIT">
      <formula>NOT(ISERROR(SEARCH("A DISPO DE L'EXPLOIT",AL5)))</formula>
    </cfRule>
    <cfRule type="containsText" dxfId="227" priority="101" operator="containsText" text="RECHERCHE DE FRET">
      <formula>NOT(ISERROR(SEARCH("RECHERCHE DE FRET",AL5)))</formula>
    </cfRule>
    <cfRule type="containsText" dxfId="226" priority="102" operator="containsText" text="PTF AUTO 6">
      <formula>NOT(ISERROR(SEARCH("PTF AUTO 6",AL5)))</formula>
    </cfRule>
    <cfRule type="containsText" dxfId="225" priority="103" operator="containsText" text="PARC">
      <formula>NOT(ISERROR(SEARCH("PARC",AL5)))</formula>
    </cfRule>
  </conditionalFormatting>
  <conditionalFormatting sqref="AL37:AM48">
    <cfRule type="containsText" dxfId="224" priority="88" operator="containsText" text="A DISPO DE L'EXPLOIT">
      <formula>NOT(ISERROR(SEARCH("A DISPO DE L'EXPLOIT",AL37)))</formula>
    </cfRule>
    <cfRule type="containsText" dxfId="223" priority="89" operator="containsText" text="RECHERCHE DE FRET">
      <formula>NOT(ISERROR(SEARCH("RECHERCHE DE FRET",AL37)))</formula>
    </cfRule>
    <cfRule type="containsText" dxfId="222" priority="90" operator="containsText" text="PTF AUTO 6">
      <formula>NOT(ISERROR(SEARCH("PTF AUTO 6",AL37)))</formula>
    </cfRule>
    <cfRule type="containsText" dxfId="221" priority="91" operator="containsText" text="PARC">
      <formula>NOT(ISERROR(SEARCH("PARC",AL37)))</formula>
    </cfRule>
  </conditionalFormatting>
  <conditionalFormatting sqref="AN2:AN107 AO84:AX84 AO105:AX107 AO122:AX1048576 AP4:XFD4 AG5:AG11 AQ5:AR16 AT5:AU16 AW5:XFD16 AF12:AG16 B17:W17 AP17:XFD17 W18:W78 AY18:XFD1048576 A19 F22:G32 B33:V33 F38:G48 X84:AJ84 A84:F85 Y85:AJ104 AP85:AX104 B86:F104 W87 W91 W95 W99:W1048576 A105:V106 X105:AJ107 A107:E107 H107:V116 A108:D116 AP116:AX121 A117:V117 A118:C119 H118:V119 A120:V1048576 D2:G2 A2:A3 W2:X3 W4:W16 AO2:XFD3 X109:AJ1048576 AO109:AX115 AN109:AN1048576 X108:AX108">
    <cfRule type="containsText" dxfId="220" priority="4669" operator="containsText" text="PTF AUTO 6">
      <formula>NOT(ISERROR(SEARCH("PTF AUTO 6",A2)))</formula>
    </cfRule>
  </conditionalFormatting>
  <conditionalFormatting sqref="AN1:AN107 AO1:AO3 AO18:AO107 AN109:AO1048576">
    <cfRule type="containsText" dxfId="219" priority="3" operator="containsText" text="Ramassage ptf 008">
      <formula>NOT(ISERROR(SEARCH("Ramassage ptf 008",AN1)))</formula>
    </cfRule>
    <cfRule type="containsText" dxfId="218" priority="4" operator="containsText" text="2ème TOUR">
      <formula>NOT(ISERROR(SEARCH("2ème TOUR",AN1)))</formula>
    </cfRule>
  </conditionalFormatting>
  <conditionalFormatting sqref="AO85">
    <cfRule type="containsText" dxfId="217" priority="200" operator="containsText" text="E-COMMERCE ptf 006">
      <formula>NOT(ISERROR(SEARCH("E-COMMERCE ptf 006",AO85)))</formula>
    </cfRule>
  </conditionalFormatting>
  <conditionalFormatting sqref="AO89 AO93 AO97 AO101">
    <cfRule type="containsText" dxfId="216" priority="191" operator="containsText" text="RECHERCHE DE FRET">
      <formula>NOT(ISERROR(SEARCH("RECHERCHE DE FRET",AO89)))</formula>
    </cfRule>
  </conditionalFormatting>
  <conditionalFormatting sqref="AO19:AR19">
    <cfRule type="containsText" dxfId="215" priority="336" operator="containsText" text="PTF AUTO 6">
      <formula>NOT(ISERROR(SEARCH("PTF AUTO 6",AO19)))</formula>
    </cfRule>
    <cfRule type="containsText" dxfId="214" priority="337" operator="containsText" text="PARC">
      <formula>NOT(ISERROR(SEARCH("PARC",AO19)))</formula>
    </cfRule>
  </conditionalFormatting>
  <conditionalFormatting sqref="AO35:AR35">
    <cfRule type="containsText" dxfId="213" priority="1608" operator="containsText" text="PTF AUTO 6">
      <formula>NOT(ISERROR(SEARCH("PTF AUTO 6",AO35)))</formula>
    </cfRule>
    <cfRule type="containsText" dxfId="212" priority="1609" operator="containsText" text="PARC">
      <formula>NOT(ISERROR(SEARCH("PARC",AO35)))</formula>
    </cfRule>
  </conditionalFormatting>
  <conditionalFormatting sqref="AO51:AR51">
    <cfRule type="containsText" dxfId="211" priority="300" operator="containsText" text="PTF AUTO 6">
      <formula>NOT(ISERROR(SEARCH("PTF AUTO 6",AO51)))</formula>
    </cfRule>
    <cfRule type="containsText" dxfId="210" priority="301" operator="containsText" text="PARC">
      <formula>NOT(ISERROR(SEARCH("PARC",AO51)))</formula>
    </cfRule>
  </conditionalFormatting>
  <conditionalFormatting sqref="AO67:AR67">
    <cfRule type="containsText" dxfId="209" priority="264" operator="containsText" text="PTF AUTO 6">
      <formula>NOT(ISERROR(SEARCH("PTF AUTO 6",AO67)))</formula>
    </cfRule>
    <cfRule type="containsText" dxfId="208" priority="265" operator="containsText" text="PARC">
      <formula>NOT(ISERROR(SEARCH("PARC",AO67)))</formula>
    </cfRule>
  </conditionalFormatting>
  <conditionalFormatting sqref="AP5 AS5 AV5">
    <cfRule type="containsText" dxfId="207" priority="1768" operator="containsText" text="A DISPO DE L'EXPLOIT">
      <formula>NOT(ISERROR(SEARCH("A DISPO DE L'EXPLOIT",AP5)))</formula>
    </cfRule>
    <cfRule type="containsText" dxfId="206" priority="1769" operator="containsText" text="RECHERCHE DE FRET">
      <formula>NOT(ISERROR(SEARCH("RECHERCHE DE FRET",AP5)))</formula>
    </cfRule>
    <cfRule type="containsText" dxfId="205" priority="1770" operator="containsText" text="PTF AUTO 6">
      <formula>NOT(ISERROR(SEARCH("PTF AUTO 6",AP5)))</formula>
    </cfRule>
    <cfRule type="containsText" dxfId="204" priority="1771" operator="containsText" text="PARC">
      <formula>NOT(ISERROR(SEARCH("PARC",AP5)))</formula>
    </cfRule>
    <cfRule type="containsText" dxfId="203" priority="1772" operator="containsText" text="E-COMMERCE ptf 006">
      <formula>NOT(ISERROR(SEARCH("E-COMMERCE ptf 006",AP5)))</formula>
    </cfRule>
    <cfRule type="containsText" dxfId="202" priority="1773" operator="containsText" text="2ème TOUR">
      <formula>NOT(ISERROR(SEARCH("2ème TOUR",AP5)))</formula>
    </cfRule>
  </conditionalFormatting>
  <conditionalFormatting sqref="AP18 AS18 AV18">
    <cfRule type="containsText" dxfId="201" priority="154" operator="containsText" text="A DISPO DE L'EXPLOIT">
      <formula>NOT(ISERROR(SEARCH("A DISPO DE L'EXPLOIT",AP18)))</formula>
    </cfRule>
    <cfRule type="containsText" dxfId="200" priority="155" operator="containsText" text="RECHERCHE DE FRET">
      <formula>NOT(ISERROR(SEARCH("RECHERCHE DE FRET",AP18)))</formula>
    </cfRule>
    <cfRule type="containsText" dxfId="199" priority="156" operator="containsText" text="PTF AUTO 6">
      <formula>NOT(ISERROR(SEARCH("PTF AUTO 6",AP18)))</formula>
    </cfRule>
    <cfRule type="containsText" dxfId="198" priority="157" operator="containsText" text="PARC">
      <formula>NOT(ISERROR(SEARCH("PARC",AP18)))</formula>
    </cfRule>
    <cfRule type="containsText" dxfId="197" priority="158" operator="containsText" text="E-COMMERCE ptf 006">
      <formula>NOT(ISERROR(SEARCH("E-COMMERCE ptf 006",AP18)))</formula>
    </cfRule>
    <cfRule type="containsText" dxfId="196" priority="159" operator="containsText" text="2ème TOUR">
      <formula>NOT(ISERROR(SEARCH("2ème TOUR",AP18)))</formula>
    </cfRule>
  </conditionalFormatting>
  <conditionalFormatting sqref="AP21 AS21 AV21">
    <cfRule type="containsText" dxfId="195" priority="346" operator="containsText" text="A DISPO DE L'EXPLOIT">
      <formula>NOT(ISERROR(SEARCH("A DISPO DE L'EXPLOIT",AP21)))</formula>
    </cfRule>
    <cfRule type="containsText" dxfId="194" priority="347" operator="containsText" text="RECHERCHE DE FRET">
      <formula>NOT(ISERROR(SEARCH("RECHERCHE DE FRET",AP21)))</formula>
    </cfRule>
    <cfRule type="containsText" dxfId="193" priority="348" operator="containsText" text="PTF AUTO 6">
      <formula>NOT(ISERROR(SEARCH("PTF AUTO 6",AP21)))</formula>
    </cfRule>
    <cfRule type="containsText" dxfId="192" priority="349" operator="containsText" text="PARC">
      <formula>NOT(ISERROR(SEARCH("PARC",AP21)))</formula>
    </cfRule>
    <cfRule type="containsText" dxfId="191" priority="350" operator="containsText" text="E-COMMERCE ptf 006">
      <formula>NOT(ISERROR(SEARCH("E-COMMERCE ptf 006",AP21)))</formula>
    </cfRule>
    <cfRule type="containsText" dxfId="190" priority="351" operator="containsText" text="2ème TOUR">
      <formula>NOT(ISERROR(SEARCH("2ème TOUR",AP21)))</formula>
    </cfRule>
  </conditionalFormatting>
  <conditionalFormatting sqref="AP34">
    <cfRule type="containsText" dxfId="189" priority="148" operator="containsText" text="A DISPO DE L'EXPLOIT">
      <formula>NOT(ISERROR(SEARCH("A DISPO DE L'EXPLOIT",AP34)))</formula>
    </cfRule>
    <cfRule type="containsText" dxfId="188" priority="149" operator="containsText" text="RECHERCHE DE FRET">
      <formula>NOT(ISERROR(SEARCH("RECHERCHE DE FRET",AP34)))</formula>
    </cfRule>
    <cfRule type="containsText" dxfId="187" priority="150" operator="containsText" text="PTF AUTO 6">
      <formula>NOT(ISERROR(SEARCH("PTF AUTO 6",AP34)))</formula>
    </cfRule>
    <cfRule type="containsText" dxfId="186" priority="151" operator="containsText" text="PARC">
      <formula>NOT(ISERROR(SEARCH("PARC",AP34)))</formula>
    </cfRule>
    <cfRule type="containsText" dxfId="185" priority="152" operator="containsText" text="E-COMMERCE ptf 006">
      <formula>NOT(ISERROR(SEARCH("E-COMMERCE ptf 006",AP34)))</formula>
    </cfRule>
    <cfRule type="containsText" dxfId="184" priority="153" operator="containsText" text="2ème TOUR">
      <formula>NOT(ISERROR(SEARCH("2ème TOUR",AP34)))</formula>
    </cfRule>
  </conditionalFormatting>
  <conditionalFormatting sqref="AP37 AS37 AV37">
    <cfRule type="containsText" dxfId="183" priority="1624" operator="containsText" text="A DISPO DE L'EXPLOIT">
      <formula>NOT(ISERROR(SEARCH("A DISPO DE L'EXPLOIT",AP37)))</formula>
    </cfRule>
    <cfRule type="containsText" dxfId="182" priority="1625" operator="containsText" text="RECHERCHE DE FRET">
      <formula>NOT(ISERROR(SEARCH("RECHERCHE DE FRET",AP37)))</formula>
    </cfRule>
    <cfRule type="containsText" dxfId="181" priority="1626" operator="containsText" text="PTF AUTO 6">
      <formula>NOT(ISERROR(SEARCH("PTF AUTO 6",AP37)))</formula>
    </cfRule>
    <cfRule type="containsText" dxfId="180" priority="1627" operator="containsText" text="PARC">
      <formula>NOT(ISERROR(SEARCH("PARC",AP37)))</formula>
    </cfRule>
    <cfRule type="containsText" dxfId="179" priority="1628" operator="containsText" text="E-COMMERCE ptf 006">
      <formula>NOT(ISERROR(SEARCH("E-COMMERCE ptf 006",AP37)))</formula>
    </cfRule>
    <cfRule type="containsText" dxfId="178" priority="1629" operator="containsText" text="2ème TOUR">
      <formula>NOT(ISERROR(SEARCH("2ème TOUR",AP37)))</formula>
    </cfRule>
  </conditionalFormatting>
  <conditionalFormatting sqref="AP50">
    <cfRule type="containsText" dxfId="177" priority="142" operator="containsText" text="A DISPO DE L'EXPLOIT">
      <formula>NOT(ISERROR(SEARCH("A DISPO DE L'EXPLOIT",AP50)))</formula>
    </cfRule>
    <cfRule type="containsText" dxfId="176" priority="143" operator="containsText" text="RECHERCHE DE FRET">
      <formula>NOT(ISERROR(SEARCH("RECHERCHE DE FRET",AP50)))</formula>
    </cfRule>
    <cfRule type="containsText" dxfId="175" priority="144" operator="containsText" text="PTF AUTO 6">
      <formula>NOT(ISERROR(SEARCH("PTF AUTO 6",AP50)))</formula>
    </cfRule>
    <cfRule type="containsText" dxfId="174" priority="145" operator="containsText" text="PARC">
      <formula>NOT(ISERROR(SEARCH("PARC",AP50)))</formula>
    </cfRule>
    <cfRule type="containsText" dxfId="173" priority="146" operator="containsText" text="E-COMMERCE ptf 006">
      <formula>NOT(ISERROR(SEARCH("E-COMMERCE ptf 006",AP50)))</formula>
    </cfRule>
    <cfRule type="containsText" dxfId="172" priority="147" operator="containsText" text="2ème TOUR">
      <formula>NOT(ISERROR(SEARCH("2ème TOUR",AP50)))</formula>
    </cfRule>
  </conditionalFormatting>
  <conditionalFormatting sqref="AP53 AS53 AV53">
    <cfRule type="containsText" dxfId="171" priority="310" operator="containsText" text="A DISPO DE L'EXPLOIT">
      <formula>NOT(ISERROR(SEARCH("A DISPO DE L'EXPLOIT",AP53)))</formula>
    </cfRule>
    <cfRule type="containsText" dxfId="170" priority="311" operator="containsText" text="RECHERCHE DE FRET">
      <formula>NOT(ISERROR(SEARCH("RECHERCHE DE FRET",AP53)))</formula>
    </cfRule>
    <cfRule type="containsText" dxfId="169" priority="312" operator="containsText" text="PTF AUTO 6">
      <formula>NOT(ISERROR(SEARCH("PTF AUTO 6",AP53)))</formula>
    </cfRule>
    <cfRule type="containsText" dxfId="168" priority="313" operator="containsText" text="PARC">
      <formula>NOT(ISERROR(SEARCH("PARC",AP53)))</formula>
    </cfRule>
    <cfRule type="containsText" dxfId="167" priority="314" operator="containsText" text="E-COMMERCE ptf 006">
      <formula>NOT(ISERROR(SEARCH("E-COMMERCE ptf 006",AP53)))</formula>
    </cfRule>
    <cfRule type="containsText" dxfId="166" priority="315" operator="containsText" text="2ème TOUR">
      <formula>NOT(ISERROR(SEARCH("2ème TOUR",AP53)))</formula>
    </cfRule>
  </conditionalFormatting>
  <conditionalFormatting sqref="AP66">
    <cfRule type="containsText" dxfId="165" priority="136" operator="containsText" text="A DISPO DE L'EXPLOIT">
      <formula>NOT(ISERROR(SEARCH("A DISPO DE L'EXPLOIT",AP66)))</formula>
    </cfRule>
    <cfRule type="containsText" dxfId="164" priority="137" operator="containsText" text="RECHERCHE DE FRET">
      <formula>NOT(ISERROR(SEARCH("RECHERCHE DE FRET",AP66)))</formula>
    </cfRule>
    <cfRule type="containsText" dxfId="163" priority="138" operator="containsText" text="PTF AUTO 6">
      <formula>NOT(ISERROR(SEARCH("PTF AUTO 6",AP66)))</formula>
    </cfRule>
    <cfRule type="containsText" dxfId="162" priority="139" operator="containsText" text="PARC">
      <formula>NOT(ISERROR(SEARCH("PARC",AP66)))</formula>
    </cfRule>
    <cfRule type="containsText" dxfId="161" priority="140" operator="containsText" text="E-COMMERCE ptf 006">
      <formula>NOT(ISERROR(SEARCH("E-COMMERCE ptf 006",AP66)))</formula>
    </cfRule>
    <cfRule type="containsText" dxfId="160" priority="141" operator="containsText" text="2ème TOUR">
      <formula>NOT(ISERROR(SEARCH("2ème TOUR",AP66)))</formula>
    </cfRule>
  </conditionalFormatting>
  <conditionalFormatting sqref="AP69 AS69 AV69">
    <cfRule type="containsText" dxfId="159" priority="274" operator="containsText" text="A DISPO DE L'EXPLOIT">
      <formula>NOT(ISERROR(SEARCH("A DISPO DE L'EXPLOIT",AP69)))</formula>
    </cfRule>
    <cfRule type="containsText" dxfId="158" priority="275" operator="containsText" text="RECHERCHE DE FRET">
      <formula>NOT(ISERROR(SEARCH("RECHERCHE DE FRET",AP69)))</formula>
    </cfRule>
    <cfRule type="containsText" dxfId="157" priority="276" operator="containsText" text="PTF AUTO 6">
      <formula>NOT(ISERROR(SEARCH("PTF AUTO 6",AP69)))</formula>
    </cfRule>
    <cfRule type="containsText" dxfId="156" priority="277" operator="containsText" text="PARC">
      <formula>NOT(ISERROR(SEARCH("PARC",AP69)))</formula>
    </cfRule>
    <cfRule type="containsText" dxfId="155" priority="278" operator="containsText" text="E-COMMERCE ptf 006">
      <formula>NOT(ISERROR(SEARCH("E-COMMERCE ptf 006",AP69)))</formula>
    </cfRule>
    <cfRule type="containsText" dxfId="154" priority="279" operator="containsText" text="2ème TOUR">
      <formula>NOT(ISERROR(SEARCH("2ème TOUR",AP69)))</formula>
    </cfRule>
  </conditionalFormatting>
  <conditionalFormatting sqref="AP82">
    <cfRule type="containsText" dxfId="153" priority="130" operator="containsText" text="A DISPO DE L'EXPLOIT">
      <formula>NOT(ISERROR(SEARCH("A DISPO DE L'EXPLOIT",AP82)))</formula>
    </cfRule>
    <cfRule type="containsText" dxfId="152" priority="131" operator="containsText" text="RECHERCHE DE FRET">
      <formula>NOT(ISERROR(SEARCH("RECHERCHE DE FRET",AP82)))</formula>
    </cfRule>
    <cfRule type="containsText" dxfId="151" priority="132" operator="containsText" text="PTF AUTO 6">
      <formula>NOT(ISERROR(SEARCH("PTF AUTO 6",AP82)))</formula>
    </cfRule>
    <cfRule type="containsText" dxfId="150" priority="133" operator="containsText" text="PARC">
      <formula>NOT(ISERROR(SEARCH("PARC",AP82)))</formula>
    </cfRule>
    <cfRule type="containsText" dxfId="149" priority="134" operator="containsText" text="E-COMMERCE ptf 006">
      <formula>NOT(ISERROR(SEARCH("E-COMMERCE ptf 006",AP82)))</formula>
    </cfRule>
    <cfRule type="containsText" dxfId="148" priority="135" operator="containsText" text="2ème TOUR">
      <formula>NOT(ISERROR(SEARCH("2ème TOUR",AP82)))</formula>
    </cfRule>
  </conditionalFormatting>
  <conditionalFormatting sqref="AP19:AQ19 AS19:AT19 AV19:AW19">
    <cfRule type="containsText" dxfId="147" priority="344" operator="containsText" text="E-COMMERCE ptf 006">
      <formula>NOT(ISERROR(SEARCH("E-COMMERCE ptf 006",AP19)))</formula>
    </cfRule>
    <cfRule type="containsText" dxfId="146" priority="345" operator="containsText" text="2ème TOUR">
      <formula>NOT(ISERROR(SEARCH("2ème TOUR",AP19)))</formula>
    </cfRule>
  </conditionalFormatting>
  <conditionalFormatting sqref="AP20:AQ20 AS20:AT20 AV20:AW20">
    <cfRule type="containsText" dxfId="145" priority="356" operator="containsText" text="E-COMMERCE ptf 006">
      <formula>NOT(ISERROR(SEARCH("E-COMMERCE ptf 006",AP20)))</formula>
    </cfRule>
    <cfRule type="containsText" dxfId="144" priority="357" operator="containsText" text="2ème TOUR">
      <formula>NOT(ISERROR(SEARCH("2ème TOUR",AP20)))</formula>
    </cfRule>
  </conditionalFormatting>
  <conditionalFormatting sqref="AP35:AQ35">
    <cfRule type="containsText" dxfId="143" priority="1616" operator="containsText" text="E-COMMERCE ptf 006">
      <formula>NOT(ISERROR(SEARCH("E-COMMERCE ptf 006",AP35)))</formula>
    </cfRule>
    <cfRule type="containsText" dxfId="142" priority="1617" operator="containsText" text="2ème TOUR">
      <formula>NOT(ISERROR(SEARCH("2ème TOUR",AP35)))</formula>
    </cfRule>
  </conditionalFormatting>
  <conditionalFormatting sqref="AP36:AQ36">
    <cfRule type="containsText" dxfId="141" priority="1730" operator="containsText" text="E-COMMERCE ptf 006">
      <formula>NOT(ISERROR(SEARCH("E-COMMERCE ptf 006",AP36)))</formula>
    </cfRule>
    <cfRule type="containsText" dxfId="140" priority="1731" operator="containsText" text="2ème TOUR">
      <formula>NOT(ISERROR(SEARCH("2ème TOUR",AP36)))</formula>
    </cfRule>
  </conditionalFormatting>
  <conditionalFormatting sqref="AP51:AQ51 AS51:AT51 AV51:AW51">
    <cfRule type="containsText" dxfId="139" priority="308" operator="containsText" text="E-COMMERCE ptf 006">
      <formula>NOT(ISERROR(SEARCH("E-COMMERCE ptf 006",AP51)))</formula>
    </cfRule>
    <cfRule type="containsText" dxfId="138" priority="309" operator="containsText" text="2ème TOUR">
      <formula>NOT(ISERROR(SEARCH("2ème TOUR",AP51)))</formula>
    </cfRule>
  </conditionalFormatting>
  <conditionalFormatting sqref="AP52:AQ52 AS52:AT52 AV52:AW52">
    <cfRule type="containsText" dxfId="137" priority="320" operator="containsText" text="E-COMMERCE ptf 006">
      <formula>NOT(ISERROR(SEARCH("E-COMMERCE ptf 006",AP52)))</formula>
    </cfRule>
    <cfRule type="containsText" dxfId="136" priority="321" operator="containsText" text="2ème TOUR">
      <formula>NOT(ISERROR(SEARCH("2ème TOUR",AP52)))</formula>
    </cfRule>
  </conditionalFormatting>
  <conditionalFormatting sqref="AP67:AQ67 AS67:AT67 AV67:AW67">
    <cfRule type="containsText" dxfId="135" priority="272" operator="containsText" text="E-COMMERCE ptf 006">
      <formula>NOT(ISERROR(SEARCH("E-COMMERCE ptf 006",AP67)))</formula>
    </cfRule>
    <cfRule type="containsText" dxfId="134" priority="273" operator="containsText" text="2ème TOUR">
      <formula>NOT(ISERROR(SEARCH("2ème TOUR",AP67)))</formula>
    </cfRule>
  </conditionalFormatting>
  <conditionalFormatting sqref="AP68:AQ68 AS68:AT68 AV68:AW68">
    <cfRule type="containsText" dxfId="133" priority="284" operator="containsText" text="E-COMMERCE ptf 006">
      <formula>NOT(ISERROR(SEARCH("E-COMMERCE ptf 006",AP68)))</formula>
    </cfRule>
    <cfRule type="containsText" dxfId="132" priority="285" operator="containsText" text="2ème TOUR">
      <formula>NOT(ISERROR(SEARCH("2ème TOUR",AP68)))</formula>
    </cfRule>
  </conditionalFormatting>
  <conditionalFormatting sqref="AP19:AX20">
    <cfRule type="containsText" dxfId="131" priority="328" operator="containsText" text="A DISPO DE L'EXPLOIT">
      <formula>NOT(ISERROR(SEARCH("A DISPO DE L'EXPLOIT",AP19)))</formula>
    </cfRule>
    <cfRule type="containsText" dxfId="130" priority="329" operator="containsText" text="RECHERCHE DE FRET">
      <formula>NOT(ISERROR(SEARCH("RECHERCHE DE FRET",AP19)))</formula>
    </cfRule>
  </conditionalFormatting>
  <conditionalFormatting sqref="AP35:AX36">
    <cfRule type="containsText" dxfId="129" priority="1516" operator="containsText" text="A DISPO DE L'EXPLOIT">
      <formula>NOT(ISERROR(SEARCH("A DISPO DE L'EXPLOIT",AP35)))</formula>
    </cfRule>
    <cfRule type="containsText" dxfId="128" priority="1517" operator="containsText" text="RECHERCHE DE FRET">
      <formula>NOT(ISERROR(SEARCH("RECHERCHE DE FRET",AP35)))</formula>
    </cfRule>
  </conditionalFormatting>
  <conditionalFormatting sqref="AP51:AX52">
    <cfRule type="containsText" dxfId="127" priority="292" operator="containsText" text="A DISPO DE L'EXPLOIT">
      <formula>NOT(ISERROR(SEARCH("A DISPO DE L'EXPLOIT",AP51)))</formula>
    </cfRule>
    <cfRule type="containsText" dxfId="126" priority="293" operator="containsText" text="RECHERCHE DE FRET">
      <formula>NOT(ISERROR(SEARCH("RECHERCHE DE FRET",AP51)))</formula>
    </cfRule>
  </conditionalFormatting>
  <conditionalFormatting sqref="AP67:AX68">
    <cfRule type="containsText" dxfId="125" priority="256" operator="containsText" text="A DISPO DE L'EXPLOIT">
      <formula>NOT(ISERROR(SEARCH("A DISPO DE L'EXPLOIT",AP67)))</formula>
    </cfRule>
    <cfRule type="containsText" dxfId="124" priority="257" operator="containsText" text="RECHERCHE DE FRET">
      <formula>NOT(ISERROR(SEARCH("RECHERCHE DE FRET",AP67)))</formula>
    </cfRule>
  </conditionalFormatting>
  <conditionalFormatting sqref="AQ21:AQ32 AT21:AU32 AW21:AX32 AP33:AX33">
    <cfRule type="containsText" dxfId="123" priority="362" operator="containsText" text="E-COMMERCE ptf 006">
      <formula>NOT(ISERROR(SEARCH("E-COMMERCE ptf 006",AP21)))</formula>
    </cfRule>
    <cfRule type="containsText" dxfId="122" priority="363" operator="containsText" text="2ème TOUR">
      <formula>NOT(ISERROR(SEARCH("2ème TOUR",AP21)))</formula>
    </cfRule>
  </conditionalFormatting>
  <conditionalFormatting sqref="AQ21:AR32">
    <cfRule type="containsText" dxfId="121" priority="178" operator="containsText" text="A DISPO DE L'EXPLOIT">
      <formula>NOT(ISERROR(SEARCH("A DISPO DE L'EXPLOIT",AQ21)))</formula>
    </cfRule>
    <cfRule type="containsText" dxfId="120" priority="179" operator="containsText" text="RECHERCHE DE FRET">
      <formula>NOT(ISERROR(SEARCH("RECHERCHE DE FRET",AQ21)))</formula>
    </cfRule>
    <cfRule type="containsText" dxfId="119" priority="180" operator="containsText" text="PTF AUTO 6">
      <formula>NOT(ISERROR(SEARCH("PTF AUTO 6",AQ21)))</formula>
    </cfRule>
    <cfRule type="containsText" dxfId="118" priority="181" operator="containsText" text="PARC">
      <formula>NOT(ISERROR(SEARCH("PARC",AQ21)))</formula>
    </cfRule>
  </conditionalFormatting>
  <conditionalFormatting sqref="AQ37:AR48 AP49:AR49">
    <cfRule type="containsText" dxfId="117" priority="1736" operator="containsText" text="E-COMMERCE ptf 006">
      <formula>NOT(ISERROR(SEARCH("E-COMMERCE ptf 006",AP37)))</formula>
    </cfRule>
    <cfRule type="containsText" dxfId="116" priority="1737" operator="containsText" text="2ème TOUR">
      <formula>NOT(ISERROR(SEARCH("2ème TOUR",AP37)))</formula>
    </cfRule>
  </conditionalFormatting>
  <conditionalFormatting sqref="AQ37:AR48">
    <cfRule type="containsText" dxfId="115" priority="1732" operator="containsText" text="A DISPO DE L'EXPLOIT">
      <formula>NOT(ISERROR(SEARCH("A DISPO DE L'EXPLOIT",AQ37)))</formula>
    </cfRule>
    <cfRule type="containsText" dxfId="114" priority="1733" operator="containsText" text="RECHERCHE DE FRET">
      <formula>NOT(ISERROR(SEARCH("RECHERCHE DE FRET",AQ37)))</formula>
    </cfRule>
    <cfRule type="containsText" dxfId="113" priority="1734" operator="containsText" text="PTF AUTO 6">
      <formula>NOT(ISERROR(SEARCH("PTF AUTO 6",AQ37)))</formula>
    </cfRule>
    <cfRule type="containsText" dxfId="112" priority="1735" operator="containsText" text="PARC">
      <formula>NOT(ISERROR(SEARCH("PARC",AQ37)))</formula>
    </cfRule>
  </conditionalFormatting>
  <conditionalFormatting sqref="AQ53:AR64 AT53:AU64 AW53:AX64 AP65:AX65">
    <cfRule type="containsText" dxfId="111" priority="322" operator="containsText" text="A DISPO DE L'EXPLOIT">
      <formula>NOT(ISERROR(SEARCH("A DISPO DE L'EXPLOIT",AP53)))</formula>
    </cfRule>
    <cfRule type="containsText" dxfId="110" priority="323" operator="containsText" text="RECHERCHE DE FRET">
      <formula>NOT(ISERROR(SEARCH("RECHERCHE DE FRET",AP53)))</formula>
    </cfRule>
    <cfRule type="containsText" dxfId="109" priority="324" operator="containsText" text="PTF AUTO 6">
      <formula>NOT(ISERROR(SEARCH("PTF AUTO 6",AP53)))</formula>
    </cfRule>
    <cfRule type="containsText" dxfId="108" priority="325" operator="containsText" text="PARC">
      <formula>NOT(ISERROR(SEARCH("PARC",AP53)))</formula>
    </cfRule>
    <cfRule type="containsText" dxfId="107" priority="326" operator="containsText" text="E-COMMERCE ptf 006">
      <formula>NOT(ISERROR(SEARCH("E-COMMERCE ptf 006",AP53)))</formula>
    </cfRule>
    <cfRule type="containsText" dxfId="106" priority="327" operator="containsText" text="2ème TOUR">
      <formula>NOT(ISERROR(SEARCH("2ème TOUR",AP53)))</formula>
    </cfRule>
  </conditionalFormatting>
  <conditionalFormatting sqref="AQ69:AR80 AT69:AU80 AW69:AX80 AP81:AX81">
    <cfRule type="containsText" dxfId="105" priority="286" operator="containsText" text="A DISPO DE L'EXPLOIT">
      <formula>NOT(ISERROR(SEARCH("A DISPO DE L'EXPLOIT",AP69)))</formula>
    </cfRule>
    <cfRule type="containsText" dxfId="104" priority="287" operator="containsText" text="RECHERCHE DE FRET">
      <formula>NOT(ISERROR(SEARCH("RECHERCHE DE FRET",AP69)))</formula>
    </cfRule>
    <cfRule type="containsText" dxfId="103" priority="288" operator="containsText" text="PTF AUTO 6">
      <formula>NOT(ISERROR(SEARCH("PTF AUTO 6",AP69)))</formula>
    </cfRule>
    <cfRule type="containsText" dxfId="102" priority="289" operator="containsText" text="PARC">
      <formula>NOT(ISERROR(SEARCH("PARC",AP69)))</formula>
    </cfRule>
    <cfRule type="containsText" dxfId="101" priority="290" operator="containsText" text="E-COMMERCE ptf 006">
      <formula>NOT(ISERROR(SEARCH("E-COMMERCE ptf 006",AP69)))</formula>
    </cfRule>
    <cfRule type="containsText" dxfId="100" priority="291" operator="containsText" text="2ème TOUR">
      <formula>NOT(ISERROR(SEARCH("2ème TOUR",AP69)))</formula>
    </cfRule>
  </conditionalFormatting>
  <conditionalFormatting sqref="AR19 AU19 AX19">
    <cfRule type="containsText" dxfId="99" priority="338" operator="containsText" text="E-COMMERCE ptf 006">
      <formula>NOT(ISERROR(SEARCH("E-COMMERCE ptf 006",AR19)))</formula>
    </cfRule>
    <cfRule type="containsText" dxfId="98" priority="339" operator="containsText" text="2ème TOUR">
      <formula>NOT(ISERROR(SEARCH("2ème TOUR",AR19)))</formula>
    </cfRule>
  </conditionalFormatting>
  <conditionalFormatting sqref="AR20 AU20 AX20">
    <cfRule type="containsText" dxfId="97" priority="332" operator="containsText" text="E-COMMERCE ptf 006">
      <formula>NOT(ISERROR(SEARCH("E-COMMERCE ptf 006",AR20)))</formula>
    </cfRule>
    <cfRule type="containsText" dxfId="96" priority="333" operator="containsText" text="2ème TOUR">
      <formula>NOT(ISERROR(SEARCH("2ème TOUR",AR20)))</formula>
    </cfRule>
  </conditionalFormatting>
  <conditionalFormatting sqref="AR21:AR32">
    <cfRule type="containsText" dxfId="95" priority="182" operator="containsText" text="E-COMMERCE ptf 006">
      <formula>NOT(ISERROR(SEARCH("E-COMMERCE ptf 006",AR21)))</formula>
    </cfRule>
    <cfRule type="containsText" dxfId="94" priority="183" operator="containsText" text="2ème TOUR">
      <formula>NOT(ISERROR(SEARCH("2ème TOUR",AR21)))</formula>
    </cfRule>
  </conditionalFormatting>
  <conditionalFormatting sqref="AR35">
    <cfRule type="containsText" dxfId="93" priority="1610" operator="containsText" text="E-COMMERCE ptf 006">
      <formula>NOT(ISERROR(SEARCH("E-COMMERCE ptf 006",AR35)))</formula>
    </cfRule>
    <cfRule type="containsText" dxfId="92" priority="1611" operator="containsText" text="2ème TOUR">
      <formula>NOT(ISERROR(SEARCH("2ème TOUR",AR35)))</formula>
    </cfRule>
  </conditionalFormatting>
  <conditionalFormatting sqref="AR36 AU36 AX36">
    <cfRule type="containsText" dxfId="91" priority="1520" operator="containsText" text="E-COMMERCE ptf 006">
      <formula>NOT(ISERROR(SEARCH("E-COMMERCE ptf 006",AR36)))</formula>
    </cfRule>
    <cfRule type="containsText" dxfId="90" priority="1521" operator="containsText" text="2ème TOUR">
      <formula>NOT(ISERROR(SEARCH("2ème TOUR",AR36)))</formula>
    </cfRule>
  </conditionalFormatting>
  <conditionalFormatting sqref="AR51 AU51 AX51">
    <cfRule type="containsText" dxfId="89" priority="302" operator="containsText" text="E-COMMERCE ptf 006">
      <formula>NOT(ISERROR(SEARCH("E-COMMERCE ptf 006",AR51)))</formula>
    </cfRule>
    <cfRule type="containsText" dxfId="88" priority="303" operator="containsText" text="2ème TOUR">
      <formula>NOT(ISERROR(SEARCH("2ème TOUR",AR51)))</formula>
    </cfRule>
  </conditionalFormatting>
  <conditionalFormatting sqref="AR52 AU52 AX52">
    <cfRule type="containsText" dxfId="87" priority="296" operator="containsText" text="E-COMMERCE ptf 006">
      <formula>NOT(ISERROR(SEARCH("E-COMMERCE ptf 006",AR52)))</formula>
    </cfRule>
    <cfRule type="containsText" dxfId="86" priority="297" operator="containsText" text="2ème TOUR">
      <formula>NOT(ISERROR(SEARCH("2ème TOUR",AR52)))</formula>
    </cfRule>
  </conditionalFormatting>
  <conditionalFormatting sqref="AR67 AU67 AX67">
    <cfRule type="containsText" dxfId="85" priority="266" operator="containsText" text="E-COMMERCE ptf 006">
      <formula>NOT(ISERROR(SEARCH("E-COMMERCE ptf 006",AR67)))</formula>
    </cfRule>
    <cfRule type="containsText" dxfId="84" priority="267" operator="containsText" text="2ème TOUR">
      <formula>NOT(ISERROR(SEARCH("2ème TOUR",AR67)))</formula>
    </cfRule>
  </conditionalFormatting>
  <conditionalFormatting sqref="AR68 AU68 AX68">
    <cfRule type="containsText" dxfId="83" priority="260" operator="containsText" text="E-COMMERCE ptf 006">
      <formula>NOT(ISERROR(SEARCH("E-COMMERCE ptf 006",AR68)))</formula>
    </cfRule>
    <cfRule type="containsText" dxfId="82" priority="261" operator="containsText" text="2ème TOUR">
      <formula>NOT(ISERROR(SEARCH("2ème TOUR",AR68)))</formula>
    </cfRule>
  </conditionalFormatting>
  <conditionalFormatting sqref="AS34">
    <cfRule type="containsText" dxfId="81" priority="28" operator="containsText" text="A DISPO DE L'EXPLOIT">
      <formula>NOT(ISERROR(SEARCH("A DISPO DE L'EXPLOIT",AS34)))</formula>
    </cfRule>
    <cfRule type="containsText" dxfId="80" priority="29" operator="containsText" text="RECHERCHE DE FRET">
      <formula>NOT(ISERROR(SEARCH("RECHERCHE DE FRET",AS34)))</formula>
    </cfRule>
    <cfRule type="containsText" dxfId="79" priority="30" operator="containsText" text="PTF AUTO 6">
      <formula>NOT(ISERROR(SEARCH("PTF AUTO 6",AS34)))</formula>
    </cfRule>
    <cfRule type="containsText" dxfId="78" priority="31" operator="containsText" text="PARC">
      <formula>NOT(ISERROR(SEARCH("PARC",AS34)))</formula>
    </cfRule>
    <cfRule type="containsText" dxfId="77" priority="32" operator="containsText" text="E-COMMERCE ptf 006">
      <formula>NOT(ISERROR(SEARCH("E-COMMERCE ptf 006",AS34)))</formula>
    </cfRule>
    <cfRule type="containsText" dxfId="76" priority="33" operator="containsText" text="2ème TOUR">
      <formula>NOT(ISERROR(SEARCH("2ème TOUR",AS34)))</formula>
    </cfRule>
  </conditionalFormatting>
  <conditionalFormatting sqref="AS50">
    <cfRule type="containsText" dxfId="75" priority="22" operator="containsText" text="A DISPO DE L'EXPLOIT">
      <formula>NOT(ISERROR(SEARCH("A DISPO DE L'EXPLOIT",AS50)))</formula>
    </cfRule>
    <cfRule type="containsText" dxfId="74" priority="23" operator="containsText" text="RECHERCHE DE FRET">
      <formula>NOT(ISERROR(SEARCH("RECHERCHE DE FRET",AS50)))</formula>
    </cfRule>
    <cfRule type="containsText" dxfId="73" priority="24" operator="containsText" text="PTF AUTO 6">
      <formula>NOT(ISERROR(SEARCH("PTF AUTO 6",AS50)))</formula>
    </cfRule>
    <cfRule type="containsText" dxfId="72" priority="25" operator="containsText" text="PARC">
      <formula>NOT(ISERROR(SEARCH("PARC",AS50)))</formula>
    </cfRule>
    <cfRule type="containsText" dxfId="71" priority="26" operator="containsText" text="E-COMMERCE ptf 006">
      <formula>NOT(ISERROR(SEARCH("E-COMMERCE ptf 006",AS50)))</formula>
    </cfRule>
    <cfRule type="containsText" dxfId="70" priority="27" operator="containsText" text="2ème TOUR">
      <formula>NOT(ISERROR(SEARCH("2ème TOUR",AS50)))</formula>
    </cfRule>
  </conditionalFormatting>
  <conditionalFormatting sqref="AS66">
    <cfRule type="containsText" dxfId="69" priority="16" operator="containsText" text="A DISPO DE L'EXPLOIT">
      <formula>NOT(ISERROR(SEARCH("A DISPO DE L'EXPLOIT",AS66)))</formula>
    </cfRule>
    <cfRule type="containsText" dxfId="68" priority="17" operator="containsText" text="RECHERCHE DE FRET">
      <formula>NOT(ISERROR(SEARCH("RECHERCHE DE FRET",AS66)))</formula>
    </cfRule>
    <cfRule type="containsText" dxfId="67" priority="18" operator="containsText" text="PTF AUTO 6">
      <formula>NOT(ISERROR(SEARCH("PTF AUTO 6",AS66)))</formula>
    </cfRule>
    <cfRule type="containsText" dxfId="66" priority="19" operator="containsText" text="PARC">
      <formula>NOT(ISERROR(SEARCH("PARC",AS66)))</formula>
    </cfRule>
    <cfRule type="containsText" dxfId="65" priority="20" operator="containsText" text="E-COMMERCE ptf 006">
      <formula>NOT(ISERROR(SEARCH("E-COMMERCE ptf 006",AS66)))</formula>
    </cfRule>
    <cfRule type="containsText" dxfId="64" priority="21" operator="containsText" text="2ème TOUR">
      <formula>NOT(ISERROR(SEARCH("2ème TOUR",AS66)))</formula>
    </cfRule>
  </conditionalFormatting>
  <conditionalFormatting sqref="AS82 AV82">
    <cfRule type="containsText" dxfId="63" priority="124" operator="containsText" text="A DISPO DE L'EXPLOIT">
      <formula>NOT(ISERROR(SEARCH("A DISPO DE L'EXPLOIT",AS82)))</formula>
    </cfRule>
    <cfRule type="containsText" dxfId="62" priority="125" operator="containsText" text="RECHERCHE DE FRET">
      <formula>NOT(ISERROR(SEARCH("RECHERCHE DE FRET",AS82)))</formula>
    </cfRule>
    <cfRule type="containsText" dxfId="61" priority="126" operator="containsText" text="PTF AUTO 6">
      <formula>NOT(ISERROR(SEARCH("PTF AUTO 6",AS82)))</formula>
    </cfRule>
    <cfRule type="containsText" dxfId="60" priority="127" operator="containsText" text="PARC">
      <formula>NOT(ISERROR(SEARCH("PARC",AS82)))</formula>
    </cfRule>
    <cfRule type="containsText" dxfId="59" priority="128" operator="containsText" text="E-COMMERCE ptf 006">
      <formula>NOT(ISERROR(SEARCH("E-COMMERCE ptf 006",AS82)))</formula>
    </cfRule>
    <cfRule type="containsText" dxfId="58" priority="129" operator="containsText" text="2ème TOUR">
      <formula>NOT(ISERROR(SEARCH("2ème TOUR",AS82)))</formula>
    </cfRule>
  </conditionalFormatting>
  <conditionalFormatting sqref="AS35:AT35 AV35:AW35">
    <cfRule type="containsText" dxfId="57" priority="1604" operator="containsText" text="E-COMMERCE ptf 006">
      <formula>NOT(ISERROR(SEARCH("E-COMMERCE ptf 006",AS35)))</formula>
    </cfRule>
    <cfRule type="containsText" dxfId="56" priority="1605" operator="containsText" text="2ème TOUR">
      <formula>NOT(ISERROR(SEARCH("2ème TOUR",AS35)))</formula>
    </cfRule>
  </conditionalFormatting>
  <conditionalFormatting sqref="AS36:AT36 AV36:AW36">
    <cfRule type="containsText" dxfId="55" priority="1712" operator="containsText" text="E-COMMERCE ptf 006">
      <formula>NOT(ISERROR(SEARCH("E-COMMERCE ptf 006",AS36)))</formula>
    </cfRule>
    <cfRule type="containsText" dxfId="54" priority="1713" operator="containsText" text="2ème TOUR">
      <formula>NOT(ISERROR(SEARCH("2ème TOUR",AS36)))</formula>
    </cfRule>
  </conditionalFormatting>
  <conditionalFormatting sqref="AS19:AX20 AP20:AR20">
    <cfRule type="containsText" dxfId="53" priority="330" operator="containsText" text="PTF AUTO 6">
      <formula>NOT(ISERROR(SEARCH("PTF AUTO 6",AP19)))</formula>
    </cfRule>
    <cfRule type="containsText" dxfId="52" priority="331" operator="containsText" text="PARC">
      <formula>NOT(ISERROR(SEARCH("PARC",AP19)))</formula>
    </cfRule>
  </conditionalFormatting>
  <conditionalFormatting sqref="AS35:AX36 AP36:AR36">
    <cfRule type="containsText" dxfId="51" priority="1518" operator="containsText" text="PTF AUTO 6">
      <formula>NOT(ISERROR(SEARCH("PTF AUTO 6",AP35)))</formula>
    </cfRule>
    <cfRule type="containsText" dxfId="50" priority="1519" operator="containsText" text="PARC">
      <formula>NOT(ISERROR(SEARCH("PARC",AP35)))</formula>
    </cfRule>
  </conditionalFormatting>
  <conditionalFormatting sqref="AS51:AX52 AP52:AR52">
    <cfRule type="containsText" dxfId="49" priority="294" operator="containsText" text="PTF AUTO 6">
      <formula>NOT(ISERROR(SEARCH("PTF AUTO 6",AP51)))</formula>
    </cfRule>
    <cfRule type="containsText" dxfId="48" priority="295" operator="containsText" text="PARC">
      <formula>NOT(ISERROR(SEARCH("PARC",AP51)))</formula>
    </cfRule>
  </conditionalFormatting>
  <conditionalFormatting sqref="AS67:AX68 AP68:AR68">
    <cfRule type="containsText" dxfId="47" priority="258" operator="containsText" text="PTF AUTO 6">
      <formula>NOT(ISERROR(SEARCH("PTF AUTO 6",AP67)))</formula>
    </cfRule>
    <cfRule type="containsText" dxfId="46" priority="259" operator="containsText" text="PARC">
      <formula>NOT(ISERROR(SEARCH("PARC",AP67)))</formula>
    </cfRule>
  </conditionalFormatting>
  <conditionalFormatting sqref="AT21:AU32 AW21:AX32 AP33:AX33">
    <cfRule type="containsText" dxfId="45" priority="358" operator="containsText" text="A DISPO DE L'EXPLOIT">
      <formula>NOT(ISERROR(SEARCH("A DISPO DE L'EXPLOIT",AP21)))</formula>
    </cfRule>
    <cfRule type="containsText" dxfId="44" priority="359" operator="containsText" text="RECHERCHE DE FRET">
      <formula>NOT(ISERROR(SEARCH("RECHERCHE DE FRET",AP21)))</formula>
    </cfRule>
    <cfRule type="containsText" dxfId="43" priority="360" operator="containsText" text="PTF AUTO 6">
      <formula>NOT(ISERROR(SEARCH("PTF AUTO 6",AP21)))</formula>
    </cfRule>
    <cfRule type="containsText" dxfId="42" priority="361" operator="containsText" text="PARC">
      <formula>NOT(ISERROR(SEARCH("PARC",AP21)))</formula>
    </cfRule>
  </conditionalFormatting>
  <conditionalFormatting sqref="AT37:AU48 AW37:AX48 AP49:AX49">
    <cfRule type="containsText" dxfId="41" priority="1714" operator="containsText" text="A DISPO DE L'EXPLOIT">
      <formula>NOT(ISERROR(SEARCH("A DISPO DE L'EXPLOIT",AP37)))</formula>
    </cfRule>
    <cfRule type="containsText" dxfId="40" priority="1715" operator="containsText" text="RECHERCHE DE FRET">
      <formula>NOT(ISERROR(SEARCH("RECHERCHE DE FRET",AP37)))</formula>
    </cfRule>
    <cfRule type="containsText" dxfId="39" priority="1716" operator="containsText" text="PTF AUTO 6">
      <formula>NOT(ISERROR(SEARCH("PTF AUTO 6",AP37)))</formula>
    </cfRule>
    <cfRule type="containsText" dxfId="38" priority="1717" operator="containsText" text="PARC">
      <formula>NOT(ISERROR(SEARCH("PARC",AP37)))</formula>
    </cfRule>
  </conditionalFormatting>
  <conditionalFormatting sqref="AT37:AU48 AW37:AX48 AS49:AX49">
    <cfRule type="containsText" dxfId="37" priority="1718" operator="containsText" text="E-COMMERCE ptf 006">
      <formula>NOT(ISERROR(SEARCH("E-COMMERCE ptf 006",AS37)))</formula>
    </cfRule>
    <cfRule type="containsText" dxfId="36" priority="1719" operator="containsText" text="2ème TOUR">
      <formula>NOT(ISERROR(SEARCH("2ème TOUR",AS37)))</formula>
    </cfRule>
  </conditionalFormatting>
  <conditionalFormatting sqref="AU35 AX35">
    <cfRule type="containsText" dxfId="35" priority="1598" operator="containsText" text="E-COMMERCE ptf 006">
      <formula>NOT(ISERROR(SEARCH("E-COMMERCE ptf 006",AU35)))</formula>
    </cfRule>
    <cfRule type="containsText" dxfId="34" priority="1599" operator="containsText" text="2ème TOUR">
      <formula>NOT(ISERROR(SEARCH("2ème TOUR",AU35)))</formula>
    </cfRule>
  </conditionalFormatting>
  <conditionalFormatting sqref="AV34">
    <cfRule type="containsText" dxfId="33" priority="412" operator="containsText" text="A DISPO DE L'EXPLOIT">
      <formula>NOT(ISERROR(SEARCH("A DISPO DE L'EXPLOIT",AV34)))</formula>
    </cfRule>
    <cfRule type="containsText" dxfId="32" priority="413" operator="containsText" text="RECHERCHE DE FRET">
      <formula>NOT(ISERROR(SEARCH("RECHERCHE DE FRET",AV34)))</formula>
    </cfRule>
    <cfRule type="containsText" dxfId="31" priority="414" operator="containsText" text="PTF AUTO 6">
      <formula>NOT(ISERROR(SEARCH("PTF AUTO 6",AV34)))</formula>
    </cfRule>
    <cfRule type="containsText" dxfId="30" priority="415" operator="containsText" text="PARC">
      <formula>NOT(ISERROR(SEARCH("PARC",AV34)))</formula>
    </cfRule>
    <cfRule type="containsText" dxfId="29" priority="416" operator="containsText" text="E-COMMERCE ptf 006">
      <formula>NOT(ISERROR(SEARCH("E-COMMERCE ptf 006",AV34)))</formula>
    </cfRule>
    <cfRule type="containsText" dxfId="28" priority="417" operator="containsText" text="2ème TOUR">
      <formula>NOT(ISERROR(SEARCH("2ème TOUR",AV34)))</formula>
    </cfRule>
  </conditionalFormatting>
  <conditionalFormatting sqref="AV50">
    <cfRule type="containsText" dxfId="27" priority="418" operator="containsText" text="A DISPO DE L'EXPLOIT">
      <formula>NOT(ISERROR(SEARCH("A DISPO DE L'EXPLOIT",AV50)))</formula>
    </cfRule>
    <cfRule type="containsText" dxfId="26" priority="419" operator="containsText" text="RECHERCHE DE FRET">
      <formula>NOT(ISERROR(SEARCH("RECHERCHE DE FRET",AV50)))</formula>
    </cfRule>
    <cfRule type="containsText" dxfId="25" priority="420" operator="containsText" text="PTF AUTO 6">
      <formula>NOT(ISERROR(SEARCH("PTF AUTO 6",AV50)))</formula>
    </cfRule>
    <cfRule type="containsText" dxfId="24" priority="421" operator="containsText" text="PARC">
      <formula>NOT(ISERROR(SEARCH("PARC",AV50)))</formula>
    </cfRule>
    <cfRule type="containsText" dxfId="23" priority="422" operator="containsText" text="E-COMMERCE ptf 006">
      <formula>NOT(ISERROR(SEARCH("E-COMMERCE ptf 006",AV50)))</formula>
    </cfRule>
    <cfRule type="containsText" dxfId="22" priority="423" operator="containsText" text="2ème TOUR">
      <formula>NOT(ISERROR(SEARCH("2ème TOUR",AV50)))</formula>
    </cfRule>
  </conditionalFormatting>
  <conditionalFormatting sqref="AV66">
    <cfRule type="containsText" dxfId="21" priority="424" operator="containsText" text="A DISPO DE L'EXPLOIT">
      <formula>NOT(ISERROR(SEARCH("A DISPO DE L'EXPLOIT",AV66)))</formula>
    </cfRule>
    <cfRule type="containsText" dxfId="20" priority="425" operator="containsText" text="RECHERCHE DE FRET">
      <formula>NOT(ISERROR(SEARCH("RECHERCHE DE FRET",AV66)))</formula>
    </cfRule>
    <cfRule type="containsText" dxfId="19" priority="426" operator="containsText" text="PTF AUTO 6">
      <formula>NOT(ISERROR(SEARCH("PTF AUTO 6",AV66)))</formula>
    </cfRule>
    <cfRule type="containsText" dxfId="18" priority="427" operator="containsText" text="PARC">
      <formula>NOT(ISERROR(SEARCH("PARC",AV66)))</formula>
    </cfRule>
    <cfRule type="containsText" dxfId="17" priority="428" operator="containsText" text="E-COMMERCE ptf 006">
      <formula>NOT(ISERROR(SEARCH("E-COMMERCE ptf 006",AV66)))</formula>
    </cfRule>
    <cfRule type="containsText" dxfId="16" priority="429" operator="containsText" text="2ème TOUR">
      <formula>NOT(ISERROR(SEARCH("2ème TOUR",AV66)))</formula>
    </cfRule>
  </conditionalFormatting>
  <printOptions horizontalCentered="1" verticalCentered="1"/>
  <pageMargins left="0" right="0" top="0" bottom="0" header="0" footer="0"/>
  <pageSetup paperSize="9" scale="15" orientation="landscape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192" operator="containsText" id="{A1103FDF-9F3A-4877-9E4D-C4F39C328CF2}">
            <xm:f>NOT(ISERROR(SEARCH(REF!$C$8,D118)))</xm:f>
            <xm:f>REF!$C$8</xm:f>
            <x14:dxf>
              <fill>
                <patternFill>
                  <bgColor rgb="FFFFFF00"/>
                </patternFill>
              </fill>
            </x14:dxf>
          </x14:cfRule>
          <x14:cfRule type="containsText" priority="5193" operator="containsText" id="{39822EB2-AED7-4EF1-A875-A872ADBDCB48}">
            <xm:f>NOT(ISERROR(SEARCH(REF!$C$3,D118)))</xm:f>
            <xm:f>REF!$C$3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m:sqref>D118:E119</xm:sqref>
        </x14:conditionalFormatting>
        <x14:conditionalFormatting xmlns:xm="http://schemas.microsoft.com/office/excel/2006/main">
          <x14:cfRule type="containsText" priority="5194" operator="containsText" id="{F8B41FAE-5B45-4A5F-99FF-921AFC9532B8}">
            <xm:f>NOT(ISERROR(SEARCH(REF!$F$73,AF5)))</xm:f>
            <xm:f>REF!$F$73</xm:f>
            <x14:dxf>
              <fill>
                <patternFill>
                  <bgColor rgb="FFCC66FF"/>
                </patternFill>
              </fill>
            </x14:dxf>
          </x14:cfRule>
          <x14:cfRule type="containsText" priority="5195" operator="containsText" id="{7FA3759A-5968-4FEE-AD2B-B9367B89287D}">
            <xm:f>NOT(ISERROR(SEARCH(REF!$F$161,AF5)))</xm:f>
            <xm:f>REF!$F$161</xm:f>
            <x14:dxf>
              <font>
                <color rgb="FFFF0000"/>
              </font>
              <fill>
                <patternFill>
                  <bgColor theme="0"/>
                </patternFill>
              </fill>
            </x14:dxf>
          </x14:cfRule>
          <xm:sqref>AF5:AF11</xm:sqref>
        </x14:conditionalFormatting>
        <x14:conditionalFormatting xmlns:xm="http://schemas.microsoft.com/office/excel/2006/main">
          <x14:cfRule type="containsText" priority="5196" operator="containsText" id="{38795FBC-A608-417A-9766-E67B3E828DE1}">
            <xm:f>NOT(ISERROR(SEARCH(REF!$F$7,AF5)))</xm:f>
            <xm:f>REF!$F$7</xm:f>
            <x14:dxf>
              <fill>
                <patternFill>
                  <bgColor rgb="FFFFFF00"/>
                </patternFill>
              </fill>
            </x14:dxf>
          </x14:cfRule>
          <x14:cfRule type="containsText" priority="5197" operator="containsText" id="{C1BCC411-06DE-4ED9-ABF0-1F6F44267286}">
            <xm:f>NOT(ISERROR(SEARCH(REF!$F$3,AF5)))</xm:f>
            <xm:f>REF!$F$3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m:sqref>AF5:AF11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695EE-08FC-4D10-A403-6B500CD0D758}">
  <dimension ref="A1:I205"/>
  <sheetViews>
    <sheetView workbookViewId="0">
      <selection activeCell="E1" sqref="E1:I205"/>
    </sheetView>
  </sheetViews>
  <sheetFormatPr baseColWidth="10" defaultRowHeight="15"/>
  <cols>
    <col min="1" max="1" width="11.42578125" style="313"/>
    <col min="2" max="2" width="24" style="313" customWidth="1"/>
    <col min="3" max="3" width="13.140625" style="313" customWidth="1"/>
    <col min="4" max="4" width="11.42578125" style="313"/>
    <col min="5" max="5" width="12.140625" style="340" customWidth="1"/>
    <col min="6" max="6" width="29.5703125" style="340" bestFit="1" customWidth="1"/>
    <col min="7" max="7" width="10.28515625" style="340" customWidth="1"/>
    <col min="8" max="8" width="13.85546875" style="340" customWidth="1"/>
    <col min="9" max="9" width="7.28515625" style="340" customWidth="1"/>
    <col min="10" max="16384" width="11.42578125" style="313"/>
  </cols>
  <sheetData>
    <row r="1" spans="1:9" ht="25.5">
      <c r="A1" s="314" t="s">
        <v>321</v>
      </c>
      <c r="B1" s="316" t="s">
        <v>290</v>
      </c>
      <c r="C1" s="315" t="s">
        <v>291</v>
      </c>
      <c r="E1" s="319" t="s">
        <v>195</v>
      </c>
      <c r="F1" s="319" t="s">
        <v>194</v>
      </c>
      <c r="G1" s="320" t="s">
        <v>204</v>
      </c>
      <c r="H1" s="320" t="s">
        <v>205</v>
      </c>
      <c r="I1" s="320" t="s">
        <v>206</v>
      </c>
    </row>
    <row r="2" spans="1:9">
      <c r="A2" s="311">
        <v>1</v>
      </c>
      <c r="B2" s="317" t="s">
        <v>288</v>
      </c>
      <c r="C2" s="318" t="s">
        <v>77</v>
      </c>
      <c r="E2" s="321" t="s">
        <v>306</v>
      </c>
      <c r="F2" s="322" t="s">
        <v>307</v>
      </c>
      <c r="G2" s="300"/>
      <c r="H2" s="300"/>
      <c r="I2" s="300"/>
    </row>
    <row r="3" spans="1:9">
      <c r="A3" s="311">
        <v>2</v>
      </c>
      <c r="B3" s="317" t="s">
        <v>298</v>
      </c>
      <c r="C3" s="318" t="s">
        <v>79</v>
      </c>
      <c r="E3" s="323">
        <v>1</v>
      </c>
      <c r="F3" s="324" t="s">
        <v>208</v>
      </c>
      <c r="G3" s="301"/>
      <c r="H3" s="301"/>
      <c r="I3" s="301"/>
    </row>
    <row r="4" spans="1:9">
      <c r="A4" s="311">
        <v>3</v>
      </c>
      <c r="B4" s="317" t="s">
        <v>297</v>
      </c>
      <c r="C4" s="302" t="s">
        <v>281</v>
      </c>
      <c r="E4" s="325">
        <v>2</v>
      </c>
      <c r="F4" s="326" t="s">
        <v>270</v>
      </c>
      <c r="G4" s="301"/>
      <c r="H4" s="301"/>
      <c r="I4" s="301"/>
    </row>
    <row r="5" spans="1:9">
      <c r="A5" s="311">
        <v>4</v>
      </c>
      <c r="B5" s="317" t="s">
        <v>287</v>
      </c>
      <c r="C5" s="318" t="s">
        <v>279</v>
      </c>
      <c r="E5" s="323">
        <v>3</v>
      </c>
      <c r="F5" s="327" t="s">
        <v>216</v>
      </c>
      <c r="G5" s="301"/>
      <c r="H5" s="301"/>
      <c r="I5" s="301"/>
    </row>
    <row r="6" spans="1:9">
      <c r="A6" s="311">
        <v>5</v>
      </c>
      <c r="B6" s="317" t="s">
        <v>292</v>
      </c>
      <c r="C6" s="318" t="s">
        <v>76</v>
      </c>
      <c r="E6" s="323">
        <v>4</v>
      </c>
      <c r="F6" s="328" t="s">
        <v>277</v>
      </c>
      <c r="G6" s="301"/>
      <c r="H6" s="301"/>
      <c r="I6" s="301"/>
    </row>
    <row r="7" spans="1:9">
      <c r="A7" s="311">
        <v>6</v>
      </c>
      <c r="B7" s="317" t="s">
        <v>295</v>
      </c>
      <c r="C7" s="318" t="s">
        <v>83</v>
      </c>
      <c r="E7" s="323">
        <v>5</v>
      </c>
      <c r="F7" s="329" t="s">
        <v>22</v>
      </c>
      <c r="G7" s="301"/>
      <c r="H7" s="301"/>
      <c r="I7" s="301"/>
    </row>
    <row r="8" spans="1:9">
      <c r="A8" s="311">
        <v>7</v>
      </c>
      <c r="B8" s="317" t="s">
        <v>293</v>
      </c>
      <c r="C8" s="318" t="s">
        <v>280</v>
      </c>
      <c r="E8" s="323" t="s">
        <v>301</v>
      </c>
      <c r="F8" s="329" t="s">
        <v>302</v>
      </c>
      <c r="G8" s="301"/>
      <c r="H8" s="301"/>
      <c r="I8" s="301"/>
    </row>
    <row r="9" spans="1:9">
      <c r="A9" s="311">
        <v>8</v>
      </c>
      <c r="B9" s="317" t="s">
        <v>283</v>
      </c>
      <c r="C9" s="318" t="s">
        <v>214</v>
      </c>
      <c r="E9" s="323">
        <v>6</v>
      </c>
      <c r="F9" s="330" t="s">
        <v>276</v>
      </c>
      <c r="G9" s="301"/>
      <c r="H9" s="301"/>
      <c r="I9" s="301"/>
    </row>
    <row r="10" spans="1:9">
      <c r="A10" s="311">
        <v>9</v>
      </c>
      <c r="B10" s="317" t="s">
        <v>294</v>
      </c>
      <c r="C10" s="318" t="s">
        <v>81</v>
      </c>
      <c r="E10" s="331">
        <v>7</v>
      </c>
      <c r="F10" s="332" t="s">
        <v>23</v>
      </c>
      <c r="G10" s="301"/>
      <c r="H10" s="301"/>
      <c r="I10" s="301"/>
    </row>
    <row r="11" spans="1:9">
      <c r="A11" s="311">
        <v>10</v>
      </c>
      <c r="B11" s="317" t="s">
        <v>289</v>
      </c>
      <c r="C11" s="318" t="s">
        <v>278</v>
      </c>
      <c r="E11" s="331">
        <v>8</v>
      </c>
      <c r="F11" s="332" t="s">
        <v>54</v>
      </c>
      <c r="G11" s="301"/>
      <c r="H11" s="301"/>
      <c r="I11" s="301"/>
    </row>
    <row r="12" spans="1:9">
      <c r="A12" s="311">
        <v>11</v>
      </c>
      <c r="B12" s="317" t="s">
        <v>284</v>
      </c>
      <c r="C12" s="318" t="s">
        <v>24</v>
      </c>
      <c r="E12" s="331">
        <v>9</v>
      </c>
      <c r="F12" s="332" t="s">
        <v>36</v>
      </c>
      <c r="G12" s="301"/>
      <c r="H12" s="301"/>
      <c r="I12" s="301"/>
    </row>
    <row r="13" spans="1:9">
      <c r="A13" s="311">
        <v>12</v>
      </c>
      <c r="B13" s="317" t="s">
        <v>296</v>
      </c>
      <c r="C13" s="302" t="s">
        <v>62</v>
      </c>
      <c r="E13" s="333">
        <v>10</v>
      </c>
      <c r="F13" s="334" t="s">
        <v>308</v>
      </c>
      <c r="G13" s="301"/>
      <c r="H13" s="301"/>
      <c r="I13" s="301"/>
    </row>
    <row r="14" spans="1:9">
      <c r="A14" s="311">
        <v>13</v>
      </c>
      <c r="B14" s="317" t="s">
        <v>286</v>
      </c>
      <c r="C14" s="318" t="s">
        <v>21</v>
      </c>
      <c r="E14" s="323">
        <v>11</v>
      </c>
      <c r="F14" s="329" t="s">
        <v>211</v>
      </c>
      <c r="G14" s="301"/>
      <c r="H14" s="301"/>
      <c r="I14" s="301"/>
    </row>
    <row r="15" spans="1:9">
      <c r="A15" s="311">
        <v>14</v>
      </c>
      <c r="B15" s="317" t="s">
        <v>285</v>
      </c>
      <c r="C15" s="318" t="s">
        <v>35</v>
      </c>
      <c r="E15" s="323">
        <v>12</v>
      </c>
      <c r="F15" s="329" t="s">
        <v>14</v>
      </c>
      <c r="G15" s="301"/>
      <c r="H15" s="301"/>
      <c r="I15" s="301"/>
    </row>
    <row r="16" spans="1:9">
      <c r="A16" s="311">
        <v>15</v>
      </c>
      <c r="B16" s="317"/>
      <c r="C16" s="318"/>
      <c r="E16" s="323">
        <v>14</v>
      </c>
      <c r="F16" s="329" t="s">
        <v>46</v>
      </c>
      <c r="G16" s="301"/>
      <c r="H16" s="301"/>
      <c r="I16" s="301"/>
    </row>
    <row r="17" spans="1:9">
      <c r="A17" s="311">
        <v>16</v>
      </c>
      <c r="B17" s="317"/>
      <c r="C17" s="318"/>
      <c r="E17" s="323">
        <v>15</v>
      </c>
      <c r="F17" s="329" t="s">
        <v>78</v>
      </c>
      <c r="G17" s="301"/>
      <c r="H17" s="301"/>
      <c r="I17" s="301"/>
    </row>
    <row r="18" spans="1:9">
      <c r="A18" s="311">
        <v>17</v>
      </c>
      <c r="B18" s="317"/>
      <c r="C18" s="318"/>
      <c r="E18" s="323">
        <v>17</v>
      </c>
      <c r="F18" s="329" t="s">
        <v>80</v>
      </c>
      <c r="G18" s="301"/>
      <c r="H18" s="301"/>
      <c r="I18" s="301"/>
    </row>
    <row r="19" spans="1:9">
      <c r="A19" s="311">
        <v>18</v>
      </c>
      <c r="B19" s="317"/>
      <c r="C19" s="318"/>
      <c r="E19" s="323">
        <v>18</v>
      </c>
      <c r="F19" s="329" t="s">
        <v>82</v>
      </c>
      <c r="G19" s="301"/>
      <c r="H19" s="301"/>
      <c r="I19" s="301"/>
    </row>
    <row r="20" spans="1:9">
      <c r="A20" s="311">
        <v>19</v>
      </c>
      <c r="B20" s="317"/>
      <c r="C20" s="318"/>
      <c r="E20" s="335">
        <v>19</v>
      </c>
      <c r="F20" s="336" t="s">
        <v>67</v>
      </c>
      <c r="G20" s="302"/>
      <c r="H20" s="302"/>
      <c r="I20" s="302"/>
    </row>
    <row r="21" spans="1:9">
      <c r="A21" s="311">
        <v>20</v>
      </c>
      <c r="B21" s="317"/>
      <c r="C21" s="318"/>
      <c r="E21" s="323">
        <v>21</v>
      </c>
      <c r="F21" s="329" t="s">
        <v>59</v>
      </c>
      <c r="G21" s="301"/>
      <c r="H21" s="301"/>
      <c r="I21" s="301"/>
    </row>
    <row r="22" spans="1:9">
      <c r="A22" s="311">
        <v>21</v>
      </c>
      <c r="B22" s="317"/>
      <c r="C22" s="318"/>
      <c r="E22" s="323">
        <v>22</v>
      </c>
      <c r="F22" s="329" t="s">
        <v>90</v>
      </c>
      <c r="G22" s="301"/>
      <c r="H22" s="301"/>
      <c r="I22" s="301"/>
    </row>
    <row r="23" spans="1:9">
      <c r="A23" s="311">
        <v>22</v>
      </c>
      <c r="B23" s="317"/>
      <c r="C23" s="318"/>
      <c r="E23" s="323">
        <v>23</v>
      </c>
      <c r="F23" s="329" t="s">
        <v>98</v>
      </c>
      <c r="G23" s="301"/>
      <c r="H23" s="301"/>
      <c r="I23" s="301"/>
    </row>
    <row r="24" spans="1:9">
      <c r="A24" s="311">
        <v>23</v>
      </c>
      <c r="B24" s="317"/>
      <c r="C24" s="318"/>
      <c r="E24" s="323">
        <v>24</v>
      </c>
      <c r="F24" s="329" t="s">
        <v>233</v>
      </c>
      <c r="G24" s="302"/>
      <c r="H24" s="302"/>
      <c r="I24" s="302"/>
    </row>
    <row r="25" spans="1:9">
      <c r="A25" s="311">
        <v>24</v>
      </c>
      <c r="B25" s="317"/>
      <c r="C25" s="318"/>
      <c r="E25" s="323">
        <v>25</v>
      </c>
      <c r="F25" s="329" t="s">
        <v>112</v>
      </c>
      <c r="G25" s="301"/>
      <c r="H25" s="301"/>
      <c r="I25" s="301"/>
    </row>
    <row r="26" spans="1:9">
      <c r="A26" s="311">
        <v>25</v>
      </c>
      <c r="B26" s="317"/>
      <c r="C26" s="318"/>
      <c r="E26" s="323">
        <v>26</v>
      </c>
      <c r="F26" s="329" t="s">
        <v>40</v>
      </c>
      <c r="G26" s="301"/>
      <c r="H26" s="301"/>
      <c r="I26" s="301"/>
    </row>
    <row r="27" spans="1:9">
      <c r="A27" s="311">
        <v>26</v>
      </c>
      <c r="B27" s="317"/>
      <c r="C27" s="318"/>
      <c r="E27" s="323">
        <v>27</v>
      </c>
      <c r="F27" s="329" t="s">
        <v>219</v>
      </c>
      <c r="G27" s="301"/>
      <c r="H27" s="301"/>
      <c r="I27" s="301"/>
    </row>
    <row r="28" spans="1:9">
      <c r="A28" s="311">
        <v>27</v>
      </c>
      <c r="B28" s="317"/>
      <c r="C28" s="318"/>
      <c r="E28" s="323">
        <v>28</v>
      </c>
      <c r="F28" s="329" t="s">
        <v>106</v>
      </c>
      <c r="G28" s="301"/>
      <c r="H28" s="301"/>
      <c r="I28" s="301"/>
    </row>
    <row r="29" spans="1:9">
      <c r="A29" s="311">
        <v>28</v>
      </c>
      <c r="B29" s="317"/>
      <c r="C29" s="318"/>
      <c r="E29" s="323">
        <v>30</v>
      </c>
      <c r="F29" s="329" t="s">
        <v>123</v>
      </c>
      <c r="G29" s="301"/>
      <c r="H29" s="301"/>
      <c r="I29" s="301"/>
    </row>
    <row r="30" spans="1:9">
      <c r="A30" s="311">
        <v>29</v>
      </c>
      <c r="B30" s="317"/>
      <c r="C30" s="318"/>
      <c r="E30" s="335">
        <v>31</v>
      </c>
      <c r="F30" s="336" t="s">
        <v>124</v>
      </c>
      <c r="G30" s="301"/>
      <c r="H30" s="301"/>
      <c r="I30" s="301"/>
    </row>
    <row r="31" spans="1:9" ht="15.75" thickBot="1">
      <c r="A31" s="39"/>
      <c r="B31" s="40"/>
      <c r="C31" s="41"/>
      <c r="E31" s="323">
        <v>32</v>
      </c>
      <c r="F31" s="329" t="s">
        <v>87</v>
      </c>
      <c r="G31" s="301"/>
      <c r="H31" s="301"/>
      <c r="I31" s="301"/>
    </row>
    <row r="32" spans="1:9">
      <c r="A32" s="303" t="s">
        <v>282</v>
      </c>
      <c r="B32" s="304"/>
      <c r="C32" s="42" t="s">
        <v>142</v>
      </c>
      <c r="E32" s="323">
        <v>33</v>
      </c>
      <c r="F32" s="329" t="s">
        <v>118</v>
      </c>
      <c r="G32" s="301"/>
      <c r="H32" s="301"/>
      <c r="I32" s="301"/>
    </row>
    <row r="33" spans="1:9">
      <c r="A33" s="305"/>
      <c r="B33" s="312"/>
      <c r="C33" s="43" t="s">
        <v>146</v>
      </c>
      <c r="E33" s="323">
        <v>34</v>
      </c>
      <c r="F33" s="329" t="s">
        <v>125</v>
      </c>
      <c r="G33" s="301"/>
      <c r="H33" s="301"/>
      <c r="I33" s="301"/>
    </row>
    <row r="34" spans="1:9">
      <c r="A34" s="305"/>
      <c r="B34" s="312"/>
      <c r="C34" s="43" t="s">
        <v>150</v>
      </c>
      <c r="E34" s="323">
        <v>35</v>
      </c>
      <c r="F34" s="329" t="s">
        <v>116</v>
      </c>
      <c r="G34" s="301"/>
      <c r="H34" s="301"/>
      <c r="I34" s="301"/>
    </row>
    <row r="35" spans="1:9" ht="15.75" thickBot="1">
      <c r="A35" s="306"/>
      <c r="B35" s="307"/>
      <c r="C35" s="44" t="s">
        <v>155</v>
      </c>
      <c r="E35" s="335">
        <v>36</v>
      </c>
      <c r="F35" s="336" t="s">
        <v>31</v>
      </c>
      <c r="G35" s="301"/>
      <c r="H35" s="301"/>
      <c r="I35" s="301"/>
    </row>
    <row r="36" spans="1:9">
      <c r="E36" s="323">
        <v>42</v>
      </c>
      <c r="F36" s="329" t="s">
        <v>129</v>
      </c>
      <c r="G36" s="301"/>
      <c r="H36" s="301"/>
      <c r="I36" s="301"/>
    </row>
    <row r="37" spans="1:9">
      <c r="E37" s="323">
        <v>43</v>
      </c>
      <c r="F37" s="329" t="s">
        <v>12</v>
      </c>
      <c r="G37" s="301"/>
      <c r="H37" s="301"/>
      <c r="I37" s="301"/>
    </row>
    <row r="38" spans="1:9">
      <c r="E38" s="323">
        <v>44</v>
      </c>
      <c r="F38" s="329" t="s">
        <v>63</v>
      </c>
      <c r="G38" s="301"/>
      <c r="H38" s="301"/>
      <c r="I38" s="301"/>
    </row>
    <row r="39" spans="1:9">
      <c r="E39" s="323">
        <v>45</v>
      </c>
      <c r="F39" s="329" t="s">
        <v>74</v>
      </c>
      <c r="G39" s="301"/>
      <c r="H39" s="301"/>
      <c r="I39" s="301"/>
    </row>
    <row r="40" spans="1:9">
      <c r="E40" s="323">
        <v>46</v>
      </c>
      <c r="F40" s="329" t="s">
        <v>39</v>
      </c>
      <c r="G40" s="301"/>
      <c r="H40" s="301"/>
      <c r="I40" s="301"/>
    </row>
    <row r="41" spans="1:9">
      <c r="E41" s="323">
        <v>47</v>
      </c>
      <c r="F41" s="329" t="s">
        <v>41</v>
      </c>
      <c r="G41" s="301"/>
      <c r="H41" s="301"/>
      <c r="I41" s="301"/>
    </row>
    <row r="42" spans="1:9">
      <c r="E42" s="323">
        <v>48</v>
      </c>
      <c r="F42" s="329" t="s">
        <v>71</v>
      </c>
      <c r="G42" s="301"/>
      <c r="H42" s="301"/>
      <c r="I42" s="301"/>
    </row>
    <row r="43" spans="1:9">
      <c r="E43" s="323">
        <v>49</v>
      </c>
      <c r="F43" s="329" t="s">
        <v>69</v>
      </c>
      <c r="G43" s="301"/>
      <c r="H43" s="301"/>
      <c r="I43" s="301"/>
    </row>
    <row r="44" spans="1:9">
      <c r="E44" s="323">
        <v>50</v>
      </c>
      <c r="F44" s="329" t="s">
        <v>133</v>
      </c>
      <c r="G44" s="301"/>
      <c r="H44" s="301"/>
      <c r="I44" s="301"/>
    </row>
    <row r="45" spans="1:9">
      <c r="E45" s="323">
        <v>51</v>
      </c>
      <c r="F45" s="329" t="s">
        <v>97</v>
      </c>
      <c r="G45" s="301"/>
      <c r="H45" s="301"/>
      <c r="I45" s="301"/>
    </row>
    <row r="46" spans="1:9">
      <c r="E46" s="323">
        <v>52</v>
      </c>
      <c r="F46" s="329" t="s">
        <v>105</v>
      </c>
      <c r="G46" s="301"/>
      <c r="H46" s="301"/>
      <c r="I46" s="301"/>
    </row>
    <row r="47" spans="1:9">
      <c r="E47" s="323">
        <v>53</v>
      </c>
      <c r="F47" s="329" t="s">
        <v>127</v>
      </c>
      <c r="G47" s="301"/>
      <c r="H47" s="301"/>
      <c r="I47" s="301"/>
    </row>
    <row r="48" spans="1:9">
      <c r="E48" s="323">
        <v>54</v>
      </c>
      <c r="F48" s="329" t="s">
        <v>75</v>
      </c>
      <c r="G48" s="301"/>
      <c r="H48" s="301"/>
      <c r="I48" s="301"/>
    </row>
    <row r="49" spans="5:9">
      <c r="E49" s="335">
        <v>55</v>
      </c>
      <c r="F49" s="336" t="s">
        <v>33</v>
      </c>
      <c r="G49" s="301"/>
      <c r="H49" s="301"/>
      <c r="I49" s="301"/>
    </row>
    <row r="50" spans="5:9">
      <c r="E50" s="323">
        <v>56</v>
      </c>
      <c r="F50" s="329" t="s">
        <v>72</v>
      </c>
      <c r="G50" s="301"/>
      <c r="H50" s="301"/>
      <c r="I50" s="301"/>
    </row>
    <row r="51" spans="5:9">
      <c r="E51" s="323">
        <v>57</v>
      </c>
      <c r="F51" s="329" t="s">
        <v>19</v>
      </c>
      <c r="G51" s="302"/>
      <c r="H51" s="302"/>
      <c r="I51" s="302"/>
    </row>
    <row r="52" spans="5:9">
      <c r="E52" s="323">
        <v>58</v>
      </c>
      <c r="F52" s="329" t="s">
        <v>52</v>
      </c>
      <c r="G52" s="301"/>
      <c r="H52" s="301"/>
      <c r="I52" s="301"/>
    </row>
    <row r="53" spans="5:9">
      <c r="E53" s="323">
        <v>59</v>
      </c>
      <c r="F53" s="329" t="s">
        <v>43</v>
      </c>
      <c r="G53" s="301"/>
      <c r="H53" s="301"/>
      <c r="I53" s="301"/>
    </row>
    <row r="54" spans="5:9">
      <c r="E54" s="323">
        <v>61</v>
      </c>
      <c r="F54" s="329" t="s">
        <v>121</v>
      </c>
      <c r="G54" s="301"/>
      <c r="H54" s="301"/>
      <c r="I54" s="301"/>
    </row>
    <row r="55" spans="5:9">
      <c r="E55" s="323">
        <v>64</v>
      </c>
      <c r="F55" s="329" t="s">
        <v>111</v>
      </c>
      <c r="G55" s="301"/>
      <c r="H55" s="301"/>
      <c r="I55" s="301"/>
    </row>
    <row r="56" spans="5:9">
      <c r="E56" s="323">
        <v>81</v>
      </c>
      <c r="F56" s="329" t="s">
        <v>102</v>
      </c>
      <c r="G56" s="301"/>
      <c r="H56" s="301"/>
      <c r="I56" s="301"/>
    </row>
    <row r="57" spans="5:9">
      <c r="E57" s="337">
        <v>85</v>
      </c>
      <c r="F57" s="332" t="s">
        <v>88</v>
      </c>
      <c r="G57" s="301"/>
      <c r="H57" s="301"/>
      <c r="I57" s="301"/>
    </row>
    <row r="58" spans="5:9">
      <c r="E58" s="323">
        <v>86</v>
      </c>
      <c r="F58" s="329" t="s">
        <v>30</v>
      </c>
      <c r="G58" s="301"/>
      <c r="H58" s="301"/>
      <c r="I58" s="301"/>
    </row>
    <row r="59" spans="5:9">
      <c r="E59" s="323">
        <v>87</v>
      </c>
      <c r="F59" s="329" t="s">
        <v>15</v>
      </c>
      <c r="G59" s="301"/>
      <c r="H59" s="301"/>
      <c r="I59" s="301"/>
    </row>
    <row r="60" spans="5:9">
      <c r="E60" s="323">
        <v>88</v>
      </c>
      <c r="F60" s="329" t="s">
        <v>42</v>
      </c>
      <c r="G60" s="301"/>
      <c r="H60" s="301"/>
      <c r="I60" s="301"/>
    </row>
    <row r="61" spans="5:9">
      <c r="E61" s="323">
        <v>89</v>
      </c>
      <c r="F61" s="329" t="s">
        <v>168</v>
      </c>
      <c r="G61" s="301"/>
      <c r="H61" s="301"/>
      <c r="I61" s="301"/>
    </row>
    <row r="62" spans="5:9">
      <c r="E62" s="323">
        <v>90</v>
      </c>
      <c r="F62" s="329" t="s">
        <v>145</v>
      </c>
      <c r="G62" s="301"/>
      <c r="H62" s="301"/>
      <c r="I62" s="301"/>
    </row>
    <row r="63" spans="5:9">
      <c r="E63" s="335">
        <v>95</v>
      </c>
      <c r="F63" s="336" t="s">
        <v>13</v>
      </c>
      <c r="G63" s="301"/>
      <c r="H63" s="301"/>
      <c r="I63" s="301"/>
    </row>
    <row r="64" spans="5:9">
      <c r="E64" s="335">
        <v>96</v>
      </c>
      <c r="F64" s="336" t="s">
        <v>27</v>
      </c>
      <c r="G64" s="301"/>
      <c r="H64" s="301"/>
      <c r="I64" s="301"/>
    </row>
    <row r="65" spans="5:9">
      <c r="E65" s="335">
        <v>96</v>
      </c>
      <c r="F65" s="336" t="s">
        <v>27</v>
      </c>
      <c r="G65" s="301"/>
      <c r="H65" s="301"/>
      <c r="I65" s="301"/>
    </row>
    <row r="66" spans="5:9">
      <c r="E66" s="335">
        <v>97</v>
      </c>
      <c r="F66" s="336" t="s">
        <v>217</v>
      </c>
      <c r="G66" s="302"/>
      <c r="H66" s="302"/>
      <c r="I66" s="302"/>
    </row>
    <row r="67" spans="5:9">
      <c r="E67" s="323">
        <v>99</v>
      </c>
      <c r="F67" s="329" t="s">
        <v>119</v>
      </c>
      <c r="G67" s="301"/>
      <c r="H67" s="301"/>
      <c r="I67" s="301"/>
    </row>
    <row r="68" spans="5:9">
      <c r="E68" s="323">
        <v>99</v>
      </c>
      <c r="F68" s="329" t="s">
        <v>119</v>
      </c>
      <c r="G68" s="301"/>
      <c r="H68" s="301"/>
      <c r="I68" s="301"/>
    </row>
    <row r="69" spans="5:9">
      <c r="E69" s="335">
        <v>101</v>
      </c>
      <c r="F69" s="336" t="s">
        <v>141</v>
      </c>
      <c r="G69" s="301"/>
      <c r="H69" s="301"/>
      <c r="I69" s="301"/>
    </row>
    <row r="70" spans="5:9">
      <c r="E70" s="323">
        <v>102</v>
      </c>
      <c r="F70" s="329" t="s">
        <v>34</v>
      </c>
      <c r="G70" s="301"/>
      <c r="H70" s="301"/>
      <c r="I70" s="301"/>
    </row>
    <row r="71" spans="5:9">
      <c r="E71" s="323">
        <v>103</v>
      </c>
      <c r="F71" s="329" t="s">
        <v>93</v>
      </c>
      <c r="G71" s="301"/>
      <c r="H71" s="301"/>
      <c r="I71" s="301"/>
    </row>
    <row r="72" spans="5:9">
      <c r="E72" s="323">
        <v>104</v>
      </c>
      <c r="F72" s="329" t="s">
        <v>132</v>
      </c>
      <c r="G72" s="301"/>
      <c r="H72" s="301"/>
      <c r="I72" s="301"/>
    </row>
    <row r="73" spans="5:9">
      <c r="E73" s="323">
        <v>106</v>
      </c>
      <c r="F73" s="329" t="s">
        <v>84</v>
      </c>
      <c r="G73" s="301"/>
      <c r="H73" s="301"/>
      <c r="I73" s="301"/>
    </row>
    <row r="74" spans="5:9">
      <c r="E74" s="323">
        <v>108</v>
      </c>
      <c r="F74" s="329" t="s">
        <v>221</v>
      </c>
      <c r="G74" s="301"/>
      <c r="H74" s="301"/>
      <c r="I74" s="301"/>
    </row>
    <row r="75" spans="5:9">
      <c r="E75" s="323">
        <v>109</v>
      </c>
      <c r="F75" s="338" t="s">
        <v>61</v>
      </c>
      <c r="G75" s="301"/>
      <c r="H75" s="301"/>
      <c r="I75" s="301"/>
    </row>
    <row r="76" spans="5:9">
      <c r="E76" s="323">
        <v>111</v>
      </c>
      <c r="F76" s="329" t="s">
        <v>157</v>
      </c>
      <c r="G76" s="301"/>
      <c r="H76" s="301"/>
      <c r="I76" s="301"/>
    </row>
    <row r="77" spans="5:9">
      <c r="E77" s="323">
        <v>114</v>
      </c>
      <c r="F77" s="329" t="s">
        <v>70</v>
      </c>
      <c r="G77" s="301"/>
      <c r="H77" s="301"/>
      <c r="I77" s="301"/>
    </row>
    <row r="78" spans="5:9">
      <c r="E78" s="335">
        <v>116</v>
      </c>
      <c r="F78" s="336" t="s">
        <v>103</v>
      </c>
      <c r="G78" s="302"/>
      <c r="H78" s="302"/>
      <c r="I78" s="302"/>
    </row>
    <row r="79" spans="5:9">
      <c r="E79" s="335">
        <v>117</v>
      </c>
      <c r="F79" s="336" t="s">
        <v>234</v>
      </c>
      <c r="G79" s="302"/>
      <c r="H79" s="302"/>
      <c r="I79" s="302"/>
    </row>
    <row r="80" spans="5:9">
      <c r="E80" s="323">
        <v>118</v>
      </c>
      <c r="F80" s="329" t="s">
        <v>149</v>
      </c>
      <c r="G80" s="301"/>
      <c r="H80" s="301"/>
      <c r="I80" s="301"/>
    </row>
    <row r="81" spans="5:9">
      <c r="E81" s="323">
        <v>119</v>
      </c>
      <c r="F81" s="329" t="s">
        <v>28</v>
      </c>
      <c r="G81" s="301"/>
      <c r="H81" s="301"/>
      <c r="I81" s="301"/>
    </row>
    <row r="82" spans="5:9">
      <c r="E82" s="323">
        <v>121</v>
      </c>
      <c r="F82" s="329" t="s">
        <v>122</v>
      </c>
      <c r="G82" s="301"/>
      <c r="H82" s="301"/>
      <c r="I82" s="301"/>
    </row>
    <row r="83" spans="5:9">
      <c r="E83" s="323">
        <v>126</v>
      </c>
      <c r="F83" s="329" t="s">
        <v>95</v>
      </c>
      <c r="G83" s="301"/>
      <c r="H83" s="301"/>
      <c r="I83" s="301"/>
    </row>
    <row r="84" spans="5:9">
      <c r="E84" s="323">
        <v>127</v>
      </c>
      <c r="F84" s="329" t="s">
        <v>147</v>
      </c>
      <c r="G84" s="301"/>
      <c r="H84" s="301"/>
      <c r="I84" s="301"/>
    </row>
    <row r="85" spans="5:9">
      <c r="E85" s="323">
        <v>128</v>
      </c>
      <c r="F85" s="329" t="s">
        <v>25</v>
      </c>
      <c r="G85" s="302"/>
      <c r="H85" s="302"/>
      <c r="I85" s="302"/>
    </row>
    <row r="86" spans="5:9">
      <c r="E86" s="323">
        <v>130</v>
      </c>
      <c r="F86" s="329" t="s">
        <v>89</v>
      </c>
      <c r="G86" s="301"/>
      <c r="H86" s="301"/>
      <c r="I86" s="301"/>
    </row>
    <row r="87" spans="5:9">
      <c r="E87" s="323">
        <v>131</v>
      </c>
      <c r="F87" s="329" t="s">
        <v>209</v>
      </c>
      <c r="G87" s="301"/>
      <c r="H87" s="301"/>
      <c r="I87" s="301"/>
    </row>
    <row r="88" spans="5:9">
      <c r="E88" s="323">
        <v>133</v>
      </c>
      <c r="F88" s="329" t="s">
        <v>73</v>
      </c>
      <c r="G88" s="301"/>
      <c r="H88" s="301"/>
      <c r="I88" s="301"/>
    </row>
    <row r="89" spans="5:9">
      <c r="E89" s="323">
        <v>134</v>
      </c>
      <c r="F89" s="329" t="s">
        <v>66</v>
      </c>
      <c r="G89" s="301"/>
      <c r="H89" s="301"/>
      <c r="I89" s="301"/>
    </row>
    <row r="90" spans="5:9">
      <c r="E90" s="323">
        <v>135</v>
      </c>
      <c r="F90" s="329" t="s">
        <v>126</v>
      </c>
      <c r="G90" s="301"/>
      <c r="H90" s="301"/>
      <c r="I90" s="301"/>
    </row>
    <row r="91" spans="5:9">
      <c r="E91" s="337">
        <v>136</v>
      </c>
      <c r="F91" s="332" t="s">
        <v>148</v>
      </c>
      <c r="G91" s="301"/>
      <c r="H91" s="301"/>
      <c r="I91" s="301"/>
    </row>
    <row r="92" spans="5:9">
      <c r="E92" s="323">
        <v>137</v>
      </c>
      <c r="F92" s="329" t="s">
        <v>144</v>
      </c>
      <c r="G92" s="302"/>
      <c r="H92" s="302"/>
      <c r="I92" s="302"/>
    </row>
    <row r="93" spans="5:9">
      <c r="E93" s="323">
        <v>138</v>
      </c>
      <c r="F93" s="329" t="s">
        <v>158</v>
      </c>
      <c r="G93" s="301"/>
      <c r="H93" s="301"/>
      <c r="I93" s="301"/>
    </row>
    <row r="94" spans="5:9">
      <c r="E94" s="337">
        <v>139</v>
      </c>
      <c r="F94" s="332" t="s">
        <v>20</v>
      </c>
      <c r="G94" s="301"/>
      <c r="H94" s="301"/>
      <c r="I94" s="301"/>
    </row>
    <row r="95" spans="5:9">
      <c r="E95" s="323">
        <v>140</v>
      </c>
      <c r="F95" s="329" t="s">
        <v>137</v>
      </c>
      <c r="G95" s="301"/>
      <c r="H95" s="301"/>
      <c r="I95" s="301"/>
    </row>
    <row r="96" spans="5:9">
      <c r="E96" s="323">
        <v>141</v>
      </c>
      <c r="F96" s="329" t="s">
        <v>173</v>
      </c>
      <c r="G96" s="301"/>
      <c r="H96" s="301"/>
      <c r="I96" s="301"/>
    </row>
    <row r="97" spans="5:9">
      <c r="E97" s="323">
        <v>142</v>
      </c>
      <c r="F97" s="329" t="s">
        <v>223</v>
      </c>
      <c r="G97" s="301"/>
      <c r="H97" s="301"/>
      <c r="I97" s="301"/>
    </row>
    <row r="98" spans="5:9">
      <c r="E98" s="323">
        <v>145</v>
      </c>
      <c r="F98" s="329" t="s">
        <v>222</v>
      </c>
      <c r="G98" s="301"/>
      <c r="H98" s="301"/>
      <c r="I98" s="301"/>
    </row>
    <row r="99" spans="5:9">
      <c r="E99" s="323">
        <v>146</v>
      </c>
      <c r="F99" s="329" t="s">
        <v>228</v>
      </c>
      <c r="G99" s="301"/>
      <c r="H99" s="301"/>
      <c r="I99" s="301"/>
    </row>
    <row r="100" spans="5:9">
      <c r="E100" s="323">
        <v>149</v>
      </c>
      <c r="F100" s="329" t="s">
        <v>220</v>
      </c>
      <c r="G100" s="301"/>
      <c r="H100" s="301"/>
      <c r="I100" s="301"/>
    </row>
    <row r="101" spans="5:9">
      <c r="E101" s="323">
        <v>151</v>
      </c>
      <c r="F101" s="329" t="s">
        <v>51</v>
      </c>
      <c r="G101" s="301"/>
      <c r="H101" s="301"/>
      <c r="I101" s="301"/>
    </row>
    <row r="102" spans="5:9">
      <c r="E102" s="335">
        <v>153</v>
      </c>
      <c r="F102" s="336" t="s">
        <v>139</v>
      </c>
      <c r="G102" s="301"/>
      <c r="H102" s="301"/>
      <c r="I102" s="301"/>
    </row>
    <row r="103" spans="5:9">
      <c r="E103" s="323">
        <v>154</v>
      </c>
      <c r="F103" s="329" t="s">
        <v>110</v>
      </c>
      <c r="G103" s="301"/>
      <c r="H103" s="301"/>
      <c r="I103" s="301"/>
    </row>
    <row r="104" spans="5:9">
      <c r="E104" s="323">
        <v>156</v>
      </c>
      <c r="F104" s="329" t="s">
        <v>29</v>
      </c>
      <c r="G104" s="301"/>
      <c r="H104" s="301"/>
      <c r="I104" s="301"/>
    </row>
    <row r="105" spans="5:9">
      <c r="E105" s="323">
        <v>157</v>
      </c>
      <c r="F105" s="329" t="s">
        <v>159</v>
      </c>
      <c r="G105" s="301"/>
      <c r="H105" s="301"/>
      <c r="I105" s="301"/>
    </row>
    <row r="106" spans="5:9">
      <c r="E106" s="323">
        <v>158</v>
      </c>
      <c r="F106" s="329" t="s">
        <v>153</v>
      </c>
      <c r="G106" s="301"/>
      <c r="H106" s="301"/>
      <c r="I106" s="301"/>
    </row>
    <row r="107" spans="5:9">
      <c r="E107" s="323">
        <v>160</v>
      </c>
      <c r="F107" s="329" t="s">
        <v>162</v>
      </c>
      <c r="G107" s="301"/>
      <c r="H107" s="301"/>
      <c r="I107" s="301"/>
    </row>
    <row r="108" spans="5:9">
      <c r="E108" s="323">
        <v>162</v>
      </c>
      <c r="F108" s="329" t="s">
        <v>154</v>
      </c>
      <c r="G108" s="301"/>
      <c r="H108" s="301"/>
      <c r="I108" s="301"/>
    </row>
    <row r="109" spans="5:9">
      <c r="E109" s="335">
        <v>163</v>
      </c>
      <c r="F109" s="336" t="s">
        <v>58</v>
      </c>
      <c r="G109" s="301"/>
      <c r="H109" s="301"/>
      <c r="I109" s="301"/>
    </row>
    <row r="110" spans="5:9">
      <c r="E110" s="323">
        <v>164</v>
      </c>
      <c r="F110" s="329" t="s">
        <v>49</v>
      </c>
      <c r="G110" s="301"/>
      <c r="H110" s="301"/>
      <c r="I110" s="301"/>
    </row>
    <row r="111" spans="5:9">
      <c r="E111" s="323">
        <v>165</v>
      </c>
      <c r="F111" s="329" t="s">
        <v>169</v>
      </c>
      <c r="G111" s="301"/>
      <c r="H111" s="301"/>
      <c r="I111" s="301"/>
    </row>
    <row r="112" spans="5:9">
      <c r="E112" s="337">
        <v>169</v>
      </c>
      <c r="F112" s="332" t="s">
        <v>165</v>
      </c>
      <c r="G112" s="301"/>
      <c r="H112" s="301"/>
      <c r="I112" s="301"/>
    </row>
    <row r="113" spans="5:9">
      <c r="E113" s="337">
        <v>176</v>
      </c>
      <c r="F113" s="332" t="s">
        <v>166</v>
      </c>
      <c r="G113" s="302"/>
      <c r="H113" s="302"/>
      <c r="I113" s="302"/>
    </row>
    <row r="114" spans="5:9">
      <c r="E114" s="335">
        <v>180</v>
      </c>
      <c r="F114" s="336" t="s">
        <v>86</v>
      </c>
      <c r="G114" s="301"/>
      <c r="H114" s="301"/>
      <c r="I114" s="301"/>
    </row>
    <row r="115" spans="5:9">
      <c r="E115" s="335">
        <v>181</v>
      </c>
      <c r="F115" s="336" t="s">
        <v>16</v>
      </c>
      <c r="G115" s="301"/>
      <c r="H115" s="301"/>
      <c r="I115" s="301"/>
    </row>
    <row r="116" spans="5:9">
      <c r="E116" s="337">
        <v>191</v>
      </c>
      <c r="F116" s="332" t="s">
        <v>175</v>
      </c>
      <c r="G116" s="301"/>
      <c r="H116" s="301"/>
      <c r="I116" s="301"/>
    </row>
    <row r="117" spans="5:9">
      <c r="E117" s="323">
        <v>193</v>
      </c>
      <c r="F117" s="329" t="s">
        <v>134</v>
      </c>
      <c r="G117" s="301"/>
      <c r="H117" s="301"/>
      <c r="I117" s="301"/>
    </row>
    <row r="118" spans="5:9">
      <c r="E118" s="323">
        <v>194</v>
      </c>
      <c r="F118" s="329" t="s">
        <v>85</v>
      </c>
      <c r="G118" s="301"/>
      <c r="H118" s="301"/>
      <c r="I118" s="301"/>
    </row>
    <row r="119" spans="5:9">
      <c r="E119" s="335">
        <v>195</v>
      </c>
      <c r="F119" s="336" t="s">
        <v>128</v>
      </c>
      <c r="G119" s="301"/>
      <c r="H119" s="301"/>
      <c r="I119" s="301"/>
    </row>
    <row r="120" spans="5:9">
      <c r="E120" s="323">
        <v>196</v>
      </c>
      <c r="F120" s="329" t="s">
        <v>94</v>
      </c>
      <c r="G120" s="301"/>
      <c r="H120" s="301"/>
      <c r="I120" s="301"/>
    </row>
    <row r="121" spans="5:9">
      <c r="E121" s="335">
        <v>197</v>
      </c>
      <c r="F121" s="336" t="s">
        <v>143</v>
      </c>
      <c r="G121" s="301"/>
      <c r="H121" s="301"/>
      <c r="I121" s="301"/>
    </row>
    <row r="122" spans="5:9">
      <c r="E122" s="337">
        <v>201</v>
      </c>
      <c r="F122" s="332" t="s">
        <v>55</v>
      </c>
      <c r="G122" s="301"/>
      <c r="H122" s="301"/>
      <c r="I122" s="301"/>
    </row>
    <row r="123" spans="5:9">
      <c r="E123" s="337">
        <v>204</v>
      </c>
      <c r="F123" s="332" t="s">
        <v>101</v>
      </c>
      <c r="G123" s="301"/>
      <c r="H123" s="301"/>
      <c r="I123" s="301"/>
    </row>
    <row r="124" spans="5:9">
      <c r="E124" s="337">
        <v>206</v>
      </c>
      <c r="F124" s="332" t="s">
        <v>167</v>
      </c>
      <c r="G124" s="301"/>
      <c r="H124" s="301"/>
      <c r="I124" s="301"/>
    </row>
    <row r="125" spans="5:9">
      <c r="E125" s="337">
        <v>208</v>
      </c>
      <c r="F125" s="332" t="s">
        <v>176</v>
      </c>
      <c r="G125" s="301"/>
      <c r="H125" s="301"/>
      <c r="I125" s="301"/>
    </row>
    <row r="126" spans="5:9">
      <c r="E126" s="337">
        <v>232</v>
      </c>
      <c r="F126" s="332" t="s">
        <v>37</v>
      </c>
      <c r="G126" s="301"/>
      <c r="H126" s="301"/>
      <c r="I126" s="301"/>
    </row>
    <row r="127" spans="5:9">
      <c r="E127" s="337">
        <v>235</v>
      </c>
      <c r="F127" s="332" t="s">
        <v>109</v>
      </c>
      <c r="G127" s="301"/>
      <c r="H127" s="301"/>
      <c r="I127" s="301"/>
    </row>
    <row r="128" spans="5:9">
      <c r="E128" s="337">
        <v>241</v>
      </c>
      <c r="F128" s="332" t="s">
        <v>130</v>
      </c>
      <c r="G128" s="301"/>
      <c r="H128" s="301"/>
      <c r="I128" s="301"/>
    </row>
    <row r="129" spans="5:9">
      <c r="E129" s="337">
        <v>242</v>
      </c>
      <c r="F129" s="332" t="s">
        <v>47</v>
      </c>
      <c r="G129" s="301"/>
      <c r="H129" s="301"/>
      <c r="I129" s="301"/>
    </row>
    <row r="130" spans="5:9">
      <c r="E130" s="337">
        <v>260</v>
      </c>
      <c r="F130" s="332" t="s">
        <v>114</v>
      </c>
      <c r="G130" s="301"/>
      <c r="H130" s="301"/>
      <c r="I130" s="301"/>
    </row>
    <row r="131" spans="5:9">
      <c r="E131" s="337">
        <v>275</v>
      </c>
      <c r="F131" s="332" t="s">
        <v>92</v>
      </c>
      <c r="G131" s="301"/>
      <c r="H131" s="301"/>
      <c r="I131" s="301"/>
    </row>
    <row r="132" spans="5:9">
      <c r="E132" s="337">
        <v>276</v>
      </c>
      <c r="F132" s="332" t="s">
        <v>100</v>
      </c>
      <c r="G132" s="301"/>
      <c r="H132" s="301"/>
      <c r="I132" s="301"/>
    </row>
    <row r="133" spans="5:9">
      <c r="E133" s="337">
        <v>277</v>
      </c>
      <c r="F133" s="332" t="s">
        <v>190</v>
      </c>
      <c r="G133" s="301"/>
      <c r="H133" s="301"/>
      <c r="I133" s="301"/>
    </row>
    <row r="134" spans="5:9">
      <c r="E134" s="337">
        <v>278</v>
      </c>
      <c r="F134" s="332" t="s">
        <v>191</v>
      </c>
      <c r="G134" s="301"/>
      <c r="H134" s="301"/>
      <c r="I134" s="301"/>
    </row>
    <row r="135" spans="5:9">
      <c r="E135" s="337">
        <v>307</v>
      </c>
      <c r="F135" s="332" t="s">
        <v>48</v>
      </c>
      <c r="G135" s="301"/>
      <c r="H135" s="301"/>
      <c r="I135" s="301"/>
    </row>
    <row r="136" spans="5:9">
      <c r="E136" s="337">
        <v>315</v>
      </c>
      <c r="F136" s="332" t="s">
        <v>56</v>
      </c>
      <c r="G136" s="301"/>
      <c r="H136" s="301"/>
      <c r="I136" s="301"/>
    </row>
    <row r="137" spans="5:9">
      <c r="E137" s="337">
        <v>320</v>
      </c>
      <c r="F137" s="332" t="s">
        <v>140</v>
      </c>
      <c r="G137" s="301"/>
      <c r="H137" s="301"/>
      <c r="I137" s="301"/>
    </row>
    <row r="138" spans="5:9">
      <c r="E138" s="337">
        <v>346</v>
      </c>
      <c r="F138" s="332" t="s">
        <v>253</v>
      </c>
      <c r="G138" s="301"/>
      <c r="H138" s="301"/>
      <c r="I138" s="301"/>
    </row>
    <row r="139" spans="5:9">
      <c r="E139" s="337">
        <v>357</v>
      </c>
      <c r="F139" s="332" t="s">
        <v>108</v>
      </c>
      <c r="G139" s="301"/>
      <c r="H139" s="301"/>
      <c r="I139" s="301"/>
    </row>
    <row r="140" spans="5:9">
      <c r="E140" s="337">
        <v>363</v>
      </c>
      <c r="F140" s="332" t="s">
        <v>113</v>
      </c>
      <c r="G140" s="301"/>
      <c r="H140" s="301"/>
      <c r="I140" s="301"/>
    </row>
    <row r="141" spans="5:9">
      <c r="E141" s="337">
        <v>366</v>
      </c>
      <c r="F141" s="332" t="s">
        <v>91</v>
      </c>
      <c r="G141" s="302"/>
      <c r="H141" s="302"/>
      <c r="I141" s="302"/>
    </row>
    <row r="142" spans="5:9">
      <c r="E142" s="337">
        <v>375</v>
      </c>
      <c r="F142" s="332" t="s">
        <v>107</v>
      </c>
      <c r="G142" s="301"/>
      <c r="H142" s="301"/>
      <c r="I142" s="301"/>
    </row>
    <row r="143" spans="5:9">
      <c r="E143" s="337">
        <v>377</v>
      </c>
      <c r="F143" s="332" t="s">
        <v>99</v>
      </c>
      <c r="G143" s="301"/>
      <c r="H143" s="301"/>
      <c r="I143" s="301"/>
    </row>
    <row r="144" spans="5:9">
      <c r="E144" s="335">
        <v>395</v>
      </c>
      <c r="F144" s="336" t="s">
        <v>248</v>
      </c>
      <c r="G144" s="301"/>
      <c r="H144" s="301"/>
      <c r="I144" s="301"/>
    </row>
    <row r="145" spans="5:9">
      <c r="E145" s="337">
        <v>403</v>
      </c>
      <c r="F145" s="332" t="s">
        <v>68</v>
      </c>
      <c r="G145" s="301"/>
      <c r="H145" s="301"/>
      <c r="I145" s="301"/>
    </row>
    <row r="146" spans="5:9">
      <c r="E146" s="335">
        <v>413</v>
      </c>
      <c r="F146" s="336" t="s">
        <v>152</v>
      </c>
      <c r="G146" s="301"/>
      <c r="H146" s="301"/>
      <c r="I146" s="301"/>
    </row>
    <row r="147" spans="5:9">
      <c r="E147" s="323">
        <v>415</v>
      </c>
      <c r="F147" s="329" t="s">
        <v>38</v>
      </c>
      <c r="G147" s="302"/>
      <c r="H147" s="302"/>
      <c r="I147" s="302"/>
    </row>
    <row r="148" spans="5:9">
      <c r="E148" s="323">
        <v>417</v>
      </c>
      <c r="F148" s="329" t="s">
        <v>104</v>
      </c>
      <c r="G148" s="301"/>
      <c r="H148" s="301"/>
      <c r="I148" s="301"/>
    </row>
    <row r="149" spans="5:9">
      <c r="E149" s="335">
        <v>418</v>
      </c>
      <c r="F149" s="336" t="s">
        <v>45</v>
      </c>
      <c r="G149" s="301"/>
      <c r="H149" s="301"/>
      <c r="I149" s="301"/>
    </row>
    <row r="150" spans="5:9">
      <c r="E150" s="337">
        <v>435</v>
      </c>
      <c r="F150" s="332" t="s">
        <v>138</v>
      </c>
      <c r="G150" s="301"/>
      <c r="H150" s="301"/>
      <c r="I150" s="301"/>
    </row>
    <row r="151" spans="5:9">
      <c r="E151" s="337">
        <v>437</v>
      </c>
      <c r="F151" s="332" t="s">
        <v>203</v>
      </c>
      <c r="G151" s="301"/>
      <c r="H151" s="301"/>
      <c r="I151" s="301"/>
    </row>
    <row r="152" spans="5:9">
      <c r="E152" s="337">
        <v>438</v>
      </c>
      <c r="F152" s="332" t="s">
        <v>65</v>
      </c>
      <c r="G152" s="301"/>
      <c r="H152" s="301"/>
      <c r="I152" s="301"/>
    </row>
    <row r="153" spans="5:9">
      <c r="E153" s="337">
        <v>441</v>
      </c>
      <c r="F153" s="332" t="s">
        <v>17</v>
      </c>
      <c r="G153" s="301"/>
      <c r="H153" s="301"/>
      <c r="I153" s="301"/>
    </row>
    <row r="154" spans="5:9">
      <c r="E154" s="323">
        <v>446</v>
      </c>
      <c r="F154" s="329" t="s">
        <v>170</v>
      </c>
      <c r="G154" s="301"/>
      <c r="H154" s="301"/>
      <c r="I154" s="301"/>
    </row>
    <row r="155" spans="5:9">
      <c r="E155" s="337">
        <v>446</v>
      </c>
      <c r="F155" s="332" t="s">
        <v>218</v>
      </c>
      <c r="G155" s="301"/>
      <c r="H155" s="301"/>
      <c r="I155" s="301"/>
    </row>
    <row r="156" spans="5:9">
      <c r="E156" s="337">
        <v>447</v>
      </c>
      <c r="F156" s="332" t="s">
        <v>174</v>
      </c>
      <c r="G156" s="301"/>
      <c r="H156" s="301"/>
      <c r="I156" s="301"/>
    </row>
    <row r="157" spans="5:9">
      <c r="E157" s="337">
        <v>449</v>
      </c>
      <c r="F157" s="332" t="s">
        <v>44</v>
      </c>
      <c r="G157" s="301"/>
      <c r="H157" s="301"/>
      <c r="I157" s="301"/>
    </row>
    <row r="158" spans="5:9">
      <c r="E158" s="337">
        <v>450</v>
      </c>
      <c r="F158" s="332" t="s">
        <v>60</v>
      </c>
      <c r="G158" s="301"/>
      <c r="H158" s="301"/>
      <c r="I158" s="301"/>
    </row>
    <row r="159" spans="5:9">
      <c r="E159" s="337">
        <v>451</v>
      </c>
      <c r="F159" s="332" t="s">
        <v>32</v>
      </c>
      <c r="G159" s="301"/>
      <c r="H159" s="301"/>
      <c r="I159" s="301"/>
    </row>
    <row r="160" spans="5:9">
      <c r="E160" s="323">
        <v>454</v>
      </c>
      <c r="F160" s="329" t="s">
        <v>164</v>
      </c>
      <c r="G160" s="301"/>
      <c r="H160" s="301"/>
      <c r="I160" s="301"/>
    </row>
    <row r="161" spans="5:9">
      <c r="E161" s="323">
        <v>455</v>
      </c>
      <c r="F161" s="329" t="s">
        <v>163</v>
      </c>
      <c r="G161" s="301"/>
      <c r="H161" s="301"/>
      <c r="I161" s="301"/>
    </row>
    <row r="162" spans="5:9">
      <c r="E162" s="323">
        <v>456</v>
      </c>
      <c r="F162" s="329" t="s">
        <v>120</v>
      </c>
      <c r="G162" s="301"/>
      <c r="H162" s="301"/>
      <c r="I162" s="301"/>
    </row>
    <row r="163" spans="5:9">
      <c r="E163" s="323">
        <v>459</v>
      </c>
      <c r="F163" s="329" t="s">
        <v>115</v>
      </c>
      <c r="G163" s="302"/>
      <c r="H163" s="302"/>
      <c r="I163" s="302"/>
    </row>
    <row r="164" spans="5:9">
      <c r="E164" s="323">
        <v>460</v>
      </c>
      <c r="F164" s="329" t="s">
        <v>26</v>
      </c>
      <c r="G164" s="301"/>
      <c r="H164" s="301"/>
      <c r="I164" s="301"/>
    </row>
    <row r="165" spans="5:9">
      <c r="E165" s="335">
        <v>461</v>
      </c>
      <c r="F165" s="336" t="s">
        <v>50</v>
      </c>
      <c r="G165" s="301"/>
      <c r="H165" s="301"/>
      <c r="I165" s="301"/>
    </row>
    <row r="166" spans="5:9">
      <c r="E166" s="337">
        <v>463</v>
      </c>
      <c r="F166" s="332" t="s">
        <v>192</v>
      </c>
      <c r="G166" s="301"/>
      <c r="H166" s="301"/>
      <c r="I166" s="301"/>
    </row>
    <row r="167" spans="5:9">
      <c r="E167" s="337">
        <v>464</v>
      </c>
      <c r="F167" s="332" t="s">
        <v>274</v>
      </c>
      <c r="G167" s="301"/>
      <c r="H167" s="301"/>
      <c r="I167" s="301"/>
    </row>
    <row r="168" spans="5:9">
      <c r="E168" s="335">
        <v>467</v>
      </c>
      <c r="F168" s="336" t="s">
        <v>18</v>
      </c>
      <c r="G168" s="301"/>
      <c r="H168" s="301"/>
      <c r="I168" s="301"/>
    </row>
    <row r="169" spans="5:9">
      <c r="E169" s="323">
        <v>469</v>
      </c>
      <c r="F169" s="329" t="s">
        <v>96</v>
      </c>
      <c r="G169" s="301"/>
      <c r="H169" s="301"/>
      <c r="I169" s="301"/>
    </row>
    <row r="170" spans="5:9">
      <c r="E170" s="323">
        <v>470</v>
      </c>
      <c r="F170" s="329" t="s">
        <v>53</v>
      </c>
      <c r="G170" s="301"/>
      <c r="H170" s="301"/>
      <c r="I170" s="301"/>
    </row>
    <row r="171" spans="5:9">
      <c r="E171" s="335">
        <v>471</v>
      </c>
      <c r="F171" s="336" t="s">
        <v>131</v>
      </c>
      <c r="G171" s="301"/>
      <c r="H171" s="301"/>
      <c r="I171" s="301"/>
    </row>
    <row r="172" spans="5:9">
      <c r="E172" s="337">
        <v>474</v>
      </c>
      <c r="F172" s="332" t="s">
        <v>136</v>
      </c>
      <c r="G172" s="301"/>
      <c r="H172" s="301"/>
      <c r="I172" s="301"/>
    </row>
    <row r="173" spans="5:9">
      <c r="E173" s="323">
        <v>475</v>
      </c>
      <c r="F173" s="329" t="s">
        <v>172</v>
      </c>
      <c r="G173" s="302"/>
      <c r="H173" s="302"/>
      <c r="I173" s="302"/>
    </row>
    <row r="174" spans="5:9">
      <c r="E174" s="323">
        <v>477</v>
      </c>
      <c r="F174" s="329" t="s">
        <v>135</v>
      </c>
      <c r="G174" s="301"/>
      <c r="H174" s="301"/>
      <c r="I174" s="301"/>
    </row>
    <row r="175" spans="5:9">
      <c r="E175" s="323">
        <v>499</v>
      </c>
      <c r="F175" s="329" t="s">
        <v>171</v>
      </c>
      <c r="G175" s="301"/>
      <c r="H175" s="301"/>
      <c r="I175" s="301"/>
    </row>
    <row r="176" spans="5:9">
      <c r="E176" s="337">
        <v>523</v>
      </c>
      <c r="F176" s="332" t="s">
        <v>160</v>
      </c>
      <c r="G176" s="301"/>
      <c r="H176" s="301"/>
      <c r="I176" s="301"/>
    </row>
    <row r="177" spans="5:9">
      <c r="E177" s="337">
        <v>545</v>
      </c>
      <c r="F177" s="332" t="s">
        <v>156</v>
      </c>
      <c r="G177" s="301"/>
      <c r="H177" s="301"/>
      <c r="I177" s="301"/>
    </row>
    <row r="178" spans="5:9">
      <c r="E178" s="337">
        <v>547</v>
      </c>
      <c r="F178" s="332" t="s">
        <v>151</v>
      </c>
      <c r="G178" s="301"/>
      <c r="H178" s="301"/>
      <c r="I178" s="301"/>
    </row>
    <row r="179" spans="5:9">
      <c r="E179" s="323">
        <v>552</v>
      </c>
      <c r="F179" s="329" t="s">
        <v>193</v>
      </c>
      <c r="G179" s="301"/>
      <c r="H179" s="301"/>
      <c r="I179" s="301"/>
    </row>
    <row r="180" spans="5:9">
      <c r="E180" s="323">
        <v>683</v>
      </c>
      <c r="F180" s="329" t="s">
        <v>57</v>
      </c>
      <c r="G180" s="301"/>
      <c r="H180" s="301"/>
      <c r="I180" s="301"/>
    </row>
    <row r="181" spans="5:9">
      <c r="E181" s="323">
        <v>684</v>
      </c>
      <c r="F181" s="329" t="s">
        <v>64</v>
      </c>
      <c r="G181" s="301"/>
      <c r="H181" s="301"/>
      <c r="I181" s="301"/>
    </row>
    <row r="182" spans="5:9">
      <c r="E182" s="323">
        <v>690</v>
      </c>
      <c r="F182" s="329" t="s">
        <v>177</v>
      </c>
      <c r="G182" s="301"/>
      <c r="H182" s="301"/>
      <c r="I182" s="301"/>
    </row>
    <row r="183" spans="5:9">
      <c r="E183" s="323">
        <v>692</v>
      </c>
      <c r="F183" s="329" t="s">
        <v>117</v>
      </c>
      <c r="G183" s="301"/>
      <c r="H183" s="301"/>
      <c r="I183" s="301"/>
    </row>
    <row r="184" spans="5:9">
      <c r="E184" s="323">
        <v>695</v>
      </c>
      <c r="F184" s="329" t="s">
        <v>161</v>
      </c>
      <c r="G184" s="301"/>
      <c r="H184" s="301"/>
      <c r="I184" s="301"/>
    </row>
    <row r="185" spans="5:9">
      <c r="E185" s="323" t="s">
        <v>256</v>
      </c>
      <c r="F185" s="329" t="s">
        <v>257</v>
      </c>
      <c r="G185" s="301"/>
      <c r="H185" s="301"/>
      <c r="I185" s="301"/>
    </row>
    <row r="186" spans="5:9">
      <c r="E186" s="323" t="s">
        <v>249</v>
      </c>
      <c r="F186" s="329" t="s">
        <v>250</v>
      </c>
      <c r="G186" s="301"/>
      <c r="H186" s="301"/>
      <c r="I186" s="301"/>
    </row>
    <row r="187" spans="5:9">
      <c r="E187" s="323" t="s">
        <v>241</v>
      </c>
      <c r="F187" s="329" t="s">
        <v>212</v>
      </c>
      <c r="G187" s="301"/>
      <c r="H187" s="301"/>
      <c r="I187" s="301"/>
    </row>
    <row r="188" spans="5:9">
      <c r="E188" s="325" t="s">
        <v>271</v>
      </c>
      <c r="F188" s="339" t="s">
        <v>272</v>
      </c>
      <c r="G188" s="301"/>
      <c r="H188" s="301"/>
      <c r="I188" s="301"/>
    </row>
    <row r="189" spans="5:9">
      <c r="E189" s="331" t="s">
        <v>229</v>
      </c>
      <c r="F189" s="332" t="s">
        <v>230</v>
      </c>
      <c r="G189" s="301"/>
      <c r="H189" s="301"/>
      <c r="I189" s="301"/>
    </row>
    <row r="190" spans="5:9">
      <c r="E190" s="331" t="s">
        <v>242</v>
      </c>
      <c r="F190" s="332" t="s">
        <v>210</v>
      </c>
      <c r="G190" s="301"/>
      <c r="H190" s="301"/>
      <c r="I190" s="301"/>
    </row>
    <row r="191" spans="5:9">
      <c r="E191" s="323" t="s">
        <v>263</v>
      </c>
      <c r="F191" s="329" t="s">
        <v>264</v>
      </c>
      <c r="G191" s="301"/>
      <c r="H191" s="301"/>
      <c r="I191" s="301"/>
    </row>
    <row r="192" spans="5:9">
      <c r="E192" s="323" t="s">
        <v>251</v>
      </c>
      <c r="F192" s="329" t="s">
        <v>252</v>
      </c>
      <c r="G192" s="301"/>
      <c r="H192" s="301"/>
      <c r="I192" s="301"/>
    </row>
    <row r="193" spans="5:9">
      <c r="E193" s="323" t="s">
        <v>237</v>
      </c>
      <c r="F193" s="329" t="s">
        <v>238</v>
      </c>
      <c r="G193" s="301"/>
      <c r="H193" s="301"/>
      <c r="I193" s="301"/>
    </row>
    <row r="194" spans="5:9">
      <c r="E194" s="337" t="s">
        <v>260</v>
      </c>
      <c r="F194" s="332" t="s">
        <v>303</v>
      </c>
      <c r="G194" s="301"/>
      <c r="H194" s="301"/>
      <c r="I194" s="301"/>
    </row>
    <row r="195" spans="5:9">
      <c r="E195" s="337" t="s">
        <v>254</v>
      </c>
      <c r="F195" s="332" t="s">
        <v>255</v>
      </c>
      <c r="G195" s="301"/>
      <c r="H195" s="301"/>
      <c r="I195" s="301"/>
    </row>
    <row r="196" spans="5:9">
      <c r="E196" s="323" t="s">
        <v>262</v>
      </c>
      <c r="F196" s="329" t="s">
        <v>261</v>
      </c>
      <c r="G196" s="301"/>
      <c r="H196" s="301"/>
      <c r="I196" s="301"/>
    </row>
    <row r="197" spans="5:9">
      <c r="E197" s="323" t="s">
        <v>245</v>
      </c>
      <c r="F197" s="329" t="s">
        <v>246</v>
      </c>
      <c r="G197" s="301"/>
      <c r="H197" s="301"/>
      <c r="I197" s="301"/>
    </row>
    <row r="198" spans="5:9">
      <c r="E198" s="323" t="s">
        <v>244</v>
      </c>
      <c r="F198" s="329" t="s">
        <v>247</v>
      </c>
      <c r="G198" s="301"/>
      <c r="H198" s="301"/>
      <c r="I198" s="301"/>
    </row>
    <row r="199" spans="5:9">
      <c r="E199" s="323" t="s">
        <v>243</v>
      </c>
      <c r="F199" s="329" t="s">
        <v>196</v>
      </c>
      <c r="G199" s="301"/>
      <c r="H199" s="301"/>
      <c r="I199" s="301"/>
    </row>
    <row r="200" spans="5:9">
      <c r="E200" s="323" t="s">
        <v>239</v>
      </c>
      <c r="F200" s="329" t="s">
        <v>240</v>
      </c>
      <c r="G200" s="301"/>
      <c r="H200" s="301"/>
      <c r="I200" s="301"/>
    </row>
    <row r="201" spans="5:9">
      <c r="E201" s="323" t="s">
        <v>226</v>
      </c>
      <c r="F201" s="329" t="s">
        <v>227</v>
      </c>
      <c r="G201" s="301"/>
      <c r="H201" s="301"/>
      <c r="I201" s="301"/>
    </row>
    <row r="202" spans="5:9">
      <c r="E202" s="323" t="s">
        <v>224</v>
      </c>
      <c r="F202" s="329" t="s">
        <v>225</v>
      </c>
      <c r="G202" s="301"/>
      <c r="H202" s="301"/>
      <c r="I202" s="301"/>
    </row>
    <row r="203" spans="5:9">
      <c r="E203" s="323" t="s">
        <v>258</v>
      </c>
      <c r="F203" s="329" t="s">
        <v>259</v>
      </c>
      <c r="G203" s="301"/>
      <c r="H203" s="301"/>
      <c r="I203" s="301"/>
    </row>
    <row r="204" spans="5:9">
      <c r="E204" s="323" t="s">
        <v>231</v>
      </c>
      <c r="F204" s="329" t="s">
        <v>232</v>
      </c>
      <c r="G204" s="301"/>
      <c r="H204" s="301"/>
      <c r="I204" s="301"/>
    </row>
    <row r="205" spans="5:9">
      <c r="E205" s="323" t="s">
        <v>235</v>
      </c>
      <c r="F205" s="329" t="s">
        <v>236</v>
      </c>
      <c r="G205" s="302"/>
      <c r="H205" s="302"/>
      <c r="I205" s="302"/>
    </row>
  </sheetData>
  <conditionalFormatting sqref="A1:B2 C1:C30 A3:A15 A16:B30 A32 C32:C35 A31:C31">
    <cfRule type="containsText" dxfId="9" priority="10" operator="containsText" text="PARC">
      <formula>NOT(ISERROR(SEARCH("PARC",A1)))</formula>
    </cfRule>
  </conditionalFormatting>
  <conditionalFormatting sqref="A1:B2 C1:C30 A3:A15 A16:B30 A32 C32:C35 A31:C31">
    <cfRule type="containsText" dxfId="8" priority="9" operator="containsText" text="PTF AUTO 6">
      <formula>NOT(ISERROR(SEARCH("PTF AUTO 6",A1)))</formula>
    </cfRule>
  </conditionalFormatting>
  <conditionalFormatting sqref="A1:C35">
    <cfRule type="containsText" dxfId="7" priority="7" operator="containsText" text="Ramassage ptf 008">
      <formula>NOT(ISERROR(SEARCH("Ramassage ptf 008",A1)))</formula>
    </cfRule>
    <cfRule type="containsText" dxfId="6" priority="8" operator="containsText" text="2ème TOUR">
      <formula>NOT(ISERROR(SEARCH("2ème TOUR",A1)))</formula>
    </cfRule>
  </conditionalFormatting>
  <conditionalFormatting sqref="E1:I205">
    <cfRule type="containsText" dxfId="5" priority="6" operator="containsText" text="PARC">
      <formula>NOT(ISERROR(SEARCH("PARC",E1)))</formula>
    </cfRule>
  </conditionalFormatting>
  <conditionalFormatting sqref="E1:I205">
    <cfRule type="containsText" dxfId="4" priority="5" operator="containsText" text="PTF AUTO 6">
      <formula>NOT(ISERROR(SEARCH("PTF AUTO 6",E1)))</formula>
    </cfRule>
  </conditionalFormatting>
  <conditionalFormatting sqref="E1:I205">
    <cfRule type="containsText" dxfId="3" priority="3" operator="containsText" text="Ramassage ptf 008">
      <formula>NOT(ISERROR(SEARCH("Ramassage ptf 008",E1)))</formula>
    </cfRule>
    <cfRule type="containsText" dxfId="2" priority="4" operator="containsText" text="2ème TOUR">
      <formula>NOT(ISERROR(SEARCH("2ème TOUR",E1)))</formula>
    </cfRule>
  </conditionalFormatting>
  <conditionalFormatting sqref="F14">
    <cfRule type="containsText" dxfId="1" priority="1" operator="containsText" text="E-COMMERCE ptf 006">
      <formula>NOT(ISERROR(SEARCH("E-COMMERCE ptf 006",F14)))</formula>
    </cfRule>
    <cfRule type="containsText" dxfId="0" priority="2" operator="containsText" text="RECHERCHE DE FRET">
      <formula>NOT(ISERROR(SEARCH("RECHERCHE DE FRET",F14)))</formula>
    </cfRule>
  </conditionalFormatting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33F3-2BDC-4F8B-84E8-6984E2194CDC}">
  <sheetPr>
    <pageSetUpPr fitToPage="1"/>
  </sheetPr>
  <dimension ref="B1:R36"/>
  <sheetViews>
    <sheetView tabSelected="1" workbookViewId="0">
      <selection activeCell="Q22" sqref="Q22"/>
    </sheetView>
  </sheetViews>
  <sheetFormatPr baseColWidth="10" defaultRowHeight="15"/>
  <cols>
    <col min="2" max="2" width="6.28515625" customWidth="1"/>
    <col min="3" max="3" width="24.42578125" bestFit="1" customWidth="1"/>
    <col min="4" max="4" width="9.85546875" style="9" customWidth="1"/>
    <col min="11" max="11" width="3.42578125" customWidth="1"/>
  </cols>
  <sheetData>
    <row r="1" spans="2:18" ht="15.75" thickBot="1"/>
    <row r="2" spans="2:18">
      <c r="B2" s="261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3"/>
    </row>
    <row r="3" spans="2:18">
      <c r="B3" s="264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6"/>
    </row>
    <row r="4" spans="2:18" ht="15.75" thickBot="1">
      <c r="B4" s="267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9"/>
    </row>
    <row r="5" spans="2:18" ht="15.75" thickBot="1">
      <c r="B5" s="296"/>
      <c r="C5" s="296"/>
      <c r="D5" s="296"/>
      <c r="E5" s="296"/>
      <c r="F5" s="296"/>
      <c r="G5" s="296"/>
      <c r="H5" s="296"/>
      <c r="I5" s="296"/>
      <c r="J5" s="296"/>
    </row>
    <row r="6" spans="2:18">
      <c r="B6" s="270" t="s">
        <v>198</v>
      </c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2"/>
    </row>
    <row r="7" spans="2:18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5"/>
    </row>
    <row r="8" spans="2:18" ht="15.75" thickBot="1">
      <c r="B8" s="276"/>
      <c r="C8" s="277"/>
      <c r="D8" s="274"/>
      <c r="E8" s="274"/>
      <c r="F8" s="274"/>
      <c r="G8" s="274"/>
      <c r="H8" s="274"/>
      <c r="I8" s="274"/>
      <c r="J8" s="274"/>
      <c r="K8" s="277"/>
      <c r="L8" s="277"/>
      <c r="M8" s="278"/>
    </row>
    <row r="9" spans="2:18" ht="27" customHeight="1" thickBot="1">
      <c r="B9" s="109" t="s">
        <v>315</v>
      </c>
      <c r="C9" s="117">
        <v>45146</v>
      </c>
      <c r="D9" s="116">
        <v>1</v>
      </c>
      <c r="E9" s="285" t="str" cm="1">
        <f t="array" aca="1" ref="E9" ca="1">INDEX('Matrice planning paire'!$A$2:$AX$82,MATCH($C$9,'Matrice planning paire'!A:A,0)+1,MATCH($C$10,INDIRECT("'Matrice planning paire'!L"&amp;MATCH($C$9,'Matrice planning paire'!A:A,0)+1&amp;"C1:L"&amp;MATCH($C$9,'Matrice planning paire'!A:A,0)+1&amp;"C"&amp; COUNTA('Matrice planning paire'!4:4)+4*COUNTA('Matrice planning paire'!2:2),0),0))</f>
        <v>CHGT PTF ST SULPICE</v>
      </c>
      <c r="F9" s="286"/>
      <c r="G9" s="286"/>
      <c r="H9" s="286"/>
      <c r="I9" s="286"/>
      <c r="J9" s="287"/>
      <c r="K9" s="108"/>
      <c r="L9" s="279" t="s">
        <v>215</v>
      </c>
      <c r="M9" s="280"/>
    </row>
    <row r="10" spans="2:18" ht="15.75" thickBot="1">
      <c r="B10" s="110" t="s">
        <v>313</v>
      </c>
      <c r="C10" s="113" t="s">
        <v>284</v>
      </c>
      <c r="D10" s="297" t="s">
        <v>319</v>
      </c>
      <c r="E10" s="288" t="str" cm="1">
        <f t="array" aca="1" ref="E10" ca="1">INDEX('Matrice planning paire'!$A$2:$AM$82,MATCH($C$9,'Matrice planning paire'!A:A,0)+2,MATCH($C$10,INDIRECT("'Matrice planning paire'!L"&amp;MATCH($C$9,'Matrice planning paire'!A:A,0)+1&amp;"C1:L"&amp;MATCH($C$9,'Matrice planning paire'!A:A,0)+1&amp;"C"&amp; COUNTA('Matrice planning paire'!4:4)+4*COUNTA('Matrice planning paire'!2:2),0),0))</f>
        <v>VILLEFRANCHE L.</v>
      </c>
      <c r="F10" s="289"/>
      <c r="G10" s="289"/>
      <c r="H10" s="289"/>
      <c r="I10" s="289"/>
      <c r="J10" s="290"/>
      <c r="L10" s="281"/>
      <c r="M10" s="282"/>
    </row>
    <row r="11" spans="2:18" ht="16.899999999999999" customHeight="1" thickBot="1">
      <c r="B11" s="118" t="s">
        <v>197</v>
      </c>
      <c r="C11" s="119" t="str" cm="1">
        <f t="array" aca="1" ref="C11" ca="1">INDEX('Matrice planning paire'!$A$2:$AM$82,MATCH($C$9,'Matrice planning paire'!A:A,0)+1,MATCH($C$10,INDIRECT("'Matrice planning paire'!L"&amp;MATCH($C$9,'Matrice planning paire'!A:A,0)+1&amp;"C1:L"&amp;MATCH($C$9,'Matrice planning paire'!A:A,0)+1&amp;"C"&amp;COUNTA('Matrice planning paire'!4:4)+4*COUNTA('Matrice planning paire'!2:2),0),0)-2)</f>
        <v>FB-856-AV</v>
      </c>
      <c r="D11" s="298"/>
      <c r="E11" s="291"/>
      <c r="F11" s="289"/>
      <c r="G11" s="289"/>
      <c r="H11" s="289"/>
      <c r="I11" s="289"/>
      <c r="J11" s="290"/>
      <c r="L11" s="281"/>
      <c r="M11" s="282"/>
      <c r="R11" s="120"/>
    </row>
    <row r="12" spans="2:18" ht="16.899999999999999" customHeight="1" thickBot="1">
      <c r="B12" s="110" t="s">
        <v>318</v>
      </c>
      <c r="C12" s="121" cm="1">
        <f t="array" aca="1" ref="C12" ca="1">INDEX('Matrice planning paire'!$A$2:$AM$82,MATCH($C$9,'Matrice planning paire'!A:A,0),MATCH($C$10,INDIRECT("'Matrice planning paire'!L"&amp;MATCH($C$9,'Matrice planning paire'!A:A,0)+1&amp;"C1:L"&amp;MATCH($C$9,'Matrice planning paire'!A:A,0)+1&amp;"C"&amp;COUNTA('Matrice planning paire'!4:4)+4*COUNTA('Matrice planning paire'!2:2),0),0)-2)</f>
        <v>0</v>
      </c>
      <c r="D12" s="298"/>
      <c r="E12" s="291"/>
      <c r="F12" s="289"/>
      <c r="G12" s="289"/>
      <c r="H12" s="289"/>
      <c r="I12" s="289"/>
      <c r="J12" s="290"/>
      <c r="L12" s="281"/>
      <c r="M12" s="282"/>
      <c r="R12" s="120"/>
    </row>
    <row r="13" spans="2:18" ht="16.899999999999999" customHeight="1">
      <c r="B13" s="114"/>
      <c r="C13" s="1"/>
      <c r="D13" s="298"/>
      <c r="E13" s="291"/>
      <c r="F13" s="289"/>
      <c r="G13" s="289"/>
      <c r="H13" s="289"/>
      <c r="I13" s="289"/>
      <c r="J13" s="290"/>
      <c r="L13" s="281"/>
      <c r="M13" s="282"/>
    </row>
    <row r="14" spans="2:18" ht="16.899999999999999" customHeight="1">
      <c r="B14" s="114"/>
      <c r="C14" s="1"/>
      <c r="D14" s="298"/>
      <c r="E14" s="291"/>
      <c r="F14" s="289"/>
      <c r="G14" s="289"/>
      <c r="H14" s="289"/>
      <c r="I14" s="289"/>
      <c r="J14" s="290"/>
      <c r="L14" s="281"/>
      <c r="M14" s="282"/>
    </row>
    <row r="15" spans="2:18" ht="16.899999999999999" customHeight="1" thickBot="1">
      <c r="B15" s="114"/>
      <c r="C15" s="1"/>
      <c r="D15" s="299"/>
      <c r="E15" s="292"/>
      <c r="F15" s="293"/>
      <c r="G15" s="293"/>
      <c r="H15" s="293"/>
      <c r="I15" s="293"/>
      <c r="J15" s="294"/>
      <c r="L15" s="283"/>
      <c r="M15" s="284"/>
    </row>
    <row r="16" spans="2:18" ht="15.75" thickBot="1">
      <c r="B16" s="114"/>
      <c r="C16" s="1"/>
    </row>
    <row r="17" spans="2:13" ht="14.45" customHeight="1">
      <c r="B17" s="114"/>
      <c r="C17" s="1"/>
      <c r="D17" s="248">
        <v>2</v>
      </c>
      <c r="E17" s="251" t="str" cm="1">
        <f t="array" aca="1" ref="E17" ca="1">INDEX('Matrice planning paire'!$A$2:$AM$82,MATCH($C$9,'Matrice planning paire'!A:A,0)+3,MATCH($C$10,INDIRECT("'Matrice planning paire'!L"&amp;MATCH($C$9,'Matrice planning paire'!A:A,0)+1&amp;"C1:L"&amp;MATCH($C$9,'Matrice planning paire'!A:A,0)+1&amp;"C"&amp; COUNTA('Matrice planning paire'!4:4)+4*COUNTA('Matrice planning paire'!2:2),0),0))</f>
        <v>CASTELNAUDARY</v>
      </c>
      <c r="F17" s="252"/>
      <c r="G17" s="252"/>
      <c r="H17" s="252"/>
      <c r="I17" s="252"/>
      <c r="J17" s="253"/>
      <c r="L17" s="279" t="s">
        <v>199</v>
      </c>
      <c r="M17" s="280"/>
    </row>
    <row r="18" spans="2:13" ht="14.45" customHeight="1">
      <c r="B18" s="114"/>
      <c r="C18" s="2"/>
      <c r="D18" s="249"/>
      <c r="E18" s="254"/>
      <c r="F18" s="255"/>
      <c r="G18" s="255"/>
      <c r="H18" s="255"/>
      <c r="I18" s="255"/>
      <c r="J18" s="256"/>
      <c r="L18" s="281"/>
      <c r="M18" s="282"/>
    </row>
    <row r="19" spans="2:13" ht="15" customHeight="1">
      <c r="B19" s="114"/>
      <c r="C19" s="2"/>
      <c r="D19" s="249" t="s">
        <v>319</v>
      </c>
      <c r="E19" s="257" t="s">
        <v>320</v>
      </c>
      <c r="F19" s="255"/>
      <c r="G19" s="255"/>
      <c r="H19" s="255"/>
      <c r="I19" s="255"/>
      <c r="J19" s="256"/>
      <c r="L19" s="281"/>
      <c r="M19" s="282"/>
    </row>
    <row r="20" spans="2:13" ht="14.45" customHeight="1">
      <c r="B20" s="114"/>
      <c r="C20" s="2"/>
      <c r="D20" s="249"/>
      <c r="E20" s="254"/>
      <c r="F20" s="255"/>
      <c r="G20" s="255"/>
      <c r="H20" s="255"/>
      <c r="I20" s="255"/>
      <c r="J20" s="256"/>
      <c r="L20" s="281"/>
      <c r="M20" s="282"/>
    </row>
    <row r="21" spans="2:13" ht="14.45" customHeight="1">
      <c r="B21" s="114"/>
      <c r="C21" s="2"/>
      <c r="D21" s="249"/>
      <c r="E21" s="254"/>
      <c r="F21" s="255"/>
      <c r="G21" s="255"/>
      <c r="H21" s="255"/>
      <c r="I21" s="255"/>
      <c r="J21" s="256"/>
      <c r="L21" s="281"/>
      <c r="M21" s="282"/>
    </row>
    <row r="22" spans="2:13" ht="15" customHeight="1" thickBot="1">
      <c r="B22" s="114"/>
      <c r="C22" s="2"/>
      <c r="D22" s="250"/>
      <c r="E22" s="258"/>
      <c r="F22" s="259"/>
      <c r="G22" s="259"/>
      <c r="H22" s="259"/>
      <c r="I22" s="259"/>
      <c r="J22" s="260"/>
      <c r="L22" s="283"/>
      <c r="M22" s="284"/>
    </row>
    <row r="23" spans="2:13" ht="15.75" thickBot="1">
      <c r="B23" s="114"/>
      <c r="C23" s="1"/>
    </row>
    <row r="24" spans="2:13" ht="14.45" customHeight="1">
      <c r="B24" s="114"/>
      <c r="C24" s="2"/>
      <c r="D24" s="248">
        <v>3</v>
      </c>
      <c r="E24" s="295"/>
      <c r="F24" s="252"/>
      <c r="G24" s="252"/>
      <c r="H24" s="252"/>
      <c r="I24" s="252"/>
      <c r="J24" s="253"/>
      <c r="L24" s="279" t="s">
        <v>199</v>
      </c>
      <c r="M24" s="280"/>
    </row>
    <row r="25" spans="2:13" ht="14.45" customHeight="1">
      <c r="B25" s="114"/>
      <c r="C25" s="2"/>
      <c r="D25" s="249"/>
      <c r="E25" s="254"/>
      <c r="F25" s="255"/>
      <c r="G25" s="255"/>
      <c r="H25" s="255"/>
      <c r="I25" s="255"/>
      <c r="J25" s="256"/>
      <c r="L25" s="281"/>
      <c r="M25" s="282"/>
    </row>
    <row r="26" spans="2:13" ht="15" customHeight="1">
      <c r="B26" s="114"/>
      <c r="C26" s="2"/>
      <c r="D26" s="249"/>
      <c r="E26" s="254"/>
      <c r="F26" s="255"/>
      <c r="G26" s="255"/>
      <c r="H26" s="255"/>
      <c r="I26" s="255"/>
      <c r="J26" s="256"/>
      <c r="L26" s="281"/>
      <c r="M26" s="282"/>
    </row>
    <row r="27" spans="2:13" ht="14.45" customHeight="1">
      <c r="B27" s="114"/>
      <c r="C27" s="2"/>
      <c r="D27" s="249"/>
      <c r="E27" s="254"/>
      <c r="F27" s="255"/>
      <c r="G27" s="255"/>
      <c r="H27" s="255"/>
      <c r="I27" s="255"/>
      <c r="J27" s="256"/>
      <c r="L27" s="281"/>
      <c r="M27" s="282"/>
    </row>
    <row r="28" spans="2:13" ht="14.45" customHeight="1">
      <c r="B28" s="114"/>
      <c r="C28" s="2"/>
      <c r="D28" s="249"/>
      <c r="E28" s="254"/>
      <c r="F28" s="255"/>
      <c r="G28" s="255"/>
      <c r="H28" s="255"/>
      <c r="I28" s="255"/>
      <c r="J28" s="256"/>
      <c r="L28" s="281"/>
      <c r="M28" s="282"/>
    </row>
    <row r="29" spans="2:13" ht="15" customHeight="1" thickBot="1">
      <c r="B29" s="114"/>
      <c r="C29" s="2"/>
      <c r="D29" s="250"/>
      <c r="E29" s="258"/>
      <c r="F29" s="259"/>
      <c r="G29" s="259"/>
      <c r="H29" s="259"/>
      <c r="I29" s="259"/>
      <c r="J29" s="260"/>
      <c r="L29" s="283"/>
      <c r="M29" s="284"/>
    </row>
    <row r="30" spans="2:13" ht="15.75" thickBot="1">
      <c r="B30" s="114"/>
      <c r="C30" s="1"/>
    </row>
    <row r="31" spans="2:13" ht="14.45" customHeight="1">
      <c r="B31" s="114"/>
      <c r="C31" s="2"/>
      <c r="D31" s="248">
        <v>4</v>
      </c>
      <c r="E31" s="295"/>
      <c r="F31" s="252"/>
      <c r="G31" s="252"/>
      <c r="H31" s="252"/>
      <c r="I31" s="252"/>
      <c r="J31" s="253"/>
      <c r="L31" s="279" t="s">
        <v>199</v>
      </c>
      <c r="M31" s="280"/>
    </row>
    <row r="32" spans="2:13" ht="14.45" customHeight="1">
      <c r="B32" s="114"/>
      <c r="C32" s="2"/>
      <c r="D32" s="249"/>
      <c r="E32" s="254"/>
      <c r="F32" s="255"/>
      <c r="G32" s="255"/>
      <c r="H32" s="255"/>
      <c r="I32" s="255"/>
      <c r="J32" s="256"/>
      <c r="L32" s="281"/>
      <c r="M32" s="282"/>
    </row>
    <row r="33" spans="2:13" ht="15" customHeight="1">
      <c r="B33" s="114"/>
      <c r="C33" s="2"/>
      <c r="D33" s="249"/>
      <c r="E33" s="254"/>
      <c r="F33" s="255"/>
      <c r="G33" s="255"/>
      <c r="H33" s="255"/>
      <c r="I33" s="255"/>
      <c r="J33" s="256"/>
      <c r="L33" s="281"/>
      <c r="M33" s="282"/>
    </row>
    <row r="34" spans="2:13" ht="14.45" customHeight="1">
      <c r="B34" s="114"/>
      <c r="C34" s="2"/>
      <c r="D34" s="249"/>
      <c r="E34" s="254"/>
      <c r="F34" s="255"/>
      <c r="G34" s="255"/>
      <c r="H34" s="255"/>
      <c r="I34" s="255"/>
      <c r="J34" s="256"/>
      <c r="L34" s="281"/>
      <c r="M34" s="282"/>
    </row>
    <row r="35" spans="2:13" ht="14.45" customHeight="1">
      <c r="B35" s="114"/>
      <c r="C35" s="2"/>
      <c r="D35" s="249"/>
      <c r="E35" s="254"/>
      <c r="F35" s="255"/>
      <c r="G35" s="255"/>
      <c r="H35" s="255"/>
      <c r="I35" s="255"/>
      <c r="J35" s="256"/>
      <c r="L35" s="281"/>
      <c r="M35" s="282"/>
    </row>
    <row r="36" spans="2:13" ht="15" customHeight="1" thickBot="1">
      <c r="B36" s="115"/>
      <c r="C36" s="3"/>
      <c r="D36" s="250"/>
      <c r="E36" s="258"/>
      <c r="F36" s="259"/>
      <c r="G36" s="259"/>
      <c r="H36" s="259"/>
      <c r="I36" s="259"/>
      <c r="J36" s="260"/>
      <c r="L36" s="283"/>
      <c r="M36" s="284"/>
    </row>
  </sheetData>
  <mergeCells count="18">
    <mergeCell ref="D24:D29"/>
    <mergeCell ref="D31:D36"/>
    <mergeCell ref="B6:M8"/>
    <mergeCell ref="L17:M22"/>
    <mergeCell ref="L24:M29"/>
    <mergeCell ref="L9:M15"/>
    <mergeCell ref="E9:J9"/>
    <mergeCell ref="E10:J15"/>
    <mergeCell ref="E24:J29"/>
    <mergeCell ref="E31:J36"/>
    <mergeCell ref="L31:M36"/>
    <mergeCell ref="D10:D15"/>
    <mergeCell ref="D17:D18"/>
    <mergeCell ref="D19:D22"/>
    <mergeCell ref="E17:J18"/>
    <mergeCell ref="E19:J22"/>
    <mergeCell ref="B2:M4"/>
    <mergeCell ref="B5:J5"/>
  </mergeCells>
  <pageMargins left="0.7" right="0.7" top="0.75" bottom="0.75" header="0.3" footer="0.3"/>
  <pageSetup paperSize="9" scale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6CC281FF6D740B255C3D82F828E1F" ma:contentTypeVersion="7" ma:contentTypeDescription="Crée un document." ma:contentTypeScope="" ma:versionID="7cc8bbf64b69fabbd73d17a5d20d309a">
  <xsd:schema xmlns:xsd="http://www.w3.org/2001/XMLSchema" xmlns:xs="http://www.w3.org/2001/XMLSchema" xmlns:p="http://schemas.microsoft.com/office/2006/metadata/properties" xmlns:ns3="2a29db32-205c-41c9-a2d3-c5492701f132" targetNamespace="http://schemas.microsoft.com/office/2006/metadata/properties" ma:root="true" ma:fieldsID="c9b08dc2b392b3bdf8f97794d92a5640" ns3:_="">
    <xsd:import namespace="2a29db32-205c-41c9-a2d3-c5492701f1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9db32-205c-41c9-a2d3-c5492701f1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959C3D-783D-40AA-8F90-5CA211A78E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9E7CD6-87FD-4EBC-B351-DFF45EF8A267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2a29db32-205c-41c9-a2d3-c5492701f13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78F8F3E-7DD4-4FBC-9E92-556DB7912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29db32-205c-41c9-a2d3-c5492701f1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explication </vt:lpstr>
      <vt:lpstr>Matrice planning paire</vt:lpstr>
      <vt:lpstr>REF</vt:lpstr>
      <vt:lpstr>test OM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Chris_W10</cp:lastModifiedBy>
  <cp:lastPrinted>2023-08-08T15:18:37Z</cp:lastPrinted>
  <dcterms:created xsi:type="dcterms:W3CDTF">2023-07-26T06:48:52Z</dcterms:created>
  <dcterms:modified xsi:type="dcterms:W3CDTF">2023-08-10T12:25:04Z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0x01010072B6CC281FF6D740B255C3D82F828E1F</vt:lpwstr>
  </property>
</Properties>
</file>