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filterPrivacy="1" codeName="ThisWorkbook" hidePivotFieldList="1" defaultThemeVersion="124226"/>
  <xr:revisionPtr revIDLastSave="0" documentId="13_ncr:1_{12282629-D10F-40F6-874D-6836E046F15E}" xr6:coauthVersionLast="47" xr6:coauthVersionMax="47" xr10:uidLastSave="{00000000-0000-0000-0000-000000000000}"/>
  <bookViews>
    <workbookView xWindow="-120" yWindow="-120" windowWidth="38640" windowHeight="15990" tabRatio="646" activeTab="1" xr2:uid="{00000000-000D-0000-FFFF-FFFF00000000}"/>
  </bookViews>
  <sheets>
    <sheet name="V2 Global valeurs" sheetId="15" r:id="rId1"/>
    <sheet name="PQ" sheetId="16" r:id="rId2"/>
  </sheets>
  <definedNames>
    <definedName name="_xlnm._FilterDatabase" localSheetId="0" hidden="1">'V2 Global valeurs'!$A$1:$AY$1221</definedName>
    <definedName name="DonnéesExternes_1" localSheetId="1" hidden="1">PQ!$A$1:$DI$101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5" l="1"/>
  <c r="Q8" i="15"/>
  <c r="R8" i="15"/>
  <c r="S8" i="15"/>
  <c r="T8" i="15"/>
  <c r="U8" i="15"/>
  <c r="V8" i="15"/>
  <c r="W8" i="15"/>
  <c r="X8" i="15"/>
  <c r="Y8" i="15"/>
  <c r="AC8" i="15"/>
  <c r="AD8" i="15"/>
  <c r="AE8" i="15"/>
  <c r="AF8" i="15"/>
  <c r="AG8" i="15"/>
  <c r="AH8" i="15"/>
  <c r="AI8" i="15"/>
  <c r="AJ8" i="15"/>
  <c r="AK8" i="15"/>
  <c r="AL8" i="15"/>
  <c r="AP8" i="15"/>
  <c r="AQ8" i="15"/>
  <c r="AR8" i="15"/>
  <c r="AS8" i="15"/>
  <c r="AT8" i="15"/>
  <c r="AU8" i="15"/>
  <c r="AV8" i="15"/>
  <c r="AW8" i="15"/>
  <c r="AX8" i="15"/>
  <c r="AY8" i="15"/>
  <c r="P9" i="15"/>
  <c r="Q9" i="15"/>
  <c r="R9" i="15"/>
  <c r="S9" i="15"/>
  <c r="T9" i="15"/>
  <c r="U9" i="15"/>
  <c r="V9" i="15"/>
  <c r="W9" i="15"/>
  <c r="X9" i="15"/>
  <c r="Y9" i="15"/>
  <c r="AC9" i="15"/>
  <c r="AD9" i="15"/>
  <c r="AE9" i="15"/>
  <c r="AF9" i="15"/>
  <c r="AG9" i="15"/>
  <c r="AH9" i="15"/>
  <c r="AI9" i="15"/>
  <c r="AJ9" i="15"/>
  <c r="AK9" i="15"/>
  <c r="AL9" i="15"/>
  <c r="AP9" i="15"/>
  <c r="AQ9" i="15"/>
  <c r="AR9" i="15"/>
  <c r="AS9" i="15"/>
  <c r="AT9" i="15"/>
  <c r="AU9" i="15"/>
  <c r="AV9" i="15"/>
  <c r="AW9" i="15"/>
  <c r="AX9" i="15"/>
  <c r="AY9" i="15"/>
  <c r="P10" i="15"/>
  <c r="Q10" i="15"/>
  <c r="R10" i="15"/>
  <c r="S10" i="15"/>
  <c r="T10" i="15"/>
  <c r="U10" i="15"/>
  <c r="V10" i="15"/>
  <c r="W10" i="15"/>
  <c r="X10" i="15"/>
  <c r="Y10" i="15"/>
  <c r="AC10" i="15"/>
  <c r="AD10" i="15"/>
  <c r="AE10" i="15"/>
  <c r="AF10" i="15"/>
  <c r="AG10" i="15"/>
  <c r="AH10" i="15"/>
  <c r="AI10" i="15"/>
  <c r="AJ10" i="15"/>
  <c r="AK10" i="15"/>
  <c r="AL10" i="15"/>
  <c r="AP10" i="15"/>
  <c r="AQ10" i="15"/>
  <c r="AR10" i="15"/>
  <c r="AS10" i="15"/>
  <c r="AT10" i="15"/>
  <c r="AU10" i="15"/>
  <c r="AV10" i="15"/>
  <c r="AW10" i="15"/>
  <c r="AX10" i="15"/>
  <c r="AY10" i="15"/>
  <c r="P11" i="15"/>
  <c r="Q11" i="15"/>
  <c r="R11" i="15"/>
  <c r="S11" i="15"/>
  <c r="T11" i="15"/>
  <c r="U11" i="15"/>
  <c r="V11" i="15"/>
  <c r="W11" i="15"/>
  <c r="X11" i="15"/>
  <c r="Y11" i="15"/>
  <c r="AC11" i="15"/>
  <c r="AD11" i="15"/>
  <c r="AE11" i="15"/>
  <c r="AF11" i="15"/>
  <c r="AG11" i="15"/>
  <c r="AH11" i="15"/>
  <c r="AI11" i="15"/>
  <c r="AJ11" i="15"/>
  <c r="AK11" i="15"/>
  <c r="AL11" i="15"/>
  <c r="AP11" i="15"/>
  <c r="AQ11" i="15"/>
  <c r="AR11" i="15"/>
  <c r="AS11" i="15"/>
  <c r="AT11" i="15"/>
  <c r="AU11" i="15"/>
  <c r="AV11" i="15"/>
  <c r="AW11" i="15"/>
  <c r="AX11" i="15"/>
  <c r="AY11" i="15"/>
  <c r="P12" i="15"/>
  <c r="Q12" i="15"/>
  <c r="R12" i="15"/>
  <c r="S12" i="15"/>
  <c r="T12" i="15"/>
  <c r="U12" i="15"/>
  <c r="V12" i="15"/>
  <c r="W12" i="15"/>
  <c r="X12" i="15"/>
  <c r="Y12" i="15"/>
  <c r="AC12" i="15"/>
  <c r="AD12" i="15"/>
  <c r="AE12" i="15"/>
  <c r="AF12" i="15"/>
  <c r="AG12" i="15"/>
  <c r="AH12" i="15"/>
  <c r="AI12" i="15"/>
  <c r="AJ12" i="15"/>
  <c r="AK12" i="15"/>
  <c r="AL12" i="15"/>
  <c r="AP12" i="15"/>
  <c r="AQ12" i="15"/>
  <c r="AR12" i="15"/>
  <c r="AS12" i="15"/>
  <c r="AT12" i="15"/>
  <c r="AU12" i="15"/>
  <c r="AV12" i="15"/>
  <c r="AW12" i="15"/>
  <c r="AX12" i="15"/>
  <c r="AY12" i="15"/>
  <c r="P13" i="15"/>
  <c r="Q13" i="15"/>
  <c r="R13" i="15"/>
  <c r="S13" i="15"/>
  <c r="T13" i="15"/>
  <c r="U13" i="15"/>
  <c r="V13" i="15"/>
  <c r="W13" i="15"/>
  <c r="X13" i="15"/>
  <c r="Y13" i="15"/>
  <c r="AC13" i="15"/>
  <c r="AD13" i="15"/>
  <c r="AE13" i="15"/>
  <c r="AF13" i="15"/>
  <c r="AG13" i="15"/>
  <c r="AH13" i="15"/>
  <c r="AI13" i="15"/>
  <c r="AJ13" i="15"/>
  <c r="AK13" i="15"/>
  <c r="AL13" i="15"/>
  <c r="AP13" i="15"/>
  <c r="AQ13" i="15"/>
  <c r="AR13" i="15"/>
  <c r="AS13" i="15"/>
  <c r="AT13" i="15"/>
  <c r="AU13" i="15"/>
  <c r="AV13" i="15"/>
  <c r="AW13" i="15"/>
  <c r="AX13" i="15"/>
  <c r="AY13" i="15"/>
  <c r="P14" i="15"/>
  <c r="Q14" i="15"/>
  <c r="R14" i="15"/>
  <c r="S14" i="15"/>
  <c r="T14" i="15"/>
  <c r="U14" i="15"/>
  <c r="V14" i="15"/>
  <c r="W14" i="15"/>
  <c r="X14" i="15"/>
  <c r="Y14" i="15"/>
  <c r="AC14" i="15"/>
  <c r="AD14" i="15"/>
  <c r="AE14" i="15"/>
  <c r="AF14" i="15"/>
  <c r="AG14" i="15"/>
  <c r="AH14" i="15"/>
  <c r="AI14" i="15"/>
  <c r="AJ14" i="15"/>
  <c r="AK14" i="15"/>
  <c r="AL14" i="15"/>
  <c r="AP14" i="15"/>
  <c r="AQ14" i="15"/>
  <c r="AR14" i="15"/>
  <c r="AS14" i="15"/>
  <c r="AT14" i="15"/>
  <c r="AU14" i="15"/>
  <c r="AV14" i="15"/>
  <c r="AW14" i="15"/>
  <c r="AX14" i="15"/>
  <c r="AY14" i="15"/>
  <c r="P15" i="15"/>
  <c r="Q15" i="15"/>
  <c r="R15" i="15"/>
  <c r="S15" i="15"/>
  <c r="T15" i="15"/>
  <c r="U15" i="15"/>
  <c r="V15" i="15"/>
  <c r="W15" i="15"/>
  <c r="X15" i="15"/>
  <c r="Y15" i="15"/>
  <c r="AC15" i="15"/>
  <c r="AD15" i="15"/>
  <c r="AE15" i="15"/>
  <c r="AF15" i="15"/>
  <c r="AG15" i="15"/>
  <c r="AH15" i="15"/>
  <c r="AI15" i="15"/>
  <c r="AJ15" i="15"/>
  <c r="AK15" i="15"/>
  <c r="AL15" i="15"/>
  <c r="AP15" i="15"/>
  <c r="AQ15" i="15"/>
  <c r="AR15" i="15"/>
  <c r="AS15" i="15"/>
  <c r="AT15" i="15"/>
  <c r="AU15" i="15"/>
  <c r="AV15" i="15"/>
  <c r="AW15" i="15"/>
  <c r="AX15" i="15"/>
  <c r="AY15" i="15"/>
  <c r="P16" i="15"/>
  <c r="Q16" i="15"/>
  <c r="R16" i="15"/>
  <c r="S16" i="15"/>
  <c r="T16" i="15"/>
  <c r="U16" i="15"/>
  <c r="V16" i="15"/>
  <c r="W16" i="15"/>
  <c r="X16" i="15"/>
  <c r="Y16" i="15"/>
  <c r="AC16" i="15"/>
  <c r="AD16" i="15"/>
  <c r="AE16" i="15"/>
  <c r="AF16" i="15"/>
  <c r="AG16" i="15"/>
  <c r="AH16" i="15"/>
  <c r="AI16" i="15"/>
  <c r="AJ16" i="15"/>
  <c r="AK16" i="15"/>
  <c r="AL16" i="15"/>
  <c r="AP16" i="15"/>
  <c r="AQ16" i="15"/>
  <c r="AR16" i="15"/>
  <c r="AS16" i="15"/>
  <c r="AT16" i="15"/>
  <c r="AU16" i="15"/>
  <c r="AV16" i="15"/>
  <c r="AW16" i="15"/>
  <c r="AX16" i="15"/>
  <c r="AY16" i="15"/>
  <c r="P17" i="15"/>
  <c r="Q17" i="15"/>
  <c r="R17" i="15"/>
  <c r="S17" i="15"/>
  <c r="T17" i="15"/>
  <c r="U17" i="15"/>
  <c r="V17" i="15"/>
  <c r="W17" i="15"/>
  <c r="X17" i="15"/>
  <c r="Y17" i="15"/>
  <c r="AC17" i="15"/>
  <c r="AD17" i="15"/>
  <c r="AE17" i="15"/>
  <c r="AF17" i="15"/>
  <c r="AG17" i="15"/>
  <c r="AH17" i="15"/>
  <c r="AI17" i="15"/>
  <c r="AJ17" i="15"/>
  <c r="AK17" i="15"/>
  <c r="AL17" i="15"/>
  <c r="AP17" i="15"/>
  <c r="AQ17" i="15"/>
  <c r="AR17" i="15"/>
  <c r="AS17" i="15"/>
  <c r="AT17" i="15"/>
  <c r="AU17" i="15"/>
  <c r="AV17" i="15"/>
  <c r="AW17" i="15"/>
  <c r="AX17" i="15"/>
  <c r="AY17" i="15"/>
  <c r="P18" i="15"/>
  <c r="Q18" i="15"/>
  <c r="R18" i="15"/>
  <c r="S18" i="15"/>
  <c r="T18" i="15"/>
  <c r="U18" i="15"/>
  <c r="V18" i="15"/>
  <c r="W18" i="15"/>
  <c r="X18" i="15"/>
  <c r="Y18" i="15"/>
  <c r="AC18" i="15"/>
  <c r="AD18" i="15"/>
  <c r="AE18" i="15"/>
  <c r="AF18" i="15"/>
  <c r="AG18" i="15"/>
  <c r="AH18" i="15"/>
  <c r="AI18" i="15"/>
  <c r="AJ18" i="15"/>
  <c r="AK18" i="15"/>
  <c r="AL18" i="15"/>
  <c r="AP18" i="15"/>
  <c r="AQ18" i="15"/>
  <c r="AR18" i="15"/>
  <c r="AS18" i="15"/>
  <c r="AT18" i="15"/>
  <c r="AU18" i="15"/>
  <c r="AV18" i="15"/>
  <c r="AW18" i="15"/>
  <c r="AX18" i="15"/>
  <c r="AY18" i="15"/>
  <c r="P19" i="15"/>
  <c r="Q19" i="15"/>
  <c r="R19" i="15"/>
  <c r="S19" i="15"/>
  <c r="T19" i="15"/>
  <c r="U19" i="15"/>
  <c r="V19" i="15"/>
  <c r="W19" i="15"/>
  <c r="X19" i="15"/>
  <c r="Y19" i="15"/>
  <c r="AC19" i="15"/>
  <c r="AD19" i="15"/>
  <c r="AE19" i="15"/>
  <c r="AF19" i="15"/>
  <c r="AG19" i="15"/>
  <c r="AH19" i="15"/>
  <c r="AI19" i="15"/>
  <c r="AJ19" i="15"/>
  <c r="AK19" i="15"/>
  <c r="AL19" i="15"/>
  <c r="AP19" i="15"/>
  <c r="AQ19" i="15"/>
  <c r="AR19" i="15"/>
  <c r="AS19" i="15"/>
  <c r="AT19" i="15"/>
  <c r="AU19" i="15"/>
  <c r="AV19" i="15"/>
  <c r="AW19" i="15"/>
  <c r="AX19" i="15"/>
  <c r="AY19" i="15"/>
  <c r="P20" i="15"/>
  <c r="Q20" i="15"/>
  <c r="R20" i="15"/>
  <c r="S20" i="15"/>
  <c r="T20" i="15"/>
  <c r="U20" i="15"/>
  <c r="V20" i="15"/>
  <c r="W20" i="15"/>
  <c r="X20" i="15"/>
  <c r="Y20" i="15"/>
  <c r="AC20" i="15"/>
  <c r="AD20" i="15"/>
  <c r="AE20" i="15"/>
  <c r="AF20" i="15"/>
  <c r="AG20" i="15"/>
  <c r="AH20" i="15"/>
  <c r="AI20" i="15"/>
  <c r="AJ20" i="15"/>
  <c r="AK20" i="15"/>
  <c r="AL20" i="15"/>
  <c r="AP20" i="15"/>
  <c r="AQ20" i="15"/>
  <c r="AR20" i="15"/>
  <c r="AS20" i="15"/>
  <c r="AT20" i="15"/>
  <c r="AU20" i="15"/>
  <c r="AV20" i="15"/>
  <c r="AW20" i="15"/>
  <c r="AX20" i="15"/>
  <c r="AY20" i="15"/>
  <c r="P21" i="15"/>
  <c r="Q21" i="15"/>
  <c r="R21" i="15"/>
  <c r="S21" i="15"/>
  <c r="T21" i="15"/>
  <c r="U21" i="15"/>
  <c r="V21" i="15"/>
  <c r="W21" i="15"/>
  <c r="X21" i="15"/>
  <c r="Y21" i="15"/>
  <c r="AC21" i="15"/>
  <c r="AD21" i="15"/>
  <c r="AE21" i="15"/>
  <c r="AF21" i="15"/>
  <c r="AG21" i="15"/>
  <c r="AH21" i="15"/>
  <c r="AI21" i="15"/>
  <c r="AJ21" i="15"/>
  <c r="AK21" i="15"/>
  <c r="AL21" i="15"/>
  <c r="AP21" i="15"/>
  <c r="AQ21" i="15"/>
  <c r="AR21" i="15"/>
  <c r="AS21" i="15"/>
  <c r="AT21" i="15"/>
  <c r="AU21" i="15"/>
  <c r="AV21" i="15"/>
  <c r="AW21" i="15"/>
  <c r="AX21" i="15"/>
  <c r="AY21" i="15"/>
  <c r="P22" i="15"/>
  <c r="Q22" i="15"/>
  <c r="R22" i="15"/>
  <c r="S22" i="15"/>
  <c r="T22" i="15"/>
  <c r="U22" i="15"/>
  <c r="V22" i="15"/>
  <c r="W22" i="15"/>
  <c r="X22" i="15"/>
  <c r="Y22" i="15"/>
  <c r="AC22" i="15"/>
  <c r="AD22" i="15"/>
  <c r="AE22" i="15"/>
  <c r="AF22" i="15"/>
  <c r="AG22" i="15"/>
  <c r="AH22" i="15"/>
  <c r="AI22" i="15"/>
  <c r="AJ22" i="15"/>
  <c r="AK22" i="15"/>
  <c r="AL22" i="15"/>
  <c r="AP22" i="15"/>
  <c r="AQ22" i="15"/>
  <c r="AR22" i="15"/>
  <c r="AS22" i="15"/>
  <c r="AT22" i="15"/>
  <c r="AU22" i="15"/>
  <c r="AV22" i="15"/>
  <c r="AW22" i="15"/>
  <c r="AX22" i="15"/>
  <c r="AY22" i="15"/>
  <c r="P23" i="15"/>
  <c r="Q23" i="15"/>
  <c r="R23" i="15"/>
  <c r="S23" i="15"/>
  <c r="T23" i="15"/>
  <c r="U23" i="15"/>
  <c r="V23" i="15"/>
  <c r="W23" i="15"/>
  <c r="X23" i="15"/>
  <c r="Y23" i="15"/>
  <c r="AC23" i="15"/>
  <c r="AD23" i="15"/>
  <c r="AE23" i="15"/>
  <c r="AF23" i="15"/>
  <c r="AG23" i="15"/>
  <c r="AH23" i="15"/>
  <c r="AI23" i="15"/>
  <c r="AJ23" i="15"/>
  <c r="AK23" i="15"/>
  <c r="AL23" i="15"/>
  <c r="AP23" i="15"/>
  <c r="AQ23" i="15"/>
  <c r="AR23" i="15"/>
  <c r="AS23" i="15"/>
  <c r="AT23" i="15"/>
  <c r="AU23" i="15"/>
  <c r="AV23" i="15"/>
  <c r="AW23" i="15"/>
  <c r="AX23" i="15"/>
  <c r="AY23" i="15"/>
  <c r="P24" i="15"/>
  <c r="Q24" i="15"/>
  <c r="R24" i="15"/>
  <c r="S24" i="15"/>
  <c r="T24" i="15"/>
  <c r="U24" i="15"/>
  <c r="V24" i="15"/>
  <c r="W24" i="15"/>
  <c r="X24" i="15"/>
  <c r="Y24" i="15"/>
  <c r="AC24" i="15"/>
  <c r="AD24" i="15"/>
  <c r="AE24" i="15"/>
  <c r="AF24" i="15"/>
  <c r="AG24" i="15"/>
  <c r="AH24" i="15"/>
  <c r="AI24" i="15"/>
  <c r="AJ24" i="15"/>
  <c r="AK24" i="15"/>
  <c r="AL24" i="15"/>
  <c r="AP24" i="15"/>
  <c r="AQ24" i="15"/>
  <c r="AR24" i="15"/>
  <c r="AS24" i="15"/>
  <c r="AT24" i="15"/>
  <c r="AU24" i="15"/>
  <c r="AV24" i="15"/>
  <c r="AW24" i="15"/>
  <c r="AX24" i="15"/>
  <c r="AY24" i="15"/>
  <c r="P25" i="15"/>
  <c r="Q25" i="15"/>
  <c r="R25" i="15"/>
  <c r="S25" i="15"/>
  <c r="T25" i="15"/>
  <c r="U25" i="15"/>
  <c r="V25" i="15"/>
  <c r="W25" i="15"/>
  <c r="X25" i="15"/>
  <c r="Y25" i="15"/>
  <c r="AC25" i="15"/>
  <c r="AD25" i="15"/>
  <c r="AE25" i="15"/>
  <c r="AF25" i="15"/>
  <c r="AG25" i="15"/>
  <c r="AH25" i="15"/>
  <c r="AI25" i="15"/>
  <c r="AJ25" i="15"/>
  <c r="AK25" i="15"/>
  <c r="AL25" i="15"/>
  <c r="AP25" i="15"/>
  <c r="AQ25" i="15"/>
  <c r="AR25" i="15"/>
  <c r="AS25" i="15"/>
  <c r="AT25" i="15"/>
  <c r="AU25" i="15"/>
  <c r="AV25" i="15"/>
  <c r="AW25" i="15"/>
  <c r="AX25" i="15"/>
  <c r="AY25" i="15"/>
  <c r="P26" i="15"/>
  <c r="Q26" i="15"/>
  <c r="R26" i="15"/>
  <c r="S26" i="15"/>
  <c r="T26" i="15"/>
  <c r="U26" i="15"/>
  <c r="V26" i="15"/>
  <c r="W26" i="15"/>
  <c r="X26" i="15"/>
  <c r="Y26" i="15"/>
  <c r="AC26" i="15"/>
  <c r="AD26" i="15"/>
  <c r="AE26" i="15"/>
  <c r="AF26" i="15"/>
  <c r="AG26" i="15"/>
  <c r="AH26" i="15"/>
  <c r="AI26" i="15"/>
  <c r="AJ26" i="15"/>
  <c r="AK26" i="15"/>
  <c r="AL26" i="15"/>
  <c r="AP26" i="15"/>
  <c r="AQ26" i="15"/>
  <c r="AR26" i="15"/>
  <c r="AS26" i="15"/>
  <c r="AT26" i="15"/>
  <c r="AU26" i="15"/>
  <c r="AV26" i="15"/>
  <c r="AW26" i="15"/>
  <c r="AX26" i="15"/>
  <c r="AY26" i="15"/>
  <c r="P27" i="15"/>
  <c r="Q27" i="15"/>
  <c r="R27" i="15"/>
  <c r="S27" i="15"/>
  <c r="T27" i="15"/>
  <c r="U27" i="15"/>
  <c r="V27" i="15"/>
  <c r="W27" i="15"/>
  <c r="X27" i="15"/>
  <c r="Y27" i="15"/>
  <c r="AC27" i="15"/>
  <c r="AD27" i="15"/>
  <c r="AE27" i="15"/>
  <c r="AF27" i="15"/>
  <c r="AG27" i="15"/>
  <c r="AH27" i="15"/>
  <c r="AI27" i="15"/>
  <c r="AJ27" i="15"/>
  <c r="AK27" i="15"/>
  <c r="AL27" i="15"/>
  <c r="AP27" i="15"/>
  <c r="AQ27" i="15"/>
  <c r="AR27" i="15"/>
  <c r="AS27" i="15"/>
  <c r="AT27" i="15"/>
  <c r="AU27" i="15"/>
  <c r="AV27" i="15"/>
  <c r="AW27" i="15"/>
  <c r="AX27" i="15"/>
  <c r="AY27" i="15"/>
  <c r="P28" i="15"/>
  <c r="Q28" i="15"/>
  <c r="R28" i="15"/>
  <c r="S28" i="15"/>
  <c r="T28" i="15"/>
  <c r="U28" i="15"/>
  <c r="V28" i="15"/>
  <c r="W28" i="15"/>
  <c r="X28" i="15"/>
  <c r="Y28" i="15"/>
  <c r="AC28" i="15"/>
  <c r="AD28" i="15"/>
  <c r="AE28" i="15"/>
  <c r="AF28" i="15"/>
  <c r="AG28" i="15"/>
  <c r="AH28" i="15"/>
  <c r="AI28" i="15"/>
  <c r="AJ28" i="15"/>
  <c r="AK28" i="15"/>
  <c r="AL28" i="15"/>
  <c r="AP28" i="15"/>
  <c r="AQ28" i="15"/>
  <c r="AR28" i="15"/>
  <c r="AS28" i="15"/>
  <c r="AT28" i="15"/>
  <c r="AU28" i="15"/>
  <c r="AV28" i="15"/>
  <c r="AW28" i="15"/>
  <c r="AX28" i="15"/>
  <c r="AY28" i="15"/>
  <c r="P29" i="15"/>
  <c r="Q29" i="15"/>
  <c r="R29" i="15"/>
  <c r="S29" i="15"/>
  <c r="T29" i="15"/>
  <c r="U29" i="15"/>
  <c r="V29" i="15"/>
  <c r="W29" i="15"/>
  <c r="X29" i="15"/>
  <c r="Y29" i="15"/>
  <c r="AC29" i="15"/>
  <c r="AD29" i="15"/>
  <c r="AE29" i="15"/>
  <c r="AF29" i="15"/>
  <c r="AG29" i="15"/>
  <c r="AH29" i="15"/>
  <c r="AI29" i="15"/>
  <c r="AJ29" i="15"/>
  <c r="AK29" i="15"/>
  <c r="AL29" i="15"/>
  <c r="AP29" i="15"/>
  <c r="AQ29" i="15"/>
  <c r="AR29" i="15"/>
  <c r="AS29" i="15"/>
  <c r="AT29" i="15"/>
  <c r="AU29" i="15"/>
  <c r="AV29" i="15"/>
  <c r="AW29" i="15"/>
  <c r="AX29" i="15"/>
  <c r="AY29" i="15"/>
  <c r="P30" i="15"/>
  <c r="Q30" i="15"/>
  <c r="R30" i="15"/>
  <c r="S30" i="15"/>
  <c r="T30" i="15"/>
  <c r="U30" i="15"/>
  <c r="V30" i="15"/>
  <c r="W30" i="15"/>
  <c r="X30" i="15"/>
  <c r="Y30" i="15"/>
  <c r="AC30" i="15"/>
  <c r="AD30" i="15"/>
  <c r="AE30" i="15"/>
  <c r="AF30" i="15"/>
  <c r="AG30" i="15"/>
  <c r="AH30" i="15"/>
  <c r="AI30" i="15"/>
  <c r="AJ30" i="15"/>
  <c r="AK30" i="15"/>
  <c r="AL30" i="15"/>
  <c r="AP30" i="15"/>
  <c r="AQ30" i="15"/>
  <c r="AR30" i="15"/>
  <c r="AS30" i="15"/>
  <c r="AT30" i="15"/>
  <c r="AU30" i="15"/>
  <c r="AV30" i="15"/>
  <c r="AW30" i="15"/>
  <c r="AX30" i="15"/>
  <c r="AY30" i="15"/>
  <c r="P31" i="15"/>
  <c r="Q31" i="15"/>
  <c r="R31" i="15"/>
  <c r="S31" i="15"/>
  <c r="T31" i="15"/>
  <c r="U31" i="15"/>
  <c r="V31" i="15"/>
  <c r="W31" i="15"/>
  <c r="X31" i="15"/>
  <c r="Y31" i="15"/>
  <c r="AC31" i="15"/>
  <c r="AD31" i="15"/>
  <c r="AE31" i="15"/>
  <c r="AF31" i="15"/>
  <c r="AG31" i="15"/>
  <c r="AH31" i="15"/>
  <c r="AI31" i="15"/>
  <c r="AJ31" i="15"/>
  <c r="AK31" i="15"/>
  <c r="AL31" i="15"/>
  <c r="AP31" i="15"/>
  <c r="AQ31" i="15"/>
  <c r="AR31" i="15"/>
  <c r="AS31" i="15"/>
  <c r="AT31" i="15"/>
  <c r="AU31" i="15"/>
  <c r="AV31" i="15"/>
  <c r="AW31" i="15"/>
  <c r="AX31" i="15"/>
  <c r="AY31" i="15"/>
  <c r="P32" i="15"/>
  <c r="Q32" i="15"/>
  <c r="R32" i="15"/>
  <c r="S32" i="15"/>
  <c r="T32" i="15"/>
  <c r="U32" i="15"/>
  <c r="V32" i="15"/>
  <c r="W32" i="15"/>
  <c r="X32" i="15"/>
  <c r="Y32" i="15"/>
  <c r="AC32" i="15"/>
  <c r="AD32" i="15"/>
  <c r="AE32" i="15"/>
  <c r="AF32" i="15"/>
  <c r="AG32" i="15"/>
  <c r="AH32" i="15"/>
  <c r="AI32" i="15"/>
  <c r="AJ32" i="15"/>
  <c r="AK32" i="15"/>
  <c r="AL32" i="15"/>
  <c r="AP32" i="15"/>
  <c r="AQ32" i="15"/>
  <c r="AR32" i="15"/>
  <c r="AS32" i="15"/>
  <c r="AT32" i="15"/>
  <c r="AU32" i="15"/>
  <c r="AV32" i="15"/>
  <c r="AW32" i="15"/>
  <c r="AX32" i="15"/>
  <c r="AY32" i="15"/>
  <c r="P33" i="15"/>
  <c r="Q33" i="15"/>
  <c r="R33" i="15"/>
  <c r="S33" i="15"/>
  <c r="T33" i="15"/>
  <c r="U33" i="15"/>
  <c r="V33" i="15"/>
  <c r="W33" i="15"/>
  <c r="X33" i="15"/>
  <c r="Y33" i="15"/>
  <c r="AC33" i="15"/>
  <c r="AD33" i="15"/>
  <c r="AE33" i="15"/>
  <c r="AF33" i="15"/>
  <c r="AG33" i="15"/>
  <c r="AH33" i="15"/>
  <c r="AI33" i="15"/>
  <c r="AJ33" i="15"/>
  <c r="AK33" i="15"/>
  <c r="AL33" i="15"/>
  <c r="AP33" i="15"/>
  <c r="AQ33" i="15"/>
  <c r="AR33" i="15"/>
  <c r="AS33" i="15"/>
  <c r="AT33" i="15"/>
  <c r="AU33" i="15"/>
  <c r="AV33" i="15"/>
  <c r="AW33" i="15"/>
  <c r="AX33" i="15"/>
  <c r="AY33" i="15"/>
  <c r="P34" i="15"/>
  <c r="Q34" i="15"/>
  <c r="R34" i="15"/>
  <c r="S34" i="15"/>
  <c r="T34" i="15"/>
  <c r="U34" i="15"/>
  <c r="V34" i="15"/>
  <c r="W34" i="15"/>
  <c r="X34" i="15"/>
  <c r="Y34" i="15"/>
  <c r="AC34" i="15"/>
  <c r="AD34" i="15"/>
  <c r="AE34" i="15"/>
  <c r="AF34" i="15"/>
  <c r="AG34" i="15"/>
  <c r="AH34" i="15"/>
  <c r="AI34" i="15"/>
  <c r="AJ34" i="15"/>
  <c r="AK34" i="15"/>
  <c r="AL34" i="15"/>
  <c r="AP34" i="15"/>
  <c r="AQ34" i="15"/>
  <c r="AR34" i="15"/>
  <c r="AS34" i="15"/>
  <c r="AT34" i="15"/>
  <c r="AU34" i="15"/>
  <c r="AV34" i="15"/>
  <c r="AW34" i="15"/>
  <c r="AX34" i="15"/>
  <c r="AY34" i="15"/>
  <c r="P35" i="15"/>
  <c r="Q35" i="15"/>
  <c r="R35" i="15"/>
  <c r="S35" i="15"/>
  <c r="T35" i="15"/>
  <c r="U35" i="15"/>
  <c r="V35" i="15"/>
  <c r="W35" i="15"/>
  <c r="X35" i="15"/>
  <c r="Y35" i="15"/>
  <c r="AC35" i="15"/>
  <c r="AD35" i="15"/>
  <c r="AE35" i="15"/>
  <c r="AF35" i="15"/>
  <c r="AG35" i="15"/>
  <c r="AH35" i="15"/>
  <c r="AI35" i="15"/>
  <c r="AJ35" i="15"/>
  <c r="AK35" i="15"/>
  <c r="AL35" i="15"/>
  <c r="AP35" i="15"/>
  <c r="AQ35" i="15"/>
  <c r="AR35" i="15"/>
  <c r="AS35" i="15"/>
  <c r="AT35" i="15"/>
  <c r="AU35" i="15"/>
  <c r="AV35" i="15"/>
  <c r="AW35" i="15"/>
  <c r="AX35" i="15"/>
  <c r="AY35" i="15"/>
  <c r="P36" i="15"/>
  <c r="Q36" i="15"/>
  <c r="R36" i="15"/>
  <c r="S36" i="15"/>
  <c r="T36" i="15"/>
  <c r="U36" i="15"/>
  <c r="V36" i="15"/>
  <c r="W36" i="15"/>
  <c r="X36" i="15"/>
  <c r="Y36" i="15"/>
  <c r="AC36" i="15"/>
  <c r="AD36" i="15"/>
  <c r="AE36" i="15"/>
  <c r="AF36" i="15"/>
  <c r="AG36" i="15"/>
  <c r="AH36" i="15"/>
  <c r="AI36" i="15"/>
  <c r="AJ36" i="15"/>
  <c r="AK36" i="15"/>
  <c r="AL36" i="15"/>
  <c r="AP36" i="15"/>
  <c r="AQ36" i="15"/>
  <c r="AR36" i="15"/>
  <c r="AS36" i="15"/>
  <c r="AT36" i="15"/>
  <c r="AU36" i="15"/>
  <c r="AV36" i="15"/>
  <c r="AW36" i="15"/>
  <c r="AX36" i="15"/>
  <c r="AY36" i="15"/>
  <c r="P37" i="15"/>
  <c r="Q37" i="15"/>
  <c r="R37" i="15"/>
  <c r="S37" i="15"/>
  <c r="T37" i="15"/>
  <c r="U37" i="15"/>
  <c r="V37" i="15"/>
  <c r="W37" i="15"/>
  <c r="X37" i="15"/>
  <c r="Y37" i="15"/>
  <c r="AC37" i="15"/>
  <c r="AD37" i="15"/>
  <c r="AE37" i="15"/>
  <c r="AF37" i="15"/>
  <c r="AG37" i="15"/>
  <c r="AH37" i="15"/>
  <c r="AI37" i="15"/>
  <c r="AJ37" i="15"/>
  <c r="AK37" i="15"/>
  <c r="AL37" i="15"/>
  <c r="AP37" i="15"/>
  <c r="AQ37" i="15"/>
  <c r="AR37" i="15"/>
  <c r="AS37" i="15"/>
  <c r="AT37" i="15"/>
  <c r="AU37" i="15"/>
  <c r="AV37" i="15"/>
  <c r="AW37" i="15"/>
  <c r="AX37" i="15"/>
  <c r="AY37" i="15"/>
  <c r="P38" i="15"/>
  <c r="Q38" i="15"/>
  <c r="R38" i="15"/>
  <c r="S38" i="15"/>
  <c r="T38" i="15"/>
  <c r="U38" i="15"/>
  <c r="V38" i="15"/>
  <c r="W38" i="15"/>
  <c r="X38" i="15"/>
  <c r="Y38" i="15"/>
  <c r="AC38" i="15"/>
  <c r="AD38" i="15"/>
  <c r="AE38" i="15"/>
  <c r="AF38" i="15"/>
  <c r="AG38" i="15"/>
  <c r="AH38" i="15"/>
  <c r="AI38" i="15"/>
  <c r="AJ38" i="15"/>
  <c r="AK38" i="15"/>
  <c r="AL38" i="15"/>
  <c r="AP38" i="15"/>
  <c r="AQ38" i="15"/>
  <c r="AR38" i="15"/>
  <c r="AS38" i="15"/>
  <c r="AT38" i="15"/>
  <c r="AU38" i="15"/>
  <c r="AV38" i="15"/>
  <c r="AW38" i="15"/>
  <c r="AX38" i="15"/>
  <c r="AY38" i="15"/>
  <c r="P39" i="15"/>
  <c r="Q39" i="15"/>
  <c r="R39" i="15"/>
  <c r="S39" i="15"/>
  <c r="T39" i="15"/>
  <c r="U39" i="15"/>
  <c r="V39" i="15"/>
  <c r="W39" i="15"/>
  <c r="X39" i="15"/>
  <c r="Y39" i="15"/>
  <c r="AC39" i="15"/>
  <c r="AD39" i="15"/>
  <c r="AE39" i="15"/>
  <c r="AF39" i="15"/>
  <c r="AG39" i="15"/>
  <c r="AH39" i="15"/>
  <c r="AI39" i="15"/>
  <c r="AJ39" i="15"/>
  <c r="AK39" i="15"/>
  <c r="AL39" i="15"/>
  <c r="AP39" i="15"/>
  <c r="AQ39" i="15"/>
  <c r="AR39" i="15"/>
  <c r="AS39" i="15"/>
  <c r="AT39" i="15"/>
  <c r="AU39" i="15"/>
  <c r="AV39" i="15"/>
  <c r="AW39" i="15"/>
  <c r="AX39" i="15"/>
  <c r="AY39" i="15"/>
  <c r="P40" i="15"/>
  <c r="Q40" i="15"/>
  <c r="R40" i="15"/>
  <c r="S40" i="15"/>
  <c r="T40" i="15"/>
  <c r="U40" i="15"/>
  <c r="V40" i="15"/>
  <c r="W40" i="15"/>
  <c r="X40" i="15"/>
  <c r="Y40" i="15"/>
  <c r="AC40" i="15"/>
  <c r="AD40" i="15"/>
  <c r="AE40" i="15"/>
  <c r="AF40" i="15"/>
  <c r="AG40" i="15"/>
  <c r="AH40" i="15"/>
  <c r="AI40" i="15"/>
  <c r="AJ40" i="15"/>
  <c r="AK40" i="15"/>
  <c r="AL40" i="15"/>
  <c r="AP40" i="15"/>
  <c r="AQ40" i="15"/>
  <c r="AR40" i="15"/>
  <c r="AS40" i="15"/>
  <c r="AT40" i="15"/>
  <c r="AU40" i="15"/>
  <c r="AV40" i="15"/>
  <c r="AW40" i="15"/>
  <c r="AX40" i="15"/>
  <c r="AY40" i="15"/>
  <c r="P41" i="15"/>
  <c r="Q41" i="15"/>
  <c r="R41" i="15"/>
  <c r="S41" i="15"/>
  <c r="T41" i="15"/>
  <c r="U41" i="15"/>
  <c r="V41" i="15"/>
  <c r="W41" i="15"/>
  <c r="X41" i="15"/>
  <c r="Y41" i="15"/>
  <c r="AC41" i="15"/>
  <c r="AD41" i="15"/>
  <c r="AE41" i="15"/>
  <c r="AF41" i="15"/>
  <c r="AG41" i="15"/>
  <c r="AH41" i="15"/>
  <c r="AI41" i="15"/>
  <c r="AJ41" i="15"/>
  <c r="AK41" i="15"/>
  <c r="AL41" i="15"/>
  <c r="AP41" i="15"/>
  <c r="AQ41" i="15"/>
  <c r="AR41" i="15"/>
  <c r="AS41" i="15"/>
  <c r="AT41" i="15"/>
  <c r="AU41" i="15"/>
  <c r="AV41" i="15"/>
  <c r="AW41" i="15"/>
  <c r="AX41" i="15"/>
  <c r="AY41" i="15"/>
  <c r="P42" i="15"/>
  <c r="Q42" i="15"/>
  <c r="R42" i="15"/>
  <c r="S42" i="15"/>
  <c r="T42" i="15"/>
  <c r="U42" i="15"/>
  <c r="V42" i="15"/>
  <c r="W42" i="15"/>
  <c r="X42" i="15"/>
  <c r="Y42" i="15"/>
  <c r="AC42" i="15"/>
  <c r="AD42" i="15"/>
  <c r="AE42" i="15"/>
  <c r="AF42" i="15"/>
  <c r="AG42" i="15"/>
  <c r="AH42" i="15"/>
  <c r="AI42" i="15"/>
  <c r="AJ42" i="15"/>
  <c r="AK42" i="15"/>
  <c r="AL42" i="15"/>
  <c r="AP42" i="15"/>
  <c r="AQ42" i="15"/>
  <c r="AR42" i="15"/>
  <c r="AS42" i="15"/>
  <c r="AT42" i="15"/>
  <c r="AU42" i="15"/>
  <c r="AV42" i="15"/>
  <c r="AW42" i="15"/>
  <c r="AX42" i="15"/>
  <c r="AY42" i="15"/>
  <c r="P43" i="15"/>
  <c r="Q43" i="15"/>
  <c r="R43" i="15"/>
  <c r="S43" i="15"/>
  <c r="T43" i="15"/>
  <c r="U43" i="15"/>
  <c r="V43" i="15"/>
  <c r="W43" i="15"/>
  <c r="X43" i="15"/>
  <c r="Y43" i="15"/>
  <c r="AC43" i="15"/>
  <c r="AD43" i="15"/>
  <c r="AE43" i="15"/>
  <c r="AF43" i="15"/>
  <c r="AG43" i="15"/>
  <c r="AH43" i="15"/>
  <c r="AI43" i="15"/>
  <c r="AJ43" i="15"/>
  <c r="AK43" i="15"/>
  <c r="AL43" i="15"/>
  <c r="AP43" i="15"/>
  <c r="AQ43" i="15"/>
  <c r="AR43" i="15"/>
  <c r="AS43" i="15"/>
  <c r="AT43" i="15"/>
  <c r="AU43" i="15"/>
  <c r="AV43" i="15"/>
  <c r="AW43" i="15"/>
  <c r="AX43" i="15"/>
  <c r="AY43" i="15"/>
  <c r="P44" i="15"/>
  <c r="Q44" i="15"/>
  <c r="R44" i="15"/>
  <c r="S44" i="15"/>
  <c r="T44" i="15"/>
  <c r="U44" i="15"/>
  <c r="V44" i="15"/>
  <c r="W44" i="15"/>
  <c r="X44" i="15"/>
  <c r="Y44" i="15"/>
  <c r="AC44" i="15"/>
  <c r="AD44" i="15"/>
  <c r="AE44" i="15"/>
  <c r="AF44" i="15"/>
  <c r="AG44" i="15"/>
  <c r="AH44" i="15"/>
  <c r="AI44" i="15"/>
  <c r="AJ44" i="15"/>
  <c r="AK44" i="15"/>
  <c r="AL44" i="15"/>
  <c r="AP44" i="15"/>
  <c r="AQ44" i="15"/>
  <c r="AR44" i="15"/>
  <c r="AS44" i="15"/>
  <c r="AT44" i="15"/>
  <c r="AU44" i="15"/>
  <c r="AV44" i="15"/>
  <c r="AW44" i="15"/>
  <c r="AX44" i="15"/>
  <c r="AY44" i="15"/>
  <c r="Z2" i="15"/>
  <c r="AB2" i="15" l="1"/>
  <c r="AA2" i="15"/>
  <c r="Z6" i="15"/>
  <c r="AC3" i="15"/>
  <c r="AC2" i="15" s="1"/>
  <c r="AD3" i="15"/>
  <c r="AD2" i="15" s="1"/>
  <c r="AE3" i="15"/>
  <c r="AE2" i="15" s="1"/>
  <c r="AF3" i="15"/>
  <c r="AF2" i="15" s="1"/>
  <c r="AG3" i="15"/>
  <c r="AG2" i="15" s="1"/>
  <c r="AH3" i="15"/>
  <c r="AH2" i="15" s="1"/>
  <c r="AI3" i="15"/>
  <c r="AI2" i="15" s="1"/>
  <c r="AJ3" i="15"/>
  <c r="AJ2" i="15" s="1"/>
  <c r="AK3" i="15"/>
  <c r="AK2" i="15" s="1"/>
  <c r="AL3" i="15"/>
  <c r="AL2" i="15" s="1"/>
  <c r="AP3" i="15"/>
  <c r="AQ3" i="15"/>
  <c r="AR3" i="15"/>
  <c r="AS3" i="15"/>
  <c r="AT3" i="15"/>
  <c r="AU3" i="15"/>
  <c r="AV3" i="15"/>
  <c r="AW3" i="15"/>
  <c r="AX3" i="15"/>
  <c r="AY3" i="15"/>
  <c r="AP4" i="15"/>
  <c r="AQ4" i="15"/>
  <c r="AR4" i="15"/>
  <c r="AS4" i="15"/>
  <c r="AT4" i="15"/>
  <c r="AU4" i="15"/>
  <c r="AV4" i="15"/>
  <c r="AW4" i="15"/>
  <c r="AX4" i="15"/>
  <c r="AY4" i="15"/>
  <c r="AP5" i="15"/>
  <c r="AQ5" i="15"/>
  <c r="AR5" i="15"/>
  <c r="AS5" i="15"/>
  <c r="AT5" i="15"/>
  <c r="AU5" i="15"/>
  <c r="AV5" i="15"/>
  <c r="AW5" i="15"/>
  <c r="AX5" i="15"/>
  <c r="AY5" i="15"/>
  <c r="AP6" i="15"/>
  <c r="AQ6" i="15"/>
  <c r="AR6" i="15"/>
  <c r="AS6" i="15"/>
  <c r="AT6" i="15"/>
  <c r="AU6" i="15"/>
  <c r="AV6" i="15"/>
  <c r="AW6" i="15"/>
  <c r="AX6" i="15"/>
  <c r="AY6" i="15"/>
  <c r="AP7" i="15"/>
  <c r="AQ7" i="15"/>
  <c r="AR7" i="15"/>
  <c r="AS7" i="15"/>
  <c r="AT7" i="15"/>
  <c r="AU7" i="15"/>
  <c r="AV7" i="15"/>
  <c r="AW7" i="15"/>
  <c r="AX7" i="15"/>
  <c r="AY7" i="15"/>
  <c r="AP45" i="15"/>
  <c r="AQ45" i="15"/>
  <c r="AR45" i="15"/>
  <c r="AS45" i="15"/>
  <c r="AT45" i="15"/>
  <c r="AU45" i="15"/>
  <c r="AV45" i="15"/>
  <c r="AW45" i="15"/>
  <c r="AX45" i="15"/>
  <c r="AY45" i="15"/>
  <c r="AP46" i="15"/>
  <c r="AQ46" i="15"/>
  <c r="AR46" i="15"/>
  <c r="AS46" i="15"/>
  <c r="AT46" i="15"/>
  <c r="AU46" i="15"/>
  <c r="AV46" i="15"/>
  <c r="AW46" i="15"/>
  <c r="AX46" i="15"/>
  <c r="AY46" i="15"/>
  <c r="AP47" i="15"/>
  <c r="AQ47" i="15"/>
  <c r="AR47" i="15"/>
  <c r="AS47" i="15"/>
  <c r="AT47" i="15"/>
  <c r="AU47" i="15"/>
  <c r="AV47" i="15"/>
  <c r="AW47" i="15"/>
  <c r="AX47" i="15"/>
  <c r="AY47" i="15"/>
  <c r="AP48" i="15"/>
  <c r="AQ48" i="15"/>
  <c r="AR48" i="15"/>
  <c r="AS48" i="15"/>
  <c r="AT48" i="15"/>
  <c r="AU48" i="15"/>
  <c r="AV48" i="15"/>
  <c r="AW48" i="15"/>
  <c r="AX48" i="15"/>
  <c r="AY48" i="15"/>
  <c r="AP49" i="15"/>
  <c r="AQ49" i="15"/>
  <c r="AR49" i="15"/>
  <c r="AS49" i="15"/>
  <c r="AT49" i="15"/>
  <c r="AU49" i="15"/>
  <c r="AV49" i="15"/>
  <c r="AW49" i="15"/>
  <c r="AX49" i="15"/>
  <c r="AY49" i="15"/>
  <c r="AP50" i="15"/>
  <c r="AQ50" i="15"/>
  <c r="AR50" i="15"/>
  <c r="AS50" i="15"/>
  <c r="AT50" i="15"/>
  <c r="AU50" i="15"/>
  <c r="AV50" i="15"/>
  <c r="AW50" i="15"/>
  <c r="AX50" i="15"/>
  <c r="AY50" i="15"/>
  <c r="AP51" i="15"/>
  <c r="AQ51" i="15"/>
  <c r="AR51" i="15"/>
  <c r="AS51" i="15"/>
  <c r="AT51" i="15"/>
  <c r="AU51" i="15"/>
  <c r="AV51" i="15"/>
  <c r="AW51" i="15"/>
  <c r="AX51" i="15"/>
  <c r="AY51" i="15"/>
  <c r="AP52" i="15"/>
  <c r="AQ52" i="15"/>
  <c r="AR52" i="15"/>
  <c r="AS52" i="15"/>
  <c r="AT52" i="15"/>
  <c r="AU52" i="15"/>
  <c r="AV52" i="15"/>
  <c r="AW52" i="15"/>
  <c r="AX52" i="15"/>
  <c r="AY52" i="15"/>
  <c r="AP53" i="15"/>
  <c r="AQ53" i="15"/>
  <c r="AR53" i="15"/>
  <c r="AS53" i="15"/>
  <c r="AT53" i="15"/>
  <c r="AU53" i="15"/>
  <c r="AV53" i="15"/>
  <c r="AW53" i="15"/>
  <c r="AX53" i="15"/>
  <c r="AY53" i="15"/>
  <c r="AP54" i="15"/>
  <c r="AQ54" i="15"/>
  <c r="AR54" i="15"/>
  <c r="AS54" i="15"/>
  <c r="AT54" i="15"/>
  <c r="AU54" i="15"/>
  <c r="AV54" i="15"/>
  <c r="AW54" i="15"/>
  <c r="AX54" i="15"/>
  <c r="AY54" i="15"/>
  <c r="AP55" i="15"/>
  <c r="AQ55" i="15"/>
  <c r="AR55" i="15"/>
  <c r="AS55" i="15"/>
  <c r="AT55" i="15"/>
  <c r="AU55" i="15"/>
  <c r="AV55" i="15"/>
  <c r="AW55" i="15"/>
  <c r="AX55" i="15"/>
  <c r="AY55" i="15"/>
  <c r="AP56" i="15"/>
  <c r="AQ56" i="15"/>
  <c r="AR56" i="15"/>
  <c r="AS56" i="15"/>
  <c r="AT56" i="15"/>
  <c r="AU56" i="15"/>
  <c r="AV56" i="15"/>
  <c r="AW56" i="15"/>
  <c r="AX56" i="15"/>
  <c r="AY56" i="15"/>
  <c r="AP57" i="15"/>
  <c r="AQ57" i="15"/>
  <c r="AR57" i="15"/>
  <c r="AS57" i="15"/>
  <c r="AT57" i="15"/>
  <c r="AU57" i="15"/>
  <c r="AV57" i="15"/>
  <c r="AW57" i="15"/>
  <c r="AX57" i="15"/>
  <c r="AY57" i="15"/>
  <c r="AP58" i="15"/>
  <c r="AQ58" i="15"/>
  <c r="AR58" i="15"/>
  <c r="AS58" i="15"/>
  <c r="AT58" i="15"/>
  <c r="AU58" i="15"/>
  <c r="AV58" i="15"/>
  <c r="AW58" i="15"/>
  <c r="AX58" i="15"/>
  <c r="AY58" i="15"/>
  <c r="AP59" i="15"/>
  <c r="AQ59" i="15"/>
  <c r="AR59" i="15"/>
  <c r="AS59" i="15"/>
  <c r="AT59" i="15"/>
  <c r="AU59" i="15"/>
  <c r="AV59" i="15"/>
  <c r="AW59" i="15"/>
  <c r="AX59" i="15"/>
  <c r="AY59" i="15"/>
  <c r="AP60" i="15"/>
  <c r="AQ60" i="15"/>
  <c r="AR60" i="15"/>
  <c r="AS60" i="15"/>
  <c r="AT60" i="15"/>
  <c r="AU60" i="15"/>
  <c r="AV60" i="15"/>
  <c r="AW60" i="15"/>
  <c r="AX60" i="15"/>
  <c r="AY60" i="15"/>
  <c r="AP61" i="15"/>
  <c r="AQ61" i="15"/>
  <c r="AR61" i="15"/>
  <c r="AS61" i="15"/>
  <c r="AT61" i="15"/>
  <c r="AU61" i="15"/>
  <c r="AV61" i="15"/>
  <c r="AW61" i="15"/>
  <c r="AX61" i="15"/>
  <c r="AY61" i="15"/>
  <c r="AP62" i="15"/>
  <c r="AQ62" i="15"/>
  <c r="AR62" i="15"/>
  <c r="AS62" i="15"/>
  <c r="AT62" i="15"/>
  <c r="AU62" i="15"/>
  <c r="AV62" i="15"/>
  <c r="AW62" i="15"/>
  <c r="AX62" i="15"/>
  <c r="AY62" i="15"/>
  <c r="AP63" i="15"/>
  <c r="AQ63" i="15"/>
  <c r="AR63" i="15"/>
  <c r="AS63" i="15"/>
  <c r="AT63" i="15"/>
  <c r="AU63" i="15"/>
  <c r="AV63" i="15"/>
  <c r="AW63" i="15"/>
  <c r="AX63" i="15"/>
  <c r="AY63" i="15"/>
  <c r="AP64" i="15"/>
  <c r="AQ64" i="15"/>
  <c r="AR64" i="15"/>
  <c r="AS64" i="15"/>
  <c r="AT64" i="15"/>
  <c r="AU64" i="15"/>
  <c r="AV64" i="15"/>
  <c r="AW64" i="15"/>
  <c r="AX64" i="15"/>
  <c r="AY64" i="15"/>
  <c r="AP65" i="15"/>
  <c r="AQ65" i="15"/>
  <c r="AR65" i="15"/>
  <c r="AS65" i="15"/>
  <c r="AT65" i="15"/>
  <c r="AU65" i="15"/>
  <c r="AV65" i="15"/>
  <c r="AW65" i="15"/>
  <c r="AX65" i="15"/>
  <c r="AY65" i="15"/>
  <c r="AP66" i="15"/>
  <c r="AQ66" i="15"/>
  <c r="AR66" i="15"/>
  <c r="AS66" i="15"/>
  <c r="AT66" i="15"/>
  <c r="AU66" i="15"/>
  <c r="AV66" i="15"/>
  <c r="AW66" i="15"/>
  <c r="AX66" i="15"/>
  <c r="AY66" i="15"/>
  <c r="AP67" i="15"/>
  <c r="AQ67" i="15"/>
  <c r="AR67" i="15"/>
  <c r="AS67" i="15"/>
  <c r="AT67" i="15"/>
  <c r="AU67" i="15"/>
  <c r="AV67" i="15"/>
  <c r="AW67" i="15"/>
  <c r="AX67" i="15"/>
  <c r="AY67" i="15"/>
  <c r="AP68" i="15"/>
  <c r="AQ68" i="15"/>
  <c r="AR68" i="15"/>
  <c r="AS68" i="15"/>
  <c r="AT68" i="15"/>
  <c r="AU68" i="15"/>
  <c r="AV68" i="15"/>
  <c r="AW68" i="15"/>
  <c r="AX68" i="15"/>
  <c r="AY68" i="15"/>
  <c r="AP69" i="15"/>
  <c r="AQ69" i="15"/>
  <c r="AR69" i="15"/>
  <c r="AS69" i="15"/>
  <c r="AT69" i="15"/>
  <c r="AU69" i="15"/>
  <c r="AV69" i="15"/>
  <c r="AW69" i="15"/>
  <c r="AX69" i="15"/>
  <c r="AY69" i="15"/>
  <c r="AP70" i="15"/>
  <c r="AQ70" i="15"/>
  <c r="AR70" i="15"/>
  <c r="AS70" i="15"/>
  <c r="AT70" i="15"/>
  <c r="AU70" i="15"/>
  <c r="AV70" i="15"/>
  <c r="AW70" i="15"/>
  <c r="AX70" i="15"/>
  <c r="AY70" i="15"/>
  <c r="AP71" i="15"/>
  <c r="AQ71" i="15"/>
  <c r="AR71" i="15"/>
  <c r="AS71" i="15"/>
  <c r="AT71" i="15"/>
  <c r="AU71" i="15"/>
  <c r="AV71" i="15"/>
  <c r="AW71" i="15"/>
  <c r="AX71" i="15"/>
  <c r="AY71" i="15"/>
  <c r="AP72" i="15"/>
  <c r="AQ72" i="15"/>
  <c r="AR72" i="15"/>
  <c r="AS72" i="15"/>
  <c r="AT72" i="15"/>
  <c r="AU72" i="15"/>
  <c r="AV72" i="15"/>
  <c r="AW72" i="15"/>
  <c r="AX72" i="15"/>
  <c r="AY72" i="15"/>
  <c r="AP73" i="15"/>
  <c r="AQ73" i="15"/>
  <c r="AR73" i="15"/>
  <c r="AS73" i="15"/>
  <c r="AT73" i="15"/>
  <c r="AU73" i="15"/>
  <c r="AV73" i="15"/>
  <c r="AW73" i="15"/>
  <c r="AX73" i="15"/>
  <c r="AY73" i="15"/>
  <c r="AP74" i="15"/>
  <c r="AQ74" i="15"/>
  <c r="AR74" i="15"/>
  <c r="AS74" i="15"/>
  <c r="AT74" i="15"/>
  <c r="AU74" i="15"/>
  <c r="AV74" i="15"/>
  <c r="AW74" i="15"/>
  <c r="AX74" i="15"/>
  <c r="AY74" i="15"/>
  <c r="AP75" i="15"/>
  <c r="AQ75" i="15"/>
  <c r="AR75" i="15"/>
  <c r="AS75" i="15"/>
  <c r="AT75" i="15"/>
  <c r="AU75" i="15"/>
  <c r="AV75" i="15"/>
  <c r="AW75" i="15"/>
  <c r="AX75" i="15"/>
  <c r="AY75" i="15"/>
  <c r="AP76" i="15"/>
  <c r="AQ76" i="15"/>
  <c r="AR76" i="15"/>
  <c r="AS76" i="15"/>
  <c r="AT76" i="15"/>
  <c r="AU76" i="15"/>
  <c r="AV76" i="15"/>
  <c r="AW76" i="15"/>
  <c r="AX76" i="15"/>
  <c r="AY76" i="15"/>
  <c r="AP77" i="15"/>
  <c r="AQ77" i="15"/>
  <c r="AR77" i="15"/>
  <c r="AS77" i="15"/>
  <c r="AT77" i="15"/>
  <c r="AU77" i="15"/>
  <c r="AV77" i="15"/>
  <c r="AW77" i="15"/>
  <c r="AX77" i="15"/>
  <c r="AY77" i="15"/>
  <c r="AP78" i="15"/>
  <c r="AQ78" i="15"/>
  <c r="AR78" i="15"/>
  <c r="AS78" i="15"/>
  <c r="AT78" i="15"/>
  <c r="AU78" i="15"/>
  <c r="AV78" i="15"/>
  <c r="AW78" i="15"/>
  <c r="AX78" i="15"/>
  <c r="AY78" i="15"/>
  <c r="AP79" i="15"/>
  <c r="AQ79" i="15"/>
  <c r="AR79" i="15"/>
  <c r="AS79" i="15"/>
  <c r="AT79" i="15"/>
  <c r="AU79" i="15"/>
  <c r="AV79" i="15"/>
  <c r="AW79" i="15"/>
  <c r="AX79" i="15"/>
  <c r="AY79" i="15"/>
  <c r="AP80" i="15"/>
  <c r="AQ80" i="15"/>
  <c r="AR80" i="15"/>
  <c r="AS80" i="15"/>
  <c r="AT80" i="15"/>
  <c r="AU80" i="15"/>
  <c r="AV80" i="15"/>
  <c r="AW80" i="15"/>
  <c r="AX80" i="15"/>
  <c r="AY80" i="15"/>
  <c r="AP81" i="15"/>
  <c r="AQ81" i="15"/>
  <c r="AR81" i="15"/>
  <c r="AS81" i="15"/>
  <c r="AT81" i="15"/>
  <c r="AU81" i="15"/>
  <c r="AV81" i="15"/>
  <c r="AW81" i="15"/>
  <c r="AX81" i="15"/>
  <c r="AY81" i="15"/>
  <c r="AP82" i="15"/>
  <c r="AQ82" i="15"/>
  <c r="AR82" i="15"/>
  <c r="AS82" i="15"/>
  <c r="AT82" i="15"/>
  <c r="AU82" i="15"/>
  <c r="AV82" i="15"/>
  <c r="AW82" i="15"/>
  <c r="AX82" i="15"/>
  <c r="AY82" i="15"/>
  <c r="AP83" i="15"/>
  <c r="AQ83" i="15"/>
  <c r="AR83" i="15"/>
  <c r="AS83" i="15"/>
  <c r="AT83" i="15"/>
  <c r="AU83" i="15"/>
  <c r="AV83" i="15"/>
  <c r="AW83" i="15"/>
  <c r="AX83" i="15"/>
  <c r="AY83" i="15"/>
  <c r="AP84" i="15"/>
  <c r="AQ84" i="15"/>
  <c r="AR84" i="15"/>
  <c r="AS84" i="15"/>
  <c r="AT84" i="15"/>
  <c r="AU84" i="15"/>
  <c r="AV84" i="15"/>
  <c r="AW84" i="15"/>
  <c r="AX84" i="15"/>
  <c r="AY84" i="15"/>
  <c r="AP85" i="15"/>
  <c r="AQ85" i="15"/>
  <c r="AR85" i="15"/>
  <c r="AS85" i="15"/>
  <c r="AT85" i="15"/>
  <c r="AU85" i="15"/>
  <c r="AV85" i="15"/>
  <c r="AW85" i="15"/>
  <c r="AX85" i="15"/>
  <c r="AY85" i="15"/>
  <c r="AP86" i="15"/>
  <c r="AQ86" i="15"/>
  <c r="AR86" i="15"/>
  <c r="AS86" i="15"/>
  <c r="AT86" i="15"/>
  <c r="AU86" i="15"/>
  <c r="AV86" i="15"/>
  <c r="AW86" i="15"/>
  <c r="AX86" i="15"/>
  <c r="AY86" i="15"/>
  <c r="AP87" i="15"/>
  <c r="AQ87" i="15"/>
  <c r="AR87" i="15"/>
  <c r="AS87" i="15"/>
  <c r="AT87" i="15"/>
  <c r="AU87" i="15"/>
  <c r="AV87" i="15"/>
  <c r="AW87" i="15"/>
  <c r="AX87" i="15"/>
  <c r="AY87" i="15"/>
  <c r="AP88" i="15"/>
  <c r="AQ88" i="15"/>
  <c r="AR88" i="15"/>
  <c r="AS88" i="15"/>
  <c r="AT88" i="15"/>
  <c r="AU88" i="15"/>
  <c r="AV88" i="15"/>
  <c r="AW88" i="15"/>
  <c r="AX88" i="15"/>
  <c r="AY88" i="15"/>
  <c r="AP89" i="15"/>
  <c r="AQ89" i="15"/>
  <c r="AR89" i="15"/>
  <c r="AS89" i="15"/>
  <c r="AT89" i="15"/>
  <c r="AU89" i="15"/>
  <c r="AV89" i="15"/>
  <c r="AW89" i="15"/>
  <c r="AX89" i="15"/>
  <c r="AY89" i="15"/>
  <c r="AP90" i="15"/>
  <c r="AQ90" i="15"/>
  <c r="AR90" i="15"/>
  <c r="AS90" i="15"/>
  <c r="AT90" i="15"/>
  <c r="AU90" i="15"/>
  <c r="AV90" i="15"/>
  <c r="AW90" i="15"/>
  <c r="AX90" i="15"/>
  <c r="AY90" i="15"/>
  <c r="AP91" i="15"/>
  <c r="AQ91" i="15"/>
  <c r="AR91" i="15"/>
  <c r="AS91" i="15"/>
  <c r="AT91" i="15"/>
  <c r="AU91" i="15"/>
  <c r="AV91" i="15"/>
  <c r="AW91" i="15"/>
  <c r="AX91" i="15"/>
  <c r="AY91" i="15"/>
  <c r="AP92" i="15"/>
  <c r="AQ92" i="15"/>
  <c r="AR92" i="15"/>
  <c r="AS92" i="15"/>
  <c r="AT92" i="15"/>
  <c r="AU92" i="15"/>
  <c r="AV92" i="15"/>
  <c r="AW92" i="15"/>
  <c r="AX92" i="15"/>
  <c r="AY92" i="15"/>
  <c r="AP93" i="15"/>
  <c r="AQ93" i="15"/>
  <c r="AR93" i="15"/>
  <c r="AS93" i="15"/>
  <c r="AT93" i="15"/>
  <c r="AU93" i="15"/>
  <c r="AV93" i="15"/>
  <c r="AW93" i="15"/>
  <c r="AX93" i="15"/>
  <c r="AY93" i="15"/>
  <c r="AP94" i="15"/>
  <c r="AQ94" i="15"/>
  <c r="AR94" i="15"/>
  <c r="AS94" i="15"/>
  <c r="AT94" i="15"/>
  <c r="AU94" i="15"/>
  <c r="AV94" i="15"/>
  <c r="AW94" i="15"/>
  <c r="AX94" i="15"/>
  <c r="AY94" i="15"/>
  <c r="AP95" i="15"/>
  <c r="AQ95" i="15"/>
  <c r="AR95" i="15"/>
  <c r="AS95" i="15"/>
  <c r="AT95" i="15"/>
  <c r="AU95" i="15"/>
  <c r="AV95" i="15"/>
  <c r="AW95" i="15"/>
  <c r="AX95" i="15"/>
  <c r="AY95" i="15"/>
  <c r="AP96" i="15"/>
  <c r="AQ96" i="15"/>
  <c r="AR96" i="15"/>
  <c r="AS96" i="15"/>
  <c r="AT96" i="15"/>
  <c r="AU96" i="15"/>
  <c r="AV96" i="15"/>
  <c r="AW96" i="15"/>
  <c r="AX96" i="15"/>
  <c r="AY96" i="15"/>
  <c r="AP97" i="15"/>
  <c r="AQ97" i="15"/>
  <c r="AR97" i="15"/>
  <c r="AS97" i="15"/>
  <c r="AT97" i="15"/>
  <c r="AU97" i="15"/>
  <c r="AV97" i="15"/>
  <c r="AW97" i="15"/>
  <c r="AX97" i="15"/>
  <c r="AY97" i="15"/>
  <c r="AP98" i="15"/>
  <c r="AQ98" i="15"/>
  <c r="AR98" i="15"/>
  <c r="AS98" i="15"/>
  <c r="AT98" i="15"/>
  <c r="AU98" i="15"/>
  <c r="AV98" i="15"/>
  <c r="AW98" i="15"/>
  <c r="AX98" i="15"/>
  <c r="AY98" i="15"/>
  <c r="AP99" i="15"/>
  <c r="AQ99" i="15"/>
  <c r="AR99" i="15"/>
  <c r="AS99" i="15"/>
  <c r="AT99" i="15"/>
  <c r="AU99" i="15"/>
  <c r="AV99" i="15"/>
  <c r="AW99" i="15"/>
  <c r="AX99" i="15"/>
  <c r="AY99" i="15"/>
  <c r="AP100" i="15"/>
  <c r="AQ100" i="15"/>
  <c r="AR100" i="15"/>
  <c r="AS100" i="15"/>
  <c r="AT100" i="15"/>
  <c r="AU100" i="15"/>
  <c r="AV100" i="15"/>
  <c r="AW100" i="15"/>
  <c r="AX100" i="15"/>
  <c r="AY100" i="15"/>
  <c r="AP101" i="15"/>
  <c r="AQ101" i="15"/>
  <c r="AR101" i="15"/>
  <c r="AS101" i="15"/>
  <c r="AT101" i="15"/>
  <c r="AU101" i="15"/>
  <c r="AV101" i="15"/>
  <c r="AW101" i="15"/>
  <c r="AX101" i="15"/>
  <c r="AY101" i="15"/>
  <c r="AP102" i="15"/>
  <c r="AQ102" i="15"/>
  <c r="AR102" i="15"/>
  <c r="AS102" i="15"/>
  <c r="AT102" i="15"/>
  <c r="AU102" i="15"/>
  <c r="AV102" i="15"/>
  <c r="AW102" i="15"/>
  <c r="AX102" i="15"/>
  <c r="AY102" i="15"/>
  <c r="AP103" i="15"/>
  <c r="AQ103" i="15"/>
  <c r="AR103" i="15"/>
  <c r="AS103" i="15"/>
  <c r="AT103" i="15"/>
  <c r="AU103" i="15"/>
  <c r="AV103" i="15"/>
  <c r="AW103" i="15"/>
  <c r="AX103" i="15"/>
  <c r="AY103" i="15"/>
  <c r="AP104" i="15"/>
  <c r="AQ104" i="15"/>
  <c r="AR104" i="15"/>
  <c r="AS104" i="15"/>
  <c r="AT104" i="15"/>
  <c r="AU104" i="15"/>
  <c r="AV104" i="15"/>
  <c r="AW104" i="15"/>
  <c r="AX104" i="15"/>
  <c r="AY104" i="15"/>
  <c r="AP105" i="15"/>
  <c r="AQ105" i="15"/>
  <c r="AR105" i="15"/>
  <c r="AS105" i="15"/>
  <c r="AT105" i="15"/>
  <c r="AU105" i="15"/>
  <c r="AV105" i="15"/>
  <c r="AW105" i="15"/>
  <c r="AX105" i="15"/>
  <c r="AY105" i="15"/>
  <c r="AP106" i="15"/>
  <c r="AQ106" i="15"/>
  <c r="AR106" i="15"/>
  <c r="AS106" i="15"/>
  <c r="AT106" i="15"/>
  <c r="AU106" i="15"/>
  <c r="AV106" i="15"/>
  <c r="AW106" i="15"/>
  <c r="AX106" i="15"/>
  <c r="AY106" i="15"/>
  <c r="AP107" i="15"/>
  <c r="AQ107" i="15"/>
  <c r="AR107" i="15"/>
  <c r="AS107" i="15"/>
  <c r="AT107" i="15"/>
  <c r="AU107" i="15"/>
  <c r="AV107" i="15"/>
  <c r="AW107" i="15"/>
  <c r="AX107" i="15"/>
  <c r="AY107" i="15"/>
  <c r="AP108" i="15"/>
  <c r="AQ108" i="15"/>
  <c r="AR108" i="15"/>
  <c r="AS108" i="15"/>
  <c r="AT108" i="15"/>
  <c r="AU108" i="15"/>
  <c r="AV108" i="15"/>
  <c r="AW108" i="15"/>
  <c r="AX108" i="15"/>
  <c r="AY108" i="15"/>
  <c r="AP109" i="15"/>
  <c r="AQ109" i="15"/>
  <c r="AR109" i="15"/>
  <c r="AS109" i="15"/>
  <c r="AT109" i="15"/>
  <c r="AU109" i="15"/>
  <c r="AV109" i="15"/>
  <c r="AW109" i="15"/>
  <c r="AX109" i="15"/>
  <c r="AY109" i="15"/>
  <c r="AP110" i="15"/>
  <c r="AQ110" i="15"/>
  <c r="AR110" i="15"/>
  <c r="AS110" i="15"/>
  <c r="AT110" i="15"/>
  <c r="AU110" i="15"/>
  <c r="AV110" i="15"/>
  <c r="AW110" i="15"/>
  <c r="AX110" i="15"/>
  <c r="AY110" i="15"/>
  <c r="AP111" i="15"/>
  <c r="AQ111" i="15"/>
  <c r="AR111" i="15"/>
  <c r="AS111" i="15"/>
  <c r="AT111" i="15"/>
  <c r="AU111" i="15"/>
  <c r="AV111" i="15"/>
  <c r="AW111" i="15"/>
  <c r="AX111" i="15"/>
  <c r="AY111" i="15"/>
  <c r="AP112" i="15"/>
  <c r="AQ112" i="15"/>
  <c r="AR112" i="15"/>
  <c r="AS112" i="15"/>
  <c r="AT112" i="15"/>
  <c r="AU112" i="15"/>
  <c r="AV112" i="15"/>
  <c r="AW112" i="15"/>
  <c r="AX112" i="15"/>
  <c r="AY112" i="15"/>
  <c r="AP113" i="15"/>
  <c r="AQ113" i="15"/>
  <c r="AR113" i="15"/>
  <c r="AS113" i="15"/>
  <c r="AT113" i="15"/>
  <c r="AU113" i="15"/>
  <c r="AV113" i="15"/>
  <c r="AW113" i="15"/>
  <c r="AX113" i="15"/>
  <c r="AY113" i="15"/>
  <c r="AP114" i="15"/>
  <c r="AQ114" i="15"/>
  <c r="AR114" i="15"/>
  <c r="AS114" i="15"/>
  <c r="AT114" i="15"/>
  <c r="AU114" i="15"/>
  <c r="AV114" i="15"/>
  <c r="AW114" i="15"/>
  <c r="AX114" i="15"/>
  <c r="AY114" i="15"/>
  <c r="AP115" i="15"/>
  <c r="AQ115" i="15"/>
  <c r="AR115" i="15"/>
  <c r="AS115" i="15"/>
  <c r="AT115" i="15"/>
  <c r="AU115" i="15"/>
  <c r="AV115" i="15"/>
  <c r="AW115" i="15"/>
  <c r="AX115" i="15"/>
  <c r="AY115" i="15"/>
  <c r="AP116" i="15"/>
  <c r="AQ116" i="15"/>
  <c r="AR116" i="15"/>
  <c r="AS116" i="15"/>
  <c r="AT116" i="15"/>
  <c r="AU116" i="15"/>
  <c r="AV116" i="15"/>
  <c r="AW116" i="15"/>
  <c r="AX116" i="15"/>
  <c r="AY116" i="15"/>
  <c r="AP117" i="15"/>
  <c r="AQ117" i="15"/>
  <c r="AR117" i="15"/>
  <c r="AS117" i="15"/>
  <c r="AT117" i="15"/>
  <c r="AU117" i="15"/>
  <c r="AV117" i="15"/>
  <c r="AW117" i="15"/>
  <c r="AX117" i="15"/>
  <c r="AY117" i="15"/>
  <c r="AP118" i="15"/>
  <c r="AQ118" i="15"/>
  <c r="AR118" i="15"/>
  <c r="AS118" i="15"/>
  <c r="AT118" i="15"/>
  <c r="AU118" i="15"/>
  <c r="AV118" i="15"/>
  <c r="AW118" i="15"/>
  <c r="AX118" i="15"/>
  <c r="AY118" i="15"/>
  <c r="AP119" i="15"/>
  <c r="AQ119" i="15"/>
  <c r="AR119" i="15"/>
  <c r="AS119" i="15"/>
  <c r="AT119" i="15"/>
  <c r="AU119" i="15"/>
  <c r="AV119" i="15"/>
  <c r="AW119" i="15"/>
  <c r="AX119" i="15"/>
  <c r="AY119" i="15"/>
  <c r="AP120" i="15"/>
  <c r="AQ120" i="15"/>
  <c r="AR120" i="15"/>
  <c r="AS120" i="15"/>
  <c r="AT120" i="15"/>
  <c r="AU120" i="15"/>
  <c r="AV120" i="15"/>
  <c r="AW120" i="15"/>
  <c r="AX120" i="15"/>
  <c r="AY120" i="15"/>
  <c r="AP121" i="15"/>
  <c r="AQ121" i="15"/>
  <c r="AR121" i="15"/>
  <c r="AS121" i="15"/>
  <c r="AT121" i="15"/>
  <c r="AU121" i="15"/>
  <c r="AV121" i="15"/>
  <c r="AW121" i="15"/>
  <c r="AX121" i="15"/>
  <c r="AY121" i="15"/>
  <c r="AP122" i="15"/>
  <c r="AQ122" i="15"/>
  <c r="AR122" i="15"/>
  <c r="AS122" i="15"/>
  <c r="AT122" i="15"/>
  <c r="AU122" i="15"/>
  <c r="AV122" i="15"/>
  <c r="AW122" i="15"/>
  <c r="AX122" i="15"/>
  <c r="AY122" i="15"/>
  <c r="AP123" i="15"/>
  <c r="AQ123" i="15"/>
  <c r="AR123" i="15"/>
  <c r="AS123" i="15"/>
  <c r="AT123" i="15"/>
  <c r="AU123" i="15"/>
  <c r="AV123" i="15"/>
  <c r="AW123" i="15"/>
  <c r="AX123" i="15"/>
  <c r="AY123" i="15"/>
  <c r="AP124" i="15"/>
  <c r="AQ124" i="15"/>
  <c r="AR124" i="15"/>
  <c r="AS124" i="15"/>
  <c r="AT124" i="15"/>
  <c r="AU124" i="15"/>
  <c r="AV124" i="15"/>
  <c r="AW124" i="15"/>
  <c r="AX124" i="15"/>
  <c r="AY124" i="15"/>
  <c r="AP125" i="15"/>
  <c r="AQ125" i="15"/>
  <c r="AR125" i="15"/>
  <c r="AS125" i="15"/>
  <c r="AT125" i="15"/>
  <c r="AU125" i="15"/>
  <c r="AV125" i="15"/>
  <c r="AW125" i="15"/>
  <c r="AX125" i="15"/>
  <c r="AY125" i="15"/>
  <c r="AP126" i="15"/>
  <c r="AQ126" i="15"/>
  <c r="AR126" i="15"/>
  <c r="AS126" i="15"/>
  <c r="AT126" i="15"/>
  <c r="AU126" i="15"/>
  <c r="AV126" i="15"/>
  <c r="AW126" i="15"/>
  <c r="AX126" i="15"/>
  <c r="AY126" i="15"/>
  <c r="AP127" i="15"/>
  <c r="AQ127" i="15"/>
  <c r="AR127" i="15"/>
  <c r="AS127" i="15"/>
  <c r="AT127" i="15"/>
  <c r="AU127" i="15"/>
  <c r="AV127" i="15"/>
  <c r="AW127" i="15"/>
  <c r="AX127" i="15"/>
  <c r="AY127" i="15"/>
  <c r="AP128" i="15"/>
  <c r="AQ128" i="15"/>
  <c r="AR128" i="15"/>
  <c r="AS128" i="15"/>
  <c r="AT128" i="15"/>
  <c r="AU128" i="15"/>
  <c r="AV128" i="15"/>
  <c r="AW128" i="15"/>
  <c r="AX128" i="15"/>
  <c r="AY128" i="15"/>
  <c r="AP129" i="15"/>
  <c r="AQ129" i="15"/>
  <c r="AR129" i="15"/>
  <c r="AS129" i="15"/>
  <c r="AT129" i="15"/>
  <c r="AU129" i="15"/>
  <c r="AV129" i="15"/>
  <c r="AW129" i="15"/>
  <c r="AX129" i="15"/>
  <c r="AY129" i="15"/>
  <c r="AY2" i="15"/>
  <c r="AX2" i="15"/>
  <c r="AW2" i="15"/>
  <c r="AV2" i="15"/>
  <c r="AU2" i="15"/>
  <c r="AT2" i="15"/>
  <c r="AS2" i="15"/>
  <c r="AR2" i="15"/>
  <c r="AQ2" i="15"/>
  <c r="AP2" i="15"/>
  <c r="AC4" i="15"/>
  <c r="AD4" i="15"/>
  <c r="AE4" i="15"/>
  <c r="AF4" i="15"/>
  <c r="AG4" i="15"/>
  <c r="AH4" i="15"/>
  <c r="AI4" i="15"/>
  <c r="AJ4" i="15"/>
  <c r="AK4" i="15"/>
  <c r="AL4" i="15"/>
  <c r="AC5" i="15"/>
  <c r="AD5" i="15"/>
  <c r="AE5" i="15"/>
  <c r="AF5" i="15"/>
  <c r="AG5" i="15"/>
  <c r="AH5" i="15"/>
  <c r="AI5" i="15"/>
  <c r="AJ5" i="15"/>
  <c r="AK5" i="15"/>
  <c r="AL5" i="15"/>
  <c r="AC7" i="15"/>
  <c r="AD7" i="15"/>
  <c r="AE7" i="15"/>
  <c r="AF7" i="15"/>
  <c r="AG7" i="15"/>
  <c r="AH7" i="15"/>
  <c r="AI7" i="15"/>
  <c r="AJ7" i="15"/>
  <c r="AK7" i="15"/>
  <c r="AL7" i="15"/>
  <c r="AC45" i="15"/>
  <c r="AD45" i="15"/>
  <c r="AE45" i="15"/>
  <c r="AF45" i="15"/>
  <c r="AG45" i="15"/>
  <c r="AH45" i="15"/>
  <c r="AI45" i="15"/>
  <c r="AJ45" i="15"/>
  <c r="AK45" i="15"/>
  <c r="AL45" i="15"/>
  <c r="AC46" i="15"/>
  <c r="AD46" i="15"/>
  <c r="AE46" i="15"/>
  <c r="AF46" i="15"/>
  <c r="AG46" i="15"/>
  <c r="AH46" i="15"/>
  <c r="AI46" i="15"/>
  <c r="AJ46" i="15"/>
  <c r="AK46" i="15"/>
  <c r="AL46" i="15"/>
  <c r="AC47" i="15"/>
  <c r="AD47" i="15"/>
  <c r="AE47" i="15"/>
  <c r="AF47" i="15"/>
  <c r="AG47" i="15"/>
  <c r="AH47" i="15"/>
  <c r="AI47" i="15"/>
  <c r="AJ47" i="15"/>
  <c r="AK47" i="15"/>
  <c r="AL47" i="15"/>
  <c r="AC48" i="15"/>
  <c r="AD48" i="15"/>
  <c r="AE48" i="15"/>
  <c r="AF48" i="15"/>
  <c r="AG48" i="15"/>
  <c r="AH48" i="15"/>
  <c r="AI48" i="15"/>
  <c r="AJ48" i="15"/>
  <c r="AK48" i="15"/>
  <c r="AL48" i="15"/>
  <c r="AC49" i="15"/>
  <c r="AD49" i="15"/>
  <c r="AE49" i="15"/>
  <c r="AF49" i="15"/>
  <c r="AG49" i="15"/>
  <c r="AH49" i="15"/>
  <c r="AI49" i="15"/>
  <c r="AJ49" i="15"/>
  <c r="AK49" i="15"/>
  <c r="AL49" i="15"/>
  <c r="AC50" i="15"/>
  <c r="AD50" i="15"/>
  <c r="AE50" i="15"/>
  <c r="AF50" i="15"/>
  <c r="AG50" i="15"/>
  <c r="AH50" i="15"/>
  <c r="AI50" i="15"/>
  <c r="AJ50" i="15"/>
  <c r="AK50" i="15"/>
  <c r="AL50" i="15"/>
  <c r="AC51" i="15"/>
  <c r="AD51" i="15"/>
  <c r="AE51" i="15"/>
  <c r="AF51" i="15"/>
  <c r="AG51" i="15"/>
  <c r="AH51" i="15"/>
  <c r="AI51" i="15"/>
  <c r="AJ51" i="15"/>
  <c r="AK51" i="15"/>
  <c r="AL51" i="15"/>
  <c r="AC52" i="15"/>
  <c r="AD52" i="15"/>
  <c r="AE52" i="15"/>
  <c r="AF52" i="15"/>
  <c r="AG52" i="15"/>
  <c r="AH52" i="15"/>
  <c r="AI52" i="15"/>
  <c r="AJ52" i="15"/>
  <c r="AK52" i="15"/>
  <c r="AL52" i="15"/>
  <c r="AC53" i="15"/>
  <c r="AD53" i="15"/>
  <c r="AE53" i="15"/>
  <c r="AF53" i="15"/>
  <c r="AG53" i="15"/>
  <c r="AH53" i="15"/>
  <c r="AI53" i="15"/>
  <c r="AJ53" i="15"/>
  <c r="AK53" i="15"/>
  <c r="AL53" i="15"/>
  <c r="AC54" i="15"/>
  <c r="AD54" i="15"/>
  <c r="AE54" i="15"/>
  <c r="AF54" i="15"/>
  <c r="AG54" i="15"/>
  <c r="AH54" i="15"/>
  <c r="AI54" i="15"/>
  <c r="AJ54" i="15"/>
  <c r="AK54" i="15"/>
  <c r="AL54" i="15"/>
  <c r="AC55" i="15"/>
  <c r="AD55" i="15"/>
  <c r="AE55" i="15"/>
  <c r="AF55" i="15"/>
  <c r="AG55" i="15"/>
  <c r="AH55" i="15"/>
  <c r="AI55" i="15"/>
  <c r="AJ55" i="15"/>
  <c r="AK55" i="15"/>
  <c r="AL55" i="15"/>
  <c r="AC56" i="15"/>
  <c r="AD56" i="15"/>
  <c r="AE56" i="15"/>
  <c r="AF56" i="15"/>
  <c r="AG56" i="15"/>
  <c r="AH56" i="15"/>
  <c r="AI56" i="15"/>
  <c r="AJ56" i="15"/>
  <c r="AK56" i="15"/>
  <c r="AL56" i="15"/>
  <c r="AC57" i="15"/>
  <c r="AD57" i="15"/>
  <c r="AE57" i="15"/>
  <c r="AF57" i="15"/>
  <c r="AG57" i="15"/>
  <c r="AH57" i="15"/>
  <c r="AI57" i="15"/>
  <c r="AJ57" i="15"/>
  <c r="AK57" i="15"/>
  <c r="AL57" i="15"/>
  <c r="AC58" i="15"/>
  <c r="AD58" i="15"/>
  <c r="AE58" i="15"/>
  <c r="AF58" i="15"/>
  <c r="AG58" i="15"/>
  <c r="AH58" i="15"/>
  <c r="AI58" i="15"/>
  <c r="AJ58" i="15"/>
  <c r="AK58" i="15"/>
  <c r="AL58" i="15"/>
  <c r="AC59" i="15"/>
  <c r="AD59" i="15"/>
  <c r="AE59" i="15"/>
  <c r="AF59" i="15"/>
  <c r="AG59" i="15"/>
  <c r="AH59" i="15"/>
  <c r="AI59" i="15"/>
  <c r="AJ59" i="15"/>
  <c r="AK59" i="15"/>
  <c r="AL59" i="15"/>
  <c r="AC60" i="15"/>
  <c r="AD60" i="15"/>
  <c r="AE60" i="15"/>
  <c r="AF60" i="15"/>
  <c r="AG60" i="15"/>
  <c r="AH60" i="15"/>
  <c r="AI60" i="15"/>
  <c r="AJ60" i="15"/>
  <c r="AK60" i="15"/>
  <c r="AL60" i="15"/>
  <c r="AC61" i="15"/>
  <c r="AD61" i="15"/>
  <c r="AE61" i="15"/>
  <c r="AF61" i="15"/>
  <c r="AG61" i="15"/>
  <c r="AH61" i="15"/>
  <c r="AI61" i="15"/>
  <c r="AJ61" i="15"/>
  <c r="AK61" i="15"/>
  <c r="AL61" i="15"/>
  <c r="AC62" i="15"/>
  <c r="AD62" i="15"/>
  <c r="AE62" i="15"/>
  <c r="AF62" i="15"/>
  <c r="AG62" i="15"/>
  <c r="AH62" i="15"/>
  <c r="AI62" i="15"/>
  <c r="AJ62" i="15"/>
  <c r="AK62" i="15"/>
  <c r="AL62" i="15"/>
  <c r="AC63" i="15"/>
  <c r="AD63" i="15"/>
  <c r="AE63" i="15"/>
  <c r="AF63" i="15"/>
  <c r="AG63" i="15"/>
  <c r="AH63" i="15"/>
  <c r="AI63" i="15"/>
  <c r="AJ63" i="15"/>
  <c r="AK63" i="15"/>
  <c r="AL63" i="15"/>
  <c r="AC64" i="15"/>
  <c r="AD64" i="15"/>
  <c r="AE64" i="15"/>
  <c r="AF64" i="15"/>
  <c r="AG64" i="15"/>
  <c r="AH64" i="15"/>
  <c r="AI64" i="15"/>
  <c r="AJ64" i="15"/>
  <c r="AK64" i="15"/>
  <c r="AL64" i="15"/>
  <c r="AC65" i="15"/>
  <c r="AD65" i="15"/>
  <c r="AE65" i="15"/>
  <c r="AF65" i="15"/>
  <c r="AG65" i="15"/>
  <c r="AH65" i="15"/>
  <c r="AI65" i="15"/>
  <c r="AJ65" i="15"/>
  <c r="AK65" i="15"/>
  <c r="AL65" i="15"/>
  <c r="AC66" i="15"/>
  <c r="AD66" i="15"/>
  <c r="AE66" i="15"/>
  <c r="AF66" i="15"/>
  <c r="AG66" i="15"/>
  <c r="AH66" i="15"/>
  <c r="AI66" i="15"/>
  <c r="AJ66" i="15"/>
  <c r="AK66" i="15"/>
  <c r="AL66" i="15"/>
  <c r="AC67" i="15"/>
  <c r="AD67" i="15"/>
  <c r="AE67" i="15"/>
  <c r="AF67" i="15"/>
  <c r="AG67" i="15"/>
  <c r="AH67" i="15"/>
  <c r="AI67" i="15"/>
  <c r="AJ67" i="15"/>
  <c r="AK67" i="15"/>
  <c r="AL67" i="15"/>
  <c r="AC68" i="15"/>
  <c r="AD68" i="15"/>
  <c r="AE68" i="15"/>
  <c r="AF68" i="15"/>
  <c r="AG68" i="15"/>
  <c r="AH68" i="15"/>
  <c r="AI68" i="15"/>
  <c r="AJ68" i="15"/>
  <c r="AK68" i="15"/>
  <c r="AL68" i="15"/>
  <c r="AC69" i="15"/>
  <c r="AD69" i="15"/>
  <c r="AE69" i="15"/>
  <c r="AF69" i="15"/>
  <c r="AG69" i="15"/>
  <c r="AH69" i="15"/>
  <c r="AI69" i="15"/>
  <c r="AJ69" i="15"/>
  <c r="AK69" i="15"/>
  <c r="AL69" i="15"/>
  <c r="AC70" i="15"/>
  <c r="AD70" i="15"/>
  <c r="AE70" i="15"/>
  <c r="AF70" i="15"/>
  <c r="AG70" i="15"/>
  <c r="AH70" i="15"/>
  <c r="AI70" i="15"/>
  <c r="AJ70" i="15"/>
  <c r="AK70" i="15"/>
  <c r="AL70" i="15"/>
  <c r="AC71" i="15"/>
  <c r="AD71" i="15"/>
  <c r="AE71" i="15"/>
  <c r="AF71" i="15"/>
  <c r="AG71" i="15"/>
  <c r="AH71" i="15"/>
  <c r="AI71" i="15"/>
  <c r="AJ71" i="15"/>
  <c r="AK71" i="15"/>
  <c r="AL71" i="15"/>
  <c r="AC72" i="15"/>
  <c r="AD72" i="15"/>
  <c r="AE72" i="15"/>
  <c r="AF72" i="15"/>
  <c r="AG72" i="15"/>
  <c r="AH72" i="15"/>
  <c r="AI72" i="15"/>
  <c r="AJ72" i="15"/>
  <c r="AK72" i="15"/>
  <c r="AL72" i="15"/>
  <c r="AC73" i="15"/>
  <c r="AD73" i="15"/>
  <c r="AE73" i="15"/>
  <c r="AF73" i="15"/>
  <c r="AG73" i="15"/>
  <c r="AH73" i="15"/>
  <c r="AI73" i="15"/>
  <c r="AJ73" i="15"/>
  <c r="AK73" i="15"/>
  <c r="AL73" i="15"/>
  <c r="AC74" i="15"/>
  <c r="AD74" i="15"/>
  <c r="AE74" i="15"/>
  <c r="AF74" i="15"/>
  <c r="AG74" i="15"/>
  <c r="AH74" i="15"/>
  <c r="AI74" i="15"/>
  <c r="AJ74" i="15"/>
  <c r="AK74" i="15"/>
  <c r="AL74" i="15"/>
  <c r="AC75" i="15"/>
  <c r="AD75" i="15"/>
  <c r="AE75" i="15"/>
  <c r="AF75" i="15"/>
  <c r="AG75" i="15"/>
  <c r="AH75" i="15"/>
  <c r="AI75" i="15"/>
  <c r="AJ75" i="15"/>
  <c r="AK75" i="15"/>
  <c r="AL75" i="15"/>
  <c r="AC76" i="15"/>
  <c r="AD76" i="15"/>
  <c r="AE76" i="15"/>
  <c r="AF76" i="15"/>
  <c r="AG76" i="15"/>
  <c r="AH76" i="15"/>
  <c r="AI76" i="15"/>
  <c r="AJ76" i="15"/>
  <c r="AK76" i="15"/>
  <c r="AL76" i="15"/>
  <c r="AC77" i="15"/>
  <c r="AD77" i="15"/>
  <c r="AE77" i="15"/>
  <c r="AF77" i="15"/>
  <c r="AG77" i="15"/>
  <c r="AH77" i="15"/>
  <c r="AI77" i="15"/>
  <c r="AJ77" i="15"/>
  <c r="AK77" i="15"/>
  <c r="AL77" i="15"/>
  <c r="AC78" i="15"/>
  <c r="AD78" i="15"/>
  <c r="AE78" i="15"/>
  <c r="AF78" i="15"/>
  <c r="AG78" i="15"/>
  <c r="AH78" i="15"/>
  <c r="AI78" i="15"/>
  <c r="AJ78" i="15"/>
  <c r="AK78" i="15"/>
  <c r="AL78" i="15"/>
  <c r="AC79" i="15"/>
  <c r="AD79" i="15"/>
  <c r="AE79" i="15"/>
  <c r="AF79" i="15"/>
  <c r="AG79" i="15"/>
  <c r="AH79" i="15"/>
  <c r="AI79" i="15"/>
  <c r="AJ79" i="15"/>
  <c r="AK79" i="15"/>
  <c r="AL79" i="15"/>
  <c r="AC80" i="15"/>
  <c r="AD80" i="15"/>
  <c r="AE80" i="15"/>
  <c r="AF80" i="15"/>
  <c r="AG80" i="15"/>
  <c r="AH80" i="15"/>
  <c r="AI80" i="15"/>
  <c r="AJ80" i="15"/>
  <c r="AK80" i="15"/>
  <c r="AL80" i="15"/>
  <c r="AC81" i="15"/>
  <c r="AD81" i="15"/>
  <c r="AE81" i="15"/>
  <c r="AF81" i="15"/>
  <c r="AG81" i="15"/>
  <c r="AH81" i="15"/>
  <c r="AI81" i="15"/>
  <c r="AJ81" i="15"/>
  <c r="AK81" i="15"/>
  <c r="AL81" i="15"/>
  <c r="AC82" i="15"/>
  <c r="AD82" i="15"/>
  <c r="AE82" i="15"/>
  <c r="AF82" i="15"/>
  <c r="AG82" i="15"/>
  <c r="AH82" i="15"/>
  <c r="AI82" i="15"/>
  <c r="AJ82" i="15"/>
  <c r="AK82" i="15"/>
  <c r="AL82" i="15"/>
  <c r="AC83" i="15"/>
  <c r="AD83" i="15"/>
  <c r="AE83" i="15"/>
  <c r="AF83" i="15"/>
  <c r="AG83" i="15"/>
  <c r="AH83" i="15"/>
  <c r="AI83" i="15"/>
  <c r="AJ83" i="15"/>
  <c r="AK83" i="15"/>
  <c r="AL83" i="15"/>
  <c r="AC84" i="15"/>
  <c r="AD84" i="15"/>
  <c r="AE84" i="15"/>
  <c r="AF84" i="15"/>
  <c r="AG84" i="15"/>
  <c r="AH84" i="15"/>
  <c r="AI84" i="15"/>
  <c r="AJ84" i="15"/>
  <c r="AK84" i="15"/>
  <c r="AL84" i="15"/>
  <c r="AC85" i="15"/>
  <c r="AD85" i="15"/>
  <c r="AE85" i="15"/>
  <c r="AF85" i="15"/>
  <c r="AG85" i="15"/>
  <c r="AH85" i="15"/>
  <c r="AI85" i="15"/>
  <c r="AJ85" i="15"/>
  <c r="AK85" i="15"/>
  <c r="AL85" i="15"/>
  <c r="AC86" i="15"/>
  <c r="AD86" i="15"/>
  <c r="AE86" i="15"/>
  <c r="AF86" i="15"/>
  <c r="AG86" i="15"/>
  <c r="AH86" i="15"/>
  <c r="AI86" i="15"/>
  <c r="AJ86" i="15"/>
  <c r="AK86" i="15"/>
  <c r="AL86" i="15"/>
  <c r="AC87" i="15"/>
  <c r="AD87" i="15"/>
  <c r="AE87" i="15"/>
  <c r="AF87" i="15"/>
  <c r="AG87" i="15"/>
  <c r="AH87" i="15"/>
  <c r="AI87" i="15"/>
  <c r="AJ87" i="15"/>
  <c r="AK87" i="15"/>
  <c r="AL87" i="15"/>
  <c r="AC88" i="15"/>
  <c r="AD88" i="15"/>
  <c r="AE88" i="15"/>
  <c r="AF88" i="15"/>
  <c r="AG88" i="15"/>
  <c r="AH88" i="15"/>
  <c r="AI88" i="15"/>
  <c r="AJ88" i="15"/>
  <c r="AK88" i="15"/>
  <c r="AL88" i="15"/>
  <c r="AC89" i="15"/>
  <c r="AD89" i="15"/>
  <c r="AE89" i="15"/>
  <c r="AF89" i="15"/>
  <c r="AG89" i="15"/>
  <c r="AH89" i="15"/>
  <c r="AI89" i="15"/>
  <c r="AJ89" i="15"/>
  <c r="AK89" i="15"/>
  <c r="AL89" i="15"/>
  <c r="AC90" i="15"/>
  <c r="AD90" i="15"/>
  <c r="AE90" i="15"/>
  <c r="AF90" i="15"/>
  <c r="AG90" i="15"/>
  <c r="AH90" i="15"/>
  <c r="AI90" i="15"/>
  <c r="AJ90" i="15"/>
  <c r="AK90" i="15"/>
  <c r="AL90" i="15"/>
  <c r="AC91" i="15"/>
  <c r="AD91" i="15"/>
  <c r="AE91" i="15"/>
  <c r="AF91" i="15"/>
  <c r="AG91" i="15"/>
  <c r="AH91" i="15"/>
  <c r="AI91" i="15"/>
  <c r="AJ91" i="15"/>
  <c r="AK91" i="15"/>
  <c r="AL91" i="15"/>
  <c r="AC92" i="15"/>
  <c r="AD92" i="15"/>
  <c r="AE92" i="15"/>
  <c r="AF92" i="15"/>
  <c r="AG92" i="15"/>
  <c r="AH92" i="15"/>
  <c r="AI92" i="15"/>
  <c r="AJ92" i="15"/>
  <c r="AK92" i="15"/>
  <c r="AL92" i="15"/>
  <c r="AC93" i="15"/>
  <c r="AD93" i="15"/>
  <c r="AE93" i="15"/>
  <c r="AF93" i="15"/>
  <c r="AG93" i="15"/>
  <c r="AH93" i="15"/>
  <c r="AI93" i="15"/>
  <c r="AJ93" i="15"/>
  <c r="AK93" i="15"/>
  <c r="AL93" i="15"/>
  <c r="AC94" i="15"/>
  <c r="AD94" i="15"/>
  <c r="AE94" i="15"/>
  <c r="AF94" i="15"/>
  <c r="AG94" i="15"/>
  <c r="AH94" i="15"/>
  <c r="AI94" i="15"/>
  <c r="AJ94" i="15"/>
  <c r="AK94" i="15"/>
  <c r="AL94" i="15"/>
  <c r="AC95" i="15"/>
  <c r="AD95" i="15"/>
  <c r="AE95" i="15"/>
  <c r="AF95" i="15"/>
  <c r="AG95" i="15"/>
  <c r="AH95" i="15"/>
  <c r="AI95" i="15"/>
  <c r="AJ95" i="15"/>
  <c r="AK95" i="15"/>
  <c r="AL95" i="15"/>
  <c r="AC96" i="15"/>
  <c r="AD96" i="15"/>
  <c r="AE96" i="15"/>
  <c r="AF96" i="15"/>
  <c r="AG96" i="15"/>
  <c r="AH96" i="15"/>
  <c r="AI96" i="15"/>
  <c r="AJ96" i="15"/>
  <c r="AK96" i="15"/>
  <c r="AL96" i="15"/>
  <c r="AC97" i="15"/>
  <c r="AD97" i="15"/>
  <c r="AE97" i="15"/>
  <c r="AF97" i="15"/>
  <c r="AG97" i="15"/>
  <c r="AH97" i="15"/>
  <c r="AI97" i="15"/>
  <c r="AJ97" i="15"/>
  <c r="AK97" i="15"/>
  <c r="AL97" i="15"/>
  <c r="AC98" i="15"/>
  <c r="AD98" i="15"/>
  <c r="AE98" i="15"/>
  <c r="AF98" i="15"/>
  <c r="AG98" i="15"/>
  <c r="AH98" i="15"/>
  <c r="AI98" i="15"/>
  <c r="AJ98" i="15"/>
  <c r="AK98" i="15"/>
  <c r="AL98" i="15"/>
  <c r="AC99" i="15"/>
  <c r="AD99" i="15"/>
  <c r="AE99" i="15"/>
  <c r="AF99" i="15"/>
  <c r="AG99" i="15"/>
  <c r="AH99" i="15"/>
  <c r="AI99" i="15"/>
  <c r="AJ99" i="15"/>
  <c r="AK99" i="15"/>
  <c r="AL99" i="15"/>
  <c r="AC100" i="15"/>
  <c r="AD100" i="15"/>
  <c r="AE100" i="15"/>
  <c r="AF100" i="15"/>
  <c r="AG100" i="15"/>
  <c r="AH100" i="15"/>
  <c r="AI100" i="15"/>
  <c r="AJ100" i="15"/>
  <c r="AK100" i="15"/>
  <c r="AL100" i="15"/>
  <c r="AC101" i="15"/>
  <c r="AD101" i="15"/>
  <c r="AE101" i="15"/>
  <c r="AF101" i="15"/>
  <c r="AG101" i="15"/>
  <c r="AH101" i="15"/>
  <c r="AI101" i="15"/>
  <c r="AJ101" i="15"/>
  <c r="AK101" i="15"/>
  <c r="AL101" i="15"/>
  <c r="AC102" i="15"/>
  <c r="AD102" i="15"/>
  <c r="AE102" i="15"/>
  <c r="AF102" i="15"/>
  <c r="AG102" i="15"/>
  <c r="AH102" i="15"/>
  <c r="AI102" i="15"/>
  <c r="AJ102" i="15"/>
  <c r="AK102" i="15"/>
  <c r="AL102" i="15"/>
  <c r="AC103" i="15"/>
  <c r="AD103" i="15"/>
  <c r="AE103" i="15"/>
  <c r="AF103" i="15"/>
  <c r="AG103" i="15"/>
  <c r="AH103" i="15"/>
  <c r="AI103" i="15"/>
  <c r="AJ103" i="15"/>
  <c r="AK103" i="15"/>
  <c r="AL103" i="15"/>
  <c r="AC104" i="15"/>
  <c r="AD104" i="15"/>
  <c r="AE104" i="15"/>
  <c r="AF104" i="15"/>
  <c r="AG104" i="15"/>
  <c r="AH104" i="15"/>
  <c r="AI104" i="15"/>
  <c r="AJ104" i="15"/>
  <c r="AK104" i="15"/>
  <c r="AL104" i="15"/>
  <c r="AC105" i="15"/>
  <c r="AD105" i="15"/>
  <c r="AE105" i="15"/>
  <c r="AF105" i="15"/>
  <c r="AG105" i="15"/>
  <c r="AH105" i="15"/>
  <c r="AI105" i="15"/>
  <c r="AJ105" i="15"/>
  <c r="AK105" i="15"/>
  <c r="AL105" i="15"/>
  <c r="AC106" i="15"/>
  <c r="AD106" i="15"/>
  <c r="AE106" i="15"/>
  <c r="AF106" i="15"/>
  <c r="AG106" i="15"/>
  <c r="AH106" i="15"/>
  <c r="AI106" i="15"/>
  <c r="AJ106" i="15"/>
  <c r="AK106" i="15"/>
  <c r="AL106" i="15"/>
  <c r="AC107" i="15"/>
  <c r="AD107" i="15"/>
  <c r="AE107" i="15"/>
  <c r="AF107" i="15"/>
  <c r="AG107" i="15"/>
  <c r="AH107" i="15"/>
  <c r="AI107" i="15"/>
  <c r="AJ107" i="15"/>
  <c r="AK107" i="15"/>
  <c r="AL107" i="15"/>
  <c r="AC108" i="15"/>
  <c r="AD108" i="15"/>
  <c r="AE108" i="15"/>
  <c r="AF108" i="15"/>
  <c r="AG108" i="15"/>
  <c r="AH108" i="15"/>
  <c r="AI108" i="15"/>
  <c r="AJ108" i="15"/>
  <c r="AK108" i="15"/>
  <c r="AL108" i="15"/>
  <c r="AC109" i="15"/>
  <c r="AD109" i="15"/>
  <c r="AE109" i="15"/>
  <c r="AF109" i="15"/>
  <c r="AG109" i="15"/>
  <c r="AH109" i="15"/>
  <c r="AI109" i="15"/>
  <c r="AJ109" i="15"/>
  <c r="AK109" i="15"/>
  <c r="AL109" i="15"/>
  <c r="AC110" i="15"/>
  <c r="AD110" i="15"/>
  <c r="AE110" i="15"/>
  <c r="AF110" i="15"/>
  <c r="AG110" i="15"/>
  <c r="AH110" i="15"/>
  <c r="AI110" i="15"/>
  <c r="AJ110" i="15"/>
  <c r="AK110" i="15"/>
  <c r="AL110" i="15"/>
  <c r="AC111" i="15"/>
  <c r="AD111" i="15"/>
  <c r="AE111" i="15"/>
  <c r="AF111" i="15"/>
  <c r="AG111" i="15"/>
  <c r="AH111" i="15"/>
  <c r="AI111" i="15"/>
  <c r="AJ111" i="15"/>
  <c r="AK111" i="15"/>
  <c r="AL111" i="15"/>
  <c r="AC112" i="15"/>
  <c r="AD112" i="15"/>
  <c r="AE112" i="15"/>
  <c r="AF112" i="15"/>
  <c r="AG112" i="15"/>
  <c r="AH112" i="15"/>
  <c r="AI112" i="15"/>
  <c r="AJ112" i="15"/>
  <c r="AK112" i="15"/>
  <c r="AL112" i="15"/>
  <c r="AC113" i="15"/>
  <c r="AD113" i="15"/>
  <c r="AE113" i="15"/>
  <c r="AF113" i="15"/>
  <c r="AG113" i="15"/>
  <c r="AH113" i="15"/>
  <c r="AI113" i="15"/>
  <c r="AJ113" i="15"/>
  <c r="AK113" i="15"/>
  <c r="AL113" i="15"/>
  <c r="AC114" i="15"/>
  <c r="AD114" i="15"/>
  <c r="AE114" i="15"/>
  <c r="AF114" i="15"/>
  <c r="AG114" i="15"/>
  <c r="AH114" i="15"/>
  <c r="AI114" i="15"/>
  <c r="AJ114" i="15"/>
  <c r="AK114" i="15"/>
  <c r="AL114" i="15"/>
  <c r="AC115" i="15"/>
  <c r="AD115" i="15"/>
  <c r="AE115" i="15"/>
  <c r="AF115" i="15"/>
  <c r="AG115" i="15"/>
  <c r="AH115" i="15"/>
  <c r="AI115" i="15"/>
  <c r="AJ115" i="15"/>
  <c r="AK115" i="15"/>
  <c r="AL115" i="15"/>
  <c r="AC116" i="15"/>
  <c r="AD116" i="15"/>
  <c r="AE116" i="15"/>
  <c r="AF116" i="15"/>
  <c r="AG116" i="15"/>
  <c r="AH116" i="15"/>
  <c r="AI116" i="15"/>
  <c r="AJ116" i="15"/>
  <c r="AK116" i="15"/>
  <c r="AL116" i="15"/>
  <c r="AC117" i="15"/>
  <c r="AD117" i="15"/>
  <c r="AE117" i="15"/>
  <c r="AF117" i="15"/>
  <c r="AG117" i="15"/>
  <c r="AH117" i="15"/>
  <c r="AI117" i="15"/>
  <c r="AJ117" i="15"/>
  <c r="AK117" i="15"/>
  <c r="AL117" i="15"/>
  <c r="AC118" i="15"/>
  <c r="AD118" i="15"/>
  <c r="AE118" i="15"/>
  <c r="AF118" i="15"/>
  <c r="AG118" i="15"/>
  <c r="AH118" i="15"/>
  <c r="AI118" i="15"/>
  <c r="AJ118" i="15"/>
  <c r="AK118" i="15"/>
  <c r="AL118" i="15"/>
  <c r="AC119" i="15"/>
  <c r="AD119" i="15"/>
  <c r="AE119" i="15"/>
  <c r="AF119" i="15"/>
  <c r="AG119" i="15"/>
  <c r="AH119" i="15"/>
  <c r="AI119" i="15"/>
  <c r="AJ119" i="15"/>
  <c r="AK119" i="15"/>
  <c r="AL119" i="15"/>
  <c r="AC120" i="15"/>
  <c r="AD120" i="15"/>
  <c r="AE120" i="15"/>
  <c r="AF120" i="15"/>
  <c r="AG120" i="15"/>
  <c r="AH120" i="15"/>
  <c r="AI120" i="15"/>
  <c r="AJ120" i="15"/>
  <c r="AK120" i="15"/>
  <c r="AL120" i="15"/>
  <c r="AC121" i="15"/>
  <c r="AD121" i="15"/>
  <c r="AE121" i="15"/>
  <c r="AF121" i="15"/>
  <c r="AG121" i="15"/>
  <c r="AH121" i="15"/>
  <c r="AI121" i="15"/>
  <c r="AJ121" i="15"/>
  <c r="AK121" i="15"/>
  <c r="AL121" i="15"/>
  <c r="AC122" i="15"/>
  <c r="AD122" i="15"/>
  <c r="AE122" i="15"/>
  <c r="AF122" i="15"/>
  <c r="AG122" i="15"/>
  <c r="AH122" i="15"/>
  <c r="AI122" i="15"/>
  <c r="AJ122" i="15"/>
  <c r="AK122" i="15"/>
  <c r="AL122" i="15"/>
  <c r="AC123" i="15"/>
  <c r="AD123" i="15"/>
  <c r="AE123" i="15"/>
  <c r="AF123" i="15"/>
  <c r="AG123" i="15"/>
  <c r="AH123" i="15"/>
  <c r="AI123" i="15"/>
  <c r="AJ123" i="15"/>
  <c r="AK123" i="15"/>
  <c r="AL123" i="15"/>
  <c r="AC124" i="15"/>
  <c r="AD124" i="15"/>
  <c r="AE124" i="15"/>
  <c r="AF124" i="15"/>
  <c r="AG124" i="15"/>
  <c r="AH124" i="15"/>
  <c r="AI124" i="15"/>
  <c r="AJ124" i="15"/>
  <c r="AK124" i="15"/>
  <c r="AL124" i="15"/>
  <c r="AC125" i="15"/>
  <c r="AD125" i="15"/>
  <c r="AE125" i="15"/>
  <c r="AF125" i="15"/>
  <c r="AG125" i="15"/>
  <c r="AH125" i="15"/>
  <c r="AI125" i="15"/>
  <c r="AJ125" i="15"/>
  <c r="AK125" i="15"/>
  <c r="AL125" i="15"/>
  <c r="AC126" i="15"/>
  <c r="AD126" i="15"/>
  <c r="AE126" i="15"/>
  <c r="AF126" i="15"/>
  <c r="AG126" i="15"/>
  <c r="AH126" i="15"/>
  <c r="AI126" i="15"/>
  <c r="AJ126" i="15"/>
  <c r="AK126" i="15"/>
  <c r="AL126" i="15"/>
  <c r="AC127" i="15"/>
  <c r="AD127" i="15"/>
  <c r="AE127" i="15"/>
  <c r="AF127" i="15"/>
  <c r="AG127" i="15"/>
  <c r="AH127" i="15"/>
  <c r="AI127" i="15"/>
  <c r="AJ127" i="15"/>
  <c r="AK127" i="15"/>
  <c r="AL127" i="15"/>
  <c r="AC128" i="15"/>
  <c r="AD128" i="15"/>
  <c r="AE128" i="15"/>
  <c r="AF128" i="15"/>
  <c r="AG128" i="15"/>
  <c r="AH128" i="15"/>
  <c r="AI128" i="15"/>
  <c r="AJ128" i="15"/>
  <c r="AK128" i="15"/>
  <c r="AL128" i="15"/>
  <c r="AC129" i="15"/>
  <c r="AD129" i="15"/>
  <c r="AE129" i="15"/>
  <c r="AF129" i="15"/>
  <c r="AG129" i="15"/>
  <c r="AH129" i="15"/>
  <c r="AI129" i="15"/>
  <c r="AJ129" i="15"/>
  <c r="AK129" i="15"/>
  <c r="AL129" i="15"/>
  <c r="Q54" i="15"/>
  <c r="R54" i="15"/>
  <c r="S54" i="15"/>
  <c r="T54" i="15"/>
  <c r="P54" i="15"/>
  <c r="P3" i="15"/>
  <c r="Q3" i="15"/>
  <c r="R3" i="15"/>
  <c r="S3" i="15"/>
  <c r="T3" i="15"/>
  <c r="U3" i="15"/>
  <c r="V3" i="15"/>
  <c r="W3" i="15"/>
  <c r="X3" i="15"/>
  <c r="Y3" i="15"/>
  <c r="P4" i="15"/>
  <c r="Q4" i="15"/>
  <c r="R4" i="15"/>
  <c r="S4" i="15"/>
  <c r="T4" i="15"/>
  <c r="U4" i="15"/>
  <c r="V4" i="15"/>
  <c r="W4" i="15"/>
  <c r="X4" i="15"/>
  <c r="Y4" i="15"/>
  <c r="P5" i="15"/>
  <c r="Q5" i="15"/>
  <c r="R5" i="15"/>
  <c r="S5" i="15"/>
  <c r="T5" i="15"/>
  <c r="U5" i="15"/>
  <c r="V5" i="15"/>
  <c r="W5" i="15"/>
  <c r="X5" i="15"/>
  <c r="Y5" i="15"/>
  <c r="P6" i="15"/>
  <c r="Q6" i="15"/>
  <c r="R6" i="15"/>
  <c r="S6" i="15"/>
  <c r="T6" i="15"/>
  <c r="U6" i="15"/>
  <c r="V6" i="15"/>
  <c r="W6" i="15"/>
  <c r="X6" i="15"/>
  <c r="Y6" i="15"/>
  <c r="P7" i="15"/>
  <c r="Q7" i="15"/>
  <c r="R7" i="15"/>
  <c r="S7" i="15"/>
  <c r="T7" i="15"/>
  <c r="U7" i="15"/>
  <c r="V7" i="15"/>
  <c r="W7" i="15"/>
  <c r="X7" i="15"/>
  <c r="Y7" i="15"/>
  <c r="P45" i="15"/>
  <c r="Q45" i="15"/>
  <c r="R45" i="15"/>
  <c r="S45" i="15"/>
  <c r="T45" i="15"/>
  <c r="U45" i="15"/>
  <c r="V45" i="15"/>
  <c r="W45" i="15"/>
  <c r="X45" i="15"/>
  <c r="Y45" i="15"/>
  <c r="P46" i="15"/>
  <c r="Q46" i="15"/>
  <c r="R46" i="15"/>
  <c r="S46" i="15"/>
  <c r="T46" i="15"/>
  <c r="U46" i="15"/>
  <c r="V46" i="15"/>
  <c r="W46" i="15"/>
  <c r="X46" i="15"/>
  <c r="Y46" i="15"/>
  <c r="P47" i="15"/>
  <c r="Q47" i="15"/>
  <c r="R47" i="15"/>
  <c r="S47" i="15"/>
  <c r="T47" i="15"/>
  <c r="U47" i="15"/>
  <c r="V47" i="15"/>
  <c r="W47" i="15"/>
  <c r="X47" i="15"/>
  <c r="Y47" i="15"/>
  <c r="P48" i="15"/>
  <c r="Q48" i="15"/>
  <c r="R48" i="15"/>
  <c r="S48" i="15"/>
  <c r="T48" i="15"/>
  <c r="U48" i="15"/>
  <c r="V48" i="15"/>
  <c r="W48" i="15"/>
  <c r="X48" i="15"/>
  <c r="Y48" i="15"/>
  <c r="P49" i="15"/>
  <c r="Q49" i="15"/>
  <c r="R49" i="15"/>
  <c r="S49" i="15"/>
  <c r="T49" i="15"/>
  <c r="U49" i="15"/>
  <c r="V49" i="15"/>
  <c r="W49" i="15"/>
  <c r="X49" i="15"/>
  <c r="Y49" i="15"/>
  <c r="P50" i="15"/>
  <c r="Q50" i="15"/>
  <c r="R50" i="15"/>
  <c r="S50" i="15"/>
  <c r="T50" i="15"/>
  <c r="U50" i="15"/>
  <c r="V50" i="15"/>
  <c r="W50" i="15"/>
  <c r="X50" i="15"/>
  <c r="Y50" i="15"/>
  <c r="P51" i="15"/>
  <c r="Q51" i="15"/>
  <c r="R51" i="15"/>
  <c r="S51" i="15"/>
  <c r="T51" i="15"/>
  <c r="U51" i="15"/>
  <c r="V51" i="15"/>
  <c r="W51" i="15"/>
  <c r="X51" i="15"/>
  <c r="Y51" i="15"/>
  <c r="P52" i="15"/>
  <c r="Q52" i="15"/>
  <c r="R52" i="15"/>
  <c r="S52" i="15"/>
  <c r="T52" i="15"/>
  <c r="U52" i="15"/>
  <c r="V52" i="15"/>
  <c r="W52" i="15"/>
  <c r="X52" i="15"/>
  <c r="Y52" i="15"/>
  <c r="P53" i="15"/>
  <c r="Q53" i="15"/>
  <c r="R53" i="15"/>
  <c r="S53" i="15"/>
  <c r="T53" i="15"/>
  <c r="U53" i="15"/>
  <c r="V53" i="15"/>
  <c r="W53" i="15"/>
  <c r="X53" i="15"/>
  <c r="Y53" i="15"/>
  <c r="U54" i="15"/>
  <c r="V54" i="15"/>
  <c r="W54" i="15"/>
  <c r="X54" i="15"/>
  <c r="Y54" i="15"/>
  <c r="P55" i="15"/>
  <c r="Q55" i="15"/>
  <c r="R55" i="15"/>
  <c r="S55" i="15"/>
  <c r="T55" i="15"/>
  <c r="U55" i="15"/>
  <c r="V55" i="15"/>
  <c r="W55" i="15"/>
  <c r="X55" i="15"/>
  <c r="Y55" i="15"/>
  <c r="P56" i="15"/>
  <c r="Q56" i="15"/>
  <c r="R56" i="15"/>
  <c r="S56" i="15"/>
  <c r="T56" i="15"/>
  <c r="U56" i="15"/>
  <c r="V56" i="15"/>
  <c r="W56" i="15"/>
  <c r="X56" i="15"/>
  <c r="Y56" i="15"/>
  <c r="P57" i="15"/>
  <c r="Q57" i="15"/>
  <c r="R57" i="15"/>
  <c r="S57" i="15"/>
  <c r="T57" i="15"/>
  <c r="U57" i="15"/>
  <c r="V57" i="15"/>
  <c r="W57" i="15"/>
  <c r="X57" i="15"/>
  <c r="Y57" i="15"/>
  <c r="P58" i="15"/>
  <c r="Q58" i="15"/>
  <c r="R58" i="15"/>
  <c r="S58" i="15"/>
  <c r="T58" i="15"/>
  <c r="U58" i="15"/>
  <c r="V58" i="15"/>
  <c r="W58" i="15"/>
  <c r="X58" i="15"/>
  <c r="Y58" i="15"/>
  <c r="P59" i="15"/>
  <c r="Q59" i="15"/>
  <c r="R59" i="15"/>
  <c r="S59" i="15"/>
  <c r="T59" i="15"/>
  <c r="U59" i="15"/>
  <c r="V59" i="15"/>
  <c r="W59" i="15"/>
  <c r="X59" i="15"/>
  <c r="Y59" i="15"/>
  <c r="P60" i="15"/>
  <c r="Q60" i="15"/>
  <c r="R60" i="15"/>
  <c r="S60" i="15"/>
  <c r="T60" i="15"/>
  <c r="U60" i="15"/>
  <c r="V60" i="15"/>
  <c r="W60" i="15"/>
  <c r="X60" i="15"/>
  <c r="Y60" i="15"/>
  <c r="P61" i="15"/>
  <c r="Q61" i="15"/>
  <c r="R61" i="15"/>
  <c r="S61" i="15"/>
  <c r="T61" i="15"/>
  <c r="U61" i="15"/>
  <c r="V61" i="15"/>
  <c r="W61" i="15"/>
  <c r="X61" i="15"/>
  <c r="Y61" i="15"/>
  <c r="P62" i="15"/>
  <c r="Q62" i="15"/>
  <c r="R62" i="15"/>
  <c r="S62" i="15"/>
  <c r="T62" i="15"/>
  <c r="U62" i="15"/>
  <c r="V62" i="15"/>
  <c r="W62" i="15"/>
  <c r="X62" i="15"/>
  <c r="Y62" i="15"/>
  <c r="P63" i="15"/>
  <c r="Q63" i="15"/>
  <c r="R63" i="15"/>
  <c r="S63" i="15"/>
  <c r="T63" i="15"/>
  <c r="U63" i="15"/>
  <c r="V63" i="15"/>
  <c r="W63" i="15"/>
  <c r="X63" i="15"/>
  <c r="Y63" i="15"/>
  <c r="P64" i="15"/>
  <c r="Q64" i="15"/>
  <c r="R64" i="15"/>
  <c r="S64" i="15"/>
  <c r="T64" i="15"/>
  <c r="U64" i="15"/>
  <c r="V64" i="15"/>
  <c r="W64" i="15"/>
  <c r="X64" i="15"/>
  <c r="Y64" i="15"/>
  <c r="P65" i="15"/>
  <c r="Q65" i="15"/>
  <c r="R65" i="15"/>
  <c r="S65" i="15"/>
  <c r="T65" i="15"/>
  <c r="U65" i="15"/>
  <c r="V65" i="15"/>
  <c r="W65" i="15"/>
  <c r="X65" i="15"/>
  <c r="Y65" i="15"/>
  <c r="P66" i="15"/>
  <c r="Q66" i="15"/>
  <c r="R66" i="15"/>
  <c r="S66" i="15"/>
  <c r="T66" i="15"/>
  <c r="U66" i="15"/>
  <c r="V66" i="15"/>
  <c r="W66" i="15"/>
  <c r="X66" i="15"/>
  <c r="Y66" i="15"/>
  <c r="P67" i="15"/>
  <c r="Q67" i="15"/>
  <c r="R67" i="15"/>
  <c r="S67" i="15"/>
  <c r="T67" i="15"/>
  <c r="U67" i="15"/>
  <c r="V67" i="15"/>
  <c r="W67" i="15"/>
  <c r="X67" i="15"/>
  <c r="Y67" i="15"/>
  <c r="P68" i="15"/>
  <c r="Q68" i="15"/>
  <c r="R68" i="15"/>
  <c r="S68" i="15"/>
  <c r="T68" i="15"/>
  <c r="U68" i="15"/>
  <c r="V68" i="15"/>
  <c r="W68" i="15"/>
  <c r="X68" i="15"/>
  <c r="Y68" i="15"/>
  <c r="P69" i="15"/>
  <c r="Q69" i="15"/>
  <c r="R69" i="15"/>
  <c r="S69" i="15"/>
  <c r="T69" i="15"/>
  <c r="U69" i="15"/>
  <c r="V69" i="15"/>
  <c r="W69" i="15"/>
  <c r="X69" i="15"/>
  <c r="Y69" i="15"/>
  <c r="P70" i="15"/>
  <c r="Q70" i="15"/>
  <c r="R70" i="15"/>
  <c r="S70" i="15"/>
  <c r="T70" i="15"/>
  <c r="U70" i="15"/>
  <c r="V70" i="15"/>
  <c r="W70" i="15"/>
  <c r="X70" i="15"/>
  <c r="Y70" i="15"/>
  <c r="P71" i="15"/>
  <c r="Q71" i="15"/>
  <c r="R71" i="15"/>
  <c r="S71" i="15"/>
  <c r="T71" i="15"/>
  <c r="U71" i="15"/>
  <c r="V71" i="15"/>
  <c r="W71" i="15"/>
  <c r="X71" i="15"/>
  <c r="Y71" i="15"/>
  <c r="P72" i="15"/>
  <c r="Q72" i="15"/>
  <c r="R72" i="15"/>
  <c r="S72" i="15"/>
  <c r="T72" i="15"/>
  <c r="U72" i="15"/>
  <c r="V72" i="15"/>
  <c r="W72" i="15"/>
  <c r="X72" i="15"/>
  <c r="Y72" i="15"/>
  <c r="P73" i="15"/>
  <c r="Q73" i="15"/>
  <c r="R73" i="15"/>
  <c r="S73" i="15"/>
  <c r="T73" i="15"/>
  <c r="U73" i="15"/>
  <c r="V73" i="15"/>
  <c r="W73" i="15"/>
  <c r="X73" i="15"/>
  <c r="Y73" i="15"/>
  <c r="P74" i="15"/>
  <c r="Q74" i="15"/>
  <c r="R74" i="15"/>
  <c r="S74" i="15"/>
  <c r="T74" i="15"/>
  <c r="U74" i="15"/>
  <c r="V74" i="15"/>
  <c r="W74" i="15"/>
  <c r="X74" i="15"/>
  <c r="Y74" i="15"/>
  <c r="P75" i="15"/>
  <c r="Q75" i="15"/>
  <c r="R75" i="15"/>
  <c r="S75" i="15"/>
  <c r="T75" i="15"/>
  <c r="U75" i="15"/>
  <c r="V75" i="15"/>
  <c r="W75" i="15"/>
  <c r="X75" i="15"/>
  <c r="Y75" i="15"/>
  <c r="P76" i="15"/>
  <c r="Q76" i="15"/>
  <c r="R76" i="15"/>
  <c r="S76" i="15"/>
  <c r="T76" i="15"/>
  <c r="U76" i="15"/>
  <c r="V76" i="15"/>
  <c r="W76" i="15"/>
  <c r="X76" i="15"/>
  <c r="Y76" i="15"/>
  <c r="P77" i="15"/>
  <c r="Q77" i="15"/>
  <c r="R77" i="15"/>
  <c r="S77" i="15"/>
  <c r="T77" i="15"/>
  <c r="U77" i="15"/>
  <c r="V77" i="15"/>
  <c r="W77" i="15"/>
  <c r="X77" i="15"/>
  <c r="Y77" i="15"/>
  <c r="P78" i="15"/>
  <c r="Q78" i="15"/>
  <c r="R78" i="15"/>
  <c r="S78" i="15"/>
  <c r="T78" i="15"/>
  <c r="U78" i="15"/>
  <c r="V78" i="15"/>
  <c r="W78" i="15"/>
  <c r="X78" i="15"/>
  <c r="Y78" i="15"/>
  <c r="P79" i="15"/>
  <c r="Q79" i="15"/>
  <c r="R79" i="15"/>
  <c r="S79" i="15"/>
  <c r="T79" i="15"/>
  <c r="U79" i="15"/>
  <c r="V79" i="15"/>
  <c r="W79" i="15"/>
  <c r="X79" i="15"/>
  <c r="Y79" i="15"/>
  <c r="P80" i="15"/>
  <c r="Q80" i="15"/>
  <c r="R80" i="15"/>
  <c r="S80" i="15"/>
  <c r="T80" i="15"/>
  <c r="U80" i="15"/>
  <c r="V80" i="15"/>
  <c r="W80" i="15"/>
  <c r="X80" i="15"/>
  <c r="Y80" i="15"/>
  <c r="P81" i="15"/>
  <c r="Q81" i="15"/>
  <c r="R81" i="15"/>
  <c r="S81" i="15"/>
  <c r="T81" i="15"/>
  <c r="U81" i="15"/>
  <c r="V81" i="15"/>
  <c r="W81" i="15"/>
  <c r="X81" i="15"/>
  <c r="Y81" i="15"/>
  <c r="P82" i="15"/>
  <c r="Q82" i="15"/>
  <c r="R82" i="15"/>
  <c r="S82" i="15"/>
  <c r="T82" i="15"/>
  <c r="U82" i="15"/>
  <c r="V82" i="15"/>
  <c r="W82" i="15"/>
  <c r="X82" i="15"/>
  <c r="Y82" i="15"/>
  <c r="P83" i="15"/>
  <c r="Q83" i="15"/>
  <c r="R83" i="15"/>
  <c r="S83" i="15"/>
  <c r="T83" i="15"/>
  <c r="U83" i="15"/>
  <c r="V83" i="15"/>
  <c r="W83" i="15"/>
  <c r="X83" i="15"/>
  <c r="Y83" i="15"/>
  <c r="P84" i="15"/>
  <c r="Q84" i="15"/>
  <c r="R84" i="15"/>
  <c r="S84" i="15"/>
  <c r="T84" i="15"/>
  <c r="U84" i="15"/>
  <c r="V84" i="15"/>
  <c r="W84" i="15"/>
  <c r="X84" i="15"/>
  <c r="Y84" i="15"/>
  <c r="P85" i="15"/>
  <c r="Q85" i="15"/>
  <c r="R85" i="15"/>
  <c r="S85" i="15"/>
  <c r="T85" i="15"/>
  <c r="U85" i="15"/>
  <c r="V85" i="15"/>
  <c r="W85" i="15"/>
  <c r="X85" i="15"/>
  <c r="Y85" i="15"/>
  <c r="P86" i="15"/>
  <c r="Q86" i="15"/>
  <c r="R86" i="15"/>
  <c r="S86" i="15"/>
  <c r="T86" i="15"/>
  <c r="U86" i="15"/>
  <c r="V86" i="15"/>
  <c r="W86" i="15"/>
  <c r="X86" i="15"/>
  <c r="Y86" i="15"/>
  <c r="P87" i="15"/>
  <c r="Q87" i="15"/>
  <c r="R87" i="15"/>
  <c r="S87" i="15"/>
  <c r="T87" i="15"/>
  <c r="U87" i="15"/>
  <c r="V87" i="15"/>
  <c r="W87" i="15"/>
  <c r="X87" i="15"/>
  <c r="Y87" i="15"/>
  <c r="P88" i="15"/>
  <c r="Q88" i="15"/>
  <c r="R88" i="15"/>
  <c r="S88" i="15"/>
  <c r="T88" i="15"/>
  <c r="U88" i="15"/>
  <c r="V88" i="15"/>
  <c r="W88" i="15"/>
  <c r="X88" i="15"/>
  <c r="Y88" i="15"/>
  <c r="P89" i="15"/>
  <c r="Q89" i="15"/>
  <c r="R89" i="15"/>
  <c r="S89" i="15"/>
  <c r="T89" i="15"/>
  <c r="U89" i="15"/>
  <c r="V89" i="15"/>
  <c r="W89" i="15"/>
  <c r="X89" i="15"/>
  <c r="Y89" i="15"/>
  <c r="P90" i="15"/>
  <c r="Q90" i="15"/>
  <c r="R90" i="15"/>
  <c r="S90" i="15"/>
  <c r="T90" i="15"/>
  <c r="U90" i="15"/>
  <c r="V90" i="15"/>
  <c r="W90" i="15"/>
  <c r="X90" i="15"/>
  <c r="Y90" i="15"/>
  <c r="P91" i="15"/>
  <c r="Q91" i="15"/>
  <c r="R91" i="15"/>
  <c r="S91" i="15"/>
  <c r="T91" i="15"/>
  <c r="U91" i="15"/>
  <c r="V91" i="15"/>
  <c r="W91" i="15"/>
  <c r="X91" i="15"/>
  <c r="Y91" i="15"/>
  <c r="P92" i="15"/>
  <c r="Q92" i="15"/>
  <c r="R92" i="15"/>
  <c r="S92" i="15"/>
  <c r="T92" i="15"/>
  <c r="U92" i="15"/>
  <c r="V92" i="15"/>
  <c r="W92" i="15"/>
  <c r="X92" i="15"/>
  <c r="Y92" i="15"/>
  <c r="P93" i="15"/>
  <c r="Q93" i="15"/>
  <c r="R93" i="15"/>
  <c r="S93" i="15"/>
  <c r="T93" i="15"/>
  <c r="U93" i="15"/>
  <c r="V93" i="15"/>
  <c r="W93" i="15"/>
  <c r="X93" i="15"/>
  <c r="Y93" i="15"/>
  <c r="P94" i="15"/>
  <c r="Q94" i="15"/>
  <c r="R94" i="15"/>
  <c r="S94" i="15"/>
  <c r="T94" i="15"/>
  <c r="U94" i="15"/>
  <c r="V94" i="15"/>
  <c r="W94" i="15"/>
  <c r="X94" i="15"/>
  <c r="Y94" i="15"/>
  <c r="P95" i="15"/>
  <c r="Q95" i="15"/>
  <c r="R95" i="15"/>
  <c r="S95" i="15"/>
  <c r="T95" i="15"/>
  <c r="U95" i="15"/>
  <c r="V95" i="15"/>
  <c r="W95" i="15"/>
  <c r="X95" i="15"/>
  <c r="Y95" i="15"/>
  <c r="P96" i="15"/>
  <c r="Q96" i="15"/>
  <c r="R96" i="15"/>
  <c r="S96" i="15"/>
  <c r="T96" i="15"/>
  <c r="U96" i="15"/>
  <c r="V96" i="15"/>
  <c r="W96" i="15"/>
  <c r="X96" i="15"/>
  <c r="Y96" i="15"/>
  <c r="P97" i="15"/>
  <c r="Q97" i="15"/>
  <c r="R97" i="15"/>
  <c r="S97" i="15"/>
  <c r="T97" i="15"/>
  <c r="U97" i="15"/>
  <c r="V97" i="15"/>
  <c r="W97" i="15"/>
  <c r="X97" i="15"/>
  <c r="Y97" i="15"/>
  <c r="P98" i="15"/>
  <c r="Q98" i="15"/>
  <c r="R98" i="15"/>
  <c r="S98" i="15"/>
  <c r="T98" i="15"/>
  <c r="U98" i="15"/>
  <c r="V98" i="15"/>
  <c r="W98" i="15"/>
  <c r="X98" i="15"/>
  <c r="Y98" i="15"/>
  <c r="P99" i="15"/>
  <c r="Q99" i="15"/>
  <c r="R99" i="15"/>
  <c r="S99" i="15"/>
  <c r="T99" i="15"/>
  <c r="U99" i="15"/>
  <c r="V99" i="15"/>
  <c r="W99" i="15"/>
  <c r="X99" i="15"/>
  <c r="Y99" i="15"/>
  <c r="P100" i="15"/>
  <c r="Q100" i="15"/>
  <c r="R100" i="15"/>
  <c r="S100" i="15"/>
  <c r="T100" i="15"/>
  <c r="U100" i="15"/>
  <c r="V100" i="15"/>
  <c r="W100" i="15"/>
  <c r="X100" i="15"/>
  <c r="Y100" i="15"/>
  <c r="P101" i="15"/>
  <c r="Q101" i="15"/>
  <c r="R101" i="15"/>
  <c r="S101" i="15"/>
  <c r="T101" i="15"/>
  <c r="U101" i="15"/>
  <c r="V101" i="15"/>
  <c r="W101" i="15"/>
  <c r="X101" i="15"/>
  <c r="Y101" i="15"/>
  <c r="P102" i="15"/>
  <c r="Q102" i="15"/>
  <c r="R102" i="15"/>
  <c r="S102" i="15"/>
  <c r="T102" i="15"/>
  <c r="U102" i="15"/>
  <c r="V102" i="15"/>
  <c r="W102" i="15"/>
  <c r="X102" i="15"/>
  <c r="Y102" i="15"/>
  <c r="P103" i="15"/>
  <c r="Q103" i="15"/>
  <c r="R103" i="15"/>
  <c r="S103" i="15"/>
  <c r="T103" i="15"/>
  <c r="U103" i="15"/>
  <c r="V103" i="15"/>
  <c r="W103" i="15"/>
  <c r="X103" i="15"/>
  <c r="Y103" i="15"/>
  <c r="P104" i="15"/>
  <c r="Q104" i="15"/>
  <c r="R104" i="15"/>
  <c r="S104" i="15"/>
  <c r="T104" i="15"/>
  <c r="U104" i="15"/>
  <c r="V104" i="15"/>
  <c r="W104" i="15"/>
  <c r="X104" i="15"/>
  <c r="Y104" i="15"/>
  <c r="P105" i="15"/>
  <c r="Q105" i="15"/>
  <c r="R105" i="15"/>
  <c r="S105" i="15"/>
  <c r="T105" i="15"/>
  <c r="U105" i="15"/>
  <c r="V105" i="15"/>
  <c r="W105" i="15"/>
  <c r="X105" i="15"/>
  <c r="Y105" i="15"/>
  <c r="P106" i="15"/>
  <c r="Q106" i="15"/>
  <c r="R106" i="15"/>
  <c r="S106" i="15"/>
  <c r="T106" i="15"/>
  <c r="U106" i="15"/>
  <c r="V106" i="15"/>
  <c r="W106" i="15"/>
  <c r="X106" i="15"/>
  <c r="Y106" i="15"/>
  <c r="P107" i="15"/>
  <c r="Q107" i="15"/>
  <c r="R107" i="15"/>
  <c r="S107" i="15"/>
  <c r="T107" i="15"/>
  <c r="U107" i="15"/>
  <c r="V107" i="15"/>
  <c r="W107" i="15"/>
  <c r="X107" i="15"/>
  <c r="Y107" i="15"/>
  <c r="P108" i="15"/>
  <c r="Q108" i="15"/>
  <c r="R108" i="15"/>
  <c r="S108" i="15"/>
  <c r="T108" i="15"/>
  <c r="U108" i="15"/>
  <c r="V108" i="15"/>
  <c r="W108" i="15"/>
  <c r="X108" i="15"/>
  <c r="Y108" i="15"/>
  <c r="P109" i="15"/>
  <c r="Q109" i="15"/>
  <c r="R109" i="15"/>
  <c r="S109" i="15"/>
  <c r="T109" i="15"/>
  <c r="U109" i="15"/>
  <c r="V109" i="15"/>
  <c r="W109" i="15"/>
  <c r="X109" i="15"/>
  <c r="Y109" i="15"/>
  <c r="P110" i="15"/>
  <c r="Q110" i="15"/>
  <c r="R110" i="15"/>
  <c r="S110" i="15"/>
  <c r="T110" i="15"/>
  <c r="U110" i="15"/>
  <c r="V110" i="15"/>
  <c r="W110" i="15"/>
  <c r="X110" i="15"/>
  <c r="Y110" i="15"/>
  <c r="P111" i="15"/>
  <c r="Q111" i="15"/>
  <c r="R111" i="15"/>
  <c r="S111" i="15"/>
  <c r="T111" i="15"/>
  <c r="U111" i="15"/>
  <c r="V111" i="15"/>
  <c r="W111" i="15"/>
  <c r="X111" i="15"/>
  <c r="Y111" i="15"/>
  <c r="P112" i="15"/>
  <c r="Q112" i="15"/>
  <c r="R112" i="15"/>
  <c r="S112" i="15"/>
  <c r="T112" i="15"/>
  <c r="U112" i="15"/>
  <c r="V112" i="15"/>
  <c r="W112" i="15"/>
  <c r="X112" i="15"/>
  <c r="Y112" i="15"/>
  <c r="P113" i="15"/>
  <c r="Q113" i="15"/>
  <c r="R113" i="15"/>
  <c r="S113" i="15"/>
  <c r="T113" i="15"/>
  <c r="U113" i="15"/>
  <c r="V113" i="15"/>
  <c r="W113" i="15"/>
  <c r="X113" i="15"/>
  <c r="Y113" i="15"/>
  <c r="P114" i="15"/>
  <c r="Q114" i="15"/>
  <c r="R114" i="15"/>
  <c r="S114" i="15"/>
  <c r="T114" i="15"/>
  <c r="U114" i="15"/>
  <c r="V114" i="15"/>
  <c r="W114" i="15"/>
  <c r="X114" i="15"/>
  <c r="Y114" i="15"/>
  <c r="P115" i="15"/>
  <c r="Q115" i="15"/>
  <c r="R115" i="15"/>
  <c r="S115" i="15"/>
  <c r="T115" i="15"/>
  <c r="U115" i="15"/>
  <c r="V115" i="15"/>
  <c r="W115" i="15"/>
  <c r="X115" i="15"/>
  <c r="Y115" i="15"/>
  <c r="P116" i="15"/>
  <c r="Q116" i="15"/>
  <c r="R116" i="15"/>
  <c r="S116" i="15"/>
  <c r="T116" i="15"/>
  <c r="U116" i="15"/>
  <c r="V116" i="15"/>
  <c r="W116" i="15"/>
  <c r="X116" i="15"/>
  <c r="Y116" i="15"/>
  <c r="P117" i="15"/>
  <c r="Q117" i="15"/>
  <c r="R117" i="15"/>
  <c r="S117" i="15"/>
  <c r="T117" i="15"/>
  <c r="U117" i="15"/>
  <c r="V117" i="15"/>
  <c r="W117" i="15"/>
  <c r="X117" i="15"/>
  <c r="Y117" i="15"/>
  <c r="P118" i="15"/>
  <c r="Q118" i="15"/>
  <c r="R118" i="15"/>
  <c r="S118" i="15"/>
  <c r="T118" i="15"/>
  <c r="U118" i="15"/>
  <c r="V118" i="15"/>
  <c r="W118" i="15"/>
  <c r="X118" i="15"/>
  <c r="Y118" i="15"/>
  <c r="P119" i="15"/>
  <c r="Q119" i="15"/>
  <c r="R119" i="15"/>
  <c r="S119" i="15"/>
  <c r="T119" i="15"/>
  <c r="U119" i="15"/>
  <c r="V119" i="15"/>
  <c r="W119" i="15"/>
  <c r="X119" i="15"/>
  <c r="Y119" i="15"/>
  <c r="P120" i="15"/>
  <c r="Q120" i="15"/>
  <c r="R120" i="15"/>
  <c r="S120" i="15"/>
  <c r="T120" i="15"/>
  <c r="U120" i="15"/>
  <c r="V120" i="15"/>
  <c r="W120" i="15"/>
  <c r="X120" i="15"/>
  <c r="Y120" i="15"/>
  <c r="P121" i="15"/>
  <c r="Q121" i="15"/>
  <c r="R121" i="15"/>
  <c r="S121" i="15"/>
  <c r="T121" i="15"/>
  <c r="U121" i="15"/>
  <c r="V121" i="15"/>
  <c r="W121" i="15"/>
  <c r="X121" i="15"/>
  <c r="Y121" i="15"/>
  <c r="P122" i="15"/>
  <c r="Q122" i="15"/>
  <c r="R122" i="15"/>
  <c r="S122" i="15"/>
  <c r="T122" i="15"/>
  <c r="U122" i="15"/>
  <c r="V122" i="15"/>
  <c r="W122" i="15"/>
  <c r="X122" i="15"/>
  <c r="Y122" i="15"/>
  <c r="P123" i="15"/>
  <c r="Q123" i="15"/>
  <c r="R123" i="15"/>
  <c r="S123" i="15"/>
  <c r="T123" i="15"/>
  <c r="U123" i="15"/>
  <c r="V123" i="15"/>
  <c r="W123" i="15"/>
  <c r="X123" i="15"/>
  <c r="Y123" i="15"/>
  <c r="P124" i="15"/>
  <c r="Q124" i="15"/>
  <c r="R124" i="15"/>
  <c r="S124" i="15"/>
  <c r="T124" i="15"/>
  <c r="U124" i="15"/>
  <c r="V124" i="15"/>
  <c r="W124" i="15"/>
  <c r="X124" i="15"/>
  <c r="Y124" i="15"/>
  <c r="P125" i="15"/>
  <c r="Q125" i="15"/>
  <c r="R125" i="15"/>
  <c r="S125" i="15"/>
  <c r="T125" i="15"/>
  <c r="U125" i="15"/>
  <c r="V125" i="15"/>
  <c r="W125" i="15"/>
  <c r="X125" i="15"/>
  <c r="Y125" i="15"/>
  <c r="P126" i="15"/>
  <c r="Q126" i="15"/>
  <c r="R126" i="15"/>
  <c r="S126" i="15"/>
  <c r="T126" i="15"/>
  <c r="U126" i="15"/>
  <c r="V126" i="15"/>
  <c r="W126" i="15"/>
  <c r="X126" i="15"/>
  <c r="Y126" i="15"/>
  <c r="P127" i="15"/>
  <c r="Q127" i="15"/>
  <c r="R127" i="15"/>
  <c r="S127" i="15"/>
  <c r="T127" i="15"/>
  <c r="U127" i="15"/>
  <c r="V127" i="15"/>
  <c r="W127" i="15"/>
  <c r="X127" i="15"/>
  <c r="Y127" i="15"/>
  <c r="P128" i="15"/>
  <c r="Q128" i="15"/>
  <c r="R128" i="15"/>
  <c r="S128" i="15"/>
  <c r="T128" i="15"/>
  <c r="U128" i="15"/>
  <c r="V128" i="15"/>
  <c r="W128" i="15"/>
  <c r="X128" i="15"/>
  <c r="Y128" i="15"/>
  <c r="P129" i="15"/>
  <c r="Q129" i="15"/>
  <c r="R129" i="15"/>
  <c r="S129" i="15"/>
  <c r="T129" i="15"/>
  <c r="U129" i="15"/>
  <c r="V129" i="15"/>
  <c r="W129" i="15"/>
  <c r="X129" i="15"/>
  <c r="Y129" i="15"/>
  <c r="Y2" i="15"/>
  <c r="X2" i="15"/>
  <c r="W2" i="15"/>
  <c r="V2" i="15"/>
  <c r="U2" i="15"/>
  <c r="T2" i="15"/>
  <c r="S2" i="15"/>
  <c r="R2" i="15"/>
  <c r="Q2" i="15"/>
  <c r="P2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8C55AE-8E39-4893-9192-7BE283EC9791}" keepAlive="1" name="Requête - Base0" description="Connexion à la requête « Base0 » dans le classeur." type="5" refreshedVersion="0" background="1">
    <dbPr connection="Provider=Microsoft.Mashup.OleDb.1;Data Source=$Workbook$;Location=Base0;Extended Properties=&quot;&quot;" command="SELECT * FROM [Base0]"/>
  </connection>
  <connection id="2" xr16:uid="{D3C805BA-EB8D-4B3F-8AAF-95A66ED85A20}" keepAlive="1" name="Requête - BaseSeule" description="Connexion à la requête « BaseSeule » dans le classeur." type="5" refreshedVersion="0" background="1">
    <dbPr connection="Provider=Microsoft.Mashup.OleDb.1;Data Source=$Workbook$;Location=BaseSeule;Extended Properties=&quot;&quot;" command="SELECT * FROM [BaseSeule]"/>
  </connection>
  <connection id="3" xr16:uid="{4CEC2BF9-A274-4F7D-8080-A4B75D00C91D}" keepAlive="1" name="Requête - Renforts" description="Connexion à la requête « Renforts » dans le classeur." type="5" refreshedVersion="0" background="1">
    <dbPr connection="Provider=Microsoft.Mashup.OleDb.1;Data Source=$Workbook$;Location=Renforts;Extended Properties=&quot;&quot;" command="SELECT * FROM [Renforts]"/>
  </connection>
  <connection id="4" xr16:uid="{9882CCC9-4B3B-483D-ADCE-EAA15BC615B2}" keepAlive="1" name="Requête - Renforts(1)" description="Connexion à la requête « Renforts » dans le classeur." type="5" refreshedVersion="0" background="1">
    <dbPr connection="Provider=Microsoft.Mashup.OleDb.1;Data Source=$Workbook$;Location=Renforts;Extended Properties=&quot;&quot;" command="SELECT * FROM [Renforts]"/>
  </connection>
  <connection id="5" xr16:uid="{82CD6BFE-4818-4939-8317-7908E5FCD5E7}" keepAlive="1" name="Requête - Tout(1)" description="Connexion à la requête « Tout » dans le classeur." type="5" refreshedVersion="8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<sst xmlns="http://schemas.openxmlformats.org/spreadsheetml/2006/main" count="1741" uniqueCount="497">
  <si>
    <t>Ent-Section-Classe</t>
  </si>
  <si>
    <t>Raison sociale entreprise</t>
  </si>
  <si>
    <t>Libellé section</t>
  </si>
  <si>
    <t>Type de cotisation</t>
  </si>
  <si>
    <t>Type payeur</t>
  </si>
  <si>
    <t>Numéro contrat</t>
  </si>
  <si>
    <t>0000000380-01-W</t>
  </si>
  <si>
    <t>LES DENTS DU BONHEUR</t>
  </si>
  <si>
    <t>LES DENTS DU BONHEUR BASE</t>
  </si>
  <si>
    <t>E</t>
  </si>
  <si>
    <t>WA0380</t>
  </si>
  <si>
    <t>0000000380-02-W</t>
  </si>
  <si>
    <t>LES DENTS DU BONHEUR B+OP</t>
  </si>
  <si>
    <t>WA0381</t>
  </si>
  <si>
    <t>A</t>
  </si>
  <si>
    <t>0000001456-01-W</t>
  </si>
  <si>
    <t>CNF INVEST</t>
  </si>
  <si>
    <t>WA1456</t>
  </si>
  <si>
    <t>0000001554-01-</t>
  </si>
  <si>
    <t>GLOBALOPTIM</t>
  </si>
  <si>
    <t>WA1554</t>
  </si>
  <si>
    <t>0000001640-01-W</t>
  </si>
  <si>
    <t>CUISINE FROID PRO. (CFP13)</t>
  </si>
  <si>
    <t>CUISINE FROID PRO. BASE</t>
  </si>
  <si>
    <t>WA1640</t>
  </si>
  <si>
    <t>0000001640-02-W</t>
  </si>
  <si>
    <t>CUISINE FROID PRO. B+OP</t>
  </si>
  <si>
    <t>WA1641</t>
  </si>
  <si>
    <t>AS1801</t>
  </si>
  <si>
    <t>0000001801-01-A</t>
  </si>
  <si>
    <t>GROUPE OUVERT IF1</t>
  </si>
  <si>
    <t>MODULE 1132</t>
  </si>
  <si>
    <t>0000001801-02-A</t>
  </si>
  <si>
    <t>MODULE 2242</t>
  </si>
  <si>
    <t>0000001801-03-A</t>
  </si>
  <si>
    <t>MODULE 3343</t>
  </si>
  <si>
    <t>0000001801-04-A</t>
  </si>
  <si>
    <t>MODULE 4454</t>
  </si>
  <si>
    <t>0000001802-01-A</t>
  </si>
  <si>
    <t>OPEN NEO</t>
  </si>
  <si>
    <t>AS1802</t>
  </si>
  <si>
    <t>0000001802-02-A</t>
  </si>
  <si>
    <t>0000001802-03-A</t>
  </si>
  <si>
    <t>0000001802-04-A</t>
  </si>
  <si>
    <t>0000001802-05-A</t>
  </si>
  <si>
    <t>MODULE 5566</t>
  </si>
  <si>
    <t>0000001803-01-A</t>
  </si>
  <si>
    <t>GROUPE OUVERT IF3</t>
  </si>
  <si>
    <t>AS1803</t>
  </si>
  <si>
    <t>0000001803-02-A</t>
  </si>
  <si>
    <t>0000001803-03-A</t>
  </si>
  <si>
    <t>0000001804-01-A</t>
  </si>
  <si>
    <t>GROUPE OUVERT IF4</t>
  </si>
  <si>
    <t>AS1804</t>
  </si>
  <si>
    <t>0000001804-02-A</t>
  </si>
  <si>
    <t>0000001804-03-A</t>
  </si>
  <si>
    <t>0000001805-01-A</t>
  </si>
  <si>
    <t>GROUPE OUVERT IF5</t>
  </si>
  <si>
    <t>AS1805</t>
  </si>
  <si>
    <t>0000001805-02-A</t>
  </si>
  <si>
    <t>0000001805-03-A</t>
  </si>
  <si>
    <t>0000001805-04-A</t>
  </si>
  <si>
    <t>0000001806-01-A</t>
  </si>
  <si>
    <t>GROUPE OUVERT IF6</t>
  </si>
  <si>
    <t>AS1806</t>
  </si>
  <si>
    <t>0000001806-02-A</t>
  </si>
  <si>
    <t>0000001806-03-A</t>
  </si>
  <si>
    <t>0000001806-04-A</t>
  </si>
  <si>
    <t>0000001807-01-A</t>
  </si>
  <si>
    <t>GROUPE OUVERT IF7</t>
  </si>
  <si>
    <t>AS1807</t>
  </si>
  <si>
    <t>0000001807-02-A</t>
  </si>
  <si>
    <t>0000001808-01-A</t>
  </si>
  <si>
    <t>GROUPE OUVERT IF8</t>
  </si>
  <si>
    <t>AS1808</t>
  </si>
  <si>
    <t>0000001808-02-A</t>
  </si>
  <si>
    <t>0000001809-01-A</t>
  </si>
  <si>
    <t>GROUPE OUVERT NB1</t>
  </si>
  <si>
    <t>MODULE 1122</t>
  </si>
  <si>
    <t>AS1809</t>
  </si>
  <si>
    <t>0000001809-02-A</t>
  </si>
  <si>
    <t>MODULE 2243</t>
  </si>
  <si>
    <t>0000001810-01-A</t>
  </si>
  <si>
    <t>GROUPE OUVERT NB2</t>
  </si>
  <si>
    <t>AS1810</t>
  </si>
  <si>
    <t>0000001810-02-A</t>
  </si>
  <si>
    <t>0000001902-01-A</t>
  </si>
  <si>
    <t>OPEN NEO 2</t>
  </si>
  <si>
    <t>OPEN NEO 2 - ESSENTIELLE</t>
  </si>
  <si>
    <t>AS1902</t>
  </si>
  <si>
    <t>0000001902-02-A</t>
  </si>
  <si>
    <t>OPEN NEO 2 - MEDIUM</t>
  </si>
  <si>
    <t>0000001902-03-A</t>
  </si>
  <si>
    <t>OPEN NEO 2 - CONFORT</t>
  </si>
  <si>
    <t>0000001902-04-A</t>
  </si>
  <si>
    <t>OPEN NEO 2 - SUPERIEURE</t>
  </si>
  <si>
    <t>0000001902-05-A</t>
  </si>
  <si>
    <t>OPEN NEO 2 - PRIVILEGE</t>
  </si>
  <si>
    <t>0000002764-01-W</t>
  </si>
  <si>
    <t>CTVIM ARLES</t>
  </si>
  <si>
    <t>WB1764</t>
  </si>
  <si>
    <t>0000010072-01-W</t>
  </si>
  <si>
    <t>GRAVITY MEDIA FRANCE SAS</t>
  </si>
  <si>
    <t>GRAVITY MEDIA FRANCE SAS BASE</t>
  </si>
  <si>
    <t>WA0072</t>
  </si>
  <si>
    <t>0000010072-71-W</t>
  </si>
  <si>
    <t>GRAVITY MEDIA FRANCE SAS RETRAITES</t>
  </si>
  <si>
    <t>WA0073</t>
  </si>
  <si>
    <t>0000010100-01-W</t>
  </si>
  <si>
    <t>GROUPE MEDIA CORP</t>
  </si>
  <si>
    <t>GROUPE MEDIA CORP CADRES BASE</t>
  </si>
  <si>
    <t>WA0100</t>
  </si>
  <si>
    <t>0000010100-02-W</t>
  </si>
  <si>
    <t>GROUPE MEDIA CORP CADRES B+OP</t>
  </si>
  <si>
    <t>WA0101</t>
  </si>
  <si>
    <t>0000010100-03-W</t>
  </si>
  <si>
    <t>GROUPE MEDIA CORP NON CADRES BASE</t>
  </si>
  <si>
    <t>WA0102</t>
  </si>
  <si>
    <t>0000010150-01-W</t>
  </si>
  <si>
    <t>EFICIO</t>
  </si>
  <si>
    <t>EFICIO BASE</t>
  </si>
  <si>
    <t>WA0150</t>
  </si>
  <si>
    <t>0000010150-02-W</t>
  </si>
  <si>
    <t>EFICIO BASE + RENFORT</t>
  </si>
  <si>
    <t>WA0151</t>
  </si>
  <si>
    <t>0000010150-71-W</t>
  </si>
  <si>
    <t>EFICIO RETRAITES</t>
  </si>
  <si>
    <t>WA0152</t>
  </si>
  <si>
    <t>0000010151-01-W</t>
  </si>
  <si>
    <t>NAIL COUTURE ADS</t>
  </si>
  <si>
    <t>NAIL COUTURE ADS BASE</t>
  </si>
  <si>
    <t>0000010151-02-W</t>
  </si>
  <si>
    <t>NAIL COUTURE ADS B+OP</t>
  </si>
  <si>
    <t>WA0153</t>
  </si>
  <si>
    <t>0000010185-01-W</t>
  </si>
  <si>
    <t>ALLOBROGES NETTOYAGE</t>
  </si>
  <si>
    <t>ALLOBROGES NETTOYAGE BASE</t>
  </si>
  <si>
    <t>WA0185</t>
  </si>
  <si>
    <t>0000010220-01-W</t>
  </si>
  <si>
    <t>POMME D API</t>
  </si>
  <si>
    <t>WA0220</t>
  </si>
  <si>
    <t>0000010230-01-W</t>
  </si>
  <si>
    <t>EASY2CALL</t>
  </si>
  <si>
    <t>EASY2CALL BASE</t>
  </si>
  <si>
    <t>WA0230</t>
  </si>
  <si>
    <t>0000010230-02-W</t>
  </si>
  <si>
    <t>EASY2CALL B+OP</t>
  </si>
  <si>
    <t>WA0231</t>
  </si>
  <si>
    <t>0000010232-01-W</t>
  </si>
  <si>
    <t>COMIL</t>
  </si>
  <si>
    <t>COMIL BASE</t>
  </si>
  <si>
    <t>WA0232</t>
  </si>
  <si>
    <t>0000010232-02-W</t>
  </si>
  <si>
    <t>COMIL B+OP1</t>
  </si>
  <si>
    <t>0000010232-03-W</t>
  </si>
  <si>
    <t>COMIL B+OP2</t>
  </si>
  <si>
    <t>WA0234</t>
  </si>
  <si>
    <t>0000010236-01-W</t>
  </si>
  <si>
    <t>AOVIA</t>
  </si>
  <si>
    <t>AOVIA BASE</t>
  </si>
  <si>
    <t>WA0236</t>
  </si>
  <si>
    <t>0000010236-02-W</t>
  </si>
  <si>
    <t>AOVIA BASE + RENFORT</t>
  </si>
  <si>
    <t>WA0237</t>
  </si>
  <si>
    <t>0000010240-04-W</t>
  </si>
  <si>
    <t>LA VIE SIMPLE</t>
  </si>
  <si>
    <t>LA VIE SIMPLE TNS</t>
  </si>
  <si>
    <t>WA0239</t>
  </si>
  <si>
    <t>0000010243-01-W</t>
  </si>
  <si>
    <t>AZURCLEAN SERVICES</t>
  </si>
  <si>
    <t>AZURCLEAN SERVICES BASE</t>
  </si>
  <si>
    <t>WA0243</t>
  </si>
  <si>
    <t>0000010243-02-W</t>
  </si>
  <si>
    <t>AZURCLEAN SERVICES B+OP</t>
  </si>
  <si>
    <t>WA0244</t>
  </si>
  <si>
    <t>0000010250-01-W</t>
  </si>
  <si>
    <t>COMPTOIR DU CARTON</t>
  </si>
  <si>
    <t>COMPTOIR DU CARTON BASE</t>
  </si>
  <si>
    <t>WA0250</t>
  </si>
  <si>
    <t>0000010250-03-W</t>
  </si>
  <si>
    <t>COMPTOIR DU CARTON B+OP</t>
  </si>
  <si>
    <t>WA0251</t>
  </si>
  <si>
    <t>0000010260-01-W</t>
  </si>
  <si>
    <t>PANTAGRAM</t>
  </si>
  <si>
    <t>PANTAGRAM BASE</t>
  </si>
  <si>
    <t>WA0260</t>
  </si>
  <si>
    <t>0000010280-01-W</t>
  </si>
  <si>
    <t>BEACH BOWLING</t>
  </si>
  <si>
    <t>BEACH BOWLING BASE</t>
  </si>
  <si>
    <t>WA0280</t>
  </si>
  <si>
    <t>0000010310-01-W</t>
  </si>
  <si>
    <t>TANDVARD</t>
  </si>
  <si>
    <t>TANDVARD BASE</t>
  </si>
  <si>
    <t>WA0310</t>
  </si>
  <si>
    <t>0000010310-02-W</t>
  </si>
  <si>
    <t>TANDVARD B+OP</t>
  </si>
  <si>
    <t>WA0311</t>
  </si>
  <si>
    <t>0000010328-01-W</t>
  </si>
  <si>
    <t>LORAFOLK</t>
  </si>
  <si>
    <t>LORAFOLK BASE</t>
  </si>
  <si>
    <t>WA0328</t>
  </si>
  <si>
    <t>0000010330-01-W</t>
  </si>
  <si>
    <t>FLOWER</t>
  </si>
  <si>
    <t>FLOWER BASE</t>
  </si>
  <si>
    <t>WA0330</t>
  </si>
  <si>
    <t>0000010330-02-W</t>
  </si>
  <si>
    <t>FLOWER BASE + RENFORT</t>
  </si>
  <si>
    <t>WA0331</t>
  </si>
  <si>
    <t>0000010331-01-W</t>
  </si>
  <si>
    <t>B2B INTERVENTION</t>
  </si>
  <si>
    <t>0000010340-03-W</t>
  </si>
  <si>
    <t>LAGALY INFORMATIQUE</t>
  </si>
  <si>
    <t>LAGALY INFORMATIQUE CADRES BASE</t>
  </si>
  <si>
    <t>WA1240</t>
  </si>
  <si>
    <t>0000010340-04-W</t>
  </si>
  <si>
    <t>LAGALY INFORMATIQUE CADRES B+OP</t>
  </si>
  <si>
    <t>WA1241</t>
  </si>
  <si>
    <t>0000010342-01-W</t>
  </si>
  <si>
    <t>AGM CONSEIL</t>
  </si>
  <si>
    <t>AGM CONSEIL BASE</t>
  </si>
  <si>
    <t>WA0342</t>
  </si>
  <si>
    <t>0000010400-01-W</t>
  </si>
  <si>
    <t>DESIGN EXECUTION CF</t>
  </si>
  <si>
    <t>WA0400</t>
  </si>
  <si>
    <t>0000010420-01-W</t>
  </si>
  <si>
    <t>EPURE INGENIERIE</t>
  </si>
  <si>
    <t>EPURE INGENIERIE BASE</t>
  </si>
  <si>
    <t>WA0420</t>
  </si>
  <si>
    <t>0000010440-01-W</t>
  </si>
  <si>
    <t>QUALI LOG</t>
  </si>
  <si>
    <t>QUALI LOG BASE</t>
  </si>
  <si>
    <t>WA0440</t>
  </si>
  <si>
    <t>0000010440-02-W</t>
  </si>
  <si>
    <t>QUALI LOG B+OP</t>
  </si>
  <si>
    <t>WA0441</t>
  </si>
  <si>
    <t>0000010450-01-W</t>
  </si>
  <si>
    <t>CIVILAB</t>
  </si>
  <si>
    <t>WA0450</t>
  </si>
  <si>
    <t>0000010460-01-W</t>
  </si>
  <si>
    <t>COLUMBUS SAS</t>
  </si>
  <si>
    <t>WA0460</t>
  </si>
  <si>
    <t>0000010492-01-W</t>
  </si>
  <si>
    <t>AFFICHAGE K PUB ET TRACTAGE</t>
  </si>
  <si>
    <t>WA0492</t>
  </si>
  <si>
    <t>0000010500-01-W</t>
  </si>
  <si>
    <t>EARL DU ROETLING</t>
  </si>
  <si>
    <t>EARL DU ROETLING NON CADRES</t>
  </si>
  <si>
    <t>WA0500</t>
  </si>
  <si>
    <t>0000010506-01-W</t>
  </si>
  <si>
    <t>ORIGAMI</t>
  </si>
  <si>
    <t>ORIGAMI BASE</t>
  </si>
  <si>
    <t>WA0506</t>
  </si>
  <si>
    <t>0000010506-02-W</t>
  </si>
  <si>
    <t>ORIGAMI BASE + RENFORT</t>
  </si>
  <si>
    <t>WA0507</t>
  </si>
  <si>
    <t>0000010508-01-W</t>
  </si>
  <si>
    <t>CALEX RH</t>
  </si>
  <si>
    <t>CALEX RH TNS BASE</t>
  </si>
  <si>
    <t>WA0508</t>
  </si>
  <si>
    <t>0000010508-02-W</t>
  </si>
  <si>
    <t>CALEX RH TNS B+OP</t>
  </si>
  <si>
    <t>WA0509</t>
  </si>
  <si>
    <t>0000010534-01-W</t>
  </si>
  <si>
    <t>DABR AUDIT ET CONSEIL</t>
  </si>
  <si>
    <t>DABR AUDIT ET CONSEIL CADRES BASE</t>
  </si>
  <si>
    <t>WA0534</t>
  </si>
  <si>
    <t>0000010534-02-W</t>
  </si>
  <si>
    <t>DABR AUDIT ET CONSEIL NON CADRES BASE</t>
  </si>
  <si>
    <t>WA0980</t>
  </si>
  <si>
    <t>0000010534-03-W</t>
  </si>
  <si>
    <t>DABR AUDIT ET CONSEIL NON CADRES B + OP1</t>
  </si>
  <si>
    <t>WA0831</t>
  </si>
  <si>
    <t>0000010534-04-W</t>
  </si>
  <si>
    <t>DABR AUDIT ET CONSEIL NON CADRES B + OP2</t>
  </si>
  <si>
    <t>WA0832</t>
  </si>
  <si>
    <t>0000010540-01-W</t>
  </si>
  <si>
    <t>FH BATIMENT</t>
  </si>
  <si>
    <t>FH BATIMENT BASE</t>
  </si>
  <si>
    <t>WA0540</t>
  </si>
  <si>
    <t>0000010560-01-W</t>
  </si>
  <si>
    <t>GELITA AG</t>
  </si>
  <si>
    <t>GELITA AG BASE</t>
  </si>
  <si>
    <t>WA0560</t>
  </si>
  <si>
    <t>0000010611-01-W</t>
  </si>
  <si>
    <t>OPHTALMOLOGIE REPUBLIQUE</t>
  </si>
  <si>
    <t>OPHTALMOLOGIE REPUBLIQUE BASE</t>
  </si>
  <si>
    <t>WA0611</t>
  </si>
  <si>
    <t>0000010620-01-W</t>
  </si>
  <si>
    <t>M2 SECRETARIAT</t>
  </si>
  <si>
    <t>M2 SECRETARIAT BASE</t>
  </si>
  <si>
    <t>WA0620</t>
  </si>
  <si>
    <t>0000010640-01-W</t>
  </si>
  <si>
    <t>LE TRIANGLE VERT</t>
  </si>
  <si>
    <t>LE TRIANGLE VERT BASE</t>
  </si>
  <si>
    <t>WA0640</t>
  </si>
  <si>
    <t>0000010650-01-W</t>
  </si>
  <si>
    <t>UNION SPORTIVE D'IVRY</t>
  </si>
  <si>
    <t>UNION SPORTIVE D'IVRY BASE</t>
  </si>
  <si>
    <t>WA0650</t>
  </si>
  <si>
    <t>0000010650-02-W</t>
  </si>
  <si>
    <t>UNION SPORTIVE D'IVRY B+OP</t>
  </si>
  <si>
    <t>WA0651</t>
  </si>
  <si>
    <t>0000010652-01-W</t>
  </si>
  <si>
    <t>UNION SPORTIVE D'IVRY HANDBALL</t>
  </si>
  <si>
    <t>UNION SPORTIVE D'IVRY HANDBALL BASE</t>
  </si>
  <si>
    <t>WA0652</t>
  </si>
  <si>
    <t>0000010652-02-W</t>
  </si>
  <si>
    <t>UNION SPORTIVE D'IVRY HANDBALL B+OP</t>
  </si>
  <si>
    <t>WA0653</t>
  </si>
  <si>
    <t>0000010680-01-W</t>
  </si>
  <si>
    <t>AFMO</t>
  </si>
  <si>
    <t>AFMO BASE</t>
  </si>
  <si>
    <t>WA0680</t>
  </si>
  <si>
    <t>0000010690-01-W</t>
  </si>
  <si>
    <t>L'AS DU JARDIN</t>
  </si>
  <si>
    <t>L'AS DU JARDIN BASE</t>
  </si>
  <si>
    <t>WA0690</t>
  </si>
  <si>
    <t>0000010700-01-W</t>
  </si>
  <si>
    <t>COBALT</t>
  </si>
  <si>
    <t>COBALT BASE</t>
  </si>
  <si>
    <t>WA0700</t>
  </si>
  <si>
    <t>0000010700-02-W</t>
  </si>
  <si>
    <t>COBALT BASE + RENFORT</t>
  </si>
  <si>
    <t>WA0701</t>
  </si>
  <si>
    <t>0000010710-01-W</t>
  </si>
  <si>
    <t>WAGRAM FINANCES</t>
  </si>
  <si>
    <t>WAGRAM FINANCES BASE</t>
  </si>
  <si>
    <t>WA0710</t>
  </si>
  <si>
    <t>0000010710-02-W</t>
  </si>
  <si>
    <t>WAGRAM FINANCES BASE + RENFORT 1</t>
  </si>
  <si>
    <t>WA0711</t>
  </si>
  <si>
    <t>0000010710-03-W</t>
  </si>
  <si>
    <t>WAGRAM FINANCES BASE + RENFORT 2</t>
  </si>
  <si>
    <t>WA0712</t>
  </si>
  <si>
    <t>0000010713-01-W</t>
  </si>
  <si>
    <t>WAGRAM FINANCES SALARIES SORTANTS</t>
  </si>
  <si>
    <t>WAGRAM FINANCES SORTANT BASE</t>
  </si>
  <si>
    <t>WA0713</t>
  </si>
  <si>
    <t>0000010713-02-W</t>
  </si>
  <si>
    <t>WAGRAM FINANCES SORTANT B+OP1</t>
  </si>
  <si>
    <t>WA0714</t>
  </si>
  <si>
    <t>0000010713-03-W</t>
  </si>
  <si>
    <t>WAGRAM FINANCES SORTANT B+OP2</t>
  </si>
  <si>
    <t>WA0715</t>
  </si>
  <si>
    <t>0000010720-01-W</t>
  </si>
  <si>
    <t>ESAM DESIGN</t>
  </si>
  <si>
    <t>ESAM DESIGN BASE</t>
  </si>
  <si>
    <t>WA0720</t>
  </si>
  <si>
    <t>0000010720-02-W</t>
  </si>
  <si>
    <t>ESAM DESIGN B+OP</t>
  </si>
  <si>
    <t>WA0721</t>
  </si>
  <si>
    <t>0000010730-01-W</t>
  </si>
  <si>
    <t>GTAPL SARL</t>
  </si>
  <si>
    <t>GTAPL SARL BASE</t>
  </si>
  <si>
    <t>WA0730</t>
  </si>
  <si>
    <t>0000010740-01-W</t>
  </si>
  <si>
    <t>GOBELINS ET ASSOCIES</t>
  </si>
  <si>
    <t>GOBELINS ET ASSOCIES BASE</t>
  </si>
  <si>
    <t>WA0740</t>
  </si>
  <si>
    <t>0000010740-02-W</t>
  </si>
  <si>
    <t>GOBELINS ET ASSOCIES BASE+RENFORT</t>
  </si>
  <si>
    <t>WA0741</t>
  </si>
  <si>
    <t>0000010750-01-W</t>
  </si>
  <si>
    <t>COMPARADISE</t>
  </si>
  <si>
    <t>WA0750</t>
  </si>
  <si>
    <t>0</t>
  </si>
  <si>
    <t>BASE / RENFORT</t>
  </si>
  <si>
    <t>BASE</t>
  </si>
  <si>
    <t>RENFORT 1</t>
  </si>
  <si>
    <t>RENFORT 2</t>
  </si>
  <si>
    <t>UNIFORME_IsoleCF</t>
  </si>
  <si>
    <t>ISOLE_AD1_1P</t>
  </si>
  <si>
    <t>FAM_ENFANT_ICFam</t>
  </si>
  <si>
    <t>3P_ICoupleF</t>
  </si>
  <si>
    <t>BASE_ENTP_UNIF_IsoleCF</t>
  </si>
  <si>
    <t>BASE_ENTP_ISOLE_AD1_1P</t>
  </si>
  <si>
    <t>BASE_ENTP_2P</t>
  </si>
  <si>
    <t>BASE_ENTP_FAM_ENFANT_ICFAM</t>
  </si>
  <si>
    <t>BASE_ENTP_3P_ICoupleF</t>
  </si>
  <si>
    <t>BASE_ADH_UNIF_IsoleCF</t>
  </si>
  <si>
    <t>BASE_ADH_ISOLE_AD1_1P</t>
  </si>
  <si>
    <t>BASE_ADH_2P</t>
  </si>
  <si>
    <t>BASE_ADH_FAM_ENFANT_ICFAM</t>
  </si>
  <si>
    <t>BASE_ADH_3P_ICoupleF</t>
  </si>
  <si>
    <t>RENFORT1_ENTP_UNIF_IsoleCF</t>
  </si>
  <si>
    <t>RENFORT1_ENTP_ISOLE_AD1_1P</t>
  </si>
  <si>
    <t>RENFORT1_ENTP_2P</t>
  </si>
  <si>
    <t>RENFORT1_ENTP_FAM_ENFANT_ICFAM</t>
  </si>
  <si>
    <t>RENFORT1_ENTP_3P_ICoupleF</t>
  </si>
  <si>
    <t>RENFORT1_ADH_UNIF_IsoleCF</t>
  </si>
  <si>
    <t>RENFORT1_ADH_ISOLE_AD1_1P</t>
  </si>
  <si>
    <t>RENFORT1_ADH_2P</t>
  </si>
  <si>
    <t>RENFORT1_ADH_FAM_ENFANT_ICFAM</t>
  </si>
  <si>
    <t>RENFORT1_ADH_3P_ICoupleF</t>
  </si>
  <si>
    <t>RENFORT2_ENTP_UNIF_IsoleCF</t>
  </si>
  <si>
    <t>RENFORT2_ENTP_ISOLE_AD1_1P</t>
  </si>
  <si>
    <t>RENFORT2_ENTP_2P</t>
  </si>
  <si>
    <t>RENFORT2_ENTP_FAM_ENFANT_ICFAM</t>
  </si>
  <si>
    <t>RENFORT2_ENTP_3P_ICoupleF</t>
  </si>
  <si>
    <t>RENFORT2_ADH_UNIF_IsoleCF</t>
  </si>
  <si>
    <t>RENFORT2_ADH_ISOLE_AD1_1P</t>
  </si>
  <si>
    <t>RENFORT2_ADH_2P</t>
  </si>
  <si>
    <t>RENFORT2_ADH_FAM_ENFANT_ICFAM</t>
  </si>
  <si>
    <t>RENFORT2_ADH_3P_ICoupleF</t>
  </si>
  <si>
    <t>BASE_NOM</t>
  </si>
  <si>
    <t>2P</t>
  </si>
  <si>
    <t>BASE_NUM</t>
  </si>
  <si>
    <t>BASE_PAYEUR</t>
  </si>
  <si>
    <t>R1_NOM</t>
  </si>
  <si>
    <t>R1_NUM</t>
  </si>
  <si>
    <t>R1_PAYEUR</t>
  </si>
  <si>
    <t>R2_NOM</t>
  </si>
  <si>
    <t>R2_NUM</t>
  </si>
  <si>
    <t>R2_PAYEUR</t>
  </si>
  <si>
    <t>0000010151-01-Wbis</t>
  </si>
  <si>
    <t>0000010230-01-Wbis</t>
  </si>
  <si>
    <t>0000010331-01-Wbis</t>
  </si>
  <si>
    <t>0000010440-01-Wbis</t>
  </si>
  <si>
    <t>0000010620-01-Wbis</t>
  </si>
  <si>
    <t>0000010640-01-Wbis</t>
  </si>
  <si>
    <t>0000010650-01-Wbis</t>
  </si>
  <si>
    <t>0000010652-01-Wbis</t>
  </si>
  <si>
    <t>0000010690-01-Wbis</t>
  </si>
  <si>
    <t>R1.BASE / RENFORT</t>
  </si>
  <si>
    <t>R1.BASE_ENTP_UNIF_IsoleCF</t>
  </si>
  <si>
    <t>R1.BASE_ENTP_ISOLE_AD1_1P</t>
  </si>
  <si>
    <t>R1.BASE_ENTP_2P</t>
  </si>
  <si>
    <t>R1.BASE_ENTP_FAM_ENFANT_ICFAM</t>
  </si>
  <si>
    <t>R1.BASE_ENTP_3P_ICoupleF</t>
  </si>
  <si>
    <t>R1.BASE_ADH_UNIF_IsoleCF</t>
  </si>
  <si>
    <t>R1.BASE_ADH_ISOLE_AD1_1P</t>
  </si>
  <si>
    <t>R1.BASE_ADH_2P</t>
  </si>
  <si>
    <t>R1.BASE_ADH_FAM_ENFANT_ICFAM</t>
  </si>
  <si>
    <t>R1.BASE_ADH_3P_ICoupleF</t>
  </si>
  <si>
    <t>R1.R1_NOM</t>
  </si>
  <si>
    <t>R1.R1_NUM</t>
  </si>
  <si>
    <t>R1.R1_PAYEUR</t>
  </si>
  <si>
    <t>R1.RENFORT1_ENTP_UNIF_IsoleCF</t>
  </si>
  <si>
    <t>R1.RENFORT1_ENTP_ISOLE_AD1_1P</t>
  </si>
  <si>
    <t>R1.RENFORT1_ENTP_2P</t>
  </si>
  <si>
    <t>R1.RENFORT1_ENTP_FAM_ENFANT_ICFAM</t>
  </si>
  <si>
    <t>R1.RENFORT1_ENTP_3P_ICoupleF</t>
  </si>
  <si>
    <t>R1.RENFORT1_ADH_UNIF_IsoleCF</t>
  </si>
  <si>
    <t>R1.RENFORT1_ADH_ISOLE_AD1_1P</t>
  </si>
  <si>
    <t>R1.RENFORT1_ADH_2P</t>
  </si>
  <si>
    <t>R1.RENFORT1_ADH_FAM_ENFANT_ICFAM</t>
  </si>
  <si>
    <t>R1.RENFORT1_ADH_3P_ICoupleF</t>
  </si>
  <si>
    <t>R1.R2_NOM</t>
  </si>
  <si>
    <t>R1.R2_NUM</t>
  </si>
  <si>
    <t>R1.R2_PAYEUR</t>
  </si>
  <si>
    <t>R1.RENFORT2_ENTP_UNIF_IsoleCF</t>
  </si>
  <si>
    <t>R1.RENFORT2_ENTP_ISOLE_AD1_1P</t>
  </si>
  <si>
    <t>R1.RENFORT2_ENTP_2P</t>
  </si>
  <si>
    <t>R1.RENFORT2_ENTP_FAM_ENFANT_ICFAM</t>
  </si>
  <si>
    <t>R1.RENFORT2_ENTP_3P_ICoupleF</t>
  </si>
  <si>
    <t>R1.RENFORT2_ADH_UNIF_IsoleCF</t>
  </si>
  <si>
    <t>R1.RENFORT2_ADH_ISOLE_AD1_1P</t>
  </si>
  <si>
    <t>R1.RENFORT2_ADH_2P</t>
  </si>
  <si>
    <t>R1.RENFORT2_ADH_FAM_ENFANT_ICFAM</t>
  </si>
  <si>
    <t>R1.RENFORT2_ADH_3P_ICoupleF</t>
  </si>
  <si>
    <t>R2.BASE / RENFORT</t>
  </si>
  <si>
    <t>R2.BASE_ENTP_UNIF_IsoleCF</t>
  </si>
  <si>
    <t>R2.BASE_ENTP_ISOLE_AD1_1P</t>
  </si>
  <si>
    <t>R2.BASE_ENTP_2P</t>
  </si>
  <si>
    <t>R2.BASE_ENTP_FAM_ENFANT_ICFAM</t>
  </si>
  <si>
    <t>R2.BASE_ENTP_3P_ICoupleF</t>
  </si>
  <si>
    <t>R2.BASE_ADH_UNIF_IsoleCF</t>
  </si>
  <si>
    <t>R2.BASE_ADH_ISOLE_AD1_1P</t>
  </si>
  <si>
    <t>R2.BASE_ADH_2P</t>
  </si>
  <si>
    <t>R2.BASE_ADH_FAM_ENFANT_ICFAM</t>
  </si>
  <si>
    <t>R2.BASE_ADH_3P_ICoupleF</t>
  </si>
  <si>
    <t>R2.R1_NOM</t>
  </si>
  <si>
    <t>R2.R1_NUM</t>
  </si>
  <si>
    <t>R2.R1_PAYEUR</t>
  </si>
  <si>
    <t>R2.RENFORT1_ENTP_UNIF_IsoleCF</t>
  </si>
  <si>
    <t>R2.RENFORT1_ENTP_ISOLE_AD1_1P</t>
  </si>
  <si>
    <t>R2.RENFORT1_ENTP_2P</t>
  </si>
  <si>
    <t>R2.RENFORT1_ENTP_FAM_ENFANT_ICFAM</t>
  </si>
  <si>
    <t>R2.RENFORT1_ENTP_3P_ICoupleF</t>
  </si>
  <si>
    <t>R2.RENFORT1_ADH_UNIF_IsoleCF</t>
  </si>
  <si>
    <t>R2.RENFORT1_ADH_ISOLE_AD1_1P</t>
  </si>
  <si>
    <t>R2.RENFORT1_ADH_2P</t>
  </si>
  <si>
    <t>R2.RENFORT1_ADH_FAM_ENFANT_ICFAM</t>
  </si>
  <si>
    <t>R2.RENFORT1_ADH_3P_ICoupleF</t>
  </si>
  <si>
    <t>R2.R2_NOM</t>
  </si>
  <si>
    <t>R2.R2_NUM</t>
  </si>
  <si>
    <t>R2.R2_PAYEUR</t>
  </si>
  <si>
    <t>R2.RENFORT2_ENTP_UNIF_IsoleCF</t>
  </si>
  <si>
    <t>R2.RENFORT2_ENTP_ISOLE_AD1_1P</t>
  </si>
  <si>
    <t>R2.RENFORT2_ENTP_2P</t>
  </si>
  <si>
    <t>R2.RENFORT2_ENTP_FAM_ENFANT_ICFAM</t>
  </si>
  <si>
    <t>R2.RENFORT2_ENTP_3P_ICoupleF</t>
  </si>
  <si>
    <t>R2.RENFORT2_ADH_UNIF_IsoleCF</t>
  </si>
  <si>
    <t>R2.RENFORT2_ADH_ISOLE_AD1_1P</t>
  </si>
  <si>
    <t>R2.RENFORT2_ADH_2P</t>
  </si>
  <si>
    <t>R2.RENFORT2_ADH_FAM_ENFANT_ICFAM</t>
  </si>
  <si>
    <t>R2.RENFORT2_ADH_3P_ICoupleF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</si>
</sst>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>
        <bgColor theme="9" tint="0.79995117038483843"/>
      </patternFill>
    </fill>
    <fill>
      <patternFill patternType="solid">
        <fgColor rgb="FFFFFF00"/>
        <bgColor indexed="64"/>
      </patternFill>
    </fill>
    <fill>
      <patternFill patternType="lightUp">
        <bgColor theme="4" tint="0.79995117038483843"/>
      </patternFill>
    </fill>
    <fill>
      <patternFill patternType="lightUp">
        <bgColor theme="6" tint="0.79995117038483843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0" fillId="6" borderId="0" xfId="0" applyFill="1" applyAlignment="1">
      <alignment wrapText="1"/>
    </xf>
    <xf numFmtId="0" fontId="3" fillId="0" borderId="0" xfId="0" applyFont="1"/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center" vertical="center" wrapText="1"/>
    </xf>
    <xf numFmtId="0" fontId="3" fillId="6" borderId="0" xfId="0" applyFont="1" applyFill="1"/>
    <xf numFmtId="0" fontId="0" fillId="9" borderId="0" xfId="0" applyFill="1"/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9" borderId="0" xfId="0" applyFill="1" applyAlignment="1">
      <alignment wrapText="1"/>
    </xf>
    <xf numFmtId="0" fontId="0" fillId="9" borderId="0" xfId="0" applyFill="1" applyAlignment="1">
      <alignment horizontal="center" vertical="center" wrapText="1"/>
    </xf>
    <xf numFmtId="0" fontId="2" fillId="9" borderId="0" xfId="0" applyFont="1" applyFill="1"/>
    <xf numFmtId="0" fontId="2" fillId="9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/>
    </xf>
    <xf numFmtId="0" fontId="2" fillId="9" borderId="0" xfId="0" applyFont="1" applyFill="1" applyAlignment="1">
      <alignment wrapText="1"/>
    </xf>
    <xf numFmtId="0" fontId="2" fillId="9" borderId="0" xfId="0" applyFont="1" applyFill="1" applyAlignment="1">
      <alignment horizontal="center" vertical="center" wrapText="1"/>
    </xf>
    <xf numFmtId="0" fontId="3" fillId="0" borderId="0" xfId="1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3" fillId="0" borderId="0" xfId="1" applyFont="1" applyFill="1" applyAlignment="1">
      <alignment vertical="center"/>
    </xf>
  </cellXfs>
  <cellStyles count="2">
    <cellStyle name="Normal" xfId="0" builtinId="0"/>
    <cellStyle name="Normal 2" xfId="1" xr:uid="{6B8B57DE-80FA-4173-BC5E-571B2ACA0485}"/>
  </cellStyles>
  <dxfs count="1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lightUp">
          <fgColor indexed="64"/>
          <bgColor theme="6" tint="0.79995117038483843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8BC2670F-3334-4FB4-9818-AA06686D98B1}" autoFormatId="16" applyNumberFormats="0" applyBorderFormats="0" applyFontFormats="0" applyPatternFormats="0" applyAlignmentFormats="0" applyWidthHeightFormats="0">
  <queryTableRefresh nextId="114">
    <queryTableFields count="113">
      <queryTableField id="1" name="BASE_NOM" tableColumnId="1"/>
      <queryTableField id="2" name="BASE_NUM" tableColumnId="2"/>
      <queryTableField id="3" name="BASE_PAYEUR" tableColumnId="3"/>
      <queryTableField id="4" name="BASE_ENTP_UNIF_IsoleCF" tableColumnId="4"/>
      <queryTableField id="5" name="BASE_ENTP_ISOLE_AD1_1P" tableColumnId="5"/>
      <queryTableField id="6" name="BASE_ENTP_2P" tableColumnId="6"/>
      <queryTableField id="7" name="BASE_ENTP_FAM_ENFANT_ICFAM" tableColumnId="7"/>
      <queryTableField id="8" name="BASE_ENTP_3P_ICoupleF" tableColumnId="8"/>
      <queryTableField id="9" name="BASE_ADH_UNIF_IsoleCF" tableColumnId="9"/>
      <queryTableField id="10" name="BASE_ADH_ISOLE_AD1_1P" tableColumnId="10"/>
      <queryTableField id="11" name="BASE_ADH_2P" tableColumnId="11"/>
      <queryTableField id="12" name="BASE_ADH_FAM_ENFANT_ICFAM" tableColumnId="12"/>
      <queryTableField id="13" name="BASE_ADH_3P_ICoupleF" tableColumnId="13"/>
      <queryTableField id="14" name="R1_NOM" tableColumnId="14"/>
      <queryTableField id="15" name="R1_NUM" tableColumnId="15"/>
      <queryTableField id="16" name="R1_PAYEUR" tableColumnId="16"/>
      <queryTableField id="17" name="RENFORT1_ENTP_UNIF_IsoleCF" tableColumnId="17"/>
      <queryTableField id="18" name="RENFORT1_ENTP_ISOLE_AD1_1P" tableColumnId="18"/>
      <queryTableField id="19" name="RENFORT1_ENTP_2P" tableColumnId="19"/>
      <queryTableField id="20" name="RENFORT1_ENTP_FAM_ENFANT_ICFAM" tableColumnId="20"/>
      <queryTableField id="21" name="RENFORT1_ENTP_3P_ICoupleF" tableColumnId="21"/>
      <queryTableField id="22" name="RENFORT1_ADH_UNIF_IsoleCF" tableColumnId="22"/>
      <queryTableField id="23" name="RENFORT1_ADH_ISOLE_AD1_1P" tableColumnId="23"/>
      <queryTableField id="24" name="RENFORT1_ADH_2P" tableColumnId="24"/>
      <queryTableField id="25" name="RENFORT1_ADH_FAM_ENFANT_ICFAM" tableColumnId="25"/>
      <queryTableField id="26" name="RENFORT1_ADH_3P_ICoupleF" tableColumnId="26"/>
      <queryTableField id="27" name="R2_NOM" tableColumnId="27"/>
      <queryTableField id="28" name="R2_NUM" tableColumnId="28"/>
      <queryTableField id="29" name="R2_PAYEUR" tableColumnId="29"/>
      <queryTableField id="30" name="RENFORT2_ENTP_UNIF_IsoleCF" tableColumnId="30"/>
      <queryTableField id="31" name="RENFORT2_ENTP_ISOLE_AD1_1P" tableColumnId="31"/>
      <queryTableField id="32" name="RENFORT2_ENTP_2P" tableColumnId="32"/>
      <queryTableField id="33" name="RENFORT2_ENTP_FAM_ENFANT_ICFAM" tableColumnId="33"/>
      <queryTableField id="34" name="RENFORT2_ENTP_3P_ICoupleF" tableColumnId="34"/>
      <queryTableField id="35" name="RENFORT2_ADH_UNIF_IsoleCF" tableColumnId="35"/>
      <queryTableField id="36" name="RENFORT2_ADH_ISOLE_AD1_1P" tableColumnId="36"/>
      <queryTableField id="37" name="RENFORT2_ADH_2P" tableColumnId="37"/>
      <queryTableField id="38" name="RENFORT2_ADH_FAM_ENFANT_ICFAM" tableColumnId="38"/>
      <queryTableField id="39" name="RENFORT2_ADH_3P_ICoupleF" tableColumnId="39"/>
      <queryTableField id="40" name="R1.BASE / RENFORT" tableColumnId="40"/>
      <queryTableField id="41" name="R1.BASE_ENTP_UNIF_IsoleCF" tableColumnId="41"/>
      <queryTableField id="42" name="R1.BASE_ENTP_ISOLE_AD1_1P" tableColumnId="42"/>
      <queryTableField id="43" name="R1.BASE_ENTP_2P" tableColumnId="43"/>
      <queryTableField id="44" name="R1.BASE_ENTP_FAM_ENFANT_ICFAM" tableColumnId="44"/>
      <queryTableField id="45" name="R1.BASE_ENTP_3P_ICoupleF" tableColumnId="45"/>
      <queryTableField id="46" name="R1.BASE_ADH_UNIF_IsoleCF" tableColumnId="46"/>
      <queryTableField id="47" name="R1.BASE_ADH_ISOLE_AD1_1P" tableColumnId="47"/>
      <queryTableField id="48" name="R1.BASE_ADH_2P" tableColumnId="48"/>
      <queryTableField id="49" name="R1.BASE_ADH_FAM_ENFANT_ICFAM" tableColumnId="49"/>
      <queryTableField id="50" name="R1.BASE_ADH_3P_ICoupleF" tableColumnId="50"/>
      <queryTableField id="51" name="R1.R1_NOM" tableColumnId="51"/>
      <queryTableField id="52" name="R1.R1_NUM" tableColumnId="52"/>
      <queryTableField id="53" name="R1.R1_PAYEUR" tableColumnId="53"/>
      <queryTableField id="54" name="R1.RENFORT1_ENTP_UNIF_IsoleCF" tableColumnId="54"/>
      <queryTableField id="55" name="R1.RENFORT1_ENTP_ISOLE_AD1_1P" tableColumnId="55"/>
      <queryTableField id="56" name="R1.RENFORT1_ENTP_2P" tableColumnId="56"/>
      <queryTableField id="57" name="R1.RENFORT1_ENTP_FAM_ENFANT_ICFAM" tableColumnId="57"/>
      <queryTableField id="58" name="R1.RENFORT1_ENTP_3P_ICoupleF" tableColumnId="58"/>
      <queryTableField id="59" name="R1.RENFORT1_ADH_UNIF_IsoleCF" tableColumnId="59"/>
      <queryTableField id="60" name="R1.RENFORT1_ADH_ISOLE_AD1_1P" tableColumnId="60"/>
      <queryTableField id="61" name="R1.RENFORT1_ADH_2P" tableColumnId="61"/>
      <queryTableField id="62" name="R1.RENFORT1_ADH_FAM_ENFANT_ICFAM" tableColumnId="62"/>
      <queryTableField id="63" name="R1.RENFORT1_ADH_3P_ICoupleF" tableColumnId="63"/>
      <queryTableField id="64" name="R1.R2_NOM" tableColumnId="64"/>
      <queryTableField id="65" name="R1.R2_NUM" tableColumnId="65"/>
      <queryTableField id="66" name="R1.R2_PAYEUR" tableColumnId="66"/>
      <queryTableField id="67" name="R1.RENFORT2_ENTP_UNIF_IsoleCF" tableColumnId="67"/>
      <queryTableField id="68" name="R1.RENFORT2_ENTP_ISOLE_AD1_1P" tableColumnId="68"/>
      <queryTableField id="69" name="R1.RENFORT2_ENTP_2P" tableColumnId="69"/>
      <queryTableField id="70" name="R1.RENFORT2_ENTP_FAM_ENFANT_ICFAM" tableColumnId="70"/>
      <queryTableField id="71" name="R1.RENFORT2_ENTP_3P_ICoupleF" tableColumnId="71"/>
      <queryTableField id="72" name="R1.RENFORT2_ADH_UNIF_IsoleCF" tableColumnId="72"/>
      <queryTableField id="73" name="R1.RENFORT2_ADH_ISOLE_AD1_1P" tableColumnId="73"/>
      <queryTableField id="74" name="R1.RENFORT2_ADH_2P" tableColumnId="74"/>
      <queryTableField id="75" name="R1.RENFORT2_ADH_FAM_ENFANT_ICFAM" tableColumnId="75"/>
      <queryTableField id="76" name="R1.RENFORT2_ADH_3P_ICoupleF" tableColumnId="76"/>
      <queryTableField id="77" name="R2.BASE / RENFORT" tableColumnId="77"/>
      <queryTableField id="78" name="R2.BASE_ENTP_UNIF_IsoleCF" tableColumnId="78"/>
      <queryTableField id="79" name="R2.BASE_ENTP_ISOLE_AD1_1P" tableColumnId="79"/>
      <queryTableField id="80" name="R2.BASE_ENTP_2P" tableColumnId="80"/>
      <queryTableField id="81" name="R2.BASE_ENTP_FAM_ENFANT_ICFAM" tableColumnId="81"/>
      <queryTableField id="82" name="R2.BASE_ENTP_3P_ICoupleF" tableColumnId="82"/>
      <queryTableField id="83" name="R2.BASE_ADH_UNIF_IsoleCF" tableColumnId="83"/>
      <queryTableField id="84" name="R2.BASE_ADH_ISOLE_AD1_1P" tableColumnId="84"/>
      <queryTableField id="85" name="R2.BASE_ADH_2P" tableColumnId="85"/>
      <queryTableField id="86" name="R2.BASE_ADH_FAM_ENFANT_ICFAM" tableColumnId="86"/>
      <queryTableField id="87" name="R2.BASE_ADH_3P_ICoupleF" tableColumnId="87"/>
      <queryTableField id="88" name="R2.R1_NOM" tableColumnId="88"/>
      <queryTableField id="89" name="R2.R1_NUM" tableColumnId="89"/>
      <queryTableField id="90" name="R2.R1_PAYEUR" tableColumnId="90"/>
      <queryTableField id="91" name="R2.RENFORT1_ENTP_UNIF_IsoleCF" tableColumnId="91"/>
      <queryTableField id="92" name="R2.RENFORT1_ENTP_ISOLE_AD1_1P" tableColumnId="92"/>
      <queryTableField id="93" name="R2.RENFORT1_ENTP_2P" tableColumnId="93"/>
      <queryTableField id="94" name="R2.RENFORT1_ENTP_FAM_ENFANT_ICFAM" tableColumnId="94"/>
      <queryTableField id="95" name="R2.RENFORT1_ENTP_3P_ICoupleF" tableColumnId="95"/>
      <queryTableField id="96" name="R2.RENFORT1_ADH_UNIF_IsoleCF" tableColumnId="96"/>
      <queryTableField id="97" name="R2.RENFORT1_ADH_ISOLE_AD1_1P" tableColumnId="97"/>
      <queryTableField id="98" name="R2.RENFORT1_ADH_2P" tableColumnId="98"/>
      <queryTableField id="99" name="R2.RENFORT1_ADH_FAM_ENFANT_ICFAM" tableColumnId="99"/>
      <queryTableField id="100" name="R2.RENFORT1_ADH_3P_ICoupleF" tableColumnId="100"/>
      <queryTableField id="101" name="R2.R2_NOM" tableColumnId="101"/>
      <queryTableField id="102" name="R2.R2_NUM" tableColumnId="102"/>
      <queryTableField id="103" name="R2.R2_PAYEUR" tableColumnId="103"/>
      <queryTableField id="104" name="R2.RENFORT2_ENTP_UNIF_IsoleCF" tableColumnId="104"/>
      <queryTableField id="105" name="R2.RENFORT2_ENTP_ISOLE_AD1_1P" tableColumnId="105"/>
      <queryTableField id="106" name="R2.RENFORT2_ENTP_2P" tableColumnId="106"/>
      <queryTableField id="107" name="R2.RENFORT2_ENTP_FAM_ENFANT_ICFAM" tableColumnId="107"/>
      <queryTableField id="108" name="R2.RENFORT2_ENTP_3P_ICoupleF" tableColumnId="108"/>
      <queryTableField id="109" name="R2.RENFORT2_ADH_UNIF_IsoleCF" tableColumnId="109"/>
      <queryTableField id="110" name="R2.RENFORT2_ADH_ISOLE_AD1_1P" tableColumnId="110"/>
      <queryTableField id="111" name="R2.RENFORT2_ADH_2P" tableColumnId="111"/>
      <queryTableField id="112" name="R2.RENFORT2_ADH_FAM_ENFANT_ICFAM" tableColumnId="112"/>
      <queryTableField id="113" name="R2.RENFORT2_ADH_3P_ICoupleF" tableColumnId="1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6EC9C2-7357-4596-A358-FCC04AF88C13}" name="Tableau1" displayName="Tableau1" ref="A1:AY129" totalsRowShown="0" headerRowDxfId="151" dataDxfId="150">
  <autoFilter ref="A1:AY129" xr:uid="{206EC9C2-7357-4596-A358-FCC04AF88C13}"/>
  <tableColumns count="51">
    <tableColumn id="1" xr3:uid="{BFC15CC9-0C71-40CA-B3ED-69D1850061D9}" name="Ent-Section-Classe"/>
    <tableColumn id="2" xr3:uid="{33F22385-90B2-44C7-84D0-CB70BF74871B}" name="Raison sociale entreprise"/>
    <tableColumn id="3" xr3:uid="{F2A74CE7-1951-42D9-9F6D-C7C568120BDB}" name="Libellé section"/>
    <tableColumn id="4" xr3:uid="{DE724D16-A919-43FB-BBF6-76815AF88923}" name="Numéro contrat"/>
    <tableColumn id="5" xr3:uid="{FD82515E-F942-4EBF-8B77-E9DBB45EE5B4}" name="BASE / RENFORT"/>
    <tableColumn id="6" xr3:uid="{182981F1-2D64-4543-817F-5BAA9E8580F9}" name="Type de cotisation" dataDxfId="149"/>
    <tableColumn id="7" xr3:uid="{91E3DB4D-E93F-46F6-87D1-721A214BC2A8}" name="Type payeur" dataDxfId="148"/>
    <tableColumn id="8" xr3:uid="{09D0402A-9F40-4B4F-9A47-B57E1AEA4B77}" name="UNIFORME_IsoleCF"/>
    <tableColumn id="9" xr3:uid="{91709096-8637-49B6-AAB6-83C1B1F59211}" name="ISOLE_AD1_1P"/>
    <tableColumn id="10" xr3:uid="{45EEE9C2-8C09-48EB-8296-8931EBBF9F92}" name="2P"/>
    <tableColumn id="11" xr3:uid="{8D521815-E7C9-409B-AD14-9A070AB52897}" name="FAM_ENFANT_ICFam"/>
    <tableColumn id="12" xr3:uid="{ADAED118-F4AE-4DBB-BBF2-924CCBACD60A}" name="3P_ICoupleF"/>
    <tableColumn id="13" xr3:uid="{E11F2325-4635-4773-A224-D23C9DCA05D0}" name="BASE_NOM"/>
    <tableColumn id="14" xr3:uid="{3F5E0F5D-09C5-415A-B0FD-DD0F625FE1F7}" name="BASE_NUM"/>
    <tableColumn id="15" xr3:uid="{0D69B32E-2ADD-4F14-BF1A-5E03A2F5FB68}" name="BASE_PAYEUR" dataDxfId="147"/>
    <tableColumn id="16" xr3:uid="{1226EC5E-87DE-4617-8A06-1292255A4E65}" name="BASE_ENTP_UNIF_IsoleCF" dataDxfId="146">
      <calculatedColumnFormula>IF(AND('V2 Global valeurs'!$G2="E",'V2 Global valeurs'!E2="BASE"),VLOOKUP('V2 Global valeurs'!$A2,'V2 Global valeurs'!$A$2:$L$1221,8,FALSE),"0")</calculatedColumnFormula>
    </tableColumn>
    <tableColumn id="17" xr3:uid="{4F9F2B75-E9D6-4E08-BBAB-C2F744FA0673}" name="BASE_ENTP_ISOLE_AD1_1P" dataDxfId="145">
      <calculatedColumnFormula>IF(AND('V2 Global valeurs'!$G2="E",'V2 Global valeurs'!E2="BASE"),VLOOKUP('V2 Global valeurs'!$A2,'V2 Global valeurs'!$A$2:$L$1221,9,FALSE),"0")</calculatedColumnFormula>
    </tableColumn>
    <tableColumn id="18" xr3:uid="{024AEE90-3E40-4C30-A43F-69E234A47F20}" name="BASE_ENTP_2P" dataDxfId="144">
      <calculatedColumnFormula>IF(AND('V2 Global valeurs'!$G2="E",'V2 Global valeurs'!E2="BASE"),VLOOKUP('V2 Global valeurs'!$A2,'V2 Global valeurs'!$A$2:$L$1221,10,FALSE),"0")</calculatedColumnFormula>
    </tableColumn>
    <tableColumn id="19" xr3:uid="{6A4978AE-B162-4D04-BD7B-1E7116728398}" name="BASE_ENTP_FAM_ENFANT_ICFAM" dataDxfId="143">
      <calculatedColumnFormula>IF(AND('V2 Global valeurs'!$G2="E",'V2 Global valeurs'!E2="BASE"),VLOOKUP('V2 Global valeurs'!$A2,'V2 Global valeurs'!$A$2:$L$1221,11,FALSE),"0")</calculatedColumnFormula>
    </tableColumn>
    <tableColumn id="20" xr3:uid="{2CFC9164-FB78-4582-80EE-8976F2176749}" name="BASE_ENTP_3P_ICoupleF" dataDxfId="142">
      <calculatedColumnFormula>IF(AND('V2 Global valeurs'!$G2="E",'V2 Global valeurs'!E2="BASE"),VLOOKUP('V2 Global valeurs'!$A2,'V2 Global valeurs'!$A$2:$L$1221,12,FALSE),"0")</calculatedColumnFormula>
    </tableColumn>
    <tableColumn id="21" xr3:uid="{C6EAC7BD-A97C-4ECB-9C56-3FA06206638C}" name="BASE_ADH_UNIF_IsoleCF" dataDxfId="141">
      <calculatedColumnFormula>IF(AND('V2 Global valeurs'!$G2="A",'V2 Global valeurs'!E2="BASE"),VLOOKUP('V2 Global valeurs'!$A2,'V2 Global valeurs'!$A$2:$L$1221,8,FALSE),"0")</calculatedColumnFormula>
    </tableColumn>
    <tableColumn id="22" xr3:uid="{BB990225-E9EA-4739-8D98-67FFD1AFD3B8}" name="BASE_ADH_ISOLE_AD1_1P" dataDxfId="140">
      <calculatedColumnFormula>IF(AND('V2 Global valeurs'!$G2="A",'V2 Global valeurs'!E2="BASE"),VLOOKUP('V2 Global valeurs'!$A2,'V2 Global valeurs'!$A$2:$L$1221,9,FALSE),"0")</calculatedColumnFormula>
    </tableColumn>
    <tableColumn id="23" xr3:uid="{97249B39-95BC-4265-B847-BFFE84A14525}" name="BASE_ADH_2P" dataDxfId="139">
      <calculatedColumnFormula>IF(AND('V2 Global valeurs'!$G2="A",'V2 Global valeurs'!E2="BASE"),VLOOKUP('V2 Global valeurs'!$A2,'V2 Global valeurs'!$A$2:$L$1221,10,FALSE),"0")</calculatedColumnFormula>
    </tableColumn>
    <tableColumn id="24" xr3:uid="{E43D5D43-C693-4CB8-9802-2937F426AB18}" name="BASE_ADH_FAM_ENFANT_ICFAM" dataDxfId="138">
      <calculatedColumnFormula>IF(AND('V2 Global valeurs'!$G2="A",'V2 Global valeurs'!E2="BASE"),VLOOKUP('V2 Global valeurs'!$A2,'V2 Global valeurs'!$A$2:$L$1221,11,FALSE),"0")</calculatedColumnFormula>
    </tableColumn>
    <tableColumn id="25" xr3:uid="{AD3DA8E4-3527-40C5-8213-A28ACF4AA998}" name="BASE_ADH_3P_ICoupleF" dataDxfId="137">
      <calculatedColumnFormula>IF(AND('V2 Global valeurs'!$G2="A",'V2 Global valeurs'!E2="BASE"),VLOOKUP('V2 Global valeurs'!$A2,'V2 Global valeurs'!$A$2:$L$1221,12,FALSE),"0")</calculatedColumnFormula>
    </tableColumn>
    <tableColumn id="26" xr3:uid="{28653F92-9683-4F4C-8CA8-6135DB0B7804}" name="R1_NOM"/>
    <tableColumn id="27" xr3:uid="{4E9F17AA-EE09-459D-8F84-9719AAF1A41B}" name="R1_NUM"/>
    <tableColumn id="28" xr3:uid="{B5C7EDE9-BDD9-4E01-89D4-3E9BF9CC715F}" name="R1_PAYEUR" dataDxfId="136"/>
    <tableColumn id="29" xr3:uid="{CAE3908C-A1E9-4243-92A0-5E199DF147CD}" name="RENFORT1_ENTP_UNIF_IsoleCF" dataDxfId="135">
      <calculatedColumnFormula>IF(AND('V2 Global valeurs'!$G2="E",'V2 Global valeurs'!$E2="RENFORT 1"),VLOOKUP('V2 Global valeurs'!$A2,'V2 Global valeurs'!$A$2:$L$1221,8,FALSE),"0")</calculatedColumnFormula>
    </tableColumn>
    <tableColumn id="30" xr3:uid="{0758EFA5-D53F-433E-BB58-4C9978A71AE1}" name="RENFORT1_ENTP_ISOLE_AD1_1P" dataDxfId="134">
      <calculatedColumnFormula>IF(AND('V2 Global valeurs'!$G2="E",'V2 Global valeurs'!$E2="RENFORT 1"),VLOOKUP('V2 Global valeurs'!$A2,'V2 Global valeurs'!$A$2:$L$1221,9,FALSE),"0")</calculatedColumnFormula>
    </tableColumn>
    <tableColumn id="31" xr3:uid="{4793220A-94A2-48B0-ABDA-64836DB01D8D}" name="RENFORT1_ENTP_2P" dataDxfId="133">
      <calculatedColumnFormula>IF(AND('V2 Global valeurs'!$G2="E",'V2 Global valeurs'!$E2="RENFORT 1"),VLOOKUP('V2 Global valeurs'!$A2,'V2 Global valeurs'!$A$2:$L$1221,10,FALSE),"0")</calculatedColumnFormula>
    </tableColumn>
    <tableColumn id="32" xr3:uid="{CF086D0F-B371-46D0-AC66-A7F15ECC3886}" name="RENFORT1_ENTP_FAM_ENFANT_ICFAM" dataDxfId="132">
      <calculatedColumnFormula>IF(AND('V2 Global valeurs'!$G2="E",'V2 Global valeurs'!$E2="RENFORT 1"),VLOOKUP('V2 Global valeurs'!$A2,'V2 Global valeurs'!$A$2:$L$1221,11,FALSE),"0")</calculatedColumnFormula>
    </tableColumn>
    <tableColumn id="33" xr3:uid="{76D35A55-AFF5-4749-8AB3-1F6F0EF52305}" name="RENFORT1_ENTP_3P_ICoupleF" dataDxfId="131">
      <calculatedColumnFormula>IF(AND('V2 Global valeurs'!$G2="E",'V2 Global valeurs'!$E2="RENFORT 1"),VLOOKUP('V2 Global valeurs'!$A2,'V2 Global valeurs'!$A$2:$L$1221,12,FALSE),"0")</calculatedColumnFormula>
    </tableColumn>
    <tableColumn id="34" xr3:uid="{118CC3A6-C94E-4274-A8C5-77C8B2D1CC2F}" name="RENFORT1_ADH_UNIF_IsoleCF" dataDxfId="130">
      <calculatedColumnFormula>IF(AND('V2 Global valeurs'!$G2="A",'V2 Global valeurs'!$E2="RENFORT 1"),VLOOKUP('V2 Global valeurs'!$A2,'V2 Global valeurs'!$A$2:$L$1221,8,FALSE),"0")</calculatedColumnFormula>
    </tableColumn>
    <tableColumn id="35" xr3:uid="{29F1F9C4-64D5-4139-BF40-76E7E5ADBFAB}" name="RENFORT1_ADH_ISOLE_AD1_1P" dataDxfId="129">
      <calculatedColumnFormula>IF(AND('V2 Global valeurs'!$G2="A",'V2 Global valeurs'!$E2="RENFORT 1"),VLOOKUP('V2 Global valeurs'!$A2,'V2 Global valeurs'!$A$2:$L$1221,9,FALSE),"0")</calculatedColumnFormula>
    </tableColumn>
    <tableColumn id="36" xr3:uid="{C36C67F2-2D3E-488B-BA6D-71C0EC5E5907}" name="RENFORT1_ADH_2P" dataDxfId="128">
      <calculatedColumnFormula>IF(AND('V2 Global valeurs'!$G2="A",'V2 Global valeurs'!$E2="RENFORT 1"),VLOOKUP('V2 Global valeurs'!$A2,'V2 Global valeurs'!$A$2:$L$1221,10,FALSE),"0")</calculatedColumnFormula>
    </tableColumn>
    <tableColumn id="37" xr3:uid="{2E524DD8-FAF5-49CA-9E96-1C15FFE30846}" name="RENFORT1_ADH_FAM_ENFANT_ICFAM" dataDxfId="127">
      <calculatedColumnFormula>IF(AND('V2 Global valeurs'!$G2="A",'V2 Global valeurs'!$E2="RENFORT 1"),VLOOKUP('V2 Global valeurs'!$A2,'V2 Global valeurs'!$A$2:$L$1221,11,FALSE),"0")</calculatedColumnFormula>
    </tableColumn>
    <tableColumn id="38" xr3:uid="{1AD5796E-8168-44D6-8806-F6D73477EC42}" name="RENFORT1_ADH_3P_ICoupleF" dataDxfId="126">
      <calculatedColumnFormula>IF(AND('V2 Global valeurs'!$G2="A",'V2 Global valeurs'!$E2="RENFORT 1"),VLOOKUP('V2 Global valeurs'!$A2,'V2 Global valeurs'!$A$2:$L$1221,12,FALSE),"0")</calculatedColumnFormula>
    </tableColumn>
    <tableColumn id="39" xr3:uid="{BC1EEA8B-0A9B-4F16-9CB6-224B561144F5}" name="R2_NOM"/>
    <tableColumn id="40" xr3:uid="{1662DBE5-015F-44ED-957E-4842EA059B19}" name="R2_NUM"/>
    <tableColumn id="41" xr3:uid="{5AA650CE-B992-4830-8CB7-CCCC2E33DADA}" name="R2_PAYEUR"/>
    <tableColumn id="42" xr3:uid="{508E57FA-214B-4B75-8639-97FFE02C4DD2}" name="RENFORT2_ENTP_UNIF_IsoleCF" dataDxfId="125">
      <calculatedColumnFormula>IF(AND('V2 Global valeurs'!$G2="E",'V2 Global valeurs'!$E2="RENFORT 2"),VLOOKUP('V2 Global valeurs'!$A2,'V2 Global valeurs'!$A$2:$L$1221,8,FALSE),"0")</calculatedColumnFormula>
    </tableColumn>
    <tableColumn id="43" xr3:uid="{50DE6354-000A-4D24-AF70-FC441477788B}" name="RENFORT2_ENTP_ISOLE_AD1_1P" dataDxfId="124">
      <calculatedColumnFormula>IF(AND('V2 Global valeurs'!$G2="E",'V2 Global valeurs'!$E2="RENFORT 2"),VLOOKUP('V2 Global valeurs'!$A2,'V2 Global valeurs'!$A$2:$L$1221,9,FALSE),"0")</calculatedColumnFormula>
    </tableColumn>
    <tableColumn id="44" xr3:uid="{6E538565-EF27-45D1-A5FB-BE68F1F89FA8}" name="RENFORT2_ENTP_2P" dataDxfId="123">
      <calculatedColumnFormula>IF(AND('V2 Global valeurs'!$G2="E",'V2 Global valeurs'!$E2="RENFORT 2"),VLOOKUP('V2 Global valeurs'!$A2,'V2 Global valeurs'!$A$2:$L$1221,10,FALSE),"0")</calculatedColumnFormula>
    </tableColumn>
    <tableColumn id="45" xr3:uid="{EE91DE7A-3699-4274-BD94-73B5F01FBF1F}" name="RENFORT2_ENTP_FAM_ENFANT_ICFAM" dataDxfId="122">
      <calculatedColumnFormula>IF(AND('V2 Global valeurs'!$G2="E",'V2 Global valeurs'!$E2="RENFORT 2"),VLOOKUP('V2 Global valeurs'!$A2,'V2 Global valeurs'!$A$2:$L$1221,11,FALSE),"0")</calculatedColumnFormula>
    </tableColumn>
    <tableColumn id="46" xr3:uid="{ADB71035-0EBE-4056-8C2D-8512B0C5E1E4}" name="RENFORT2_ENTP_3P_ICoupleF" dataDxfId="121">
      <calculatedColumnFormula>IF(AND('V2 Global valeurs'!$G2="E",'V2 Global valeurs'!$E2="RENFORT 2"),VLOOKUP('V2 Global valeurs'!$A2,'V2 Global valeurs'!$A$2:$L$1221,12,FALSE),"0")</calculatedColumnFormula>
    </tableColumn>
    <tableColumn id="47" xr3:uid="{7DD92C3E-6F1B-45AE-B2D0-B9E2C5DE4FE0}" name="RENFORT2_ADH_UNIF_IsoleCF" dataDxfId="120">
      <calculatedColumnFormula>IF(AND('V2 Global valeurs'!$G2="A",'V2 Global valeurs'!$E2="RENFORT 2"),VLOOKUP('V2 Global valeurs'!$A2,'V2 Global valeurs'!$A$2:$L$1221,8,FALSE),"0")</calculatedColumnFormula>
    </tableColumn>
    <tableColumn id="48" xr3:uid="{F494B219-01A4-4932-9D22-C6321261EFB7}" name="RENFORT2_ADH_ISOLE_AD1_1P" dataDxfId="119">
      <calculatedColumnFormula>IF(AND('V2 Global valeurs'!$G2="A",'V2 Global valeurs'!$E2="RENFORT 2"),VLOOKUP('V2 Global valeurs'!$A2,'V2 Global valeurs'!$A$2:$L$1221,9,FALSE),"0")</calculatedColumnFormula>
    </tableColumn>
    <tableColumn id="49" xr3:uid="{0F5ECE5F-4ACB-4347-8299-208B7201220E}" name="RENFORT2_ADH_2P" dataDxfId="118">
      <calculatedColumnFormula>IF(AND('V2 Global valeurs'!$G2="A",'V2 Global valeurs'!$E2="RENFORT 2"),VLOOKUP('V2 Global valeurs'!$A2,'V2 Global valeurs'!$A$2:$L$1221,10,FALSE),"0")</calculatedColumnFormula>
    </tableColumn>
    <tableColumn id="50" xr3:uid="{CDA02DB4-3795-4473-AACE-868A304A9521}" name="RENFORT2_ADH_FAM_ENFANT_ICFAM" dataDxfId="117">
      <calculatedColumnFormula>IF(AND('V2 Global valeurs'!$G2="A",'V2 Global valeurs'!$E2="RENFORT 2"),VLOOKUP('V2 Global valeurs'!$A2,'V2 Global valeurs'!$A$2:$L$1221,11,FALSE),"0")</calculatedColumnFormula>
    </tableColumn>
    <tableColumn id="51" xr3:uid="{6257611A-8D3B-45F4-8E27-C9A349364F2B}" name="RENFORT2_ADH_3P_ICoupleF" dataDxfId="116">
      <calculatedColumnFormula>IF(AND('V2 Global valeurs'!$G2="A",'V2 Global valeurs'!$E2="RENFORT 2"),VLOOKUP('V2 Global valeurs'!$A2,'V2 Global valeurs'!$A$2:$L$1221,12,FALSE),"0")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B247B9-6C46-406F-A9DB-EE34EFCDBE4D}" name="Tableau_Tout" displayName="Tableau_Tout" ref="A1:DI101" tableType="queryTable" totalsRowShown="0" headerRowDxfId="23" dataDxfId="24" headerRowCellStyle="Normal 2" dataCellStyle="Normal 2">
  <autoFilter ref="A1:DI101" xr:uid="{E0B247B9-6C46-406F-A9DB-EE34EFCDBE4D}"/>
  <tableColumns count="113">
    <tableColumn id="1" xr3:uid="{9DB01DD0-E76C-4F77-8F1F-69F046F2A8BD}" uniqueName="1" name="BASE_NOM" queryTableFieldId="1" dataDxfId="22" dataCellStyle="Normal 2"/>
    <tableColumn id="2" xr3:uid="{641B337C-B35D-40C9-8DEF-D1FC05108FE1}" uniqueName="2" name="BASE_NUM" queryTableFieldId="2" dataDxfId="21" dataCellStyle="Normal 2"/>
    <tableColumn id="3" xr3:uid="{BF4C2F44-2399-486A-BD7F-D6EEE955E2FE}" uniqueName="3" name="BASE_PAYEUR" queryTableFieldId="3" dataDxfId="20" dataCellStyle="Normal 2"/>
    <tableColumn id="4" xr3:uid="{C7F8F5A4-643B-41FC-BC99-FECCD210D99C}" uniqueName="4" name="BASE_ENTP_UNIF_IsoleCF" queryTableFieldId="4" dataDxfId="114" dataCellStyle="Normal 2"/>
    <tableColumn id="5" xr3:uid="{D7A20EEA-73D7-491D-AFDB-9C11B4516B81}" uniqueName="5" name="BASE_ENTP_ISOLE_AD1_1P" queryTableFieldId="5" dataDxfId="113" dataCellStyle="Normal 2"/>
    <tableColumn id="6" xr3:uid="{F0F159B7-ECEC-4A96-8BC8-44C826DD55FC}" uniqueName="6" name="BASE_ENTP_2P" queryTableFieldId="6" dataDxfId="112" dataCellStyle="Normal 2"/>
    <tableColumn id="7" xr3:uid="{C686E4F1-45BE-456F-B80D-16B3F607AB6B}" uniqueName="7" name="BASE_ENTP_FAM_ENFANT_ICFAM" queryTableFieldId="7" dataDxfId="111" dataCellStyle="Normal 2"/>
    <tableColumn id="8" xr3:uid="{653F4F23-D2D5-42F5-9289-9D6BEF576A88}" uniqueName="8" name="BASE_ENTP_3P_ICoupleF" queryTableFieldId="8" dataDxfId="110" dataCellStyle="Normal 2"/>
    <tableColumn id="9" xr3:uid="{88594757-1EF4-4E19-9747-409314E7444F}" uniqueName="9" name="BASE_ADH_UNIF_IsoleCF" queryTableFieldId="9" dataDxfId="109" dataCellStyle="Normal 2"/>
    <tableColumn id="10" xr3:uid="{67D38D24-A220-4C82-9FE8-2D8D931CC56D}" uniqueName="10" name="BASE_ADH_ISOLE_AD1_1P" queryTableFieldId="10" dataDxfId="108" dataCellStyle="Normal 2"/>
    <tableColumn id="11" xr3:uid="{35FA988C-5AFD-4824-BAE5-091B2CA665DD}" uniqueName="11" name="BASE_ADH_2P" queryTableFieldId="11" dataDxfId="107" dataCellStyle="Normal 2"/>
    <tableColumn id="12" xr3:uid="{D2EA63BE-8932-49BB-9C32-C12FC23C53D3}" uniqueName="12" name="BASE_ADH_FAM_ENFANT_ICFAM" queryTableFieldId="12" dataDxfId="106" dataCellStyle="Normal 2"/>
    <tableColumn id="13" xr3:uid="{5C1F2E8D-1D7F-430F-892F-2DEF3EF79DC1}" uniqueName="13" name="BASE_ADH_3P_ICoupleF" queryTableFieldId="13" dataDxfId="105" dataCellStyle="Normal 2"/>
    <tableColumn id="14" xr3:uid="{403173EE-C1F9-45D8-BF64-6AC4439CDF47}" uniqueName="14" name="R1_NOM" queryTableFieldId="14" dataDxfId="19" dataCellStyle="Normal 2"/>
    <tableColumn id="15" xr3:uid="{DADA50FB-7B6E-4B0B-A809-6C498F0776AE}" uniqueName="15" name="R1_NUM" queryTableFieldId="15" dataDxfId="18" dataCellStyle="Normal 2"/>
    <tableColumn id="16" xr3:uid="{2541934E-F7B1-4790-9BA9-419AD593F569}" uniqueName="16" name="R1_PAYEUR" queryTableFieldId="16" dataDxfId="17" dataCellStyle="Normal 2"/>
    <tableColumn id="17" xr3:uid="{D39E359F-5E96-4B19-A737-3D2A06A9EF50}" uniqueName="17" name="RENFORT1_ENTP_UNIF_IsoleCF" queryTableFieldId="17" dataDxfId="104" dataCellStyle="Normal 2"/>
    <tableColumn id="18" xr3:uid="{26C22A73-0451-439A-A98A-B5870CD807BC}" uniqueName="18" name="RENFORT1_ENTP_ISOLE_AD1_1P" queryTableFieldId="18" dataDxfId="103" dataCellStyle="Normal 2"/>
    <tableColumn id="19" xr3:uid="{81474D4D-C677-4567-8D30-2BC7467BF7F8}" uniqueName="19" name="RENFORT1_ENTP_2P" queryTableFieldId="19" dataDxfId="102" dataCellStyle="Normal 2"/>
    <tableColumn id="20" xr3:uid="{B1F05E3F-CA4D-421E-B816-2B512DBF6BF7}" uniqueName="20" name="RENFORT1_ENTP_FAM_ENFANT_ICFAM" queryTableFieldId="20" dataDxfId="101" dataCellStyle="Normal 2"/>
    <tableColumn id="21" xr3:uid="{62810ED8-95EA-4CB9-860C-FC8F4F8C3373}" uniqueName="21" name="RENFORT1_ENTP_3P_ICoupleF" queryTableFieldId="21" dataDxfId="100" dataCellStyle="Normal 2"/>
    <tableColumn id="22" xr3:uid="{BD0AF330-CDE8-42FB-9AEA-844D9CF12253}" uniqueName="22" name="RENFORT1_ADH_UNIF_IsoleCF" queryTableFieldId="22" dataDxfId="99" dataCellStyle="Normal 2"/>
    <tableColumn id="23" xr3:uid="{75401A11-76EF-487D-81D0-0CB86A791AEB}" uniqueName="23" name="RENFORT1_ADH_ISOLE_AD1_1P" queryTableFieldId="23" dataDxfId="98" dataCellStyle="Normal 2"/>
    <tableColumn id="24" xr3:uid="{233E08A4-8237-45AB-9EEC-DC5D2EAA4445}" uniqueName="24" name="RENFORT1_ADH_2P" queryTableFieldId="24" dataDxfId="97" dataCellStyle="Normal 2"/>
    <tableColumn id="25" xr3:uid="{7B0C5DCD-6A77-4643-AA84-619CA45902A6}" uniqueName="25" name="RENFORT1_ADH_FAM_ENFANT_ICFAM" queryTableFieldId="25" dataDxfId="96" dataCellStyle="Normal 2"/>
    <tableColumn id="26" xr3:uid="{4D0B2E12-E92D-4B15-B557-AB7BBAFF62D4}" uniqueName="26" name="RENFORT1_ADH_3P_ICoupleF" queryTableFieldId="26" dataDxfId="95" dataCellStyle="Normal 2"/>
    <tableColumn id="27" xr3:uid="{4DD118D7-8CEA-4B39-BF4B-669A12165AC1}" uniqueName="27" name="R2_NOM" queryTableFieldId="27" dataDxfId="16" dataCellStyle="Normal 2"/>
    <tableColumn id="28" xr3:uid="{910B42CF-C38B-49B0-9A4F-28D11FDC8E64}" uniqueName="28" name="R2_NUM" queryTableFieldId="28" dataDxfId="15" dataCellStyle="Normal 2"/>
    <tableColumn id="29" xr3:uid="{07119391-A5BC-45E7-B5F4-0FC0D001FD63}" uniqueName="29" name="R2_PAYEUR" queryTableFieldId="29" dataDxfId="14" dataCellStyle="Normal 2"/>
    <tableColumn id="30" xr3:uid="{DEA97079-5AE8-4D57-8A64-FBE80D76676D}" uniqueName="30" name="RENFORT2_ENTP_UNIF_IsoleCF" queryTableFieldId="30" dataDxfId="94" dataCellStyle="Normal 2"/>
    <tableColumn id="31" xr3:uid="{BD8460F0-EA04-4B3C-9CBA-B4831C064CE9}" uniqueName="31" name="RENFORT2_ENTP_ISOLE_AD1_1P" queryTableFieldId="31" dataDxfId="93" dataCellStyle="Normal 2"/>
    <tableColumn id="32" xr3:uid="{AC85ECB4-5F2E-433F-AD97-9CF395487593}" uniqueName="32" name="RENFORT2_ENTP_2P" queryTableFieldId="32" dataDxfId="92" dataCellStyle="Normal 2"/>
    <tableColumn id="33" xr3:uid="{D8CA30C6-C5F4-428D-B9C3-4B794DDABF02}" uniqueName="33" name="RENFORT2_ENTP_FAM_ENFANT_ICFAM" queryTableFieldId="33" dataDxfId="91" dataCellStyle="Normal 2"/>
    <tableColumn id="34" xr3:uid="{9102E0C2-A3E0-41C2-8486-6CB79A53C5B2}" uniqueName="34" name="RENFORT2_ENTP_3P_ICoupleF" queryTableFieldId="34" dataDxfId="90" dataCellStyle="Normal 2"/>
    <tableColumn id="35" xr3:uid="{55278D91-51DC-4048-9F09-6B65994FE32A}" uniqueName="35" name="RENFORT2_ADH_UNIF_IsoleCF" queryTableFieldId="35" dataDxfId="89" dataCellStyle="Normal 2"/>
    <tableColumn id="36" xr3:uid="{C66557BB-128F-42CC-BCC3-15D2093150EB}" uniqueName="36" name="RENFORT2_ADH_ISOLE_AD1_1P" queryTableFieldId="36" dataDxfId="88" dataCellStyle="Normal 2"/>
    <tableColumn id="37" xr3:uid="{B273E7D2-F6E8-4A06-9D3D-6227001A7316}" uniqueName="37" name="RENFORT2_ADH_2P" queryTableFieldId="37" dataDxfId="87" dataCellStyle="Normal 2"/>
    <tableColumn id="38" xr3:uid="{7B6B446B-529A-45ED-A82E-07C6DD88D310}" uniqueName="38" name="RENFORT2_ADH_FAM_ENFANT_ICFAM" queryTableFieldId="38" dataDxfId="86" dataCellStyle="Normal 2"/>
    <tableColumn id="39" xr3:uid="{7AC5A833-8C14-4AB6-A6F3-D92E67892502}" uniqueName="39" name="RENFORT2_ADH_3P_ICoupleF" queryTableFieldId="39" dataDxfId="85" dataCellStyle="Normal 2"/>
    <tableColumn id="40" xr3:uid="{571D465C-816F-42F0-B17C-54A829015B48}" uniqueName="40" name="R1.BASE / RENFORT" queryTableFieldId="40" dataDxfId="13" dataCellStyle="Normal 2"/>
    <tableColumn id="41" xr3:uid="{332CB34D-236D-43D0-B976-1B0EB9B46A79}" uniqueName="41" name="R1.BASE_ENTP_UNIF_IsoleCF" queryTableFieldId="41" dataDxfId="84" dataCellStyle="Normal 2"/>
    <tableColumn id="42" xr3:uid="{E4F40D90-A6E4-49D6-A7D4-4366D3F5F9EB}" uniqueName="42" name="R1.BASE_ENTP_ISOLE_AD1_1P" queryTableFieldId="42" dataDxfId="83" dataCellStyle="Normal 2"/>
    <tableColumn id="43" xr3:uid="{3F0768A3-150E-40F1-AAA2-CA901B4A70C5}" uniqueName="43" name="R1.BASE_ENTP_2P" queryTableFieldId="43" dataDxfId="82" dataCellStyle="Normal 2"/>
    <tableColumn id="44" xr3:uid="{D498B861-E316-4E13-9457-A3EBAD28016D}" uniqueName="44" name="R1.BASE_ENTP_FAM_ENFANT_ICFAM" queryTableFieldId="44" dataDxfId="81" dataCellStyle="Normal 2"/>
    <tableColumn id="45" xr3:uid="{C5AAE9A6-CF5A-492E-AE1F-2E8A9D61D723}" uniqueName="45" name="R1.BASE_ENTP_3P_ICoupleF" queryTableFieldId="45" dataDxfId="80" dataCellStyle="Normal 2"/>
    <tableColumn id="46" xr3:uid="{B90ADF31-42FC-4C96-9B95-7C16218CE1F1}" uniqueName="46" name="R1.BASE_ADH_UNIF_IsoleCF" queryTableFieldId="46" dataDxfId="79" dataCellStyle="Normal 2"/>
    <tableColumn id="47" xr3:uid="{68B80D19-BAB7-43CE-96E3-D38E38482B63}" uniqueName="47" name="R1.BASE_ADH_ISOLE_AD1_1P" queryTableFieldId="47" dataDxfId="78" dataCellStyle="Normal 2"/>
    <tableColumn id="48" xr3:uid="{939B083B-76A5-4299-8E67-9AAA9E15FC47}" uniqueName="48" name="R1.BASE_ADH_2P" queryTableFieldId="48" dataDxfId="77" dataCellStyle="Normal 2"/>
    <tableColumn id="49" xr3:uid="{056D73C4-A30D-474F-9C77-137845D5B8A7}" uniqueName="49" name="R1.BASE_ADH_FAM_ENFANT_ICFAM" queryTableFieldId="49" dataDxfId="76" dataCellStyle="Normal 2"/>
    <tableColumn id="50" xr3:uid="{48047876-6E1E-487B-A360-CD3ABEF4FDCC}" uniqueName="50" name="R1.BASE_ADH_3P_ICoupleF" queryTableFieldId="50" dataDxfId="75" dataCellStyle="Normal 2"/>
    <tableColumn id="51" xr3:uid="{D6CBB85C-4A77-4ACF-B15C-44A099F9B68A}" uniqueName="51" name="R1.R1_NOM" queryTableFieldId="51" dataDxfId="12" dataCellStyle="Normal 2"/>
    <tableColumn id="52" xr3:uid="{63351EDA-F1B0-46ED-B7BA-B44DF53DC2ED}" uniqueName="52" name="R1.R1_NUM" queryTableFieldId="52" dataDxfId="11" dataCellStyle="Normal 2"/>
    <tableColumn id="53" xr3:uid="{B020A90A-717A-49FF-A964-D9B13E5E9F48}" uniqueName="53" name="R1.R1_PAYEUR" queryTableFieldId="53" dataDxfId="10" dataCellStyle="Normal 2"/>
    <tableColumn id="54" xr3:uid="{2D5ED51F-8C37-4111-BA53-3F400D89AECE}" uniqueName="54" name="R1.RENFORT1_ENTP_UNIF_IsoleCF" queryTableFieldId="54" dataDxfId="74" dataCellStyle="Normal 2"/>
    <tableColumn id="55" xr3:uid="{A46B90DA-479E-4984-B4BD-B58885ED905B}" uniqueName="55" name="R1.RENFORT1_ENTP_ISOLE_AD1_1P" queryTableFieldId="55" dataDxfId="73" dataCellStyle="Normal 2"/>
    <tableColumn id="56" xr3:uid="{C53EB650-CA60-41A0-97C9-CF5A2DAC0BA0}" uniqueName="56" name="R1.RENFORT1_ENTP_2P" queryTableFieldId="56" dataDxfId="72" dataCellStyle="Normal 2"/>
    <tableColumn id="57" xr3:uid="{7634794F-1895-427B-8378-BC7934A5E24E}" uniqueName="57" name="R1.RENFORT1_ENTP_FAM_ENFANT_ICFAM" queryTableFieldId="57" dataDxfId="71" dataCellStyle="Normal 2"/>
    <tableColumn id="58" xr3:uid="{E689CC06-87EC-426E-B800-F3712EB3814E}" uniqueName="58" name="R1.RENFORT1_ENTP_3P_ICoupleF" queryTableFieldId="58" dataDxfId="70" dataCellStyle="Normal 2"/>
    <tableColumn id="59" xr3:uid="{FE757F6E-A5F1-4D7E-B762-BC4EA4AC6FBC}" uniqueName="59" name="R1.RENFORT1_ADH_UNIF_IsoleCF" queryTableFieldId="59" dataDxfId="69" dataCellStyle="Normal 2"/>
    <tableColumn id="60" xr3:uid="{3F74E8C4-46C6-4D84-A6EB-2F89CAE0EB12}" uniqueName="60" name="R1.RENFORT1_ADH_ISOLE_AD1_1P" queryTableFieldId="60" dataDxfId="68" dataCellStyle="Normal 2"/>
    <tableColumn id="61" xr3:uid="{AF9205C5-8EB4-4DC6-8587-CBF73B958070}" uniqueName="61" name="R1.RENFORT1_ADH_2P" queryTableFieldId="61" dataDxfId="67" dataCellStyle="Normal 2"/>
    <tableColumn id="62" xr3:uid="{A18AB5AD-E56B-49BB-A872-520A26E2703B}" uniqueName="62" name="R1.RENFORT1_ADH_FAM_ENFANT_ICFAM" queryTableFieldId="62" dataDxfId="66" dataCellStyle="Normal 2"/>
    <tableColumn id="63" xr3:uid="{9CC1998B-1328-41A7-A60E-10EA079A22EE}" uniqueName="63" name="R1.RENFORT1_ADH_3P_ICoupleF" queryTableFieldId="63" dataDxfId="65" dataCellStyle="Normal 2"/>
    <tableColumn id="64" xr3:uid="{55B47610-542C-4C90-B4B4-572DC9BA7CE9}" uniqueName="64" name="R1.R2_NOM" queryTableFieldId="64" dataDxfId="9" dataCellStyle="Normal 2"/>
    <tableColumn id="65" xr3:uid="{9783A3A0-C595-4E2F-9C92-E2BBB53F9071}" uniqueName="65" name="R1.R2_NUM" queryTableFieldId="65" dataDxfId="8" dataCellStyle="Normal 2"/>
    <tableColumn id="66" xr3:uid="{2C192525-30A3-4436-BB80-2071624FCE59}" uniqueName="66" name="R1.R2_PAYEUR" queryTableFieldId="66" dataDxfId="7" dataCellStyle="Normal 2"/>
    <tableColumn id="67" xr3:uid="{20386097-49A9-4F1B-B6A6-DC406E57EBCB}" uniqueName="67" name="R1.RENFORT2_ENTP_UNIF_IsoleCF" queryTableFieldId="67" dataDxfId="64" dataCellStyle="Normal 2"/>
    <tableColumn id="68" xr3:uid="{2B49B0BD-7F9A-4C3C-9AF7-0CB50EE2BA96}" uniqueName="68" name="R1.RENFORT2_ENTP_ISOLE_AD1_1P" queryTableFieldId="68" dataDxfId="63" dataCellStyle="Normal 2"/>
    <tableColumn id="69" xr3:uid="{6062D857-F0C8-4750-AD31-C95797EFA3DB}" uniqueName="69" name="R1.RENFORT2_ENTP_2P" queryTableFieldId="69" dataDxfId="62" dataCellStyle="Normal 2"/>
    <tableColumn id="70" xr3:uid="{73787C84-DC90-47E3-8141-B4CA03ED3052}" uniqueName="70" name="R1.RENFORT2_ENTP_FAM_ENFANT_ICFAM" queryTableFieldId="70" dataDxfId="61" dataCellStyle="Normal 2"/>
    <tableColumn id="71" xr3:uid="{2317AE60-58BF-45CF-9AA0-34E933ECBF97}" uniqueName="71" name="R1.RENFORT2_ENTP_3P_ICoupleF" queryTableFieldId="71" dataDxfId="60" dataCellStyle="Normal 2"/>
    <tableColumn id="72" xr3:uid="{E64EDA3B-A3C0-45E2-8D3E-8B4F9ECDB101}" uniqueName="72" name="R1.RENFORT2_ADH_UNIF_IsoleCF" queryTableFieldId="72" dataDxfId="59" dataCellStyle="Normal 2"/>
    <tableColumn id="73" xr3:uid="{C416BA50-13F6-43AC-B60C-E4978D4900AC}" uniqueName="73" name="R1.RENFORT2_ADH_ISOLE_AD1_1P" queryTableFieldId="73" dataDxfId="58" dataCellStyle="Normal 2"/>
    <tableColumn id="74" xr3:uid="{F00425AD-E0BF-43FB-A4A3-9374E44A678A}" uniqueName="74" name="R1.RENFORT2_ADH_2P" queryTableFieldId="74" dataDxfId="57" dataCellStyle="Normal 2"/>
    <tableColumn id="75" xr3:uid="{4216EEE3-E793-4A58-9020-93978C88E9EC}" uniqueName="75" name="R1.RENFORT2_ADH_FAM_ENFANT_ICFAM" queryTableFieldId="75" dataDxfId="56" dataCellStyle="Normal 2"/>
    <tableColumn id="76" xr3:uid="{C17FAC2A-F47A-4613-AFE9-F4517225A1B8}" uniqueName="76" name="R1.RENFORT2_ADH_3P_ICoupleF" queryTableFieldId="76" dataDxfId="55" dataCellStyle="Normal 2"/>
    <tableColumn id="77" xr3:uid="{7567C41C-B793-48B9-A41E-091BC94DAED1}" uniqueName="77" name="R2.BASE / RENFORT" queryTableFieldId="77" dataDxfId="6" dataCellStyle="Normal 2"/>
    <tableColumn id="78" xr3:uid="{E00B0DE1-94A4-46AC-975D-3A3515A84AD7}" uniqueName="78" name="R2.BASE_ENTP_UNIF_IsoleCF" queryTableFieldId="78" dataDxfId="54" dataCellStyle="Normal 2"/>
    <tableColumn id="79" xr3:uid="{FC82B660-BDA1-41CC-B5B7-47C759F66907}" uniqueName="79" name="R2.BASE_ENTP_ISOLE_AD1_1P" queryTableFieldId="79" dataDxfId="53" dataCellStyle="Normal 2"/>
    <tableColumn id="80" xr3:uid="{9DAEC9D3-B672-433A-99C1-F7D43A422059}" uniqueName="80" name="R2.BASE_ENTP_2P" queryTableFieldId="80" dataDxfId="52" dataCellStyle="Normal 2"/>
    <tableColumn id="81" xr3:uid="{4C21623F-9EBB-4EAC-85E0-A5A6A92574A9}" uniqueName="81" name="R2.BASE_ENTP_FAM_ENFANT_ICFAM" queryTableFieldId="81" dataDxfId="51" dataCellStyle="Normal 2"/>
    <tableColumn id="82" xr3:uid="{FB3EF807-850A-45B1-AE53-33D04BD1373D}" uniqueName="82" name="R2.BASE_ENTP_3P_ICoupleF" queryTableFieldId="82" dataDxfId="50" dataCellStyle="Normal 2"/>
    <tableColumn id="83" xr3:uid="{B37E4E06-BA9B-4375-BF49-3C59C37DD78F}" uniqueName="83" name="R2.BASE_ADH_UNIF_IsoleCF" queryTableFieldId="83" dataDxfId="49" dataCellStyle="Normal 2"/>
    <tableColumn id="84" xr3:uid="{95C95954-BDF4-48BA-8BFD-FADEC79DFEB3}" uniqueName="84" name="R2.BASE_ADH_ISOLE_AD1_1P" queryTableFieldId="84" dataDxfId="48" dataCellStyle="Normal 2"/>
    <tableColumn id="85" xr3:uid="{B6822AC0-4B50-45A8-80A2-1BEBA610F839}" uniqueName="85" name="R2.BASE_ADH_2P" queryTableFieldId="85" dataDxfId="47" dataCellStyle="Normal 2"/>
    <tableColumn id="86" xr3:uid="{53FB2D6A-04F9-4AA4-A77C-1BE53F5F4F2B}" uniqueName="86" name="R2.BASE_ADH_FAM_ENFANT_ICFAM" queryTableFieldId="86" dataDxfId="46" dataCellStyle="Normal 2"/>
    <tableColumn id="87" xr3:uid="{BEEC6482-2B69-4AEF-8323-DFA09E74DAEF}" uniqueName="87" name="R2.BASE_ADH_3P_ICoupleF" queryTableFieldId="87" dataDxfId="45" dataCellStyle="Normal 2"/>
    <tableColumn id="88" xr3:uid="{4C331BC2-9FA5-418F-8630-06A6920405A6}" uniqueName="88" name="R2.R1_NOM" queryTableFieldId="88" dataDxfId="5" dataCellStyle="Normal 2"/>
    <tableColumn id="89" xr3:uid="{0217A76C-2C5F-4723-A246-F8A6EB156D40}" uniqueName="89" name="R2.R1_NUM" queryTableFieldId="89" dataDxfId="4" dataCellStyle="Normal 2"/>
    <tableColumn id="90" xr3:uid="{6B01DFC2-5338-47A1-8785-5EED3063106C}" uniqueName="90" name="R2.R1_PAYEUR" queryTableFieldId="90" dataDxfId="3" dataCellStyle="Normal 2"/>
    <tableColumn id="91" xr3:uid="{1A05B976-882F-417B-948F-B0A383F92CE6}" uniqueName="91" name="R2.RENFORT1_ENTP_UNIF_IsoleCF" queryTableFieldId="91" dataDxfId="44" dataCellStyle="Normal 2"/>
    <tableColumn id="92" xr3:uid="{44F22A44-31E9-4AAD-86DF-10B3167A9D10}" uniqueName="92" name="R2.RENFORT1_ENTP_ISOLE_AD1_1P" queryTableFieldId="92" dataDxfId="43" dataCellStyle="Normal 2"/>
    <tableColumn id="93" xr3:uid="{6372DE88-FFE4-4D9A-ABD8-C66616A17322}" uniqueName="93" name="R2.RENFORT1_ENTP_2P" queryTableFieldId="93" dataDxfId="42" dataCellStyle="Normal 2"/>
    <tableColumn id="94" xr3:uid="{ADCB7233-2C4E-4B39-8C4E-37B3D51F8B98}" uniqueName="94" name="R2.RENFORT1_ENTP_FAM_ENFANT_ICFAM" queryTableFieldId="94" dataDxfId="41" dataCellStyle="Normal 2"/>
    <tableColumn id="95" xr3:uid="{087FC2C2-2663-4037-AC0C-00E611156D3F}" uniqueName="95" name="R2.RENFORT1_ENTP_3P_ICoupleF" queryTableFieldId="95" dataDxfId="40" dataCellStyle="Normal 2"/>
    <tableColumn id="96" xr3:uid="{F1D42F06-D8E8-43A9-AB46-4D047F1C7A9D}" uniqueName="96" name="R2.RENFORT1_ADH_UNIF_IsoleCF" queryTableFieldId="96" dataDxfId="39" dataCellStyle="Normal 2"/>
    <tableColumn id="97" xr3:uid="{B660B204-AFBA-4F66-9DB2-3C71D5C28C9D}" uniqueName="97" name="R2.RENFORT1_ADH_ISOLE_AD1_1P" queryTableFieldId="97" dataDxfId="38" dataCellStyle="Normal 2"/>
    <tableColumn id="98" xr3:uid="{5DEA127B-ADB4-49FA-9929-594C68240505}" uniqueName="98" name="R2.RENFORT1_ADH_2P" queryTableFieldId="98" dataDxfId="37" dataCellStyle="Normal 2"/>
    <tableColumn id="99" xr3:uid="{866F1732-4C6C-4213-91F3-E37B394713C1}" uniqueName="99" name="R2.RENFORT1_ADH_FAM_ENFANT_ICFAM" queryTableFieldId="99" dataDxfId="36" dataCellStyle="Normal 2"/>
    <tableColumn id="100" xr3:uid="{55BE0A3E-D64D-4CF0-85A9-3EF01BB33512}" uniqueName="100" name="R2.RENFORT1_ADH_3P_ICoupleF" queryTableFieldId="100" dataDxfId="35" dataCellStyle="Normal 2"/>
    <tableColumn id="101" xr3:uid="{FBDC225E-77AA-45BC-B3B1-96FE8219235E}" uniqueName="101" name="R2.R2_NOM" queryTableFieldId="101" dataDxfId="2" dataCellStyle="Normal 2"/>
    <tableColumn id="102" xr3:uid="{86D4259C-D234-462D-B6AF-E56FC55A50E7}" uniqueName="102" name="R2.R2_NUM" queryTableFieldId="102" dataDxfId="1" dataCellStyle="Normal 2"/>
    <tableColumn id="103" xr3:uid="{6742CDD7-DCD3-437C-9C73-4B425F3E3FF8}" uniqueName="103" name="R2.R2_PAYEUR" queryTableFieldId="103" dataDxfId="0" dataCellStyle="Normal 2"/>
    <tableColumn id="104" xr3:uid="{D5F7A4C0-CA69-4E66-808A-3B875DAF5EAC}" uniqueName="104" name="R2.RENFORT2_ENTP_UNIF_IsoleCF" queryTableFieldId="104" dataDxfId="34" dataCellStyle="Normal 2"/>
    <tableColumn id="105" xr3:uid="{D15373FD-F19C-4DDE-9EF7-A903F9519862}" uniqueName="105" name="R2.RENFORT2_ENTP_ISOLE_AD1_1P" queryTableFieldId="105" dataDxfId="33" dataCellStyle="Normal 2"/>
    <tableColumn id="106" xr3:uid="{FF1F6762-8795-47B1-B170-4809552EEC7F}" uniqueName="106" name="R2.RENFORT2_ENTP_2P" queryTableFieldId="106" dataDxfId="32" dataCellStyle="Normal 2"/>
    <tableColumn id="107" xr3:uid="{AF56E7DB-C93E-4D75-BC9E-BB623D113C9E}" uniqueName="107" name="R2.RENFORT2_ENTP_FAM_ENFANT_ICFAM" queryTableFieldId="107" dataDxfId="31" dataCellStyle="Normal 2"/>
    <tableColumn id="108" xr3:uid="{831EDE72-84EB-4B21-A49F-1B719B52BE7B}" uniqueName="108" name="R2.RENFORT2_ENTP_3P_ICoupleF" queryTableFieldId="108" dataDxfId="30" dataCellStyle="Normal 2"/>
    <tableColumn id="109" xr3:uid="{38EF808A-8D63-4D31-8C59-ACD4BE30A813}" uniqueName="109" name="R2.RENFORT2_ADH_UNIF_IsoleCF" queryTableFieldId="109" dataDxfId="29" dataCellStyle="Normal 2"/>
    <tableColumn id="110" xr3:uid="{0B77BB8A-FFF0-4A2B-9AF2-1ADDCEB5E4F5}" uniqueName="110" name="R2.RENFORT2_ADH_ISOLE_AD1_1P" queryTableFieldId="110" dataDxfId="28" dataCellStyle="Normal 2"/>
    <tableColumn id="111" xr3:uid="{E6B92889-2ACE-4823-BE05-D464EADF7773}" uniqueName="111" name="R2.RENFORT2_ADH_2P" queryTableFieldId="111" dataDxfId="27" dataCellStyle="Normal 2"/>
    <tableColumn id="112" xr3:uid="{0BABF7A8-51E2-48F5-AFC6-DE7B1A169B0B}" uniqueName="112" name="R2.RENFORT2_ADH_FAM_ENFANT_ICFAM" queryTableFieldId="112" dataDxfId="26" dataCellStyle="Normal 2"/>
    <tableColumn id="113" xr3:uid="{CA5A7586-E55A-4CA8-91A9-FE712FEF8F8A}" uniqueName="113" name="R2.RENFORT2_ADH_3P_ICoupleF" queryTableFieldId="113" dataDxfId="25" dataCellStyle="Normal 2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D9AFC-6BA3-48BD-8B54-7B5406B64A19}">
  <sheetPr codeName="Feuil7"/>
  <dimension ref="A1:AY1221"/>
  <sheetViews>
    <sheetView workbookViewId="0">
      <pane ySplit="1" topLeftCell="A96" activePane="bottomLeft" state="frozen"/>
      <selection activeCell="AJ1" sqref="AJ1"/>
      <selection pane="bottomLeft" activeCell="M1" sqref="M1:M1048576"/>
    </sheetView>
  </sheetViews>
  <sheetFormatPr baseColWidth="10" defaultRowHeight="15" x14ac:dyDescent="0.25"/>
  <cols>
    <col min="1" max="1" width="19.5703125" customWidth="1"/>
    <col min="2" max="2" width="25.28515625" customWidth="1"/>
    <col min="3" max="3" width="43" bestFit="1" customWidth="1"/>
    <col min="4" max="4" width="17.140625" customWidth="1"/>
    <col min="5" max="5" width="17.42578125" customWidth="1"/>
    <col min="6" max="6" width="19.28515625" style="4" customWidth="1"/>
    <col min="7" max="7" width="14" customWidth="1"/>
    <col min="8" max="8" width="20.140625" customWidth="1"/>
    <col min="9" max="9" width="15.7109375" customWidth="1"/>
    <col min="11" max="11" width="21.7109375" customWidth="1"/>
    <col min="12" max="12" width="14.140625" customWidth="1"/>
    <col min="13" max="13" width="42.5703125" bestFit="1" customWidth="1"/>
    <col min="14" max="14" width="13" customWidth="1"/>
    <col min="15" max="15" width="15.42578125" customWidth="1"/>
    <col min="16" max="16" width="25.85546875" customWidth="1"/>
    <col min="17" max="17" width="26.7109375" customWidth="1"/>
    <col min="18" max="18" width="16.28515625" customWidth="1"/>
    <col min="19" max="19" width="33" customWidth="1"/>
    <col min="20" max="21" width="25.140625" customWidth="1"/>
    <col min="22" max="22" width="26" customWidth="1"/>
    <col min="23" max="23" width="15.5703125" customWidth="1"/>
    <col min="24" max="24" width="32.28515625" customWidth="1"/>
    <col min="25" max="25" width="24.42578125" customWidth="1"/>
    <col min="26" max="26" width="43" bestFit="1" customWidth="1"/>
    <col min="28" max="28" width="13.140625" customWidth="1"/>
    <col min="29" max="29" width="30.5703125" customWidth="1"/>
    <col min="30" max="30" width="31.42578125" customWidth="1"/>
    <col min="31" max="31" width="21" customWidth="1"/>
    <col min="32" max="32" width="37.7109375" customWidth="1"/>
    <col min="33" max="34" width="29.85546875" customWidth="1"/>
    <col min="35" max="35" width="30.7109375" customWidth="1"/>
    <col min="36" max="36" width="20.28515625" customWidth="1"/>
    <col min="37" max="37" width="37" customWidth="1"/>
    <col min="38" max="38" width="29.140625" customWidth="1"/>
    <col min="39" max="39" width="23.85546875" customWidth="1"/>
    <col min="41" max="41" width="13.140625" customWidth="1"/>
    <col min="42" max="42" width="30.5703125" customWidth="1"/>
    <col min="43" max="43" width="31.42578125" customWidth="1"/>
    <col min="44" max="44" width="21" customWidth="1"/>
    <col min="45" max="45" width="37.7109375" customWidth="1"/>
    <col min="46" max="47" width="29.85546875" customWidth="1"/>
    <col min="48" max="48" width="30.7109375" customWidth="1"/>
    <col min="49" max="49" width="20.28515625" customWidth="1"/>
    <col min="50" max="50" width="37" customWidth="1"/>
    <col min="51" max="51" width="29.140625" customWidth="1"/>
  </cols>
  <sheetData>
    <row r="1" spans="1:51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366</v>
      </c>
      <c r="F1" s="1" t="s">
        <v>3</v>
      </c>
      <c r="G1" s="1" t="s">
        <v>4</v>
      </c>
      <c r="H1" s="1" t="s">
        <v>370</v>
      </c>
      <c r="I1" s="1" t="s">
        <v>371</v>
      </c>
      <c r="J1" s="1" t="s">
        <v>405</v>
      </c>
      <c r="K1" s="1" t="s">
        <v>372</v>
      </c>
      <c r="L1" s="1" t="s">
        <v>373</v>
      </c>
      <c r="M1" s="5" t="s">
        <v>404</v>
      </c>
      <c r="N1" s="5" t="s">
        <v>406</v>
      </c>
      <c r="O1" s="5" t="s">
        <v>407</v>
      </c>
      <c r="P1" s="5" t="s">
        <v>374</v>
      </c>
      <c r="Q1" s="5" t="s">
        <v>375</v>
      </c>
      <c r="R1" s="5" t="s">
        <v>376</v>
      </c>
      <c r="S1" s="5" t="s">
        <v>377</v>
      </c>
      <c r="T1" s="5" t="s">
        <v>378</v>
      </c>
      <c r="U1" s="8" t="s">
        <v>379</v>
      </c>
      <c r="V1" s="8" t="s">
        <v>380</v>
      </c>
      <c r="W1" s="8" t="s">
        <v>381</v>
      </c>
      <c r="X1" s="8" t="s">
        <v>382</v>
      </c>
      <c r="Y1" s="8" t="s">
        <v>383</v>
      </c>
      <c r="Z1" s="6" t="s">
        <v>408</v>
      </c>
      <c r="AA1" s="6" t="s">
        <v>409</v>
      </c>
      <c r="AB1" s="6" t="s">
        <v>410</v>
      </c>
      <c r="AC1" s="6" t="s">
        <v>384</v>
      </c>
      <c r="AD1" s="6" t="s">
        <v>385</v>
      </c>
      <c r="AE1" s="6" t="s">
        <v>386</v>
      </c>
      <c r="AF1" s="6" t="s">
        <v>387</v>
      </c>
      <c r="AG1" s="6" t="s">
        <v>388</v>
      </c>
      <c r="AH1" s="12" t="s">
        <v>389</v>
      </c>
      <c r="AI1" s="12" t="s">
        <v>390</v>
      </c>
      <c r="AJ1" s="12" t="s">
        <v>391</v>
      </c>
      <c r="AK1" s="12" t="s">
        <v>392</v>
      </c>
      <c r="AL1" s="12" t="s">
        <v>393</v>
      </c>
      <c r="AM1" s="7" t="s">
        <v>411</v>
      </c>
      <c r="AN1" s="7" t="s">
        <v>412</v>
      </c>
      <c r="AO1" s="7" t="s">
        <v>413</v>
      </c>
      <c r="AP1" s="7" t="s">
        <v>394</v>
      </c>
      <c r="AQ1" s="7" t="s">
        <v>395</v>
      </c>
      <c r="AR1" s="7" t="s">
        <v>396</v>
      </c>
      <c r="AS1" s="7" t="s">
        <v>397</v>
      </c>
      <c r="AT1" s="7" t="s">
        <v>398</v>
      </c>
      <c r="AU1" s="13" t="s">
        <v>399</v>
      </c>
      <c r="AV1" s="13" t="s">
        <v>400</v>
      </c>
      <c r="AW1" s="13" t="s">
        <v>401</v>
      </c>
      <c r="AX1" s="13" t="s">
        <v>402</v>
      </c>
      <c r="AY1" s="13" t="s">
        <v>403</v>
      </c>
    </row>
    <row r="2" spans="1:51" s="19" customFormat="1" x14ac:dyDescent="0.25">
      <c r="A2" s="19" t="s">
        <v>6</v>
      </c>
      <c r="B2" s="19" t="s">
        <v>7</v>
      </c>
      <c r="C2" s="19" t="s">
        <v>8</v>
      </c>
      <c r="D2" s="19" t="s">
        <v>10</v>
      </c>
      <c r="E2" s="19" t="s">
        <v>367</v>
      </c>
      <c r="F2" s="20">
        <v>8</v>
      </c>
      <c r="G2" s="20" t="s">
        <v>9</v>
      </c>
      <c r="H2" s="19">
        <v>302.11</v>
      </c>
      <c r="I2" s="19">
        <v>107.36</v>
      </c>
      <c r="J2" s="19">
        <v>185.38000000000002</v>
      </c>
      <c r="K2" s="19">
        <v>302.11</v>
      </c>
      <c r="L2" s="19">
        <v>302.11</v>
      </c>
      <c r="M2" s="19" t="s">
        <v>8</v>
      </c>
      <c r="N2" s="19" t="s">
        <v>10</v>
      </c>
      <c r="O2" s="21" t="s">
        <v>9</v>
      </c>
      <c r="P2" s="22">
        <f>IF(AND('V2 Global valeurs'!$G2="E",'V2 Global valeurs'!E2="BASE"),VLOOKUP('V2 Global valeurs'!$A2,'V2 Global valeurs'!$A$2:$L$1221,8,FALSE),"0")</f>
        <v>302.11</v>
      </c>
      <c r="Q2" s="22">
        <f>IF(AND('V2 Global valeurs'!$G2="E",'V2 Global valeurs'!E2="BASE"),VLOOKUP('V2 Global valeurs'!$A2,'V2 Global valeurs'!$A$2:$L$1221,9,FALSE),"0")</f>
        <v>107.36</v>
      </c>
      <c r="R2" s="22">
        <f>IF(AND('V2 Global valeurs'!$G2="E",'V2 Global valeurs'!E2="BASE"),VLOOKUP('V2 Global valeurs'!$A2,'V2 Global valeurs'!$A$2:$L$1221,10,FALSE),"0")</f>
        <v>185.38000000000002</v>
      </c>
      <c r="S2" s="22">
        <f>IF(AND('V2 Global valeurs'!$G2="E",'V2 Global valeurs'!E2="BASE"),VLOOKUP('V2 Global valeurs'!$A2,'V2 Global valeurs'!$A$2:$L$1221,11,FALSE),"0")</f>
        <v>302.11</v>
      </c>
      <c r="T2" s="22">
        <f>IF(AND('V2 Global valeurs'!$G2="E",'V2 Global valeurs'!E2="BASE"),VLOOKUP('V2 Global valeurs'!$A2,'V2 Global valeurs'!$A$2:$L$1221,12,FALSE),"0")</f>
        <v>302.11</v>
      </c>
      <c r="U2" s="22" t="str">
        <f>IF(AND('V2 Global valeurs'!$G2="A",'V2 Global valeurs'!E2="BASE"),VLOOKUP('V2 Global valeurs'!$A2,'V2 Global valeurs'!$A$2:$L$1221,8,FALSE),"0")</f>
        <v>0</v>
      </c>
      <c r="V2" s="22" t="str">
        <f>IF(AND('V2 Global valeurs'!$G2="A",'V2 Global valeurs'!E2="BASE"),VLOOKUP('V2 Global valeurs'!$A2,'V2 Global valeurs'!$A$2:$L$1221,9,FALSE),"0")</f>
        <v>0</v>
      </c>
      <c r="W2" s="22" t="str">
        <f>IF(AND('V2 Global valeurs'!$G2="A",'V2 Global valeurs'!E2="BASE"),VLOOKUP('V2 Global valeurs'!$A2,'V2 Global valeurs'!$A$2:$L$1221,10,FALSE),"0")</f>
        <v>0</v>
      </c>
      <c r="X2" s="22" t="str">
        <f>IF(AND('V2 Global valeurs'!$G2="A",'V2 Global valeurs'!E2="BASE"),VLOOKUP('V2 Global valeurs'!$A2,'V2 Global valeurs'!$A$2:$L$1221,11,FALSE),"0")</f>
        <v>0</v>
      </c>
      <c r="Y2" s="22" t="str">
        <f>IF(AND('V2 Global valeurs'!$G2="A",'V2 Global valeurs'!E2="BASE"),VLOOKUP('V2 Global valeurs'!$A2,'V2 Global valeurs'!$A$2:$L$1221,12,FALSE),"0")</f>
        <v>0</v>
      </c>
      <c r="Z2" s="19" t="str">
        <f>IF(Z3&lt;&gt;"",Z3,"")</f>
        <v>LES DENTS DU BONHEUR B+OP</v>
      </c>
      <c r="AA2" s="19" t="str">
        <f>IF(AA3&lt;&gt;"",AA3,"")</f>
        <v>WA0381</v>
      </c>
      <c r="AB2" s="19" t="str">
        <f t="shared" ref="AB2:AL2" si="0">IF(AB3&lt;&gt;"",AB3,"")</f>
        <v>A</v>
      </c>
      <c r="AC2" s="19" t="str">
        <f t="shared" si="0"/>
        <v>0</v>
      </c>
      <c r="AD2" s="19" t="str">
        <f t="shared" si="0"/>
        <v>0</v>
      </c>
      <c r="AE2" s="19" t="str">
        <f t="shared" si="0"/>
        <v>0</v>
      </c>
      <c r="AF2" s="19" t="str">
        <f t="shared" si="0"/>
        <v>0</v>
      </c>
      <c r="AG2" s="19" t="str">
        <f t="shared" si="0"/>
        <v>0</v>
      </c>
      <c r="AH2" s="19">
        <f t="shared" si="0"/>
        <v>58.26</v>
      </c>
      <c r="AI2" s="19">
        <f t="shared" si="0"/>
        <v>29</v>
      </c>
      <c r="AJ2" s="19">
        <f t="shared" si="0"/>
        <v>35.6</v>
      </c>
      <c r="AK2" s="19">
        <f t="shared" si="0"/>
        <v>58.26</v>
      </c>
      <c r="AL2" s="19">
        <f t="shared" si="0"/>
        <v>58.26</v>
      </c>
      <c r="AP2" s="23" t="str">
        <f>IF(AND('V2 Global valeurs'!$G2="E",'V2 Global valeurs'!$E2="RENFORT 2"),VLOOKUP('V2 Global valeurs'!$A2,'V2 Global valeurs'!$A$2:$L$1221,8,FALSE),"0")</f>
        <v>0</v>
      </c>
      <c r="AQ2" s="23" t="str">
        <f>IF(AND('V2 Global valeurs'!$G2="E",'V2 Global valeurs'!$E2="RENFORT 2"),VLOOKUP('V2 Global valeurs'!$A2,'V2 Global valeurs'!$A$2:$L$1221,9,FALSE),"0")</f>
        <v>0</v>
      </c>
      <c r="AR2" s="23" t="str">
        <f>IF(AND('V2 Global valeurs'!$G2="E",'V2 Global valeurs'!$E2="RENFORT 2"),VLOOKUP('V2 Global valeurs'!$A2,'V2 Global valeurs'!$A$2:$L$1221,10,FALSE),"0")</f>
        <v>0</v>
      </c>
      <c r="AS2" s="23" t="str">
        <f>IF(AND('V2 Global valeurs'!$G2="E",'V2 Global valeurs'!$E2="RENFORT 2"),VLOOKUP('V2 Global valeurs'!$A2,'V2 Global valeurs'!$A$2:$L$1221,11,FALSE),"0")</f>
        <v>0</v>
      </c>
      <c r="AT2" s="23" t="str">
        <f>IF(AND('V2 Global valeurs'!$G2="E",'V2 Global valeurs'!$E2="RENFORT 2"),VLOOKUP('V2 Global valeurs'!$A2,'V2 Global valeurs'!$A$2:$L$1221,12,FALSE),"0")</f>
        <v>0</v>
      </c>
      <c r="AU2" s="23" t="str">
        <f>IF(AND('V2 Global valeurs'!$G2="A",'V2 Global valeurs'!$E2="RENFORT 2"),VLOOKUP('V2 Global valeurs'!$A2,'V2 Global valeurs'!$A$2:$L$1221,8,FALSE),"0")</f>
        <v>0</v>
      </c>
      <c r="AV2" s="23" t="str">
        <f>IF(AND('V2 Global valeurs'!$G2="A",'V2 Global valeurs'!$E2="RENFORT 2"),VLOOKUP('V2 Global valeurs'!$A2,'V2 Global valeurs'!$A$2:$L$1221,9,FALSE),"0")</f>
        <v>0</v>
      </c>
      <c r="AW2" s="23" t="str">
        <f>IF(AND('V2 Global valeurs'!$G2="A",'V2 Global valeurs'!$E2="RENFORT 2"),VLOOKUP('V2 Global valeurs'!$A2,'V2 Global valeurs'!$A$2:$L$1221,10,FALSE),"0")</f>
        <v>0</v>
      </c>
      <c r="AX2" s="23" t="str">
        <f>IF(AND('V2 Global valeurs'!$G2="A",'V2 Global valeurs'!$E2="RENFORT 2"),VLOOKUP('V2 Global valeurs'!$A2,'V2 Global valeurs'!$A$2:$L$1221,11,FALSE),"0")</f>
        <v>0</v>
      </c>
      <c r="AY2" s="23" t="str">
        <f>IF(AND('V2 Global valeurs'!$G2="A",'V2 Global valeurs'!$E2="RENFORT 2"),VLOOKUP('V2 Global valeurs'!$A2,'V2 Global valeurs'!$A$2:$L$1221,12,FALSE),"0")</f>
        <v>0</v>
      </c>
    </row>
    <row r="3" spans="1:51" s="19" customFormat="1" x14ac:dyDescent="0.25">
      <c r="A3" s="19" t="s">
        <v>11</v>
      </c>
      <c r="B3" s="19" t="s">
        <v>7</v>
      </c>
      <c r="C3" s="19" t="s">
        <v>12</v>
      </c>
      <c r="D3" s="19" t="s">
        <v>13</v>
      </c>
      <c r="E3" s="19" t="s">
        <v>368</v>
      </c>
      <c r="F3" s="19">
        <v>8</v>
      </c>
      <c r="G3" s="20" t="s">
        <v>14</v>
      </c>
      <c r="H3" s="19">
        <v>58.26</v>
      </c>
      <c r="I3" s="19">
        <v>29</v>
      </c>
      <c r="J3" s="19">
        <v>35.6</v>
      </c>
      <c r="K3" s="19">
        <v>58.26</v>
      </c>
      <c r="L3" s="19">
        <v>58.26</v>
      </c>
      <c r="O3" s="21"/>
      <c r="P3" s="22" t="str">
        <f>IF(AND('V2 Global valeurs'!$G3="E",'V2 Global valeurs'!E3="BASE"),VLOOKUP('V2 Global valeurs'!$A3,'V2 Global valeurs'!$A$2:$L$1221,8,FALSE),"0")</f>
        <v>0</v>
      </c>
      <c r="Q3" s="22" t="str">
        <f>IF(AND('V2 Global valeurs'!$G3="E",'V2 Global valeurs'!E3="BASE"),VLOOKUP('V2 Global valeurs'!$A3,'V2 Global valeurs'!$A$2:$L$1221,9,FALSE),"0")</f>
        <v>0</v>
      </c>
      <c r="R3" s="22" t="str">
        <f>IF(AND('V2 Global valeurs'!$G3="E",'V2 Global valeurs'!E3="BASE"),VLOOKUP('V2 Global valeurs'!$A3,'V2 Global valeurs'!$A$2:$L$1221,10,FALSE),"0")</f>
        <v>0</v>
      </c>
      <c r="S3" s="22" t="str">
        <f>IF(AND('V2 Global valeurs'!$G3="E",'V2 Global valeurs'!E3="BASE"),VLOOKUP('V2 Global valeurs'!$A3,'V2 Global valeurs'!$A$2:$L$1221,11,FALSE),"0")</f>
        <v>0</v>
      </c>
      <c r="T3" s="22" t="str">
        <f>IF(AND('V2 Global valeurs'!$G3="E",'V2 Global valeurs'!E3="BASE"),VLOOKUP('V2 Global valeurs'!$A3,'V2 Global valeurs'!$A$2:$L$1221,12,FALSE),"0")</f>
        <v>0</v>
      </c>
      <c r="U3" s="22" t="str">
        <f>IF(AND('V2 Global valeurs'!$G3="A",'V2 Global valeurs'!E3="BASE"),VLOOKUP('V2 Global valeurs'!$A3,'V2 Global valeurs'!$A$2:$L$1221,8,FALSE),"0")</f>
        <v>0</v>
      </c>
      <c r="V3" s="22" t="str">
        <f>IF(AND('V2 Global valeurs'!$G3="A",'V2 Global valeurs'!E3="BASE"),VLOOKUP('V2 Global valeurs'!$A3,'V2 Global valeurs'!$A$2:$L$1221,9,FALSE),"0")</f>
        <v>0</v>
      </c>
      <c r="W3" s="22" t="str">
        <f>IF(AND('V2 Global valeurs'!$G3="A",'V2 Global valeurs'!E3="BASE"),VLOOKUP('V2 Global valeurs'!$A3,'V2 Global valeurs'!$A$2:$L$1221,10,FALSE),"0")</f>
        <v>0</v>
      </c>
      <c r="X3" s="22" t="str">
        <f>IF(AND('V2 Global valeurs'!$G3="A",'V2 Global valeurs'!E3="BASE"),VLOOKUP('V2 Global valeurs'!$A3,'V2 Global valeurs'!$A$2:$L$1221,11,FALSE),"0")</f>
        <v>0</v>
      </c>
      <c r="Y3" s="22" t="str">
        <f>IF(AND('V2 Global valeurs'!$G3="A",'V2 Global valeurs'!E3="BASE"),VLOOKUP('V2 Global valeurs'!$A3,'V2 Global valeurs'!$A$2:$L$1221,12,FALSE),"0")</f>
        <v>0</v>
      </c>
      <c r="Z3" s="19" t="s">
        <v>12</v>
      </c>
      <c r="AA3" s="19" t="s">
        <v>13</v>
      </c>
      <c r="AB3" s="22" t="s">
        <v>14</v>
      </c>
      <c r="AC3" s="22" t="str">
        <f>IF(AND('V2 Global valeurs'!$G3="E",'V2 Global valeurs'!$E3="RENFORT 1"),VLOOKUP('V2 Global valeurs'!$A3,'V2 Global valeurs'!$A$2:$L$1221,8,FALSE),"0")</f>
        <v>0</v>
      </c>
      <c r="AD3" s="22" t="str">
        <f>IF(AND('V2 Global valeurs'!$G3="E",'V2 Global valeurs'!$E3="RENFORT 1"),VLOOKUP('V2 Global valeurs'!$A3,'V2 Global valeurs'!$A$2:$L$1221,9,FALSE),"0")</f>
        <v>0</v>
      </c>
      <c r="AE3" s="22" t="str">
        <f>IF(AND('V2 Global valeurs'!$G3="E",'V2 Global valeurs'!$E3="RENFORT 1"),VLOOKUP('V2 Global valeurs'!$A3,'V2 Global valeurs'!$A$2:$L$1221,10,FALSE),"0")</f>
        <v>0</v>
      </c>
      <c r="AF3" s="22" t="str">
        <f>IF(AND('V2 Global valeurs'!$G3="E",'V2 Global valeurs'!$E3="RENFORT 1"),VLOOKUP('V2 Global valeurs'!$A3,'V2 Global valeurs'!$A$2:$L$1221,11,FALSE),"0")</f>
        <v>0</v>
      </c>
      <c r="AG3" s="22" t="str">
        <f>IF(AND('V2 Global valeurs'!$G3="E",'V2 Global valeurs'!$E3="RENFORT 1"),VLOOKUP('V2 Global valeurs'!$A3,'V2 Global valeurs'!$A$2:$L$1221,12,FALSE),"0")</f>
        <v>0</v>
      </c>
      <c r="AH3" s="22">
        <f>IF(AND('V2 Global valeurs'!$G3="A",'V2 Global valeurs'!$E3="RENFORT 1"),VLOOKUP('V2 Global valeurs'!$A3,'V2 Global valeurs'!$A$2:$L$1221,8,FALSE),"0")</f>
        <v>58.26</v>
      </c>
      <c r="AI3" s="22">
        <f>IF(AND('V2 Global valeurs'!$G3="A",'V2 Global valeurs'!$E3="RENFORT 1"),VLOOKUP('V2 Global valeurs'!$A3,'V2 Global valeurs'!$A$2:$L$1221,9,FALSE),"0")</f>
        <v>29</v>
      </c>
      <c r="AJ3" s="22">
        <f>IF(AND('V2 Global valeurs'!$G3="A",'V2 Global valeurs'!$E3="RENFORT 1"),VLOOKUP('V2 Global valeurs'!$A3,'V2 Global valeurs'!$A$2:$L$1221,10,FALSE),"0")</f>
        <v>35.6</v>
      </c>
      <c r="AK3" s="22">
        <f>IF(AND('V2 Global valeurs'!$G3="A",'V2 Global valeurs'!$E3="RENFORT 1"),VLOOKUP('V2 Global valeurs'!$A3,'V2 Global valeurs'!$A$2:$L$1221,11,FALSE),"0")</f>
        <v>58.26</v>
      </c>
      <c r="AL3" s="22">
        <f>IF(AND('V2 Global valeurs'!$G3="A",'V2 Global valeurs'!$E3="RENFORT 1"),VLOOKUP('V2 Global valeurs'!$A3,'V2 Global valeurs'!$A$2:$L$1221,12,FALSE),"0")</f>
        <v>58.26</v>
      </c>
      <c r="AP3" s="23" t="str">
        <f>IF(AND('V2 Global valeurs'!$G3="E",'V2 Global valeurs'!$E3="RENFORT 2"),VLOOKUP('V2 Global valeurs'!$A3,'V2 Global valeurs'!$A$2:$L$1221,8,FALSE),"0")</f>
        <v>0</v>
      </c>
      <c r="AQ3" s="23" t="str">
        <f>IF(AND('V2 Global valeurs'!$G3="E",'V2 Global valeurs'!$E3="RENFORT 2"),VLOOKUP('V2 Global valeurs'!$A3,'V2 Global valeurs'!$A$2:$L$1221,9,FALSE),"0")</f>
        <v>0</v>
      </c>
      <c r="AR3" s="23" t="str">
        <f>IF(AND('V2 Global valeurs'!$G3="E",'V2 Global valeurs'!$E3="RENFORT 2"),VLOOKUP('V2 Global valeurs'!$A3,'V2 Global valeurs'!$A$2:$L$1221,10,FALSE),"0")</f>
        <v>0</v>
      </c>
      <c r="AS3" s="23" t="str">
        <f>IF(AND('V2 Global valeurs'!$G3="E",'V2 Global valeurs'!$E3="RENFORT 2"),VLOOKUP('V2 Global valeurs'!$A3,'V2 Global valeurs'!$A$2:$L$1221,11,FALSE),"0")</f>
        <v>0</v>
      </c>
      <c r="AT3" s="23" t="str">
        <f>IF(AND('V2 Global valeurs'!$G3="E",'V2 Global valeurs'!$E3="RENFORT 2"),VLOOKUP('V2 Global valeurs'!$A3,'V2 Global valeurs'!$A$2:$L$1221,12,FALSE),"0")</f>
        <v>0</v>
      </c>
      <c r="AU3" s="23" t="str">
        <f>IF(AND('V2 Global valeurs'!$G3="A",'V2 Global valeurs'!$E3="RENFORT 2"),VLOOKUP('V2 Global valeurs'!$A3,'V2 Global valeurs'!$A$2:$L$1221,8,FALSE),"0")</f>
        <v>0</v>
      </c>
      <c r="AV3" s="23" t="str">
        <f>IF(AND('V2 Global valeurs'!$G3="A",'V2 Global valeurs'!$E3="RENFORT 2"),VLOOKUP('V2 Global valeurs'!$A3,'V2 Global valeurs'!$A$2:$L$1221,9,FALSE),"0")</f>
        <v>0</v>
      </c>
      <c r="AW3" s="23" t="str">
        <f>IF(AND('V2 Global valeurs'!$G3="A",'V2 Global valeurs'!$E3="RENFORT 2"),VLOOKUP('V2 Global valeurs'!$A3,'V2 Global valeurs'!$A$2:$L$1221,10,FALSE),"0")</f>
        <v>0</v>
      </c>
      <c r="AX3" s="23" t="str">
        <f>IF(AND('V2 Global valeurs'!$G3="A",'V2 Global valeurs'!$E3="RENFORT 2"),VLOOKUP('V2 Global valeurs'!$A3,'V2 Global valeurs'!$A$2:$L$1221,11,FALSE),"0")</f>
        <v>0</v>
      </c>
      <c r="AY3" s="23" t="str">
        <f>IF(AND('V2 Global valeurs'!$G3="A",'V2 Global valeurs'!$E3="RENFORT 2"),VLOOKUP('V2 Global valeurs'!$A3,'V2 Global valeurs'!$A$2:$L$1221,12,FALSE),"0")</f>
        <v>0</v>
      </c>
    </row>
    <row r="4" spans="1:51" x14ac:dyDescent="0.25">
      <c r="A4" t="s">
        <v>15</v>
      </c>
      <c r="B4" t="s">
        <v>16</v>
      </c>
      <c r="C4" t="s">
        <v>16</v>
      </c>
      <c r="D4" t="s">
        <v>17</v>
      </c>
      <c r="E4" t="s">
        <v>367</v>
      </c>
      <c r="F4" s="2">
        <v>3</v>
      </c>
      <c r="G4" s="2" t="s">
        <v>9</v>
      </c>
      <c r="H4">
        <v>374.55</v>
      </c>
      <c r="I4">
        <v>0</v>
      </c>
      <c r="J4">
        <v>0</v>
      </c>
      <c r="K4">
        <v>0</v>
      </c>
      <c r="L4">
        <v>0</v>
      </c>
      <c r="M4" t="s">
        <v>16</v>
      </c>
      <c r="N4" t="s">
        <v>17</v>
      </c>
      <c r="O4" s="4" t="s">
        <v>9</v>
      </c>
      <c r="P4" s="9">
        <f>IF(AND('V2 Global valeurs'!$G4="E",'V2 Global valeurs'!E4="BASE"),VLOOKUP('V2 Global valeurs'!$A4,'V2 Global valeurs'!$A$2:$L$1221,8,FALSE),"0")</f>
        <v>374.55</v>
      </c>
      <c r="Q4" s="9">
        <f>IF(AND('V2 Global valeurs'!$G4="E",'V2 Global valeurs'!E4="BASE"),VLOOKUP('V2 Global valeurs'!$A4,'V2 Global valeurs'!$A$2:$L$1221,9,FALSE),"0")</f>
        <v>0</v>
      </c>
      <c r="R4" s="9">
        <f>IF(AND('V2 Global valeurs'!$G4="E",'V2 Global valeurs'!E4="BASE"),VLOOKUP('V2 Global valeurs'!$A4,'V2 Global valeurs'!$A$2:$L$1221,10,FALSE),"0")</f>
        <v>0</v>
      </c>
      <c r="S4" s="9">
        <f>IF(AND('V2 Global valeurs'!$G4="E",'V2 Global valeurs'!E4="BASE"),VLOOKUP('V2 Global valeurs'!$A4,'V2 Global valeurs'!$A$2:$L$1221,11,FALSE),"0")</f>
        <v>0</v>
      </c>
      <c r="T4" s="9">
        <f>IF(AND('V2 Global valeurs'!$G4="E",'V2 Global valeurs'!E4="BASE"),VLOOKUP('V2 Global valeurs'!$A4,'V2 Global valeurs'!$A$2:$L$1221,12,FALSE),"0")</f>
        <v>0</v>
      </c>
      <c r="U4" s="9" t="str">
        <f>IF(AND('V2 Global valeurs'!$G4="A",'V2 Global valeurs'!E4="BASE"),VLOOKUP('V2 Global valeurs'!$A4,'V2 Global valeurs'!$A$2:$L$1221,8,FALSE),"0")</f>
        <v>0</v>
      </c>
      <c r="V4" s="9" t="str">
        <f>IF(AND('V2 Global valeurs'!$G4="A",'V2 Global valeurs'!E4="BASE"),VLOOKUP('V2 Global valeurs'!$A4,'V2 Global valeurs'!$A$2:$L$1221,9,FALSE),"0")</f>
        <v>0</v>
      </c>
      <c r="W4" s="9" t="str">
        <f>IF(AND('V2 Global valeurs'!$G4="A",'V2 Global valeurs'!E4="BASE"),VLOOKUP('V2 Global valeurs'!$A4,'V2 Global valeurs'!$A$2:$L$1221,10,FALSE),"0")</f>
        <v>0</v>
      </c>
      <c r="X4" s="9" t="str">
        <f>IF(AND('V2 Global valeurs'!$G4="A",'V2 Global valeurs'!E4="BASE"),VLOOKUP('V2 Global valeurs'!$A4,'V2 Global valeurs'!$A$2:$L$1221,11,FALSE),"0")</f>
        <v>0</v>
      </c>
      <c r="Y4" s="9" t="str">
        <f>IF(AND('V2 Global valeurs'!$G4="A",'V2 Global valeurs'!E4="BASE"),VLOOKUP('V2 Global valeurs'!$A4,'V2 Global valeurs'!$A$2:$L$1221,12,FALSE),"0")</f>
        <v>0</v>
      </c>
      <c r="AB4" s="3"/>
      <c r="AC4" s="3" t="str">
        <f>IF(AND('V2 Global valeurs'!$G4="E",'V2 Global valeurs'!$E4="RENFORT 1"),VLOOKUP('V2 Global valeurs'!$A4,'V2 Global valeurs'!$A$2:$L$1221,8,FALSE),"0")</f>
        <v>0</v>
      </c>
      <c r="AD4" s="3" t="str">
        <f>IF(AND('V2 Global valeurs'!$G4="E",'V2 Global valeurs'!$E4="RENFORT 1"),VLOOKUP('V2 Global valeurs'!$A4,'V2 Global valeurs'!$A$2:$L$1221,9,FALSE),"0")</f>
        <v>0</v>
      </c>
      <c r="AE4" s="3" t="str">
        <f>IF(AND('V2 Global valeurs'!$G4="E",'V2 Global valeurs'!$E4="RENFORT 1"),VLOOKUP('V2 Global valeurs'!$A4,'V2 Global valeurs'!$A$2:$L$1221,10,FALSE),"0")</f>
        <v>0</v>
      </c>
      <c r="AF4" s="3" t="str">
        <f>IF(AND('V2 Global valeurs'!$G4="E",'V2 Global valeurs'!$E4="RENFORT 1"),VLOOKUP('V2 Global valeurs'!$A4,'V2 Global valeurs'!$A$2:$L$1221,11,FALSE),"0")</f>
        <v>0</v>
      </c>
      <c r="AG4" s="3" t="str">
        <f>IF(AND('V2 Global valeurs'!$G4="E",'V2 Global valeurs'!$E4="RENFORT 1"),VLOOKUP('V2 Global valeurs'!$A4,'V2 Global valeurs'!$A$2:$L$1221,12,FALSE),"0")</f>
        <v>0</v>
      </c>
      <c r="AH4" s="3" t="str">
        <f>IF(AND('V2 Global valeurs'!$G4="A",'V2 Global valeurs'!$E4="RENFORT 1"),VLOOKUP('V2 Global valeurs'!$A4,'V2 Global valeurs'!$A$2:$L$1221,8,FALSE),"0")</f>
        <v>0</v>
      </c>
      <c r="AI4" s="3" t="str">
        <f>IF(AND('V2 Global valeurs'!$G4="A",'V2 Global valeurs'!$E4="RENFORT 1"),VLOOKUP('V2 Global valeurs'!$A4,'V2 Global valeurs'!$A$2:$L$1221,9,FALSE),"0")</f>
        <v>0</v>
      </c>
      <c r="AJ4" s="3" t="str">
        <f>IF(AND('V2 Global valeurs'!$G4="A",'V2 Global valeurs'!$E4="RENFORT 1"),VLOOKUP('V2 Global valeurs'!$A4,'V2 Global valeurs'!$A$2:$L$1221,10,FALSE),"0")</f>
        <v>0</v>
      </c>
      <c r="AK4" s="3" t="str">
        <f>IF(AND('V2 Global valeurs'!$G4="A",'V2 Global valeurs'!$E4="RENFORT 1"),VLOOKUP('V2 Global valeurs'!$A4,'V2 Global valeurs'!$A$2:$L$1221,11,FALSE),"0")</f>
        <v>0</v>
      </c>
      <c r="AL4" s="3" t="str">
        <f>IF(AND('V2 Global valeurs'!$G4="A",'V2 Global valeurs'!$E4="RENFORT 1"),VLOOKUP('V2 Global valeurs'!$A4,'V2 Global valeurs'!$A$2:$L$1221,12,FALSE),"0")</f>
        <v>0</v>
      </c>
      <c r="AP4" s="1" t="str">
        <f>IF(AND('V2 Global valeurs'!$G4="E",'V2 Global valeurs'!$E4="RENFORT 2"),VLOOKUP('V2 Global valeurs'!$A4,'V2 Global valeurs'!$A$2:$L$1221,8,FALSE),"0")</f>
        <v>0</v>
      </c>
      <c r="AQ4" s="1" t="str">
        <f>IF(AND('V2 Global valeurs'!$G4="E",'V2 Global valeurs'!$E4="RENFORT 2"),VLOOKUP('V2 Global valeurs'!$A4,'V2 Global valeurs'!$A$2:$L$1221,9,FALSE),"0")</f>
        <v>0</v>
      </c>
      <c r="AR4" s="1" t="str">
        <f>IF(AND('V2 Global valeurs'!$G4="E",'V2 Global valeurs'!$E4="RENFORT 2"),VLOOKUP('V2 Global valeurs'!$A4,'V2 Global valeurs'!$A$2:$L$1221,10,FALSE),"0")</f>
        <v>0</v>
      </c>
      <c r="AS4" s="1" t="str">
        <f>IF(AND('V2 Global valeurs'!$G4="E",'V2 Global valeurs'!$E4="RENFORT 2"),VLOOKUP('V2 Global valeurs'!$A4,'V2 Global valeurs'!$A$2:$L$1221,11,FALSE),"0")</f>
        <v>0</v>
      </c>
      <c r="AT4" s="1" t="str">
        <f>IF(AND('V2 Global valeurs'!$G4="E",'V2 Global valeurs'!$E4="RENFORT 2"),VLOOKUP('V2 Global valeurs'!$A4,'V2 Global valeurs'!$A$2:$L$1221,12,FALSE),"0")</f>
        <v>0</v>
      </c>
      <c r="AU4" s="1" t="str">
        <f>IF(AND('V2 Global valeurs'!$G4="A",'V2 Global valeurs'!$E4="RENFORT 2"),VLOOKUP('V2 Global valeurs'!$A4,'V2 Global valeurs'!$A$2:$L$1221,8,FALSE),"0")</f>
        <v>0</v>
      </c>
      <c r="AV4" s="1" t="str">
        <f>IF(AND('V2 Global valeurs'!$G4="A",'V2 Global valeurs'!$E4="RENFORT 2"),VLOOKUP('V2 Global valeurs'!$A4,'V2 Global valeurs'!$A$2:$L$1221,9,FALSE),"0")</f>
        <v>0</v>
      </c>
      <c r="AW4" s="1" t="str">
        <f>IF(AND('V2 Global valeurs'!$G4="A",'V2 Global valeurs'!$E4="RENFORT 2"),VLOOKUP('V2 Global valeurs'!$A4,'V2 Global valeurs'!$A$2:$L$1221,10,FALSE),"0")</f>
        <v>0</v>
      </c>
      <c r="AX4" s="1" t="str">
        <f>IF(AND('V2 Global valeurs'!$G4="A",'V2 Global valeurs'!$E4="RENFORT 2"),VLOOKUP('V2 Global valeurs'!$A4,'V2 Global valeurs'!$A$2:$L$1221,11,FALSE),"0")</f>
        <v>0</v>
      </c>
      <c r="AY4" s="1" t="str">
        <f>IF(AND('V2 Global valeurs'!$G4="A",'V2 Global valeurs'!$E4="RENFORT 2"),VLOOKUP('V2 Global valeurs'!$A4,'V2 Global valeurs'!$A$2:$L$1221,12,FALSE),"0")</f>
        <v>0</v>
      </c>
    </row>
    <row r="5" spans="1:51" x14ac:dyDescent="0.25">
      <c r="A5" t="s">
        <v>18</v>
      </c>
      <c r="B5" t="s">
        <v>19</v>
      </c>
      <c r="C5" t="s">
        <v>19</v>
      </c>
      <c r="D5" t="s">
        <v>20</v>
      </c>
      <c r="E5" t="s">
        <v>367</v>
      </c>
      <c r="F5" s="2">
        <v>4</v>
      </c>
      <c r="G5" s="2" t="s">
        <v>9</v>
      </c>
      <c r="H5">
        <v>0</v>
      </c>
      <c r="I5">
        <v>77.09</v>
      </c>
      <c r="J5">
        <v>0</v>
      </c>
      <c r="K5">
        <v>197.38000000000002</v>
      </c>
      <c r="L5">
        <v>0</v>
      </c>
      <c r="M5" t="s">
        <v>19</v>
      </c>
      <c r="N5" t="s">
        <v>20</v>
      </c>
      <c r="O5" s="4" t="s">
        <v>9</v>
      </c>
      <c r="P5" s="9">
        <f>IF(AND('V2 Global valeurs'!$G5="E",'V2 Global valeurs'!E5="BASE"),VLOOKUP('V2 Global valeurs'!$A5,'V2 Global valeurs'!$A$2:$L$1221,8,FALSE),"0")</f>
        <v>0</v>
      </c>
      <c r="Q5" s="9">
        <f>IF(AND('V2 Global valeurs'!$G5="E",'V2 Global valeurs'!E5="BASE"),VLOOKUP('V2 Global valeurs'!$A5,'V2 Global valeurs'!$A$2:$L$1221,9,FALSE),"0")</f>
        <v>77.09</v>
      </c>
      <c r="R5" s="9">
        <f>IF(AND('V2 Global valeurs'!$G5="E",'V2 Global valeurs'!E5="BASE"),VLOOKUP('V2 Global valeurs'!$A5,'V2 Global valeurs'!$A$2:$L$1221,10,FALSE),"0")</f>
        <v>0</v>
      </c>
      <c r="S5" s="9">
        <f>IF(AND('V2 Global valeurs'!$G5="E",'V2 Global valeurs'!E5="BASE"),VLOOKUP('V2 Global valeurs'!$A5,'V2 Global valeurs'!$A$2:$L$1221,11,FALSE),"0")</f>
        <v>197.38000000000002</v>
      </c>
      <c r="T5" s="9">
        <f>IF(AND('V2 Global valeurs'!$G5="E",'V2 Global valeurs'!E5="BASE"),VLOOKUP('V2 Global valeurs'!$A5,'V2 Global valeurs'!$A$2:$L$1221,12,FALSE),"0")</f>
        <v>0</v>
      </c>
      <c r="U5" s="9" t="str">
        <f>IF(AND('V2 Global valeurs'!$G5="A",'V2 Global valeurs'!E5="BASE"),VLOOKUP('V2 Global valeurs'!$A5,'V2 Global valeurs'!$A$2:$L$1221,8,FALSE),"0")</f>
        <v>0</v>
      </c>
      <c r="V5" s="9" t="str">
        <f>IF(AND('V2 Global valeurs'!$G5="A",'V2 Global valeurs'!E5="BASE"),VLOOKUP('V2 Global valeurs'!$A5,'V2 Global valeurs'!$A$2:$L$1221,9,FALSE),"0")</f>
        <v>0</v>
      </c>
      <c r="W5" s="9" t="str">
        <f>IF(AND('V2 Global valeurs'!$G5="A",'V2 Global valeurs'!E5="BASE"),VLOOKUP('V2 Global valeurs'!$A5,'V2 Global valeurs'!$A$2:$L$1221,10,FALSE),"0")</f>
        <v>0</v>
      </c>
      <c r="X5" s="9" t="str">
        <f>IF(AND('V2 Global valeurs'!$G5="A",'V2 Global valeurs'!E5="BASE"),VLOOKUP('V2 Global valeurs'!$A5,'V2 Global valeurs'!$A$2:$L$1221,11,FALSE),"0")</f>
        <v>0</v>
      </c>
      <c r="Y5" s="9" t="str">
        <f>IF(AND('V2 Global valeurs'!$G5="A",'V2 Global valeurs'!E5="BASE"),VLOOKUP('V2 Global valeurs'!$A5,'V2 Global valeurs'!$A$2:$L$1221,12,FALSE),"0")</f>
        <v>0</v>
      </c>
      <c r="AB5" s="3"/>
      <c r="AC5" s="3" t="str">
        <f>IF(AND('V2 Global valeurs'!$G5="E",'V2 Global valeurs'!$E5="RENFORT 1"),VLOOKUP('V2 Global valeurs'!$A5,'V2 Global valeurs'!$A$2:$L$1221,8,FALSE),"0")</f>
        <v>0</v>
      </c>
      <c r="AD5" s="3" t="str">
        <f>IF(AND('V2 Global valeurs'!$G5="E",'V2 Global valeurs'!$E5="RENFORT 1"),VLOOKUP('V2 Global valeurs'!$A5,'V2 Global valeurs'!$A$2:$L$1221,9,FALSE),"0")</f>
        <v>0</v>
      </c>
      <c r="AE5" s="3" t="str">
        <f>IF(AND('V2 Global valeurs'!$G5="E",'V2 Global valeurs'!$E5="RENFORT 1"),VLOOKUP('V2 Global valeurs'!$A5,'V2 Global valeurs'!$A$2:$L$1221,10,FALSE),"0")</f>
        <v>0</v>
      </c>
      <c r="AF5" s="3" t="str">
        <f>IF(AND('V2 Global valeurs'!$G5="E",'V2 Global valeurs'!$E5="RENFORT 1"),VLOOKUP('V2 Global valeurs'!$A5,'V2 Global valeurs'!$A$2:$L$1221,11,FALSE),"0")</f>
        <v>0</v>
      </c>
      <c r="AG5" s="3" t="str">
        <f>IF(AND('V2 Global valeurs'!$G5="E",'V2 Global valeurs'!$E5="RENFORT 1"),VLOOKUP('V2 Global valeurs'!$A5,'V2 Global valeurs'!$A$2:$L$1221,12,FALSE),"0")</f>
        <v>0</v>
      </c>
      <c r="AH5" s="3" t="str">
        <f>IF(AND('V2 Global valeurs'!$G5="A",'V2 Global valeurs'!$E5="RENFORT 1"),VLOOKUP('V2 Global valeurs'!$A5,'V2 Global valeurs'!$A$2:$L$1221,8,FALSE),"0")</f>
        <v>0</v>
      </c>
      <c r="AI5" s="3" t="str">
        <f>IF(AND('V2 Global valeurs'!$G5="A",'V2 Global valeurs'!$E5="RENFORT 1"),VLOOKUP('V2 Global valeurs'!$A5,'V2 Global valeurs'!$A$2:$L$1221,9,FALSE),"0")</f>
        <v>0</v>
      </c>
      <c r="AJ5" s="3" t="str">
        <f>IF(AND('V2 Global valeurs'!$G5="A",'V2 Global valeurs'!$E5="RENFORT 1"),VLOOKUP('V2 Global valeurs'!$A5,'V2 Global valeurs'!$A$2:$L$1221,10,FALSE),"0")</f>
        <v>0</v>
      </c>
      <c r="AK5" s="3" t="str">
        <f>IF(AND('V2 Global valeurs'!$G5="A",'V2 Global valeurs'!$E5="RENFORT 1"),VLOOKUP('V2 Global valeurs'!$A5,'V2 Global valeurs'!$A$2:$L$1221,11,FALSE),"0")</f>
        <v>0</v>
      </c>
      <c r="AL5" s="3" t="str">
        <f>IF(AND('V2 Global valeurs'!$G5="A",'V2 Global valeurs'!$E5="RENFORT 1"),VLOOKUP('V2 Global valeurs'!$A5,'V2 Global valeurs'!$A$2:$L$1221,12,FALSE),"0")</f>
        <v>0</v>
      </c>
      <c r="AP5" s="1" t="str">
        <f>IF(AND('V2 Global valeurs'!$G5="E",'V2 Global valeurs'!$E5="RENFORT 2"),VLOOKUP('V2 Global valeurs'!$A5,'V2 Global valeurs'!$A$2:$L$1221,8,FALSE),"0")</f>
        <v>0</v>
      </c>
      <c r="AQ5" s="1" t="str">
        <f>IF(AND('V2 Global valeurs'!$G5="E",'V2 Global valeurs'!$E5="RENFORT 2"),VLOOKUP('V2 Global valeurs'!$A5,'V2 Global valeurs'!$A$2:$L$1221,9,FALSE),"0")</f>
        <v>0</v>
      </c>
      <c r="AR5" s="1" t="str">
        <f>IF(AND('V2 Global valeurs'!$G5="E",'V2 Global valeurs'!$E5="RENFORT 2"),VLOOKUP('V2 Global valeurs'!$A5,'V2 Global valeurs'!$A$2:$L$1221,10,FALSE),"0")</f>
        <v>0</v>
      </c>
      <c r="AS5" s="1" t="str">
        <f>IF(AND('V2 Global valeurs'!$G5="E",'V2 Global valeurs'!$E5="RENFORT 2"),VLOOKUP('V2 Global valeurs'!$A5,'V2 Global valeurs'!$A$2:$L$1221,11,FALSE),"0")</f>
        <v>0</v>
      </c>
      <c r="AT5" s="1" t="str">
        <f>IF(AND('V2 Global valeurs'!$G5="E",'V2 Global valeurs'!$E5="RENFORT 2"),VLOOKUP('V2 Global valeurs'!$A5,'V2 Global valeurs'!$A$2:$L$1221,12,FALSE),"0")</f>
        <v>0</v>
      </c>
      <c r="AU5" s="1" t="str">
        <f>IF(AND('V2 Global valeurs'!$G5="A",'V2 Global valeurs'!$E5="RENFORT 2"),VLOOKUP('V2 Global valeurs'!$A5,'V2 Global valeurs'!$A$2:$L$1221,8,FALSE),"0")</f>
        <v>0</v>
      </c>
      <c r="AV5" s="1" t="str">
        <f>IF(AND('V2 Global valeurs'!$G5="A",'V2 Global valeurs'!$E5="RENFORT 2"),VLOOKUP('V2 Global valeurs'!$A5,'V2 Global valeurs'!$A$2:$L$1221,9,FALSE),"0")</f>
        <v>0</v>
      </c>
      <c r="AW5" s="1" t="str">
        <f>IF(AND('V2 Global valeurs'!$G5="A",'V2 Global valeurs'!$E5="RENFORT 2"),VLOOKUP('V2 Global valeurs'!$A5,'V2 Global valeurs'!$A$2:$L$1221,10,FALSE),"0")</f>
        <v>0</v>
      </c>
      <c r="AX5" s="1" t="str">
        <f>IF(AND('V2 Global valeurs'!$G5="A",'V2 Global valeurs'!$E5="RENFORT 2"),VLOOKUP('V2 Global valeurs'!$A5,'V2 Global valeurs'!$A$2:$L$1221,11,FALSE),"0")</f>
        <v>0</v>
      </c>
      <c r="AY5" s="1" t="str">
        <f>IF(AND('V2 Global valeurs'!$G5="A",'V2 Global valeurs'!$E5="RENFORT 2"),VLOOKUP('V2 Global valeurs'!$A5,'V2 Global valeurs'!$A$2:$L$1221,12,FALSE),"0")</f>
        <v>0</v>
      </c>
    </row>
    <row r="6" spans="1:51" s="19" customFormat="1" x14ac:dyDescent="0.25">
      <c r="A6" s="19" t="s">
        <v>21</v>
      </c>
      <c r="B6" s="19" t="s">
        <v>22</v>
      </c>
      <c r="C6" s="19" t="s">
        <v>23</v>
      </c>
      <c r="D6" s="19" t="s">
        <v>24</v>
      </c>
      <c r="E6" s="19" t="s">
        <v>367</v>
      </c>
      <c r="F6" s="20">
        <v>8</v>
      </c>
      <c r="G6" s="20" t="s">
        <v>9</v>
      </c>
      <c r="H6" s="19">
        <v>168.96000000000004</v>
      </c>
      <c r="I6" s="19">
        <v>64.72</v>
      </c>
      <c r="J6" s="19">
        <v>115.20000000000002</v>
      </c>
      <c r="K6" s="19">
        <v>168.96000000000004</v>
      </c>
      <c r="L6" s="19">
        <v>168.96000000000004</v>
      </c>
      <c r="M6" s="19" t="s">
        <v>23</v>
      </c>
      <c r="N6" s="19" t="s">
        <v>24</v>
      </c>
      <c r="O6" s="21" t="s">
        <v>9</v>
      </c>
      <c r="P6" s="22">
        <f>IF(AND('V2 Global valeurs'!$G6="E",'V2 Global valeurs'!E6="BASE"),VLOOKUP('V2 Global valeurs'!$A6,'V2 Global valeurs'!$A$2:$L$1221,8,FALSE),"0")</f>
        <v>168.96000000000004</v>
      </c>
      <c r="Q6" s="22">
        <f>IF(AND('V2 Global valeurs'!$G6="E",'V2 Global valeurs'!E6="BASE"),VLOOKUP('V2 Global valeurs'!$A6,'V2 Global valeurs'!$A$2:$L$1221,9,FALSE),"0")</f>
        <v>64.72</v>
      </c>
      <c r="R6" s="22">
        <f>IF(AND('V2 Global valeurs'!$G6="E",'V2 Global valeurs'!E6="BASE"),VLOOKUP('V2 Global valeurs'!$A6,'V2 Global valeurs'!$A$2:$L$1221,10,FALSE),"0")</f>
        <v>115.20000000000002</v>
      </c>
      <c r="S6" s="22">
        <f>IF(AND('V2 Global valeurs'!$G6="E",'V2 Global valeurs'!E6="BASE"),VLOOKUP('V2 Global valeurs'!$A6,'V2 Global valeurs'!$A$2:$L$1221,11,FALSE),"0")</f>
        <v>168.96000000000004</v>
      </c>
      <c r="T6" s="22">
        <f>IF(AND('V2 Global valeurs'!$G6="E",'V2 Global valeurs'!E6="BASE"),VLOOKUP('V2 Global valeurs'!$A6,'V2 Global valeurs'!$A$2:$L$1221,12,FALSE),"0")</f>
        <v>168.96000000000004</v>
      </c>
      <c r="U6" s="22" t="str">
        <f>IF(AND('V2 Global valeurs'!$G6="A",'V2 Global valeurs'!E6="BASE"),VLOOKUP('V2 Global valeurs'!$A6,'V2 Global valeurs'!$A$2:$L$1221,8,FALSE),"0")</f>
        <v>0</v>
      </c>
      <c r="V6" s="22" t="str">
        <f>IF(AND('V2 Global valeurs'!$G6="A",'V2 Global valeurs'!E6="BASE"),VLOOKUP('V2 Global valeurs'!$A6,'V2 Global valeurs'!$A$2:$L$1221,9,FALSE),"0")</f>
        <v>0</v>
      </c>
      <c r="W6" s="22" t="str">
        <f>IF(AND('V2 Global valeurs'!$G6="A",'V2 Global valeurs'!E6="BASE"),VLOOKUP('V2 Global valeurs'!$A6,'V2 Global valeurs'!$A$2:$L$1221,10,FALSE),"0")</f>
        <v>0</v>
      </c>
      <c r="X6" s="22" t="str">
        <f>IF(AND('V2 Global valeurs'!$G6="A",'V2 Global valeurs'!E6="BASE"),VLOOKUP('V2 Global valeurs'!$A6,'V2 Global valeurs'!$A$2:$L$1221,11,FALSE),"0")</f>
        <v>0</v>
      </c>
      <c r="Y6" s="22" t="str">
        <f>IF(AND('V2 Global valeurs'!$G6="A",'V2 Global valeurs'!E6="BASE"),VLOOKUP('V2 Global valeurs'!$A6,'V2 Global valeurs'!$A$2:$L$1221,12,FALSE),"0")</f>
        <v>0</v>
      </c>
      <c r="Z6" s="19" t="str">
        <f>IF(Z7&lt;&gt;"",Z7,"")</f>
        <v>CUISINE FROID PRO. B+OP</v>
      </c>
      <c r="AA6" s="19" t="s">
        <v>27</v>
      </c>
      <c r="AB6" s="22" t="s">
        <v>14</v>
      </c>
      <c r="AC6" s="22" t="s">
        <v>365</v>
      </c>
      <c r="AD6" s="22" t="s">
        <v>365</v>
      </c>
      <c r="AE6" s="22" t="s">
        <v>365</v>
      </c>
      <c r="AF6" s="22" t="s">
        <v>365</v>
      </c>
      <c r="AG6" s="22" t="s">
        <v>365</v>
      </c>
      <c r="AH6" s="22">
        <v>36.770000000000003</v>
      </c>
      <c r="AI6" s="22">
        <v>15.08</v>
      </c>
      <c r="AJ6" s="22">
        <v>24.96</v>
      </c>
      <c r="AK6" s="22">
        <v>36.770000000000003</v>
      </c>
      <c r="AL6" s="22">
        <v>36.770000000000003</v>
      </c>
      <c r="AP6" s="23" t="str">
        <f>IF(AND('V2 Global valeurs'!$G6="E",'V2 Global valeurs'!$E6="RENFORT 2"),VLOOKUP('V2 Global valeurs'!$A6,'V2 Global valeurs'!$A$2:$L$1221,8,FALSE),"0")</f>
        <v>0</v>
      </c>
      <c r="AQ6" s="23" t="str">
        <f>IF(AND('V2 Global valeurs'!$G6="E",'V2 Global valeurs'!$E6="RENFORT 2"),VLOOKUP('V2 Global valeurs'!$A6,'V2 Global valeurs'!$A$2:$L$1221,9,FALSE),"0")</f>
        <v>0</v>
      </c>
      <c r="AR6" s="23" t="str">
        <f>IF(AND('V2 Global valeurs'!$G6="E",'V2 Global valeurs'!$E6="RENFORT 2"),VLOOKUP('V2 Global valeurs'!$A6,'V2 Global valeurs'!$A$2:$L$1221,10,FALSE),"0")</f>
        <v>0</v>
      </c>
      <c r="AS6" s="23" t="str">
        <f>IF(AND('V2 Global valeurs'!$G6="E",'V2 Global valeurs'!$E6="RENFORT 2"),VLOOKUP('V2 Global valeurs'!$A6,'V2 Global valeurs'!$A$2:$L$1221,11,FALSE),"0")</f>
        <v>0</v>
      </c>
      <c r="AT6" s="23" t="str">
        <f>IF(AND('V2 Global valeurs'!$G6="E",'V2 Global valeurs'!$E6="RENFORT 2"),VLOOKUP('V2 Global valeurs'!$A6,'V2 Global valeurs'!$A$2:$L$1221,12,FALSE),"0")</f>
        <v>0</v>
      </c>
      <c r="AU6" s="23" t="str">
        <f>IF(AND('V2 Global valeurs'!$G6="A",'V2 Global valeurs'!$E6="RENFORT 2"),VLOOKUP('V2 Global valeurs'!$A6,'V2 Global valeurs'!$A$2:$L$1221,8,FALSE),"0")</f>
        <v>0</v>
      </c>
      <c r="AV6" s="23" t="str">
        <f>IF(AND('V2 Global valeurs'!$G6="A",'V2 Global valeurs'!$E6="RENFORT 2"),VLOOKUP('V2 Global valeurs'!$A6,'V2 Global valeurs'!$A$2:$L$1221,9,FALSE),"0")</f>
        <v>0</v>
      </c>
      <c r="AW6" s="23" t="str">
        <f>IF(AND('V2 Global valeurs'!$G6="A",'V2 Global valeurs'!$E6="RENFORT 2"),VLOOKUP('V2 Global valeurs'!$A6,'V2 Global valeurs'!$A$2:$L$1221,10,FALSE),"0")</f>
        <v>0</v>
      </c>
      <c r="AX6" s="23" t="str">
        <f>IF(AND('V2 Global valeurs'!$G6="A",'V2 Global valeurs'!$E6="RENFORT 2"),VLOOKUP('V2 Global valeurs'!$A6,'V2 Global valeurs'!$A$2:$L$1221,11,FALSE),"0")</f>
        <v>0</v>
      </c>
      <c r="AY6" s="23" t="str">
        <f>IF(AND('V2 Global valeurs'!$G6="A",'V2 Global valeurs'!$E6="RENFORT 2"),VLOOKUP('V2 Global valeurs'!$A6,'V2 Global valeurs'!$A$2:$L$1221,12,FALSE),"0")</f>
        <v>0</v>
      </c>
    </row>
    <row r="7" spans="1:51" s="19" customFormat="1" x14ac:dyDescent="0.25">
      <c r="A7" s="19" t="s">
        <v>25</v>
      </c>
      <c r="B7" s="19" t="s">
        <v>22</v>
      </c>
      <c r="C7" s="19" t="s">
        <v>26</v>
      </c>
      <c r="D7" s="19" t="s">
        <v>27</v>
      </c>
      <c r="E7" s="19" t="s">
        <v>368</v>
      </c>
      <c r="F7" s="19">
        <v>8</v>
      </c>
      <c r="G7" s="20" t="s">
        <v>14</v>
      </c>
      <c r="H7" s="19">
        <v>36.770000000000003</v>
      </c>
      <c r="I7" s="19">
        <v>15.08</v>
      </c>
      <c r="J7" s="19">
        <v>24.96</v>
      </c>
      <c r="K7" s="19">
        <v>36.770000000000003</v>
      </c>
      <c r="L7" s="19">
        <v>36.770000000000003</v>
      </c>
      <c r="O7" s="21"/>
      <c r="P7" s="22" t="str">
        <f>IF(AND('V2 Global valeurs'!$G7="E",'V2 Global valeurs'!E7="BASE"),VLOOKUP('V2 Global valeurs'!$A7,'V2 Global valeurs'!$A$2:$L$1221,8,FALSE),"0")</f>
        <v>0</v>
      </c>
      <c r="Q7" s="22" t="str">
        <f>IF(AND('V2 Global valeurs'!$G7="E",'V2 Global valeurs'!E7="BASE"),VLOOKUP('V2 Global valeurs'!$A7,'V2 Global valeurs'!$A$2:$L$1221,9,FALSE),"0")</f>
        <v>0</v>
      </c>
      <c r="R7" s="22" t="str">
        <f>IF(AND('V2 Global valeurs'!$G7="E",'V2 Global valeurs'!E7="BASE"),VLOOKUP('V2 Global valeurs'!$A7,'V2 Global valeurs'!$A$2:$L$1221,10,FALSE),"0")</f>
        <v>0</v>
      </c>
      <c r="S7" s="22" t="str">
        <f>IF(AND('V2 Global valeurs'!$G7="E",'V2 Global valeurs'!E7="BASE"),VLOOKUP('V2 Global valeurs'!$A7,'V2 Global valeurs'!$A$2:$L$1221,11,FALSE),"0")</f>
        <v>0</v>
      </c>
      <c r="T7" s="22" t="str">
        <f>IF(AND('V2 Global valeurs'!$G7="E",'V2 Global valeurs'!E7="BASE"),VLOOKUP('V2 Global valeurs'!$A7,'V2 Global valeurs'!$A$2:$L$1221,12,FALSE),"0")</f>
        <v>0</v>
      </c>
      <c r="U7" s="22" t="str">
        <f>IF(AND('V2 Global valeurs'!$G7="A",'V2 Global valeurs'!E7="BASE"),VLOOKUP('V2 Global valeurs'!$A7,'V2 Global valeurs'!$A$2:$L$1221,8,FALSE),"0")</f>
        <v>0</v>
      </c>
      <c r="V7" s="22" t="str">
        <f>IF(AND('V2 Global valeurs'!$G7="A",'V2 Global valeurs'!E7="BASE"),VLOOKUP('V2 Global valeurs'!$A7,'V2 Global valeurs'!$A$2:$L$1221,9,FALSE),"0")</f>
        <v>0</v>
      </c>
      <c r="W7" s="22" t="str">
        <f>IF(AND('V2 Global valeurs'!$G7="A",'V2 Global valeurs'!E7="BASE"),VLOOKUP('V2 Global valeurs'!$A7,'V2 Global valeurs'!$A$2:$L$1221,10,FALSE),"0")</f>
        <v>0</v>
      </c>
      <c r="X7" s="22" t="str">
        <f>IF(AND('V2 Global valeurs'!$G7="A",'V2 Global valeurs'!E7="BASE"),VLOOKUP('V2 Global valeurs'!$A7,'V2 Global valeurs'!$A$2:$L$1221,11,FALSE),"0")</f>
        <v>0</v>
      </c>
      <c r="Y7" s="22" t="str">
        <f>IF(AND('V2 Global valeurs'!$G7="A",'V2 Global valeurs'!E7="BASE"),VLOOKUP('V2 Global valeurs'!$A7,'V2 Global valeurs'!$A$2:$L$1221,12,FALSE),"0")</f>
        <v>0</v>
      </c>
      <c r="Z7" s="19" t="s">
        <v>26</v>
      </c>
      <c r="AA7" s="19" t="s">
        <v>27</v>
      </c>
      <c r="AB7" s="22" t="s">
        <v>14</v>
      </c>
      <c r="AC7" s="22" t="str">
        <f>IF(AND('V2 Global valeurs'!$G7="E",'V2 Global valeurs'!$E7="RENFORT 1"),VLOOKUP('V2 Global valeurs'!$A7,'V2 Global valeurs'!$A$2:$L$1221,8,FALSE),"0")</f>
        <v>0</v>
      </c>
      <c r="AD7" s="22" t="str">
        <f>IF(AND('V2 Global valeurs'!$G7="E",'V2 Global valeurs'!$E7="RENFORT 1"),VLOOKUP('V2 Global valeurs'!$A7,'V2 Global valeurs'!$A$2:$L$1221,9,FALSE),"0")</f>
        <v>0</v>
      </c>
      <c r="AE7" s="22" t="str">
        <f>IF(AND('V2 Global valeurs'!$G7="E",'V2 Global valeurs'!$E7="RENFORT 1"),VLOOKUP('V2 Global valeurs'!$A7,'V2 Global valeurs'!$A$2:$L$1221,10,FALSE),"0")</f>
        <v>0</v>
      </c>
      <c r="AF7" s="22" t="str">
        <f>IF(AND('V2 Global valeurs'!$G7="E",'V2 Global valeurs'!$E7="RENFORT 1"),VLOOKUP('V2 Global valeurs'!$A7,'V2 Global valeurs'!$A$2:$L$1221,11,FALSE),"0")</f>
        <v>0</v>
      </c>
      <c r="AG7" s="22" t="str">
        <f>IF(AND('V2 Global valeurs'!$G7="E",'V2 Global valeurs'!$E7="RENFORT 1"),VLOOKUP('V2 Global valeurs'!$A7,'V2 Global valeurs'!$A$2:$L$1221,12,FALSE),"0")</f>
        <v>0</v>
      </c>
      <c r="AH7" s="22">
        <f>IF(AND('V2 Global valeurs'!$G7="A",'V2 Global valeurs'!$E7="RENFORT 1"),VLOOKUP('V2 Global valeurs'!$A7,'V2 Global valeurs'!$A$2:$L$1221,8,FALSE),"0")</f>
        <v>36.770000000000003</v>
      </c>
      <c r="AI7" s="22">
        <f>IF(AND('V2 Global valeurs'!$G7="A",'V2 Global valeurs'!$E7="RENFORT 1"),VLOOKUP('V2 Global valeurs'!$A7,'V2 Global valeurs'!$A$2:$L$1221,9,FALSE),"0")</f>
        <v>15.08</v>
      </c>
      <c r="AJ7" s="22">
        <f>IF(AND('V2 Global valeurs'!$G7="A",'V2 Global valeurs'!$E7="RENFORT 1"),VLOOKUP('V2 Global valeurs'!$A7,'V2 Global valeurs'!$A$2:$L$1221,10,FALSE),"0")</f>
        <v>24.96</v>
      </c>
      <c r="AK7" s="22">
        <f>IF(AND('V2 Global valeurs'!$G7="A",'V2 Global valeurs'!$E7="RENFORT 1"),VLOOKUP('V2 Global valeurs'!$A7,'V2 Global valeurs'!$A$2:$L$1221,11,FALSE),"0")</f>
        <v>36.770000000000003</v>
      </c>
      <c r="AL7" s="22">
        <f>IF(AND('V2 Global valeurs'!$G7="A",'V2 Global valeurs'!$E7="RENFORT 1"),VLOOKUP('V2 Global valeurs'!$A7,'V2 Global valeurs'!$A$2:$L$1221,12,FALSE),"0")</f>
        <v>36.770000000000003</v>
      </c>
      <c r="AP7" s="23" t="str">
        <f>IF(AND('V2 Global valeurs'!$G7="E",'V2 Global valeurs'!$E7="RENFORT 2"),VLOOKUP('V2 Global valeurs'!$A7,'V2 Global valeurs'!$A$2:$L$1221,8,FALSE),"0")</f>
        <v>0</v>
      </c>
      <c r="AQ7" s="23" t="str">
        <f>IF(AND('V2 Global valeurs'!$G7="E",'V2 Global valeurs'!$E7="RENFORT 2"),VLOOKUP('V2 Global valeurs'!$A7,'V2 Global valeurs'!$A$2:$L$1221,9,FALSE),"0")</f>
        <v>0</v>
      </c>
      <c r="AR7" s="23" t="str">
        <f>IF(AND('V2 Global valeurs'!$G7="E",'V2 Global valeurs'!$E7="RENFORT 2"),VLOOKUP('V2 Global valeurs'!$A7,'V2 Global valeurs'!$A$2:$L$1221,10,FALSE),"0")</f>
        <v>0</v>
      </c>
      <c r="AS7" s="23" t="str">
        <f>IF(AND('V2 Global valeurs'!$G7="E",'V2 Global valeurs'!$E7="RENFORT 2"),VLOOKUP('V2 Global valeurs'!$A7,'V2 Global valeurs'!$A$2:$L$1221,11,FALSE),"0")</f>
        <v>0</v>
      </c>
      <c r="AT7" s="23" t="str">
        <f>IF(AND('V2 Global valeurs'!$G7="E",'V2 Global valeurs'!$E7="RENFORT 2"),VLOOKUP('V2 Global valeurs'!$A7,'V2 Global valeurs'!$A$2:$L$1221,12,FALSE),"0")</f>
        <v>0</v>
      </c>
      <c r="AU7" s="23" t="str">
        <f>IF(AND('V2 Global valeurs'!$G7="A",'V2 Global valeurs'!$E7="RENFORT 2"),VLOOKUP('V2 Global valeurs'!$A7,'V2 Global valeurs'!$A$2:$L$1221,8,FALSE),"0")</f>
        <v>0</v>
      </c>
      <c r="AV7" s="23" t="str">
        <f>IF(AND('V2 Global valeurs'!$G7="A",'V2 Global valeurs'!$E7="RENFORT 2"),VLOOKUP('V2 Global valeurs'!$A7,'V2 Global valeurs'!$A$2:$L$1221,9,FALSE),"0")</f>
        <v>0</v>
      </c>
      <c r="AW7" s="23" t="str">
        <f>IF(AND('V2 Global valeurs'!$G7="A",'V2 Global valeurs'!$E7="RENFORT 2"),VLOOKUP('V2 Global valeurs'!$A7,'V2 Global valeurs'!$A$2:$L$1221,10,FALSE),"0")</f>
        <v>0</v>
      </c>
      <c r="AX7" s="23" t="str">
        <f>IF(AND('V2 Global valeurs'!$G7="A",'V2 Global valeurs'!$E7="RENFORT 2"),VLOOKUP('V2 Global valeurs'!$A7,'V2 Global valeurs'!$A$2:$L$1221,11,FALSE),"0")</f>
        <v>0</v>
      </c>
      <c r="AY7" s="23" t="str">
        <f>IF(AND('V2 Global valeurs'!$G7="A",'V2 Global valeurs'!$E7="RENFORT 2"),VLOOKUP('V2 Global valeurs'!$A7,'V2 Global valeurs'!$A$2:$L$1221,12,FALSE),"0")</f>
        <v>0</v>
      </c>
    </row>
    <row r="8" spans="1:51" x14ac:dyDescent="0.25">
      <c r="A8" t="s">
        <v>29</v>
      </c>
      <c r="B8" t="s">
        <v>30</v>
      </c>
      <c r="C8" t="s">
        <v>31</v>
      </c>
      <c r="D8" t="s">
        <v>28</v>
      </c>
      <c r="E8" t="s">
        <v>367</v>
      </c>
      <c r="F8" s="2">
        <v>4</v>
      </c>
      <c r="G8" s="2" t="s">
        <v>14</v>
      </c>
      <c r="H8">
        <v>0</v>
      </c>
      <c r="I8">
        <v>80.78</v>
      </c>
      <c r="J8">
        <v>0</v>
      </c>
      <c r="K8">
        <v>168.49</v>
      </c>
      <c r="L8">
        <v>0</v>
      </c>
      <c r="M8" t="s">
        <v>31</v>
      </c>
      <c r="N8" t="s">
        <v>28</v>
      </c>
      <c r="O8" s="4" t="s">
        <v>14</v>
      </c>
      <c r="P8" s="9" t="str">
        <f>IF(AND('V2 Global valeurs'!$G8="E",'V2 Global valeurs'!E8="BASE"),VLOOKUP('V2 Global valeurs'!$A8,'V2 Global valeurs'!$A$2:$L$1221,8,FALSE),"0")</f>
        <v>0</v>
      </c>
      <c r="Q8" s="9" t="str">
        <f>IF(AND('V2 Global valeurs'!$G8="E",'V2 Global valeurs'!E8="BASE"),VLOOKUP('V2 Global valeurs'!$A8,'V2 Global valeurs'!$A$2:$L$1221,9,FALSE),"0")</f>
        <v>0</v>
      </c>
      <c r="R8" s="9" t="str">
        <f>IF(AND('V2 Global valeurs'!$G8="E",'V2 Global valeurs'!E8="BASE"),VLOOKUP('V2 Global valeurs'!$A8,'V2 Global valeurs'!$A$2:$L$1221,10,FALSE),"0")</f>
        <v>0</v>
      </c>
      <c r="S8" s="9" t="str">
        <f>IF(AND('V2 Global valeurs'!$G8="E",'V2 Global valeurs'!E8="BASE"),VLOOKUP('V2 Global valeurs'!$A8,'V2 Global valeurs'!$A$2:$L$1221,11,FALSE),"0")</f>
        <v>0</v>
      </c>
      <c r="T8" s="9" t="str">
        <f>IF(AND('V2 Global valeurs'!$G8="E",'V2 Global valeurs'!E8="BASE"),VLOOKUP('V2 Global valeurs'!$A8,'V2 Global valeurs'!$A$2:$L$1221,12,FALSE),"0")</f>
        <v>0</v>
      </c>
      <c r="U8" s="9">
        <f>IF(AND('V2 Global valeurs'!$G8="A",'V2 Global valeurs'!E8="BASE"),VLOOKUP('V2 Global valeurs'!$A8,'V2 Global valeurs'!$A$2:$L$1221,8,FALSE),"0")</f>
        <v>0</v>
      </c>
      <c r="V8" s="9">
        <f>IF(AND('V2 Global valeurs'!$G8="A",'V2 Global valeurs'!E8="BASE"),VLOOKUP('V2 Global valeurs'!$A8,'V2 Global valeurs'!$A$2:$L$1221,9,FALSE),"0")</f>
        <v>80.78</v>
      </c>
      <c r="W8" s="9">
        <f>IF(AND('V2 Global valeurs'!$G8="A",'V2 Global valeurs'!E8="BASE"),VLOOKUP('V2 Global valeurs'!$A8,'V2 Global valeurs'!$A$2:$L$1221,10,FALSE),"0")</f>
        <v>0</v>
      </c>
      <c r="X8" s="9">
        <f>IF(AND('V2 Global valeurs'!$G8="A",'V2 Global valeurs'!E8="BASE"),VLOOKUP('V2 Global valeurs'!$A8,'V2 Global valeurs'!$A$2:$L$1221,11,FALSE),"0")</f>
        <v>168.49</v>
      </c>
      <c r="Y8" s="9">
        <f>IF(AND('V2 Global valeurs'!$G8="A",'V2 Global valeurs'!E8="BASE"),VLOOKUP('V2 Global valeurs'!$A8,'V2 Global valeurs'!$A$2:$L$1221,12,FALSE),"0")</f>
        <v>0</v>
      </c>
      <c r="AB8" s="3"/>
      <c r="AC8" s="3" t="str">
        <f>IF(AND('V2 Global valeurs'!$G8="E",'V2 Global valeurs'!$E8="RENFORT 1"),VLOOKUP('V2 Global valeurs'!$A8,'V2 Global valeurs'!$A$2:$L$1221,8,FALSE),"0")</f>
        <v>0</v>
      </c>
      <c r="AD8" s="3" t="str">
        <f>IF(AND('V2 Global valeurs'!$G8="E",'V2 Global valeurs'!$E8="RENFORT 1"),VLOOKUP('V2 Global valeurs'!$A8,'V2 Global valeurs'!$A$2:$L$1221,9,FALSE),"0")</f>
        <v>0</v>
      </c>
      <c r="AE8" s="3" t="str">
        <f>IF(AND('V2 Global valeurs'!$G8="E",'V2 Global valeurs'!$E8="RENFORT 1"),VLOOKUP('V2 Global valeurs'!$A8,'V2 Global valeurs'!$A$2:$L$1221,10,FALSE),"0")</f>
        <v>0</v>
      </c>
      <c r="AF8" s="3" t="str">
        <f>IF(AND('V2 Global valeurs'!$G8="E",'V2 Global valeurs'!$E8="RENFORT 1"),VLOOKUP('V2 Global valeurs'!$A8,'V2 Global valeurs'!$A$2:$L$1221,11,FALSE),"0")</f>
        <v>0</v>
      </c>
      <c r="AG8" s="3" t="str">
        <f>IF(AND('V2 Global valeurs'!$G8="E",'V2 Global valeurs'!$E8="RENFORT 1"),VLOOKUP('V2 Global valeurs'!$A8,'V2 Global valeurs'!$A$2:$L$1221,12,FALSE),"0")</f>
        <v>0</v>
      </c>
      <c r="AH8" s="3" t="str">
        <f>IF(AND('V2 Global valeurs'!$G8="A",'V2 Global valeurs'!$E8="RENFORT 1"),VLOOKUP('V2 Global valeurs'!$A8,'V2 Global valeurs'!$A$2:$L$1221,8,FALSE),"0")</f>
        <v>0</v>
      </c>
      <c r="AI8" s="3" t="str">
        <f>IF(AND('V2 Global valeurs'!$G8="A",'V2 Global valeurs'!$E8="RENFORT 1"),VLOOKUP('V2 Global valeurs'!$A8,'V2 Global valeurs'!$A$2:$L$1221,9,FALSE),"0")</f>
        <v>0</v>
      </c>
      <c r="AJ8" s="3" t="str">
        <f>IF(AND('V2 Global valeurs'!$G8="A",'V2 Global valeurs'!$E8="RENFORT 1"),VLOOKUP('V2 Global valeurs'!$A8,'V2 Global valeurs'!$A$2:$L$1221,10,FALSE),"0")</f>
        <v>0</v>
      </c>
      <c r="AK8" s="3" t="str">
        <f>IF(AND('V2 Global valeurs'!$G8="A",'V2 Global valeurs'!$E8="RENFORT 1"),VLOOKUP('V2 Global valeurs'!$A8,'V2 Global valeurs'!$A$2:$L$1221,11,FALSE),"0")</f>
        <v>0</v>
      </c>
      <c r="AL8" s="3" t="str">
        <f>IF(AND('V2 Global valeurs'!$G8="A",'V2 Global valeurs'!$E8="RENFORT 1"),VLOOKUP('V2 Global valeurs'!$A8,'V2 Global valeurs'!$A$2:$L$1221,12,FALSE),"0")</f>
        <v>0</v>
      </c>
      <c r="AP8" s="1" t="str">
        <f>IF(AND('V2 Global valeurs'!$G8="E",'V2 Global valeurs'!$E8="RENFORT 2"),VLOOKUP('V2 Global valeurs'!$A8,'V2 Global valeurs'!$A$2:$L$1221,8,FALSE),"0")</f>
        <v>0</v>
      </c>
      <c r="AQ8" s="1" t="str">
        <f>IF(AND('V2 Global valeurs'!$G8="E",'V2 Global valeurs'!$E8="RENFORT 2"),VLOOKUP('V2 Global valeurs'!$A8,'V2 Global valeurs'!$A$2:$L$1221,9,FALSE),"0")</f>
        <v>0</v>
      </c>
      <c r="AR8" s="1" t="str">
        <f>IF(AND('V2 Global valeurs'!$G8="E",'V2 Global valeurs'!$E8="RENFORT 2"),VLOOKUP('V2 Global valeurs'!$A8,'V2 Global valeurs'!$A$2:$L$1221,10,FALSE),"0")</f>
        <v>0</v>
      </c>
      <c r="AS8" s="1" t="str">
        <f>IF(AND('V2 Global valeurs'!$G8="E",'V2 Global valeurs'!$E8="RENFORT 2"),VLOOKUP('V2 Global valeurs'!$A8,'V2 Global valeurs'!$A$2:$L$1221,11,FALSE),"0")</f>
        <v>0</v>
      </c>
      <c r="AT8" s="1" t="str">
        <f>IF(AND('V2 Global valeurs'!$G8="E",'V2 Global valeurs'!$E8="RENFORT 2"),VLOOKUP('V2 Global valeurs'!$A8,'V2 Global valeurs'!$A$2:$L$1221,12,FALSE),"0")</f>
        <v>0</v>
      </c>
      <c r="AU8" s="1" t="str">
        <f>IF(AND('V2 Global valeurs'!$G8="A",'V2 Global valeurs'!$E8="RENFORT 2"),VLOOKUP('V2 Global valeurs'!$A8,'V2 Global valeurs'!$A$2:$L$1221,8,FALSE),"0")</f>
        <v>0</v>
      </c>
      <c r="AV8" s="1" t="str">
        <f>IF(AND('V2 Global valeurs'!$G8="A",'V2 Global valeurs'!$E8="RENFORT 2"),VLOOKUP('V2 Global valeurs'!$A8,'V2 Global valeurs'!$A$2:$L$1221,9,FALSE),"0")</f>
        <v>0</v>
      </c>
      <c r="AW8" s="1" t="str">
        <f>IF(AND('V2 Global valeurs'!$G8="A",'V2 Global valeurs'!$E8="RENFORT 2"),VLOOKUP('V2 Global valeurs'!$A8,'V2 Global valeurs'!$A$2:$L$1221,10,FALSE),"0")</f>
        <v>0</v>
      </c>
      <c r="AX8" s="1" t="str">
        <f>IF(AND('V2 Global valeurs'!$G8="A",'V2 Global valeurs'!$E8="RENFORT 2"),VLOOKUP('V2 Global valeurs'!$A8,'V2 Global valeurs'!$A$2:$L$1221,11,FALSE),"0")</f>
        <v>0</v>
      </c>
      <c r="AY8" s="1" t="str">
        <f>IF(AND('V2 Global valeurs'!$G8="A",'V2 Global valeurs'!$E8="RENFORT 2"),VLOOKUP('V2 Global valeurs'!$A8,'V2 Global valeurs'!$A$2:$L$1221,12,FALSE),"0")</f>
        <v>0</v>
      </c>
    </row>
    <row r="9" spans="1:51" x14ac:dyDescent="0.25">
      <c r="A9" t="s">
        <v>32</v>
      </c>
      <c r="B9" t="s">
        <v>30</v>
      </c>
      <c r="C9" t="s">
        <v>33</v>
      </c>
      <c r="D9" t="s">
        <v>28</v>
      </c>
      <c r="E9" t="s">
        <v>367</v>
      </c>
      <c r="F9">
        <v>4</v>
      </c>
      <c r="G9" s="2" t="s">
        <v>14</v>
      </c>
      <c r="H9">
        <v>0</v>
      </c>
      <c r="I9">
        <v>93.460000000000008</v>
      </c>
      <c r="J9">
        <v>0</v>
      </c>
      <c r="K9">
        <v>197.23000000000002</v>
      </c>
      <c r="L9">
        <v>0</v>
      </c>
      <c r="M9" t="s">
        <v>33</v>
      </c>
      <c r="N9" t="s">
        <v>28</v>
      </c>
      <c r="O9" s="4" t="s">
        <v>14</v>
      </c>
      <c r="P9" s="9" t="str">
        <f>IF(AND('V2 Global valeurs'!$G9="E",'V2 Global valeurs'!E9="BASE"),VLOOKUP('V2 Global valeurs'!$A9,'V2 Global valeurs'!$A$2:$L$1221,8,FALSE),"0")</f>
        <v>0</v>
      </c>
      <c r="Q9" s="9" t="str">
        <f>IF(AND('V2 Global valeurs'!$G9="E",'V2 Global valeurs'!E9="BASE"),VLOOKUP('V2 Global valeurs'!$A9,'V2 Global valeurs'!$A$2:$L$1221,9,FALSE),"0")</f>
        <v>0</v>
      </c>
      <c r="R9" s="9" t="str">
        <f>IF(AND('V2 Global valeurs'!$G9="E",'V2 Global valeurs'!E9="BASE"),VLOOKUP('V2 Global valeurs'!$A9,'V2 Global valeurs'!$A$2:$L$1221,10,FALSE),"0")</f>
        <v>0</v>
      </c>
      <c r="S9" s="9" t="str">
        <f>IF(AND('V2 Global valeurs'!$G9="E",'V2 Global valeurs'!E9="BASE"),VLOOKUP('V2 Global valeurs'!$A9,'V2 Global valeurs'!$A$2:$L$1221,11,FALSE),"0")</f>
        <v>0</v>
      </c>
      <c r="T9" s="9" t="str">
        <f>IF(AND('V2 Global valeurs'!$G9="E",'V2 Global valeurs'!E9="BASE"),VLOOKUP('V2 Global valeurs'!$A9,'V2 Global valeurs'!$A$2:$L$1221,12,FALSE),"0")</f>
        <v>0</v>
      </c>
      <c r="U9" s="9">
        <f>IF(AND('V2 Global valeurs'!$G9="A",'V2 Global valeurs'!E9="BASE"),VLOOKUP('V2 Global valeurs'!$A9,'V2 Global valeurs'!$A$2:$L$1221,8,FALSE),"0")</f>
        <v>0</v>
      </c>
      <c r="V9" s="9">
        <f>IF(AND('V2 Global valeurs'!$G9="A",'V2 Global valeurs'!E9="BASE"),VLOOKUP('V2 Global valeurs'!$A9,'V2 Global valeurs'!$A$2:$L$1221,9,FALSE),"0")</f>
        <v>93.460000000000008</v>
      </c>
      <c r="W9" s="9">
        <f>IF(AND('V2 Global valeurs'!$G9="A",'V2 Global valeurs'!E9="BASE"),VLOOKUP('V2 Global valeurs'!$A9,'V2 Global valeurs'!$A$2:$L$1221,10,FALSE),"0")</f>
        <v>0</v>
      </c>
      <c r="X9" s="9">
        <f>IF(AND('V2 Global valeurs'!$G9="A",'V2 Global valeurs'!E9="BASE"),VLOOKUP('V2 Global valeurs'!$A9,'V2 Global valeurs'!$A$2:$L$1221,11,FALSE),"0")</f>
        <v>197.23000000000002</v>
      </c>
      <c r="Y9" s="9">
        <f>IF(AND('V2 Global valeurs'!$G9="A",'V2 Global valeurs'!E9="BASE"),VLOOKUP('V2 Global valeurs'!$A9,'V2 Global valeurs'!$A$2:$L$1221,12,FALSE),"0")</f>
        <v>0</v>
      </c>
      <c r="AB9" s="3"/>
      <c r="AC9" s="3" t="str">
        <f>IF(AND('V2 Global valeurs'!$G9="E",'V2 Global valeurs'!$E9="RENFORT 1"),VLOOKUP('V2 Global valeurs'!$A9,'V2 Global valeurs'!$A$2:$L$1221,8,FALSE),"0")</f>
        <v>0</v>
      </c>
      <c r="AD9" s="3" t="str">
        <f>IF(AND('V2 Global valeurs'!$G9="E",'V2 Global valeurs'!$E9="RENFORT 1"),VLOOKUP('V2 Global valeurs'!$A9,'V2 Global valeurs'!$A$2:$L$1221,9,FALSE),"0")</f>
        <v>0</v>
      </c>
      <c r="AE9" s="3" t="str">
        <f>IF(AND('V2 Global valeurs'!$G9="E",'V2 Global valeurs'!$E9="RENFORT 1"),VLOOKUP('V2 Global valeurs'!$A9,'V2 Global valeurs'!$A$2:$L$1221,10,FALSE),"0")</f>
        <v>0</v>
      </c>
      <c r="AF9" s="3" t="str">
        <f>IF(AND('V2 Global valeurs'!$G9="E",'V2 Global valeurs'!$E9="RENFORT 1"),VLOOKUP('V2 Global valeurs'!$A9,'V2 Global valeurs'!$A$2:$L$1221,11,FALSE),"0")</f>
        <v>0</v>
      </c>
      <c r="AG9" s="3" t="str">
        <f>IF(AND('V2 Global valeurs'!$G9="E",'V2 Global valeurs'!$E9="RENFORT 1"),VLOOKUP('V2 Global valeurs'!$A9,'V2 Global valeurs'!$A$2:$L$1221,12,FALSE),"0")</f>
        <v>0</v>
      </c>
      <c r="AH9" s="3" t="str">
        <f>IF(AND('V2 Global valeurs'!$G9="A",'V2 Global valeurs'!$E9="RENFORT 1"),VLOOKUP('V2 Global valeurs'!$A9,'V2 Global valeurs'!$A$2:$L$1221,8,FALSE),"0")</f>
        <v>0</v>
      </c>
      <c r="AI9" s="3" t="str">
        <f>IF(AND('V2 Global valeurs'!$G9="A",'V2 Global valeurs'!$E9="RENFORT 1"),VLOOKUP('V2 Global valeurs'!$A9,'V2 Global valeurs'!$A$2:$L$1221,9,FALSE),"0")</f>
        <v>0</v>
      </c>
      <c r="AJ9" s="3" t="str">
        <f>IF(AND('V2 Global valeurs'!$G9="A",'V2 Global valeurs'!$E9="RENFORT 1"),VLOOKUP('V2 Global valeurs'!$A9,'V2 Global valeurs'!$A$2:$L$1221,10,FALSE),"0")</f>
        <v>0</v>
      </c>
      <c r="AK9" s="3" t="str">
        <f>IF(AND('V2 Global valeurs'!$G9="A",'V2 Global valeurs'!$E9="RENFORT 1"),VLOOKUP('V2 Global valeurs'!$A9,'V2 Global valeurs'!$A$2:$L$1221,11,FALSE),"0")</f>
        <v>0</v>
      </c>
      <c r="AL9" s="3" t="str">
        <f>IF(AND('V2 Global valeurs'!$G9="A",'V2 Global valeurs'!$E9="RENFORT 1"),VLOOKUP('V2 Global valeurs'!$A9,'V2 Global valeurs'!$A$2:$L$1221,12,FALSE),"0")</f>
        <v>0</v>
      </c>
      <c r="AP9" s="1" t="str">
        <f>IF(AND('V2 Global valeurs'!$G9="E",'V2 Global valeurs'!$E9="RENFORT 2"),VLOOKUP('V2 Global valeurs'!$A9,'V2 Global valeurs'!$A$2:$L$1221,8,FALSE),"0")</f>
        <v>0</v>
      </c>
      <c r="AQ9" s="1" t="str">
        <f>IF(AND('V2 Global valeurs'!$G9="E",'V2 Global valeurs'!$E9="RENFORT 2"),VLOOKUP('V2 Global valeurs'!$A9,'V2 Global valeurs'!$A$2:$L$1221,9,FALSE),"0")</f>
        <v>0</v>
      </c>
      <c r="AR9" s="1" t="str">
        <f>IF(AND('V2 Global valeurs'!$G9="E",'V2 Global valeurs'!$E9="RENFORT 2"),VLOOKUP('V2 Global valeurs'!$A9,'V2 Global valeurs'!$A$2:$L$1221,10,FALSE),"0")</f>
        <v>0</v>
      </c>
      <c r="AS9" s="1" t="str">
        <f>IF(AND('V2 Global valeurs'!$G9="E",'V2 Global valeurs'!$E9="RENFORT 2"),VLOOKUP('V2 Global valeurs'!$A9,'V2 Global valeurs'!$A$2:$L$1221,11,FALSE),"0")</f>
        <v>0</v>
      </c>
      <c r="AT9" s="1" t="str">
        <f>IF(AND('V2 Global valeurs'!$G9="E",'V2 Global valeurs'!$E9="RENFORT 2"),VLOOKUP('V2 Global valeurs'!$A9,'V2 Global valeurs'!$A$2:$L$1221,12,FALSE),"0")</f>
        <v>0</v>
      </c>
      <c r="AU9" s="1" t="str">
        <f>IF(AND('V2 Global valeurs'!$G9="A",'V2 Global valeurs'!$E9="RENFORT 2"),VLOOKUP('V2 Global valeurs'!$A9,'V2 Global valeurs'!$A$2:$L$1221,8,FALSE),"0")</f>
        <v>0</v>
      </c>
      <c r="AV9" s="1" t="str">
        <f>IF(AND('V2 Global valeurs'!$G9="A",'V2 Global valeurs'!$E9="RENFORT 2"),VLOOKUP('V2 Global valeurs'!$A9,'V2 Global valeurs'!$A$2:$L$1221,9,FALSE),"0")</f>
        <v>0</v>
      </c>
      <c r="AW9" s="1" t="str">
        <f>IF(AND('V2 Global valeurs'!$G9="A",'V2 Global valeurs'!$E9="RENFORT 2"),VLOOKUP('V2 Global valeurs'!$A9,'V2 Global valeurs'!$A$2:$L$1221,10,FALSE),"0")</f>
        <v>0</v>
      </c>
      <c r="AX9" s="1" t="str">
        <f>IF(AND('V2 Global valeurs'!$G9="A",'V2 Global valeurs'!$E9="RENFORT 2"),VLOOKUP('V2 Global valeurs'!$A9,'V2 Global valeurs'!$A$2:$L$1221,11,FALSE),"0")</f>
        <v>0</v>
      </c>
      <c r="AY9" s="1" t="str">
        <f>IF(AND('V2 Global valeurs'!$G9="A",'V2 Global valeurs'!$E9="RENFORT 2"),VLOOKUP('V2 Global valeurs'!$A9,'V2 Global valeurs'!$A$2:$L$1221,12,FALSE),"0")</f>
        <v>0</v>
      </c>
    </row>
    <row r="10" spans="1:51" x14ac:dyDescent="0.25">
      <c r="A10" t="s">
        <v>34</v>
      </c>
      <c r="B10" t="s">
        <v>30</v>
      </c>
      <c r="C10" t="s">
        <v>35</v>
      </c>
      <c r="D10" t="s">
        <v>28</v>
      </c>
      <c r="E10" t="s">
        <v>367</v>
      </c>
      <c r="F10">
        <v>4</v>
      </c>
      <c r="G10" s="2" t="s">
        <v>14</v>
      </c>
      <c r="H10">
        <v>0</v>
      </c>
      <c r="I10">
        <v>105.35000000000001</v>
      </c>
      <c r="J10">
        <v>0</v>
      </c>
      <c r="K10">
        <v>224.42000000000002</v>
      </c>
      <c r="L10">
        <v>0</v>
      </c>
      <c r="M10" t="s">
        <v>35</v>
      </c>
      <c r="N10" t="s">
        <v>28</v>
      </c>
      <c r="O10" s="4" t="s">
        <v>14</v>
      </c>
      <c r="P10" s="9" t="str">
        <f>IF(AND('V2 Global valeurs'!$G10="E",'V2 Global valeurs'!E10="BASE"),VLOOKUP('V2 Global valeurs'!$A10,'V2 Global valeurs'!$A$2:$L$1221,8,FALSE),"0")</f>
        <v>0</v>
      </c>
      <c r="Q10" s="9" t="str">
        <f>IF(AND('V2 Global valeurs'!$G10="E",'V2 Global valeurs'!E10="BASE"),VLOOKUP('V2 Global valeurs'!$A10,'V2 Global valeurs'!$A$2:$L$1221,9,FALSE),"0")</f>
        <v>0</v>
      </c>
      <c r="R10" s="9" t="str">
        <f>IF(AND('V2 Global valeurs'!$G10="E",'V2 Global valeurs'!E10="BASE"),VLOOKUP('V2 Global valeurs'!$A10,'V2 Global valeurs'!$A$2:$L$1221,10,FALSE),"0")</f>
        <v>0</v>
      </c>
      <c r="S10" s="9" t="str">
        <f>IF(AND('V2 Global valeurs'!$G10="E",'V2 Global valeurs'!E10="BASE"),VLOOKUP('V2 Global valeurs'!$A10,'V2 Global valeurs'!$A$2:$L$1221,11,FALSE),"0")</f>
        <v>0</v>
      </c>
      <c r="T10" s="9" t="str">
        <f>IF(AND('V2 Global valeurs'!$G10="E",'V2 Global valeurs'!E10="BASE"),VLOOKUP('V2 Global valeurs'!$A10,'V2 Global valeurs'!$A$2:$L$1221,12,FALSE),"0")</f>
        <v>0</v>
      </c>
      <c r="U10" s="9">
        <f>IF(AND('V2 Global valeurs'!$G10="A",'V2 Global valeurs'!E10="BASE"),VLOOKUP('V2 Global valeurs'!$A10,'V2 Global valeurs'!$A$2:$L$1221,8,FALSE),"0")</f>
        <v>0</v>
      </c>
      <c r="V10" s="9">
        <f>IF(AND('V2 Global valeurs'!$G10="A",'V2 Global valeurs'!E10="BASE"),VLOOKUP('V2 Global valeurs'!$A10,'V2 Global valeurs'!$A$2:$L$1221,9,FALSE),"0")</f>
        <v>105.35000000000001</v>
      </c>
      <c r="W10" s="9">
        <f>IF(AND('V2 Global valeurs'!$G10="A",'V2 Global valeurs'!E10="BASE"),VLOOKUP('V2 Global valeurs'!$A10,'V2 Global valeurs'!$A$2:$L$1221,10,FALSE),"0")</f>
        <v>0</v>
      </c>
      <c r="X10" s="9">
        <f>IF(AND('V2 Global valeurs'!$G10="A",'V2 Global valeurs'!E10="BASE"),VLOOKUP('V2 Global valeurs'!$A10,'V2 Global valeurs'!$A$2:$L$1221,11,FALSE),"0")</f>
        <v>224.42000000000002</v>
      </c>
      <c r="Y10" s="9">
        <f>IF(AND('V2 Global valeurs'!$G10="A",'V2 Global valeurs'!E10="BASE"),VLOOKUP('V2 Global valeurs'!$A10,'V2 Global valeurs'!$A$2:$L$1221,12,FALSE),"0")</f>
        <v>0</v>
      </c>
      <c r="AB10" s="3"/>
      <c r="AC10" s="3" t="str">
        <f>IF(AND('V2 Global valeurs'!$G10="E",'V2 Global valeurs'!$E10="RENFORT 1"),VLOOKUP('V2 Global valeurs'!$A10,'V2 Global valeurs'!$A$2:$L$1221,8,FALSE),"0")</f>
        <v>0</v>
      </c>
      <c r="AD10" s="3" t="str">
        <f>IF(AND('V2 Global valeurs'!$G10="E",'V2 Global valeurs'!$E10="RENFORT 1"),VLOOKUP('V2 Global valeurs'!$A10,'V2 Global valeurs'!$A$2:$L$1221,9,FALSE),"0")</f>
        <v>0</v>
      </c>
      <c r="AE10" s="3" t="str">
        <f>IF(AND('V2 Global valeurs'!$G10="E",'V2 Global valeurs'!$E10="RENFORT 1"),VLOOKUP('V2 Global valeurs'!$A10,'V2 Global valeurs'!$A$2:$L$1221,10,FALSE),"0")</f>
        <v>0</v>
      </c>
      <c r="AF10" s="3" t="str">
        <f>IF(AND('V2 Global valeurs'!$G10="E",'V2 Global valeurs'!$E10="RENFORT 1"),VLOOKUP('V2 Global valeurs'!$A10,'V2 Global valeurs'!$A$2:$L$1221,11,FALSE),"0")</f>
        <v>0</v>
      </c>
      <c r="AG10" s="3" t="str">
        <f>IF(AND('V2 Global valeurs'!$G10="E",'V2 Global valeurs'!$E10="RENFORT 1"),VLOOKUP('V2 Global valeurs'!$A10,'V2 Global valeurs'!$A$2:$L$1221,12,FALSE),"0")</f>
        <v>0</v>
      </c>
      <c r="AH10" s="3" t="str">
        <f>IF(AND('V2 Global valeurs'!$G10="A",'V2 Global valeurs'!$E10="RENFORT 1"),VLOOKUP('V2 Global valeurs'!$A10,'V2 Global valeurs'!$A$2:$L$1221,8,FALSE),"0")</f>
        <v>0</v>
      </c>
      <c r="AI10" s="3" t="str">
        <f>IF(AND('V2 Global valeurs'!$G10="A",'V2 Global valeurs'!$E10="RENFORT 1"),VLOOKUP('V2 Global valeurs'!$A10,'V2 Global valeurs'!$A$2:$L$1221,9,FALSE),"0")</f>
        <v>0</v>
      </c>
      <c r="AJ10" s="3" t="str">
        <f>IF(AND('V2 Global valeurs'!$G10="A",'V2 Global valeurs'!$E10="RENFORT 1"),VLOOKUP('V2 Global valeurs'!$A10,'V2 Global valeurs'!$A$2:$L$1221,10,FALSE),"0")</f>
        <v>0</v>
      </c>
      <c r="AK10" s="3" t="str">
        <f>IF(AND('V2 Global valeurs'!$G10="A",'V2 Global valeurs'!$E10="RENFORT 1"),VLOOKUP('V2 Global valeurs'!$A10,'V2 Global valeurs'!$A$2:$L$1221,11,FALSE),"0")</f>
        <v>0</v>
      </c>
      <c r="AL10" s="3" t="str">
        <f>IF(AND('V2 Global valeurs'!$G10="A",'V2 Global valeurs'!$E10="RENFORT 1"),VLOOKUP('V2 Global valeurs'!$A10,'V2 Global valeurs'!$A$2:$L$1221,12,FALSE),"0")</f>
        <v>0</v>
      </c>
      <c r="AP10" s="1" t="str">
        <f>IF(AND('V2 Global valeurs'!$G10="E",'V2 Global valeurs'!$E10="RENFORT 2"),VLOOKUP('V2 Global valeurs'!$A10,'V2 Global valeurs'!$A$2:$L$1221,8,FALSE),"0")</f>
        <v>0</v>
      </c>
      <c r="AQ10" s="1" t="str">
        <f>IF(AND('V2 Global valeurs'!$G10="E",'V2 Global valeurs'!$E10="RENFORT 2"),VLOOKUP('V2 Global valeurs'!$A10,'V2 Global valeurs'!$A$2:$L$1221,9,FALSE),"0")</f>
        <v>0</v>
      </c>
      <c r="AR10" s="1" t="str">
        <f>IF(AND('V2 Global valeurs'!$G10="E",'V2 Global valeurs'!$E10="RENFORT 2"),VLOOKUP('V2 Global valeurs'!$A10,'V2 Global valeurs'!$A$2:$L$1221,10,FALSE),"0")</f>
        <v>0</v>
      </c>
      <c r="AS10" s="1" t="str">
        <f>IF(AND('V2 Global valeurs'!$G10="E",'V2 Global valeurs'!$E10="RENFORT 2"),VLOOKUP('V2 Global valeurs'!$A10,'V2 Global valeurs'!$A$2:$L$1221,11,FALSE),"0")</f>
        <v>0</v>
      </c>
      <c r="AT10" s="1" t="str">
        <f>IF(AND('V2 Global valeurs'!$G10="E",'V2 Global valeurs'!$E10="RENFORT 2"),VLOOKUP('V2 Global valeurs'!$A10,'V2 Global valeurs'!$A$2:$L$1221,12,FALSE),"0")</f>
        <v>0</v>
      </c>
      <c r="AU10" s="1" t="str">
        <f>IF(AND('V2 Global valeurs'!$G10="A",'V2 Global valeurs'!$E10="RENFORT 2"),VLOOKUP('V2 Global valeurs'!$A10,'V2 Global valeurs'!$A$2:$L$1221,8,FALSE),"0")</f>
        <v>0</v>
      </c>
      <c r="AV10" s="1" t="str">
        <f>IF(AND('V2 Global valeurs'!$G10="A",'V2 Global valeurs'!$E10="RENFORT 2"),VLOOKUP('V2 Global valeurs'!$A10,'V2 Global valeurs'!$A$2:$L$1221,9,FALSE),"0")</f>
        <v>0</v>
      </c>
      <c r="AW10" s="1" t="str">
        <f>IF(AND('V2 Global valeurs'!$G10="A",'V2 Global valeurs'!$E10="RENFORT 2"),VLOOKUP('V2 Global valeurs'!$A10,'V2 Global valeurs'!$A$2:$L$1221,10,FALSE),"0")</f>
        <v>0</v>
      </c>
      <c r="AX10" s="1" t="str">
        <f>IF(AND('V2 Global valeurs'!$G10="A",'V2 Global valeurs'!$E10="RENFORT 2"),VLOOKUP('V2 Global valeurs'!$A10,'V2 Global valeurs'!$A$2:$L$1221,11,FALSE),"0")</f>
        <v>0</v>
      </c>
      <c r="AY10" s="1" t="str">
        <f>IF(AND('V2 Global valeurs'!$G10="A",'V2 Global valeurs'!$E10="RENFORT 2"),VLOOKUP('V2 Global valeurs'!$A10,'V2 Global valeurs'!$A$2:$L$1221,12,FALSE),"0")</f>
        <v>0</v>
      </c>
    </row>
    <row r="11" spans="1:51" x14ac:dyDescent="0.25">
      <c r="A11" t="s">
        <v>36</v>
      </c>
      <c r="B11" t="s">
        <v>30</v>
      </c>
      <c r="C11" t="s">
        <v>37</v>
      </c>
      <c r="D11" t="s">
        <v>28</v>
      </c>
      <c r="E11" t="s">
        <v>367</v>
      </c>
      <c r="F11">
        <v>4</v>
      </c>
      <c r="G11" s="2" t="s">
        <v>14</v>
      </c>
      <c r="H11">
        <v>0</v>
      </c>
      <c r="I11">
        <v>134.93</v>
      </c>
      <c r="J11">
        <v>0</v>
      </c>
      <c r="K11">
        <v>280.63</v>
      </c>
      <c r="L11">
        <v>0</v>
      </c>
      <c r="M11" t="s">
        <v>37</v>
      </c>
      <c r="N11" t="s">
        <v>28</v>
      </c>
      <c r="O11" s="4" t="s">
        <v>14</v>
      </c>
      <c r="P11" s="9" t="str">
        <f>IF(AND('V2 Global valeurs'!$G11="E",'V2 Global valeurs'!E11="BASE"),VLOOKUP('V2 Global valeurs'!$A11,'V2 Global valeurs'!$A$2:$L$1221,8,FALSE),"0")</f>
        <v>0</v>
      </c>
      <c r="Q11" s="9" t="str">
        <f>IF(AND('V2 Global valeurs'!$G11="E",'V2 Global valeurs'!E11="BASE"),VLOOKUP('V2 Global valeurs'!$A11,'V2 Global valeurs'!$A$2:$L$1221,9,FALSE),"0")</f>
        <v>0</v>
      </c>
      <c r="R11" s="9" t="str">
        <f>IF(AND('V2 Global valeurs'!$G11="E",'V2 Global valeurs'!E11="BASE"),VLOOKUP('V2 Global valeurs'!$A11,'V2 Global valeurs'!$A$2:$L$1221,10,FALSE),"0")</f>
        <v>0</v>
      </c>
      <c r="S11" s="9" t="str">
        <f>IF(AND('V2 Global valeurs'!$G11="E",'V2 Global valeurs'!E11="BASE"),VLOOKUP('V2 Global valeurs'!$A11,'V2 Global valeurs'!$A$2:$L$1221,11,FALSE),"0")</f>
        <v>0</v>
      </c>
      <c r="T11" s="9" t="str">
        <f>IF(AND('V2 Global valeurs'!$G11="E",'V2 Global valeurs'!E11="BASE"),VLOOKUP('V2 Global valeurs'!$A11,'V2 Global valeurs'!$A$2:$L$1221,12,FALSE),"0")</f>
        <v>0</v>
      </c>
      <c r="U11" s="9">
        <f>IF(AND('V2 Global valeurs'!$G11="A",'V2 Global valeurs'!E11="BASE"),VLOOKUP('V2 Global valeurs'!$A11,'V2 Global valeurs'!$A$2:$L$1221,8,FALSE),"0")</f>
        <v>0</v>
      </c>
      <c r="V11" s="9">
        <f>IF(AND('V2 Global valeurs'!$G11="A",'V2 Global valeurs'!E11="BASE"),VLOOKUP('V2 Global valeurs'!$A11,'V2 Global valeurs'!$A$2:$L$1221,9,FALSE),"0")</f>
        <v>134.93</v>
      </c>
      <c r="W11" s="9">
        <f>IF(AND('V2 Global valeurs'!$G11="A",'V2 Global valeurs'!E11="BASE"),VLOOKUP('V2 Global valeurs'!$A11,'V2 Global valeurs'!$A$2:$L$1221,10,FALSE),"0")</f>
        <v>0</v>
      </c>
      <c r="X11" s="9">
        <f>IF(AND('V2 Global valeurs'!$G11="A",'V2 Global valeurs'!E11="BASE"),VLOOKUP('V2 Global valeurs'!$A11,'V2 Global valeurs'!$A$2:$L$1221,11,FALSE),"0")</f>
        <v>280.63</v>
      </c>
      <c r="Y11" s="9">
        <f>IF(AND('V2 Global valeurs'!$G11="A",'V2 Global valeurs'!E11="BASE"),VLOOKUP('V2 Global valeurs'!$A11,'V2 Global valeurs'!$A$2:$L$1221,12,FALSE),"0")</f>
        <v>0</v>
      </c>
      <c r="AB11" s="3"/>
      <c r="AC11" s="3" t="str">
        <f>IF(AND('V2 Global valeurs'!$G11="E",'V2 Global valeurs'!$E11="RENFORT 1"),VLOOKUP('V2 Global valeurs'!$A11,'V2 Global valeurs'!$A$2:$L$1221,8,FALSE),"0")</f>
        <v>0</v>
      </c>
      <c r="AD11" s="3" t="str">
        <f>IF(AND('V2 Global valeurs'!$G11="E",'V2 Global valeurs'!$E11="RENFORT 1"),VLOOKUP('V2 Global valeurs'!$A11,'V2 Global valeurs'!$A$2:$L$1221,9,FALSE),"0")</f>
        <v>0</v>
      </c>
      <c r="AE11" s="3" t="str">
        <f>IF(AND('V2 Global valeurs'!$G11="E",'V2 Global valeurs'!$E11="RENFORT 1"),VLOOKUP('V2 Global valeurs'!$A11,'V2 Global valeurs'!$A$2:$L$1221,10,FALSE),"0")</f>
        <v>0</v>
      </c>
      <c r="AF11" s="3" t="str">
        <f>IF(AND('V2 Global valeurs'!$G11="E",'V2 Global valeurs'!$E11="RENFORT 1"),VLOOKUP('V2 Global valeurs'!$A11,'V2 Global valeurs'!$A$2:$L$1221,11,FALSE),"0")</f>
        <v>0</v>
      </c>
      <c r="AG11" s="3" t="str">
        <f>IF(AND('V2 Global valeurs'!$G11="E",'V2 Global valeurs'!$E11="RENFORT 1"),VLOOKUP('V2 Global valeurs'!$A11,'V2 Global valeurs'!$A$2:$L$1221,12,FALSE),"0")</f>
        <v>0</v>
      </c>
      <c r="AH11" s="3" t="str">
        <f>IF(AND('V2 Global valeurs'!$G11="A",'V2 Global valeurs'!$E11="RENFORT 1"),VLOOKUP('V2 Global valeurs'!$A11,'V2 Global valeurs'!$A$2:$L$1221,8,FALSE),"0")</f>
        <v>0</v>
      </c>
      <c r="AI11" s="3" t="str">
        <f>IF(AND('V2 Global valeurs'!$G11="A",'V2 Global valeurs'!$E11="RENFORT 1"),VLOOKUP('V2 Global valeurs'!$A11,'V2 Global valeurs'!$A$2:$L$1221,9,FALSE),"0")</f>
        <v>0</v>
      </c>
      <c r="AJ11" s="3" t="str">
        <f>IF(AND('V2 Global valeurs'!$G11="A",'V2 Global valeurs'!$E11="RENFORT 1"),VLOOKUP('V2 Global valeurs'!$A11,'V2 Global valeurs'!$A$2:$L$1221,10,FALSE),"0")</f>
        <v>0</v>
      </c>
      <c r="AK11" s="3" t="str">
        <f>IF(AND('V2 Global valeurs'!$G11="A",'V2 Global valeurs'!$E11="RENFORT 1"),VLOOKUP('V2 Global valeurs'!$A11,'V2 Global valeurs'!$A$2:$L$1221,11,FALSE),"0")</f>
        <v>0</v>
      </c>
      <c r="AL11" s="3" t="str">
        <f>IF(AND('V2 Global valeurs'!$G11="A",'V2 Global valeurs'!$E11="RENFORT 1"),VLOOKUP('V2 Global valeurs'!$A11,'V2 Global valeurs'!$A$2:$L$1221,12,FALSE),"0")</f>
        <v>0</v>
      </c>
      <c r="AP11" s="1" t="str">
        <f>IF(AND('V2 Global valeurs'!$G11="E",'V2 Global valeurs'!$E11="RENFORT 2"),VLOOKUP('V2 Global valeurs'!$A11,'V2 Global valeurs'!$A$2:$L$1221,8,FALSE),"0")</f>
        <v>0</v>
      </c>
      <c r="AQ11" s="1" t="str">
        <f>IF(AND('V2 Global valeurs'!$G11="E",'V2 Global valeurs'!$E11="RENFORT 2"),VLOOKUP('V2 Global valeurs'!$A11,'V2 Global valeurs'!$A$2:$L$1221,9,FALSE),"0")</f>
        <v>0</v>
      </c>
      <c r="AR11" s="1" t="str">
        <f>IF(AND('V2 Global valeurs'!$G11="E",'V2 Global valeurs'!$E11="RENFORT 2"),VLOOKUP('V2 Global valeurs'!$A11,'V2 Global valeurs'!$A$2:$L$1221,10,FALSE),"0")</f>
        <v>0</v>
      </c>
      <c r="AS11" s="1" t="str">
        <f>IF(AND('V2 Global valeurs'!$G11="E",'V2 Global valeurs'!$E11="RENFORT 2"),VLOOKUP('V2 Global valeurs'!$A11,'V2 Global valeurs'!$A$2:$L$1221,11,FALSE),"0")</f>
        <v>0</v>
      </c>
      <c r="AT11" s="1" t="str">
        <f>IF(AND('V2 Global valeurs'!$G11="E",'V2 Global valeurs'!$E11="RENFORT 2"),VLOOKUP('V2 Global valeurs'!$A11,'V2 Global valeurs'!$A$2:$L$1221,12,FALSE),"0")</f>
        <v>0</v>
      </c>
      <c r="AU11" s="1" t="str">
        <f>IF(AND('V2 Global valeurs'!$G11="A",'V2 Global valeurs'!$E11="RENFORT 2"),VLOOKUP('V2 Global valeurs'!$A11,'V2 Global valeurs'!$A$2:$L$1221,8,FALSE),"0")</f>
        <v>0</v>
      </c>
      <c r="AV11" s="1" t="str">
        <f>IF(AND('V2 Global valeurs'!$G11="A",'V2 Global valeurs'!$E11="RENFORT 2"),VLOOKUP('V2 Global valeurs'!$A11,'V2 Global valeurs'!$A$2:$L$1221,9,FALSE),"0")</f>
        <v>0</v>
      </c>
      <c r="AW11" s="1" t="str">
        <f>IF(AND('V2 Global valeurs'!$G11="A",'V2 Global valeurs'!$E11="RENFORT 2"),VLOOKUP('V2 Global valeurs'!$A11,'V2 Global valeurs'!$A$2:$L$1221,10,FALSE),"0")</f>
        <v>0</v>
      </c>
      <c r="AX11" s="1" t="str">
        <f>IF(AND('V2 Global valeurs'!$G11="A",'V2 Global valeurs'!$E11="RENFORT 2"),VLOOKUP('V2 Global valeurs'!$A11,'V2 Global valeurs'!$A$2:$L$1221,11,FALSE),"0")</f>
        <v>0</v>
      </c>
      <c r="AY11" s="1" t="str">
        <f>IF(AND('V2 Global valeurs'!$G11="A",'V2 Global valeurs'!$E11="RENFORT 2"),VLOOKUP('V2 Global valeurs'!$A11,'V2 Global valeurs'!$A$2:$L$1221,12,FALSE),"0")</f>
        <v>0</v>
      </c>
    </row>
    <row r="12" spans="1:51" x14ac:dyDescent="0.25">
      <c r="A12" t="s">
        <v>38</v>
      </c>
      <c r="B12" t="s">
        <v>39</v>
      </c>
      <c r="C12" t="s">
        <v>31</v>
      </c>
      <c r="D12" t="s">
        <v>40</v>
      </c>
      <c r="E12" t="s">
        <v>367</v>
      </c>
      <c r="F12">
        <v>4</v>
      </c>
      <c r="G12" s="2" t="s">
        <v>14</v>
      </c>
      <c r="H12">
        <v>0</v>
      </c>
      <c r="I12">
        <v>69.53</v>
      </c>
      <c r="J12">
        <v>0</v>
      </c>
      <c r="K12">
        <v>142.27000000000001</v>
      </c>
      <c r="L12">
        <v>0</v>
      </c>
      <c r="M12" t="s">
        <v>31</v>
      </c>
      <c r="N12" t="s">
        <v>40</v>
      </c>
      <c r="O12" s="4" t="s">
        <v>14</v>
      </c>
      <c r="P12" s="9" t="str">
        <f>IF(AND('V2 Global valeurs'!$G12="E",'V2 Global valeurs'!E12="BASE"),VLOOKUP('V2 Global valeurs'!$A12,'V2 Global valeurs'!$A$2:$L$1221,8,FALSE),"0")</f>
        <v>0</v>
      </c>
      <c r="Q12" s="9" t="str">
        <f>IF(AND('V2 Global valeurs'!$G12="E",'V2 Global valeurs'!E12="BASE"),VLOOKUP('V2 Global valeurs'!$A12,'V2 Global valeurs'!$A$2:$L$1221,9,FALSE),"0")</f>
        <v>0</v>
      </c>
      <c r="R12" s="9" t="str">
        <f>IF(AND('V2 Global valeurs'!$G12="E",'V2 Global valeurs'!E12="BASE"),VLOOKUP('V2 Global valeurs'!$A12,'V2 Global valeurs'!$A$2:$L$1221,10,FALSE),"0")</f>
        <v>0</v>
      </c>
      <c r="S12" s="9" t="str">
        <f>IF(AND('V2 Global valeurs'!$G12="E",'V2 Global valeurs'!E12="BASE"),VLOOKUP('V2 Global valeurs'!$A12,'V2 Global valeurs'!$A$2:$L$1221,11,FALSE),"0")</f>
        <v>0</v>
      </c>
      <c r="T12" s="9" t="str">
        <f>IF(AND('V2 Global valeurs'!$G12="E",'V2 Global valeurs'!E12="BASE"),VLOOKUP('V2 Global valeurs'!$A12,'V2 Global valeurs'!$A$2:$L$1221,12,FALSE),"0")</f>
        <v>0</v>
      </c>
      <c r="U12" s="9">
        <f>IF(AND('V2 Global valeurs'!$G12="A",'V2 Global valeurs'!E12="BASE"),VLOOKUP('V2 Global valeurs'!$A12,'V2 Global valeurs'!$A$2:$L$1221,8,FALSE),"0")</f>
        <v>0</v>
      </c>
      <c r="V12" s="9">
        <f>IF(AND('V2 Global valeurs'!$G12="A",'V2 Global valeurs'!E12="BASE"),VLOOKUP('V2 Global valeurs'!$A12,'V2 Global valeurs'!$A$2:$L$1221,9,FALSE),"0")</f>
        <v>69.53</v>
      </c>
      <c r="W12" s="9">
        <f>IF(AND('V2 Global valeurs'!$G12="A",'V2 Global valeurs'!E12="BASE"),VLOOKUP('V2 Global valeurs'!$A12,'V2 Global valeurs'!$A$2:$L$1221,10,FALSE),"0")</f>
        <v>0</v>
      </c>
      <c r="X12" s="9">
        <f>IF(AND('V2 Global valeurs'!$G12="A",'V2 Global valeurs'!E12="BASE"),VLOOKUP('V2 Global valeurs'!$A12,'V2 Global valeurs'!$A$2:$L$1221,11,FALSE),"0")</f>
        <v>142.27000000000001</v>
      </c>
      <c r="Y12" s="9">
        <f>IF(AND('V2 Global valeurs'!$G12="A",'V2 Global valeurs'!E12="BASE"),VLOOKUP('V2 Global valeurs'!$A12,'V2 Global valeurs'!$A$2:$L$1221,12,FALSE),"0")</f>
        <v>0</v>
      </c>
      <c r="AB12" s="3"/>
      <c r="AC12" s="3" t="str">
        <f>IF(AND('V2 Global valeurs'!$G12="E",'V2 Global valeurs'!$E12="RENFORT 1"),VLOOKUP('V2 Global valeurs'!$A12,'V2 Global valeurs'!$A$2:$L$1221,8,FALSE),"0")</f>
        <v>0</v>
      </c>
      <c r="AD12" s="3" t="str">
        <f>IF(AND('V2 Global valeurs'!$G12="E",'V2 Global valeurs'!$E12="RENFORT 1"),VLOOKUP('V2 Global valeurs'!$A12,'V2 Global valeurs'!$A$2:$L$1221,9,FALSE),"0")</f>
        <v>0</v>
      </c>
      <c r="AE12" s="3" t="str">
        <f>IF(AND('V2 Global valeurs'!$G12="E",'V2 Global valeurs'!$E12="RENFORT 1"),VLOOKUP('V2 Global valeurs'!$A12,'V2 Global valeurs'!$A$2:$L$1221,10,FALSE),"0")</f>
        <v>0</v>
      </c>
      <c r="AF12" s="3" t="str">
        <f>IF(AND('V2 Global valeurs'!$G12="E",'V2 Global valeurs'!$E12="RENFORT 1"),VLOOKUP('V2 Global valeurs'!$A12,'V2 Global valeurs'!$A$2:$L$1221,11,FALSE),"0")</f>
        <v>0</v>
      </c>
      <c r="AG12" s="3" t="str">
        <f>IF(AND('V2 Global valeurs'!$G12="E",'V2 Global valeurs'!$E12="RENFORT 1"),VLOOKUP('V2 Global valeurs'!$A12,'V2 Global valeurs'!$A$2:$L$1221,12,FALSE),"0")</f>
        <v>0</v>
      </c>
      <c r="AH12" s="3" t="str">
        <f>IF(AND('V2 Global valeurs'!$G12="A",'V2 Global valeurs'!$E12="RENFORT 1"),VLOOKUP('V2 Global valeurs'!$A12,'V2 Global valeurs'!$A$2:$L$1221,8,FALSE),"0")</f>
        <v>0</v>
      </c>
      <c r="AI12" s="3" t="str">
        <f>IF(AND('V2 Global valeurs'!$G12="A",'V2 Global valeurs'!$E12="RENFORT 1"),VLOOKUP('V2 Global valeurs'!$A12,'V2 Global valeurs'!$A$2:$L$1221,9,FALSE),"0")</f>
        <v>0</v>
      </c>
      <c r="AJ12" s="3" t="str">
        <f>IF(AND('V2 Global valeurs'!$G12="A",'V2 Global valeurs'!$E12="RENFORT 1"),VLOOKUP('V2 Global valeurs'!$A12,'V2 Global valeurs'!$A$2:$L$1221,10,FALSE),"0")</f>
        <v>0</v>
      </c>
      <c r="AK12" s="3" t="str">
        <f>IF(AND('V2 Global valeurs'!$G12="A",'V2 Global valeurs'!$E12="RENFORT 1"),VLOOKUP('V2 Global valeurs'!$A12,'V2 Global valeurs'!$A$2:$L$1221,11,FALSE),"0")</f>
        <v>0</v>
      </c>
      <c r="AL12" s="3" t="str">
        <f>IF(AND('V2 Global valeurs'!$G12="A",'V2 Global valeurs'!$E12="RENFORT 1"),VLOOKUP('V2 Global valeurs'!$A12,'V2 Global valeurs'!$A$2:$L$1221,12,FALSE),"0")</f>
        <v>0</v>
      </c>
      <c r="AP12" s="1" t="str">
        <f>IF(AND('V2 Global valeurs'!$G12="E",'V2 Global valeurs'!$E12="RENFORT 2"),VLOOKUP('V2 Global valeurs'!$A12,'V2 Global valeurs'!$A$2:$L$1221,8,FALSE),"0")</f>
        <v>0</v>
      </c>
      <c r="AQ12" s="1" t="str">
        <f>IF(AND('V2 Global valeurs'!$G12="E",'V2 Global valeurs'!$E12="RENFORT 2"),VLOOKUP('V2 Global valeurs'!$A12,'V2 Global valeurs'!$A$2:$L$1221,9,FALSE),"0")</f>
        <v>0</v>
      </c>
      <c r="AR12" s="1" t="str">
        <f>IF(AND('V2 Global valeurs'!$G12="E",'V2 Global valeurs'!$E12="RENFORT 2"),VLOOKUP('V2 Global valeurs'!$A12,'V2 Global valeurs'!$A$2:$L$1221,10,FALSE),"0")</f>
        <v>0</v>
      </c>
      <c r="AS12" s="1" t="str">
        <f>IF(AND('V2 Global valeurs'!$G12="E",'V2 Global valeurs'!$E12="RENFORT 2"),VLOOKUP('V2 Global valeurs'!$A12,'V2 Global valeurs'!$A$2:$L$1221,11,FALSE),"0")</f>
        <v>0</v>
      </c>
      <c r="AT12" s="1" t="str">
        <f>IF(AND('V2 Global valeurs'!$G12="E",'V2 Global valeurs'!$E12="RENFORT 2"),VLOOKUP('V2 Global valeurs'!$A12,'V2 Global valeurs'!$A$2:$L$1221,12,FALSE),"0")</f>
        <v>0</v>
      </c>
      <c r="AU12" s="1" t="str">
        <f>IF(AND('V2 Global valeurs'!$G12="A",'V2 Global valeurs'!$E12="RENFORT 2"),VLOOKUP('V2 Global valeurs'!$A12,'V2 Global valeurs'!$A$2:$L$1221,8,FALSE),"0")</f>
        <v>0</v>
      </c>
      <c r="AV12" s="1" t="str">
        <f>IF(AND('V2 Global valeurs'!$G12="A",'V2 Global valeurs'!$E12="RENFORT 2"),VLOOKUP('V2 Global valeurs'!$A12,'V2 Global valeurs'!$A$2:$L$1221,9,FALSE),"0")</f>
        <v>0</v>
      </c>
      <c r="AW12" s="1" t="str">
        <f>IF(AND('V2 Global valeurs'!$G12="A",'V2 Global valeurs'!$E12="RENFORT 2"),VLOOKUP('V2 Global valeurs'!$A12,'V2 Global valeurs'!$A$2:$L$1221,10,FALSE),"0")</f>
        <v>0</v>
      </c>
      <c r="AX12" s="1" t="str">
        <f>IF(AND('V2 Global valeurs'!$G12="A",'V2 Global valeurs'!$E12="RENFORT 2"),VLOOKUP('V2 Global valeurs'!$A12,'V2 Global valeurs'!$A$2:$L$1221,11,FALSE),"0")</f>
        <v>0</v>
      </c>
      <c r="AY12" s="1" t="str">
        <f>IF(AND('V2 Global valeurs'!$G12="A",'V2 Global valeurs'!$E12="RENFORT 2"),VLOOKUP('V2 Global valeurs'!$A12,'V2 Global valeurs'!$A$2:$L$1221,12,FALSE),"0")</f>
        <v>0</v>
      </c>
    </row>
    <row r="13" spans="1:51" x14ac:dyDescent="0.25">
      <c r="A13" t="s">
        <v>41</v>
      </c>
      <c r="B13" t="s">
        <v>39</v>
      </c>
      <c r="C13" t="s">
        <v>33</v>
      </c>
      <c r="D13" t="s">
        <v>40</v>
      </c>
      <c r="E13" t="s">
        <v>367</v>
      </c>
      <c r="F13">
        <v>4</v>
      </c>
      <c r="G13" s="2" t="s">
        <v>14</v>
      </c>
      <c r="H13">
        <v>0</v>
      </c>
      <c r="I13">
        <v>79.67</v>
      </c>
      <c r="J13">
        <v>0</v>
      </c>
      <c r="K13">
        <v>164.46000000000004</v>
      </c>
      <c r="L13">
        <v>0</v>
      </c>
      <c r="M13" t="s">
        <v>33</v>
      </c>
      <c r="N13" t="s">
        <v>40</v>
      </c>
      <c r="O13" s="4" t="s">
        <v>14</v>
      </c>
      <c r="P13" s="9" t="str">
        <f>IF(AND('V2 Global valeurs'!$G13="E",'V2 Global valeurs'!E13="BASE"),VLOOKUP('V2 Global valeurs'!$A13,'V2 Global valeurs'!$A$2:$L$1221,8,FALSE),"0")</f>
        <v>0</v>
      </c>
      <c r="Q13" s="9" t="str">
        <f>IF(AND('V2 Global valeurs'!$G13="E",'V2 Global valeurs'!E13="BASE"),VLOOKUP('V2 Global valeurs'!$A13,'V2 Global valeurs'!$A$2:$L$1221,9,FALSE),"0")</f>
        <v>0</v>
      </c>
      <c r="R13" s="9" t="str">
        <f>IF(AND('V2 Global valeurs'!$G13="E",'V2 Global valeurs'!E13="BASE"),VLOOKUP('V2 Global valeurs'!$A13,'V2 Global valeurs'!$A$2:$L$1221,10,FALSE),"0")</f>
        <v>0</v>
      </c>
      <c r="S13" s="9" t="str">
        <f>IF(AND('V2 Global valeurs'!$G13="E",'V2 Global valeurs'!E13="BASE"),VLOOKUP('V2 Global valeurs'!$A13,'V2 Global valeurs'!$A$2:$L$1221,11,FALSE),"0")</f>
        <v>0</v>
      </c>
      <c r="T13" s="9" t="str">
        <f>IF(AND('V2 Global valeurs'!$G13="E",'V2 Global valeurs'!E13="BASE"),VLOOKUP('V2 Global valeurs'!$A13,'V2 Global valeurs'!$A$2:$L$1221,12,FALSE),"0")</f>
        <v>0</v>
      </c>
      <c r="U13" s="9">
        <f>IF(AND('V2 Global valeurs'!$G13="A",'V2 Global valeurs'!E13="BASE"),VLOOKUP('V2 Global valeurs'!$A13,'V2 Global valeurs'!$A$2:$L$1221,8,FALSE),"0")</f>
        <v>0</v>
      </c>
      <c r="V13" s="9">
        <f>IF(AND('V2 Global valeurs'!$G13="A",'V2 Global valeurs'!E13="BASE"),VLOOKUP('V2 Global valeurs'!$A13,'V2 Global valeurs'!$A$2:$L$1221,9,FALSE),"0")</f>
        <v>79.67</v>
      </c>
      <c r="W13" s="9">
        <f>IF(AND('V2 Global valeurs'!$G13="A",'V2 Global valeurs'!E13="BASE"),VLOOKUP('V2 Global valeurs'!$A13,'V2 Global valeurs'!$A$2:$L$1221,10,FALSE),"0")</f>
        <v>0</v>
      </c>
      <c r="X13" s="9">
        <f>IF(AND('V2 Global valeurs'!$G13="A",'V2 Global valeurs'!E13="BASE"),VLOOKUP('V2 Global valeurs'!$A13,'V2 Global valeurs'!$A$2:$L$1221,11,FALSE),"0")</f>
        <v>164.46000000000004</v>
      </c>
      <c r="Y13" s="9">
        <f>IF(AND('V2 Global valeurs'!$G13="A",'V2 Global valeurs'!E13="BASE"),VLOOKUP('V2 Global valeurs'!$A13,'V2 Global valeurs'!$A$2:$L$1221,12,FALSE),"0")</f>
        <v>0</v>
      </c>
      <c r="AB13" s="3"/>
      <c r="AC13" s="3" t="str">
        <f>IF(AND('V2 Global valeurs'!$G13="E",'V2 Global valeurs'!$E13="RENFORT 1"),VLOOKUP('V2 Global valeurs'!$A13,'V2 Global valeurs'!$A$2:$L$1221,8,FALSE),"0")</f>
        <v>0</v>
      </c>
      <c r="AD13" s="3" t="str">
        <f>IF(AND('V2 Global valeurs'!$G13="E",'V2 Global valeurs'!$E13="RENFORT 1"),VLOOKUP('V2 Global valeurs'!$A13,'V2 Global valeurs'!$A$2:$L$1221,9,FALSE),"0")</f>
        <v>0</v>
      </c>
      <c r="AE13" s="3" t="str">
        <f>IF(AND('V2 Global valeurs'!$G13="E",'V2 Global valeurs'!$E13="RENFORT 1"),VLOOKUP('V2 Global valeurs'!$A13,'V2 Global valeurs'!$A$2:$L$1221,10,FALSE),"0")</f>
        <v>0</v>
      </c>
      <c r="AF13" s="3" t="str">
        <f>IF(AND('V2 Global valeurs'!$G13="E",'V2 Global valeurs'!$E13="RENFORT 1"),VLOOKUP('V2 Global valeurs'!$A13,'V2 Global valeurs'!$A$2:$L$1221,11,FALSE),"0")</f>
        <v>0</v>
      </c>
      <c r="AG13" s="3" t="str">
        <f>IF(AND('V2 Global valeurs'!$G13="E",'V2 Global valeurs'!$E13="RENFORT 1"),VLOOKUP('V2 Global valeurs'!$A13,'V2 Global valeurs'!$A$2:$L$1221,12,FALSE),"0")</f>
        <v>0</v>
      </c>
      <c r="AH13" s="3" t="str">
        <f>IF(AND('V2 Global valeurs'!$G13="A",'V2 Global valeurs'!$E13="RENFORT 1"),VLOOKUP('V2 Global valeurs'!$A13,'V2 Global valeurs'!$A$2:$L$1221,8,FALSE),"0")</f>
        <v>0</v>
      </c>
      <c r="AI13" s="3" t="str">
        <f>IF(AND('V2 Global valeurs'!$G13="A",'V2 Global valeurs'!$E13="RENFORT 1"),VLOOKUP('V2 Global valeurs'!$A13,'V2 Global valeurs'!$A$2:$L$1221,9,FALSE),"0")</f>
        <v>0</v>
      </c>
      <c r="AJ13" s="3" t="str">
        <f>IF(AND('V2 Global valeurs'!$G13="A",'V2 Global valeurs'!$E13="RENFORT 1"),VLOOKUP('V2 Global valeurs'!$A13,'V2 Global valeurs'!$A$2:$L$1221,10,FALSE),"0")</f>
        <v>0</v>
      </c>
      <c r="AK13" s="3" t="str">
        <f>IF(AND('V2 Global valeurs'!$G13="A",'V2 Global valeurs'!$E13="RENFORT 1"),VLOOKUP('V2 Global valeurs'!$A13,'V2 Global valeurs'!$A$2:$L$1221,11,FALSE),"0")</f>
        <v>0</v>
      </c>
      <c r="AL13" s="3" t="str">
        <f>IF(AND('V2 Global valeurs'!$G13="A",'V2 Global valeurs'!$E13="RENFORT 1"),VLOOKUP('V2 Global valeurs'!$A13,'V2 Global valeurs'!$A$2:$L$1221,12,FALSE),"0")</f>
        <v>0</v>
      </c>
      <c r="AP13" s="1" t="str">
        <f>IF(AND('V2 Global valeurs'!$G13="E",'V2 Global valeurs'!$E13="RENFORT 2"),VLOOKUP('V2 Global valeurs'!$A13,'V2 Global valeurs'!$A$2:$L$1221,8,FALSE),"0")</f>
        <v>0</v>
      </c>
      <c r="AQ13" s="1" t="str">
        <f>IF(AND('V2 Global valeurs'!$G13="E",'V2 Global valeurs'!$E13="RENFORT 2"),VLOOKUP('V2 Global valeurs'!$A13,'V2 Global valeurs'!$A$2:$L$1221,9,FALSE),"0")</f>
        <v>0</v>
      </c>
      <c r="AR13" s="1" t="str">
        <f>IF(AND('V2 Global valeurs'!$G13="E",'V2 Global valeurs'!$E13="RENFORT 2"),VLOOKUP('V2 Global valeurs'!$A13,'V2 Global valeurs'!$A$2:$L$1221,10,FALSE),"0")</f>
        <v>0</v>
      </c>
      <c r="AS13" s="1" t="str">
        <f>IF(AND('V2 Global valeurs'!$G13="E",'V2 Global valeurs'!$E13="RENFORT 2"),VLOOKUP('V2 Global valeurs'!$A13,'V2 Global valeurs'!$A$2:$L$1221,11,FALSE),"0")</f>
        <v>0</v>
      </c>
      <c r="AT13" s="1" t="str">
        <f>IF(AND('V2 Global valeurs'!$G13="E",'V2 Global valeurs'!$E13="RENFORT 2"),VLOOKUP('V2 Global valeurs'!$A13,'V2 Global valeurs'!$A$2:$L$1221,12,FALSE),"0")</f>
        <v>0</v>
      </c>
      <c r="AU13" s="1" t="str">
        <f>IF(AND('V2 Global valeurs'!$G13="A",'V2 Global valeurs'!$E13="RENFORT 2"),VLOOKUP('V2 Global valeurs'!$A13,'V2 Global valeurs'!$A$2:$L$1221,8,FALSE),"0")</f>
        <v>0</v>
      </c>
      <c r="AV13" s="1" t="str">
        <f>IF(AND('V2 Global valeurs'!$G13="A",'V2 Global valeurs'!$E13="RENFORT 2"),VLOOKUP('V2 Global valeurs'!$A13,'V2 Global valeurs'!$A$2:$L$1221,9,FALSE),"0")</f>
        <v>0</v>
      </c>
      <c r="AW13" s="1" t="str">
        <f>IF(AND('V2 Global valeurs'!$G13="A",'V2 Global valeurs'!$E13="RENFORT 2"),VLOOKUP('V2 Global valeurs'!$A13,'V2 Global valeurs'!$A$2:$L$1221,10,FALSE),"0")</f>
        <v>0</v>
      </c>
      <c r="AX13" s="1" t="str">
        <f>IF(AND('V2 Global valeurs'!$G13="A",'V2 Global valeurs'!$E13="RENFORT 2"),VLOOKUP('V2 Global valeurs'!$A13,'V2 Global valeurs'!$A$2:$L$1221,11,FALSE),"0")</f>
        <v>0</v>
      </c>
      <c r="AY13" s="1" t="str">
        <f>IF(AND('V2 Global valeurs'!$G13="A",'V2 Global valeurs'!$E13="RENFORT 2"),VLOOKUP('V2 Global valeurs'!$A13,'V2 Global valeurs'!$A$2:$L$1221,12,FALSE),"0")</f>
        <v>0</v>
      </c>
    </row>
    <row r="14" spans="1:51" x14ac:dyDescent="0.25">
      <c r="A14" t="s">
        <v>42</v>
      </c>
      <c r="B14" t="s">
        <v>39</v>
      </c>
      <c r="C14" t="s">
        <v>35</v>
      </c>
      <c r="D14" t="s">
        <v>40</v>
      </c>
      <c r="E14" t="s">
        <v>367</v>
      </c>
      <c r="F14">
        <v>4</v>
      </c>
      <c r="G14" s="2" t="s">
        <v>14</v>
      </c>
      <c r="H14">
        <v>0</v>
      </c>
      <c r="I14">
        <v>93.77000000000001</v>
      </c>
      <c r="J14">
        <v>0</v>
      </c>
      <c r="K14">
        <v>193.69</v>
      </c>
      <c r="L14">
        <v>0</v>
      </c>
      <c r="M14" t="s">
        <v>35</v>
      </c>
      <c r="N14" t="s">
        <v>40</v>
      </c>
      <c r="O14" s="4" t="s">
        <v>14</v>
      </c>
      <c r="P14" s="9" t="str">
        <f>IF(AND('V2 Global valeurs'!$G14="E",'V2 Global valeurs'!E14="BASE"),VLOOKUP('V2 Global valeurs'!$A14,'V2 Global valeurs'!$A$2:$L$1221,8,FALSE),"0")</f>
        <v>0</v>
      </c>
      <c r="Q14" s="9" t="str">
        <f>IF(AND('V2 Global valeurs'!$G14="E",'V2 Global valeurs'!E14="BASE"),VLOOKUP('V2 Global valeurs'!$A14,'V2 Global valeurs'!$A$2:$L$1221,9,FALSE),"0")</f>
        <v>0</v>
      </c>
      <c r="R14" s="9" t="str">
        <f>IF(AND('V2 Global valeurs'!$G14="E",'V2 Global valeurs'!E14="BASE"),VLOOKUP('V2 Global valeurs'!$A14,'V2 Global valeurs'!$A$2:$L$1221,10,FALSE),"0")</f>
        <v>0</v>
      </c>
      <c r="S14" s="9" t="str">
        <f>IF(AND('V2 Global valeurs'!$G14="E",'V2 Global valeurs'!E14="BASE"),VLOOKUP('V2 Global valeurs'!$A14,'V2 Global valeurs'!$A$2:$L$1221,11,FALSE),"0")</f>
        <v>0</v>
      </c>
      <c r="T14" s="9" t="str">
        <f>IF(AND('V2 Global valeurs'!$G14="E",'V2 Global valeurs'!E14="BASE"),VLOOKUP('V2 Global valeurs'!$A14,'V2 Global valeurs'!$A$2:$L$1221,12,FALSE),"0")</f>
        <v>0</v>
      </c>
      <c r="U14" s="9">
        <f>IF(AND('V2 Global valeurs'!$G14="A",'V2 Global valeurs'!E14="BASE"),VLOOKUP('V2 Global valeurs'!$A14,'V2 Global valeurs'!$A$2:$L$1221,8,FALSE),"0")</f>
        <v>0</v>
      </c>
      <c r="V14" s="9">
        <f>IF(AND('V2 Global valeurs'!$G14="A",'V2 Global valeurs'!E14="BASE"),VLOOKUP('V2 Global valeurs'!$A14,'V2 Global valeurs'!$A$2:$L$1221,9,FALSE),"0")</f>
        <v>93.77000000000001</v>
      </c>
      <c r="W14" s="9">
        <f>IF(AND('V2 Global valeurs'!$G14="A",'V2 Global valeurs'!E14="BASE"),VLOOKUP('V2 Global valeurs'!$A14,'V2 Global valeurs'!$A$2:$L$1221,10,FALSE),"0")</f>
        <v>0</v>
      </c>
      <c r="X14" s="9">
        <f>IF(AND('V2 Global valeurs'!$G14="A",'V2 Global valeurs'!E14="BASE"),VLOOKUP('V2 Global valeurs'!$A14,'V2 Global valeurs'!$A$2:$L$1221,11,FALSE),"0")</f>
        <v>193.69</v>
      </c>
      <c r="Y14" s="9">
        <f>IF(AND('V2 Global valeurs'!$G14="A",'V2 Global valeurs'!E14="BASE"),VLOOKUP('V2 Global valeurs'!$A14,'V2 Global valeurs'!$A$2:$L$1221,12,FALSE),"0")</f>
        <v>0</v>
      </c>
      <c r="AB14" s="3"/>
      <c r="AC14" s="3" t="str">
        <f>IF(AND('V2 Global valeurs'!$G14="E",'V2 Global valeurs'!$E14="RENFORT 1"),VLOOKUP('V2 Global valeurs'!$A14,'V2 Global valeurs'!$A$2:$L$1221,8,FALSE),"0")</f>
        <v>0</v>
      </c>
      <c r="AD14" s="3" t="str">
        <f>IF(AND('V2 Global valeurs'!$G14="E",'V2 Global valeurs'!$E14="RENFORT 1"),VLOOKUP('V2 Global valeurs'!$A14,'V2 Global valeurs'!$A$2:$L$1221,9,FALSE),"0")</f>
        <v>0</v>
      </c>
      <c r="AE14" s="3" t="str">
        <f>IF(AND('V2 Global valeurs'!$G14="E",'V2 Global valeurs'!$E14="RENFORT 1"),VLOOKUP('V2 Global valeurs'!$A14,'V2 Global valeurs'!$A$2:$L$1221,10,FALSE),"0")</f>
        <v>0</v>
      </c>
      <c r="AF14" s="3" t="str">
        <f>IF(AND('V2 Global valeurs'!$G14="E",'V2 Global valeurs'!$E14="RENFORT 1"),VLOOKUP('V2 Global valeurs'!$A14,'V2 Global valeurs'!$A$2:$L$1221,11,FALSE),"0")</f>
        <v>0</v>
      </c>
      <c r="AG14" s="3" t="str">
        <f>IF(AND('V2 Global valeurs'!$G14="E",'V2 Global valeurs'!$E14="RENFORT 1"),VLOOKUP('V2 Global valeurs'!$A14,'V2 Global valeurs'!$A$2:$L$1221,12,FALSE),"0")</f>
        <v>0</v>
      </c>
      <c r="AH14" s="3" t="str">
        <f>IF(AND('V2 Global valeurs'!$G14="A",'V2 Global valeurs'!$E14="RENFORT 1"),VLOOKUP('V2 Global valeurs'!$A14,'V2 Global valeurs'!$A$2:$L$1221,8,FALSE),"0")</f>
        <v>0</v>
      </c>
      <c r="AI14" s="3" t="str">
        <f>IF(AND('V2 Global valeurs'!$G14="A",'V2 Global valeurs'!$E14="RENFORT 1"),VLOOKUP('V2 Global valeurs'!$A14,'V2 Global valeurs'!$A$2:$L$1221,9,FALSE),"0")</f>
        <v>0</v>
      </c>
      <c r="AJ14" s="3" t="str">
        <f>IF(AND('V2 Global valeurs'!$G14="A",'V2 Global valeurs'!$E14="RENFORT 1"),VLOOKUP('V2 Global valeurs'!$A14,'V2 Global valeurs'!$A$2:$L$1221,10,FALSE),"0")</f>
        <v>0</v>
      </c>
      <c r="AK14" s="3" t="str">
        <f>IF(AND('V2 Global valeurs'!$G14="A",'V2 Global valeurs'!$E14="RENFORT 1"),VLOOKUP('V2 Global valeurs'!$A14,'V2 Global valeurs'!$A$2:$L$1221,11,FALSE),"0")</f>
        <v>0</v>
      </c>
      <c r="AL14" s="3" t="str">
        <f>IF(AND('V2 Global valeurs'!$G14="A",'V2 Global valeurs'!$E14="RENFORT 1"),VLOOKUP('V2 Global valeurs'!$A14,'V2 Global valeurs'!$A$2:$L$1221,12,FALSE),"0")</f>
        <v>0</v>
      </c>
      <c r="AP14" s="1" t="str">
        <f>IF(AND('V2 Global valeurs'!$G14="E",'V2 Global valeurs'!$E14="RENFORT 2"),VLOOKUP('V2 Global valeurs'!$A14,'V2 Global valeurs'!$A$2:$L$1221,8,FALSE),"0")</f>
        <v>0</v>
      </c>
      <c r="AQ14" s="1" t="str">
        <f>IF(AND('V2 Global valeurs'!$G14="E",'V2 Global valeurs'!$E14="RENFORT 2"),VLOOKUP('V2 Global valeurs'!$A14,'V2 Global valeurs'!$A$2:$L$1221,9,FALSE),"0")</f>
        <v>0</v>
      </c>
      <c r="AR14" s="1" t="str">
        <f>IF(AND('V2 Global valeurs'!$G14="E",'V2 Global valeurs'!$E14="RENFORT 2"),VLOOKUP('V2 Global valeurs'!$A14,'V2 Global valeurs'!$A$2:$L$1221,10,FALSE),"0")</f>
        <v>0</v>
      </c>
      <c r="AS14" s="1" t="str">
        <f>IF(AND('V2 Global valeurs'!$G14="E",'V2 Global valeurs'!$E14="RENFORT 2"),VLOOKUP('V2 Global valeurs'!$A14,'V2 Global valeurs'!$A$2:$L$1221,11,FALSE),"0")</f>
        <v>0</v>
      </c>
      <c r="AT14" s="1" t="str">
        <f>IF(AND('V2 Global valeurs'!$G14="E",'V2 Global valeurs'!$E14="RENFORT 2"),VLOOKUP('V2 Global valeurs'!$A14,'V2 Global valeurs'!$A$2:$L$1221,12,FALSE),"0")</f>
        <v>0</v>
      </c>
      <c r="AU14" s="1" t="str">
        <f>IF(AND('V2 Global valeurs'!$G14="A",'V2 Global valeurs'!$E14="RENFORT 2"),VLOOKUP('V2 Global valeurs'!$A14,'V2 Global valeurs'!$A$2:$L$1221,8,FALSE),"0")</f>
        <v>0</v>
      </c>
      <c r="AV14" s="1" t="str">
        <f>IF(AND('V2 Global valeurs'!$G14="A",'V2 Global valeurs'!$E14="RENFORT 2"),VLOOKUP('V2 Global valeurs'!$A14,'V2 Global valeurs'!$A$2:$L$1221,9,FALSE),"0")</f>
        <v>0</v>
      </c>
      <c r="AW14" s="1" t="str">
        <f>IF(AND('V2 Global valeurs'!$G14="A",'V2 Global valeurs'!$E14="RENFORT 2"),VLOOKUP('V2 Global valeurs'!$A14,'V2 Global valeurs'!$A$2:$L$1221,10,FALSE),"0")</f>
        <v>0</v>
      </c>
      <c r="AX14" s="1" t="str">
        <f>IF(AND('V2 Global valeurs'!$G14="A",'V2 Global valeurs'!$E14="RENFORT 2"),VLOOKUP('V2 Global valeurs'!$A14,'V2 Global valeurs'!$A$2:$L$1221,11,FALSE),"0")</f>
        <v>0</v>
      </c>
      <c r="AY14" s="1" t="str">
        <f>IF(AND('V2 Global valeurs'!$G14="A",'V2 Global valeurs'!$E14="RENFORT 2"),VLOOKUP('V2 Global valeurs'!$A14,'V2 Global valeurs'!$A$2:$L$1221,12,FALSE),"0")</f>
        <v>0</v>
      </c>
    </row>
    <row r="15" spans="1:51" x14ac:dyDescent="0.25">
      <c r="A15" t="s">
        <v>43</v>
      </c>
      <c r="B15" t="s">
        <v>39</v>
      </c>
      <c r="C15" t="s">
        <v>37</v>
      </c>
      <c r="D15" t="s">
        <v>40</v>
      </c>
      <c r="E15" t="s">
        <v>367</v>
      </c>
      <c r="F15">
        <v>4</v>
      </c>
      <c r="G15" s="2" t="s">
        <v>14</v>
      </c>
      <c r="H15">
        <v>0</v>
      </c>
      <c r="I15">
        <v>105.21000000000001</v>
      </c>
      <c r="J15">
        <v>0</v>
      </c>
      <c r="K15">
        <v>219.75000000000003</v>
      </c>
      <c r="L15">
        <v>0</v>
      </c>
      <c r="M15" t="s">
        <v>37</v>
      </c>
      <c r="N15" t="s">
        <v>40</v>
      </c>
      <c r="O15" s="4" t="s">
        <v>14</v>
      </c>
      <c r="P15" s="9" t="str">
        <f>IF(AND('V2 Global valeurs'!$G15="E",'V2 Global valeurs'!E15="BASE"),VLOOKUP('V2 Global valeurs'!$A15,'V2 Global valeurs'!$A$2:$L$1221,8,FALSE),"0")</f>
        <v>0</v>
      </c>
      <c r="Q15" s="9" t="str">
        <f>IF(AND('V2 Global valeurs'!$G15="E",'V2 Global valeurs'!E15="BASE"),VLOOKUP('V2 Global valeurs'!$A15,'V2 Global valeurs'!$A$2:$L$1221,9,FALSE),"0")</f>
        <v>0</v>
      </c>
      <c r="R15" s="9" t="str">
        <f>IF(AND('V2 Global valeurs'!$G15="E",'V2 Global valeurs'!E15="BASE"),VLOOKUP('V2 Global valeurs'!$A15,'V2 Global valeurs'!$A$2:$L$1221,10,FALSE),"0")</f>
        <v>0</v>
      </c>
      <c r="S15" s="9" t="str">
        <f>IF(AND('V2 Global valeurs'!$G15="E",'V2 Global valeurs'!E15="BASE"),VLOOKUP('V2 Global valeurs'!$A15,'V2 Global valeurs'!$A$2:$L$1221,11,FALSE),"0")</f>
        <v>0</v>
      </c>
      <c r="T15" s="9" t="str">
        <f>IF(AND('V2 Global valeurs'!$G15="E",'V2 Global valeurs'!E15="BASE"),VLOOKUP('V2 Global valeurs'!$A15,'V2 Global valeurs'!$A$2:$L$1221,12,FALSE),"0")</f>
        <v>0</v>
      </c>
      <c r="U15" s="9">
        <f>IF(AND('V2 Global valeurs'!$G15="A",'V2 Global valeurs'!E15="BASE"),VLOOKUP('V2 Global valeurs'!$A15,'V2 Global valeurs'!$A$2:$L$1221,8,FALSE),"0")</f>
        <v>0</v>
      </c>
      <c r="V15" s="9">
        <f>IF(AND('V2 Global valeurs'!$G15="A",'V2 Global valeurs'!E15="BASE"),VLOOKUP('V2 Global valeurs'!$A15,'V2 Global valeurs'!$A$2:$L$1221,9,FALSE),"0")</f>
        <v>105.21000000000001</v>
      </c>
      <c r="W15" s="9">
        <f>IF(AND('V2 Global valeurs'!$G15="A",'V2 Global valeurs'!E15="BASE"),VLOOKUP('V2 Global valeurs'!$A15,'V2 Global valeurs'!$A$2:$L$1221,10,FALSE),"0")</f>
        <v>0</v>
      </c>
      <c r="X15" s="9">
        <f>IF(AND('V2 Global valeurs'!$G15="A",'V2 Global valeurs'!E15="BASE"),VLOOKUP('V2 Global valeurs'!$A15,'V2 Global valeurs'!$A$2:$L$1221,11,FALSE),"0")</f>
        <v>219.75000000000003</v>
      </c>
      <c r="Y15" s="9">
        <f>IF(AND('V2 Global valeurs'!$G15="A",'V2 Global valeurs'!E15="BASE"),VLOOKUP('V2 Global valeurs'!$A15,'V2 Global valeurs'!$A$2:$L$1221,12,FALSE),"0")</f>
        <v>0</v>
      </c>
      <c r="AB15" s="3"/>
      <c r="AC15" s="3" t="str">
        <f>IF(AND('V2 Global valeurs'!$G15="E",'V2 Global valeurs'!$E15="RENFORT 1"),VLOOKUP('V2 Global valeurs'!$A15,'V2 Global valeurs'!$A$2:$L$1221,8,FALSE),"0")</f>
        <v>0</v>
      </c>
      <c r="AD15" s="3" t="str">
        <f>IF(AND('V2 Global valeurs'!$G15="E",'V2 Global valeurs'!$E15="RENFORT 1"),VLOOKUP('V2 Global valeurs'!$A15,'V2 Global valeurs'!$A$2:$L$1221,9,FALSE),"0")</f>
        <v>0</v>
      </c>
      <c r="AE15" s="3" t="str">
        <f>IF(AND('V2 Global valeurs'!$G15="E",'V2 Global valeurs'!$E15="RENFORT 1"),VLOOKUP('V2 Global valeurs'!$A15,'V2 Global valeurs'!$A$2:$L$1221,10,FALSE),"0")</f>
        <v>0</v>
      </c>
      <c r="AF15" s="3" t="str">
        <f>IF(AND('V2 Global valeurs'!$G15="E",'V2 Global valeurs'!$E15="RENFORT 1"),VLOOKUP('V2 Global valeurs'!$A15,'V2 Global valeurs'!$A$2:$L$1221,11,FALSE),"0")</f>
        <v>0</v>
      </c>
      <c r="AG15" s="3" t="str">
        <f>IF(AND('V2 Global valeurs'!$G15="E",'V2 Global valeurs'!$E15="RENFORT 1"),VLOOKUP('V2 Global valeurs'!$A15,'V2 Global valeurs'!$A$2:$L$1221,12,FALSE),"0")</f>
        <v>0</v>
      </c>
      <c r="AH15" s="3" t="str">
        <f>IF(AND('V2 Global valeurs'!$G15="A",'V2 Global valeurs'!$E15="RENFORT 1"),VLOOKUP('V2 Global valeurs'!$A15,'V2 Global valeurs'!$A$2:$L$1221,8,FALSE),"0")</f>
        <v>0</v>
      </c>
      <c r="AI15" s="3" t="str">
        <f>IF(AND('V2 Global valeurs'!$G15="A",'V2 Global valeurs'!$E15="RENFORT 1"),VLOOKUP('V2 Global valeurs'!$A15,'V2 Global valeurs'!$A$2:$L$1221,9,FALSE),"0")</f>
        <v>0</v>
      </c>
      <c r="AJ15" s="3" t="str">
        <f>IF(AND('V2 Global valeurs'!$G15="A",'V2 Global valeurs'!$E15="RENFORT 1"),VLOOKUP('V2 Global valeurs'!$A15,'V2 Global valeurs'!$A$2:$L$1221,10,FALSE),"0")</f>
        <v>0</v>
      </c>
      <c r="AK15" s="3" t="str">
        <f>IF(AND('V2 Global valeurs'!$G15="A",'V2 Global valeurs'!$E15="RENFORT 1"),VLOOKUP('V2 Global valeurs'!$A15,'V2 Global valeurs'!$A$2:$L$1221,11,FALSE),"0")</f>
        <v>0</v>
      </c>
      <c r="AL15" s="3" t="str">
        <f>IF(AND('V2 Global valeurs'!$G15="A",'V2 Global valeurs'!$E15="RENFORT 1"),VLOOKUP('V2 Global valeurs'!$A15,'V2 Global valeurs'!$A$2:$L$1221,12,FALSE),"0")</f>
        <v>0</v>
      </c>
      <c r="AP15" s="1" t="str">
        <f>IF(AND('V2 Global valeurs'!$G15="E",'V2 Global valeurs'!$E15="RENFORT 2"),VLOOKUP('V2 Global valeurs'!$A15,'V2 Global valeurs'!$A$2:$L$1221,8,FALSE),"0")</f>
        <v>0</v>
      </c>
      <c r="AQ15" s="1" t="str">
        <f>IF(AND('V2 Global valeurs'!$G15="E",'V2 Global valeurs'!$E15="RENFORT 2"),VLOOKUP('V2 Global valeurs'!$A15,'V2 Global valeurs'!$A$2:$L$1221,9,FALSE),"0")</f>
        <v>0</v>
      </c>
      <c r="AR15" s="1" t="str">
        <f>IF(AND('V2 Global valeurs'!$G15="E",'V2 Global valeurs'!$E15="RENFORT 2"),VLOOKUP('V2 Global valeurs'!$A15,'V2 Global valeurs'!$A$2:$L$1221,10,FALSE),"0")</f>
        <v>0</v>
      </c>
      <c r="AS15" s="1" t="str">
        <f>IF(AND('V2 Global valeurs'!$G15="E",'V2 Global valeurs'!$E15="RENFORT 2"),VLOOKUP('V2 Global valeurs'!$A15,'V2 Global valeurs'!$A$2:$L$1221,11,FALSE),"0")</f>
        <v>0</v>
      </c>
      <c r="AT15" s="1" t="str">
        <f>IF(AND('V2 Global valeurs'!$G15="E",'V2 Global valeurs'!$E15="RENFORT 2"),VLOOKUP('V2 Global valeurs'!$A15,'V2 Global valeurs'!$A$2:$L$1221,12,FALSE),"0")</f>
        <v>0</v>
      </c>
      <c r="AU15" s="1" t="str">
        <f>IF(AND('V2 Global valeurs'!$G15="A",'V2 Global valeurs'!$E15="RENFORT 2"),VLOOKUP('V2 Global valeurs'!$A15,'V2 Global valeurs'!$A$2:$L$1221,8,FALSE),"0")</f>
        <v>0</v>
      </c>
      <c r="AV15" s="1" t="str">
        <f>IF(AND('V2 Global valeurs'!$G15="A",'V2 Global valeurs'!$E15="RENFORT 2"),VLOOKUP('V2 Global valeurs'!$A15,'V2 Global valeurs'!$A$2:$L$1221,9,FALSE),"0")</f>
        <v>0</v>
      </c>
      <c r="AW15" s="1" t="str">
        <f>IF(AND('V2 Global valeurs'!$G15="A",'V2 Global valeurs'!$E15="RENFORT 2"),VLOOKUP('V2 Global valeurs'!$A15,'V2 Global valeurs'!$A$2:$L$1221,10,FALSE),"0")</f>
        <v>0</v>
      </c>
      <c r="AX15" s="1" t="str">
        <f>IF(AND('V2 Global valeurs'!$G15="A",'V2 Global valeurs'!$E15="RENFORT 2"),VLOOKUP('V2 Global valeurs'!$A15,'V2 Global valeurs'!$A$2:$L$1221,11,FALSE),"0")</f>
        <v>0</v>
      </c>
      <c r="AY15" s="1" t="str">
        <f>IF(AND('V2 Global valeurs'!$G15="A",'V2 Global valeurs'!$E15="RENFORT 2"),VLOOKUP('V2 Global valeurs'!$A15,'V2 Global valeurs'!$A$2:$L$1221,12,FALSE),"0")</f>
        <v>0</v>
      </c>
    </row>
    <row r="16" spans="1:51" x14ac:dyDescent="0.25">
      <c r="A16" t="s">
        <v>44</v>
      </c>
      <c r="B16" t="s">
        <v>39</v>
      </c>
      <c r="C16" t="s">
        <v>45</v>
      </c>
      <c r="D16" t="s">
        <v>40</v>
      </c>
      <c r="E16" t="s">
        <v>367</v>
      </c>
      <c r="F16">
        <v>4</v>
      </c>
      <c r="G16" s="2" t="s">
        <v>14</v>
      </c>
      <c r="H16">
        <v>0</v>
      </c>
      <c r="I16">
        <v>109.21</v>
      </c>
      <c r="J16">
        <v>0</v>
      </c>
      <c r="K16">
        <v>235.67000000000002</v>
      </c>
      <c r="L16">
        <v>0</v>
      </c>
      <c r="M16" t="s">
        <v>45</v>
      </c>
      <c r="N16" t="s">
        <v>40</v>
      </c>
      <c r="O16" s="4" t="s">
        <v>14</v>
      </c>
      <c r="P16" s="9" t="str">
        <f>IF(AND('V2 Global valeurs'!$G16="E",'V2 Global valeurs'!E16="BASE"),VLOOKUP('V2 Global valeurs'!$A16,'V2 Global valeurs'!$A$2:$L$1221,8,FALSE),"0")</f>
        <v>0</v>
      </c>
      <c r="Q16" s="9" t="str">
        <f>IF(AND('V2 Global valeurs'!$G16="E",'V2 Global valeurs'!E16="BASE"),VLOOKUP('V2 Global valeurs'!$A16,'V2 Global valeurs'!$A$2:$L$1221,9,FALSE),"0")</f>
        <v>0</v>
      </c>
      <c r="R16" s="9" t="str">
        <f>IF(AND('V2 Global valeurs'!$G16="E",'V2 Global valeurs'!E16="BASE"),VLOOKUP('V2 Global valeurs'!$A16,'V2 Global valeurs'!$A$2:$L$1221,10,FALSE),"0")</f>
        <v>0</v>
      </c>
      <c r="S16" s="9" t="str">
        <f>IF(AND('V2 Global valeurs'!$G16="E",'V2 Global valeurs'!E16="BASE"),VLOOKUP('V2 Global valeurs'!$A16,'V2 Global valeurs'!$A$2:$L$1221,11,FALSE),"0")</f>
        <v>0</v>
      </c>
      <c r="T16" s="9" t="str">
        <f>IF(AND('V2 Global valeurs'!$G16="E",'V2 Global valeurs'!E16="BASE"),VLOOKUP('V2 Global valeurs'!$A16,'V2 Global valeurs'!$A$2:$L$1221,12,FALSE),"0")</f>
        <v>0</v>
      </c>
      <c r="U16" s="9">
        <f>IF(AND('V2 Global valeurs'!$G16="A",'V2 Global valeurs'!E16="BASE"),VLOOKUP('V2 Global valeurs'!$A16,'V2 Global valeurs'!$A$2:$L$1221,8,FALSE),"0")</f>
        <v>0</v>
      </c>
      <c r="V16" s="9">
        <f>IF(AND('V2 Global valeurs'!$G16="A",'V2 Global valeurs'!E16="BASE"),VLOOKUP('V2 Global valeurs'!$A16,'V2 Global valeurs'!$A$2:$L$1221,9,FALSE),"0")</f>
        <v>109.21</v>
      </c>
      <c r="W16" s="9">
        <f>IF(AND('V2 Global valeurs'!$G16="A",'V2 Global valeurs'!E16="BASE"),VLOOKUP('V2 Global valeurs'!$A16,'V2 Global valeurs'!$A$2:$L$1221,10,FALSE),"0")</f>
        <v>0</v>
      </c>
      <c r="X16" s="9">
        <f>IF(AND('V2 Global valeurs'!$G16="A",'V2 Global valeurs'!E16="BASE"),VLOOKUP('V2 Global valeurs'!$A16,'V2 Global valeurs'!$A$2:$L$1221,11,FALSE),"0")</f>
        <v>235.67000000000002</v>
      </c>
      <c r="Y16" s="9">
        <f>IF(AND('V2 Global valeurs'!$G16="A",'V2 Global valeurs'!E16="BASE"),VLOOKUP('V2 Global valeurs'!$A16,'V2 Global valeurs'!$A$2:$L$1221,12,FALSE),"0")</f>
        <v>0</v>
      </c>
      <c r="AB16" s="3"/>
      <c r="AC16" s="3" t="str">
        <f>IF(AND('V2 Global valeurs'!$G16="E",'V2 Global valeurs'!$E16="RENFORT 1"),VLOOKUP('V2 Global valeurs'!$A16,'V2 Global valeurs'!$A$2:$L$1221,8,FALSE),"0")</f>
        <v>0</v>
      </c>
      <c r="AD16" s="3" t="str">
        <f>IF(AND('V2 Global valeurs'!$G16="E",'V2 Global valeurs'!$E16="RENFORT 1"),VLOOKUP('V2 Global valeurs'!$A16,'V2 Global valeurs'!$A$2:$L$1221,9,FALSE),"0")</f>
        <v>0</v>
      </c>
      <c r="AE16" s="3" t="str">
        <f>IF(AND('V2 Global valeurs'!$G16="E",'V2 Global valeurs'!$E16="RENFORT 1"),VLOOKUP('V2 Global valeurs'!$A16,'V2 Global valeurs'!$A$2:$L$1221,10,FALSE),"0")</f>
        <v>0</v>
      </c>
      <c r="AF16" s="3" t="str">
        <f>IF(AND('V2 Global valeurs'!$G16="E",'V2 Global valeurs'!$E16="RENFORT 1"),VLOOKUP('V2 Global valeurs'!$A16,'V2 Global valeurs'!$A$2:$L$1221,11,FALSE),"0")</f>
        <v>0</v>
      </c>
      <c r="AG16" s="3" t="str">
        <f>IF(AND('V2 Global valeurs'!$G16="E",'V2 Global valeurs'!$E16="RENFORT 1"),VLOOKUP('V2 Global valeurs'!$A16,'V2 Global valeurs'!$A$2:$L$1221,12,FALSE),"0")</f>
        <v>0</v>
      </c>
      <c r="AH16" s="3" t="str">
        <f>IF(AND('V2 Global valeurs'!$G16="A",'V2 Global valeurs'!$E16="RENFORT 1"),VLOOKUP('V2 Global valeurs'!$A16,'V2 Global valeurs'!$A$2:$L$1221,8,FALSE),"0")</f>
        <v>0</v>
      </c>
      <c r="AI16" s="3" t="str">
        <f>IF(AND('V2 Global valeurs'!$G16="A",'V2 Global valeurs'!$E16="RENFORT 1"),VLOOKUP('V2 Global valeurs'!$A16,'V2 Global valeurs'!$A$2:$L$1221,9,FALSE),"0")</f>
        <v>0</v>
      </c>
      <c r="AJ16" s="3" t="str">
        <f>IF(AND('V2 Global valeurs'!$G16="A",'V2 Global valeurs'!$E16="RENFORT 1"),VLOOKUP('V2 Global valeurs'!$A16,'V2 Global valeurs'!$A$2:$L$1221,10,FALSE),"0")</f>
        <v>0</v>
      </c>
      <c r="AK16" s="3" t="str">
        <f>IF(AND('V2 Global valeurs'!$G16="A",'V2 Global valeurs'!$E16="RENFORT 1"),VLOOKUP('V2 Global valeurs'!$A16,'V2 Global valeurs'!$A$2:$L$1221,11,FALSE),"0")</f>
        <v>0</v>
      </c>
      <c r="AL16" s="3" t="str">
        <f>IF(AND('V2 Global valeurs'!$G16="A",'V2 Global valeurs'!$E16="RENFORT 1"),VLOOKUP('V2 Global valeurs'!$A16,'V2 Global valeurs'!$A$2:$L$1221,12,FALSE),"0")</f>
        <v>0</v>
      </c>
      <c r="AP16" s="1" t="str">
        <f>IF(AND('V2 Global valeurs'!$G16="E",'V2 Global valeurs'!$E16="RENFORT 2"),VLOOKUP('V2 Global valeurs'!$A16,'V2 Global valeurs'!$A$2:$L$1221,8,FALSE),"0")</f>
        <v>0</v>
      </c>
      <c r="AQ16" s="1" t="str">
        <f>IF(AND('V2 Global valeurs'!$G16="E",'V2 Global valeurs'!$E16="RENFORT 2"),VLOOKUP('V2 Global valeurs'!$A16,'V2 Global valeurs'!$A$2:$L$1221,9,FALSE),"0")</f>
        <v>0</v>
      </c>
      <c r="AR16" s="1" t="str">
        <f>IF(AND('V2 Global valeurs'!$G16="E",'V2 Global valeurs'!$E16="RENFORT 2"),VLOOKUP('V2 Global valeurs'!$A16,'V2 Global valeurs'!$A$2:$L$1221,10,FALSE),"0")</f>
        <v>0</v>
      </c>
      <c r="AS16" s="1" t="str">
        <f>IF(AND('V2 Global valeurs'!$G16="E",'V2 Global valeurs'!$E16="RENFORT 2"),VLOOKUP('V2 Global valeurs'!$A16,'V2 Global valeurs'!$A$2:$L$1221,11,FALSE),"0")</f>
        <v>0</v>
      </c>
      <c r="AT16" s="1" t="str">
        <f>IF(AND('V2 Global valeurs'!$G16="E",'V2 Global valeurs'!$E16="RENFORT 2"),VLOOKUP('V2 Global valeurs'!$A16,'V2 Global valeurs'!$A$2:$L$1221,12,FALSE),"0")</f>
        <v>0</v>
      </c>
      <c r="AU16" s="1" t="str">
        <f>IF(AND('V2 Global valeurs'!$G16="A",'V2 Global valeurs'!$E16="RENFORT 2"),VLOOKUP('V2 Global valeurs'!$A16,'V2 Global valeurs'!$A$2:$L$1221,8,FALSE),"0")</f>
        <v>0</v>
      </c>
      <c r="AV16" s="1" t="str">
        <f>IF(AND('V2 Global valeurs'!$G16="A",'V2 Global valeurs'!$E16="RENFORT 2"),VLOOKUP('V2 Global valeurs'!$A16,'V2 Global valeurs'!$A$2:$L$1221,9,FALSE),"0")</f>
        <v>0</v>
      </c>
      <c r="AW16" s="1" t="str">
        <f>IF(AND('V2 Global valeurs'!$G16="A",'V2 Global valeurs'!$E16="RENFORT 2"),VLOOKUP('V2 Global valeurs'!$A16,'V2 Global valeurs'!$A$2:$L$1221,10,FALSE),"0")</f>
        <v>0</v>
      </c>
      <c r="AX16" s="1" t="str">
        <f>IF(AND('V2 Global valeurs'!$G16="A",'V2 Global valeurs'!$E16="RENFORT 2"),VLOOKUP('V2 Global valeurs'!$A16,'V2 Global valeurs'!$A$2:$L$1221,11,FALSE),"0")</f>
        <v>0</v>
      </c>
      <c r="AY16" s="1" t="str">
        <f>IF(AND('V2 Global valeurs'!$G16="A",'V2 Global valeurs'!$E16="RENFORT 2"),VLOOKUP('V2 Global valeurs'!$A16,'V2 Global valeurs'!$A$2:$L$1221,12,FALSE),"0")</f>
        <v>0</v>
      </c>
    </row>
    <row r="17" spans="1:51" x14ac:dyDescent="0.25">
      <c r="A17" t="s">
        <v>46</v>
      </c>
      <c r="B17" t="s">
        <v>47</v>
      </c>
      <c r="C17" t="s">
        <v>31</v>
      </c>
      <c r="D17" t="s">
        <v>48</v>
      </c>
      <c r="E17" t="s">
        <v>367</v>
      </c>
      <c r="F17">
        <v>4</v>
      </c>
      <c r="G17" s="2" t="s">
        <v>14</v>
      </c>
      <c r="H17">
        <v>0</v>
      </c>
      <c r="I17">
        <v>89.1</v>
      </c>
      <c r="J17">
        <v>0</v>
      </c>
      <c r="K17">
        <v>187.36</v>
      </c>
      <c r="L17">
        <v>0</v>
      </c>
      <c r="M17" t="s">
        <v>31</v>
      </c>
      <c r="N17" t="s">
        <v>48</v>
      </c>
      <c r="O17" s="4" t="s">
        <v>14</v>
      </c>
      <c r="P17" s="9" t="str">
        <f>IF(AND('V2 Global valeurs'!$G17="E",'V2 Global valeurs'!E17="BASE"),VLOOKUP('V2 Global valeurs'!$A17,'V2 Global valeurs'!$A$2:$L$1221,8,FALSE),"0")</f>
        <v>0</v>
      </c>
      <c r="Q17" s="9" t="str">
        <f>IF(AND('V2 Global valeurs'!$G17="E",'V2 Global valeurs'!E17="BASE"),VLOOKUP('V2 Global valeurs'!$A17,'V2 Global valeurs'!$A$2:$L$1221,9,FALSE),"0")</f>
        <v>0</v>
      </c>
      <c r="R17" s="9" t="str">
        <f>IF(AND('V2 Global valeurs'!$G17="E",'V2 Global valeurs'!E17="BASE"),VLOOKUP('V2 Global valeurs'!$A17,'V2 Global valeurs'!$A$2:$L$1221,10,FALSE),"0")</f>
        <v>0</v>
      </c>
      <c r="S17" s="9" t="str">
        <f>IF(AND('V2 Global valeurs'!$G17="E",'V2 Global valeurs'!E17="BASE"),VLOOKUP('V2 Global valeurs'!$A17,'V2 Global valeurs'!$A$2:$L$1221,11,FALSE),"0")</f>
        <v>0</v>
      </c>
      <c r="T17" s="9" t="str">
        <f>IF(AND('V2 Global valeurs'!$G17="E",'V2 Global valeurs'!E17="BASE"),VLOOKUP('V2 Global valeurs'!$A17,'V2 Global valeurs'!$A$2:$L$1221,12,FALSE),"0")</f>
        <v>0</v>
      </c>
      <c r="U17" s="9">
        <f>IF(AND('V2 Global valeurs'!$G17="A",'V2 Global valeurs'!E17="BASE"),VLOOKUP('V2 Global valeurs'!$A17,'V2 Global valeurs'!$A$2:$L$1221,8,FALSE),"0")</f>
        <v>0</v>
      </c>
      <c r="V17" s="9">
        <f>IF(AND('V2 Global valeurs'!$G17="A",'V2 Global valeurs'!E17="BASE"),VLOOKUP('V2 Global valeurs'!$A17,'V2 Global valeurs'!$A$2:$L$1221,9,FALSE),"0")</f>
        <v>89.1</v>
      </c>
      <c r="W17" s="9">
        <f>IF(AND('V2 Global valeurs'!$G17="A",'V2 Global valeurs'!E17="BASE"),VLOOKUP('V2 Global valeurs'!$A17,'V2 Global valeurs'!$A$2:$L$1221,10,FALSE),"0")</f>
        <v>0</v>
      </c>
      <c r="X17" s="9">
        <f>IF(AND('V2 Global valeurs'!$G17="A",'V2 Global valeurs'!E17="BASE"),VLOOKUP('V2 Global valeurs'!$A17,'V2 Global valeurs'!$A$2:$L$1221,11,FALSE),"0")</f>
        <v>187.36</v>
      </c>
      <c r="Y17" s="9">
        <f>IF(AND('V2 Global valeurs'!$G17="A",'V2 Global valeurs'!E17="BASE"),VLOOKUP('V2 Global valeurs'!$A17,'V2 Global valeurs'!$A$2:$L$1221,12,FALSE),"0")</f>
        <v>0</v>
      </c>
      <c r="AB17" s="3"/>
      <c r="AC17" s="3" t="str">
        <f>IF(AND('V2 Global valeurs'!$G17="E",'V2 Global valeurs'!$E17="RENFORT 1"),VLOOKUP('V2 Global valeurs'!$A17,'V2 Global valeurs'!$A$2:$L$1221,8,FALSE),"0")</f>
        <v>0</v>
      </c>
      <c r="AD17" s="3" t="str">
        <f>IF(AND('V2 Global valeurs'!$G17="E",'V2 Global valeurs'!$E17="RENFORT 1"),VLOOKUP('V2 Global valeurs'!$A17,'V2 Global valeurs'!$A$2:$L$1221,9,FALSE),"0")</f>
        <v>0</v>
      </c>
      <c r="AE17" s="3" t="str">
        <f>IF(AND('V2 Global valeurs'!$G17="E",'V2 Global valeurs'!$E17="RENFORT 1"),VLOOKUP('V2 Global valeurs'!$A17,'V2 Global valeurs'!$A$2:$L$1221,10,FALSE),"0")</f>
        <v>0</v>
      </c>
      <c r="AF17" s="3" t="str">
        <f>IF(AND('V2 Global valeurs'!$G17="E",'V2 Global valeurs'!$E17="RENFORT 1"),VLOOKUP('V2 Global valeurs'!$A17,'V2 Global valeurs'!$A$2:$L$1221,11,FALSE),"0")</f>
        <v>0</v>
      </c>
      <c r="AG17" s="3" t="str">
        <f>IF(AND('V2 Global valeurs'!$G17="E",'V2 Global valeurs'!$E17="RENFORT 1"),VLOOKUP('V2 Global valeurs'!$A17,'V2 Global valeurs'!$A$2:$L$1221,12,FALSE),"0")</f>
        <v>0</v>
      </c>
      <c r="AH17" s="3" t="str">
        <f>IF(AND('V2 Global valeurs'!$G17="A",'V2 Global valeurs'!$E17="RENFORT 1"),VLOOKUP('V2 Global valeurs'!$A17,'V2 Global valeurs'!$A$2:$L$1221,8,FALSE),"0")</f>
        <v>0</v>
      </c>
      <c r="AI17" s="3" t="str">
        <f>IF(AND('V2 Global valeurs'!$G17="A",'V2 Global valeurs'!$E17="RENFORT 1"),VLOOKUP('V2 Global valeurs'!$A17,'V2 Global valeurs'!$A$2:$L$1221,9,FALSE),"0")</f>
        <v>0</v>
      </c>
      <c r="AJ17" s="3" t="str">
        <f>IF(AND('V2 Global valeurs'!$G17="A",'V2 Global valeurs'!$E17="RENFORT 1"),VLOOKUP('V2 Global valeurs'!$A17,'V2 Global valeurs'!$A$2:$L$1221,10,FALSE),"0")</f>
        <v>0</v>
      </c>
      <c r="AK17" s="3" t="str">
        <f>IF(AND('V2 Global valeurs'!$G17="A",'V2 Global valeurs'!$E17="RENFORT 1"),VLOOKUP('V2 Global valeurs'!$A17,'V2 Global valeurs'!$A$2:$L$1221,11,FALSE),"0")</f>
        <v>0</v>
      </c>
      <c r="AL17" s="3" t="str">
        <f>IF(AND('V2 Global valeurs'!$G17="A",'V2 Global valeurs'!$E17="RENFORT 1"),VLOOKUP('V2 Global valeurs'!$A17,'V2 Global valeurs'!$A$2:$L$1221,12,FALSE),"0")</f>
        <v>0</v>
      </c>
      <c r="AP17" s="1" t="str">
        <f>IF(AND('V2 Global valeurs'!$G17="E",'V2 Global valeurs'!$E17="RENFORT 2"),VLOOKUP('V2 Global valeurs'!$A17,'V2 Global valeurs'!$A$2:$L$1221,8,FALSE),"0")</f>
        <v>0</v>
      </c>
      <c r="AQ17" s="1" t="str">
        <f>IF(AND('V2 Global valeurs'!$G17="E",'V2 Global valeurs'!$E17="RENFORT 2"),VLOOKUP('V2 Global valeurs'!$A17,'V2 Global valeurs'!$A$2:$L$1221,9,FALSE),"0")</f>
        <v>0</v>
      </c>
      <c r="AR17" s="1" t="str">
        <f>IF(AND('V2 Global valeurs'!$G17="E",'V2 Global valeurs'!$E17="RENFORT 2"),VLOOKUP('V2 Global valeurs'!$A17,'V2 Global valeurs'!$A$2:$L$1221,10,FALSE),"0")</f>
        <v>0</v>
      </c>
      <c r="AS17" s="1" t="str">
        <f>IF(AND('V2 Global valeurs'!$G17="E",'V2 Global valeurs'!$E17="RENFORT 2"),VLOOKUP('V2 Global valeurs'!$A17,'V2 Global valeurs'!$A$2:$L$1221,11,FALSE),"0")</f>
        <v>0</v>
      </c>
      <c r="AT17" s="1" t="str">
        <f>IF(AND('V2 Global valeurs'!$G17="E",'V2 Global valeurs'!$E17="RENFORT 2"),VLOOKUP('V2 Global valeurs'!$A17,'V2 Global valeurs'!$A$2:$L$1221,12,FALSE),"0")</f>
        <v>0</v>
      </c>
      <c r="AU17" s="1" t="str">
        <f>IF(AND('V2 Global valeurs'!$G17="A",'V2 Global valeurs'!$E17="RENFORT 2"),VLOOKUP('V2 Global valeurs'!$A17,'V2 Global valeurs'!$A$2:$L$1221,8,FALSE),"0")</f>
        <v>0</v>
      </c>
      <c r="AV17" s="1" t="str">
        <f>IF(AND('V2 Global valeurs'!$G17="A",'V2 Global valeurs'!$E17="RENFORT 2"),VLOOKUP('V2 Global valeurs'!$A17,'V2 Global valeurs'!$A$2:$L$1221,9,FALSE),"0")</f>
        <v>0</v>
      </c>
      <c r="AW17" s="1" t="str">
        <f>IF(AND('V2 Global valeurs'!$G17="A",'V2 Global valeurs'!$E17="RENFORT 2"),VLOOKUP('V2 Global valeurs'!$A17,'V2 Global valeurs'!$A$2:$L$1221,10,FALSE),"0")</f>
        <v>0</v>
      </c>
      <c r="AX17" s="1" t="str">
        <f>IF(AND('V2 Global valeurs'!$G17="A",'V2 Global valeurs'!$E17="RENFORT 2"),VLOOKUP('V2 Global valeurs'!$A17,'V2 Global valeurs'!$A$2:$L$1221,11,FALSE),"0")</f>
        <v>0</v>
      </c>
      <c r="AY17" s="1" t="str">
        <f>IF(AND('V2 Global valeurs'!$G17="A",'V2 Global valeurs'!$E17="RENFORT 2"),VLOOKUP('V2 Global valeurs'!$A17,'V2 Global valeurs'!$A$2:$L$1221,12,FALSE),"0")</f>
        <v>0</v>
      </c>
    </row>
    <row r="18" spans="1:51" x14ac:dyDescent="0.25">
      <c r="A18" t="s">
        <v>49</v>
      </c>
      <c r="B18" t="s">
        <v>47</v>
      </c>
      <c r="C18" t="s">
        <v>33</v>
      </c>
      <c r="D18" t="s">
        <v>48</v>
      </c>
      <c r="E18" t="s">
        <v>367</v>
      </c>
      <c r="F18">
        <v>4</v>
      </c>
      <c r="G18" s="2" t="s">
        <v>14</v>
      </c>
      <c r="H18">
        <v>0</v>
      </c>
      <c r="I18">
        <v>106.32000000000001</v>
      </c>
      <c r="J18">
        <v>0</v>
      </c>
      <c r="K18">
        <v>220.02</v>
      </c>
      <c r="L18">
        <v>0</v>
      </c>
      <c r="M18" t="s">
        <v>33</v>
      </c>
      <c r="N18" t="s">
        <v>48</v>
      </c>
      <c r="O18" s="4" t="s">
        <v>14</v>
      </c>
      <c r="P18" s="9" t="str">
        <f>IF(AND('V2 Global valeurs'!$G18="E",'V2 Global valeurs'!E18="BASE"),VLOOKUP('V2 Global valeurs'!$A18,'V2 Global valeurs'!$A$2:$L$1221,8,FALSE),"0")</f>
        <v>0</v>
      </c>
      <c r="Q18" s="9" t="str">
        <f>IF(AND('V2 Global valeurs'!$G18="E",'V2 Global valeurs'!E18="BASE"),VLOOKUP('V2 Global valeurs'!$A18,'V2 Global valeurs'!$A$2:$L$1221,9,FALSE),"0")</f>
        <v>0</v>
      </c>
      <c r="R18" s="9" t="str">
        <f>IF(AND('V2 Global valeurs'!$G18="E",'V2 Global valeurs'!E18="BASE"),VLOOKUP('V2 Global valeurs'!$A18,'V2 Global valeurs'!$A$2:$L$1221,10,FALSE),"0")</f>
        <v>0</v>
      </c>
      <c r="S18" s="9" t="str">
        <f>IF(AND('V2 Global valeurs'!$G18="E",'V2 Global valeurs'!E18="BASE"),VLOOKUP('V2 Global valeurs'!$A18,'V2 Global valeurs'!$A$2:$L$1221,11,FALSE),"0")</f>
        <v>0</v>
      </c>
      <c r="T18" s="9" t="str">
        <f>IF(AND('V2 Global valeurs'!$G18="E",'V2 Global valeurs'!E18="BASE"),VLOOKUP('V2 Global valeurs'!$A18,'V2 Global valeurs'!$A$2:$L$1221,12,FALSE),"0")</f>
        <v>0</v>
      </c>
      <c r="U18" s="9">
        <f>IF(AND('V2 Global valeurs'!$G18="A",'V2 Global valeurs'!E18="BASE"),VLOOKUP('V2 Global valeurs'!$A18,'V2 Global valeurs'!$A$2:$L$1221,8,FALSE),"0")</f>
        <v>0</v>
      </c>
      <c r="V18" s="9">
        <f>IF(AND('V2 Global valeurs'!$G18="A",'V2 Global valeurs'!E18="BASE"),VLOOKUP('V2 Global valeurs'!$A18,'V2 Global valeurs'!$A$2:$L$1221,9,FALSE),"0")</f>
        <v>106.32000000000001</v>
      </c>
      <c r="W18" s="9">
        <f>IF(AND('V2 Global valeurs'!$G18="A",'V2 Global valeurs'!E18="BASE"),VLOOKUP('V2 Global valeurs'!$A18,'V2 Global valeurs'!$A$2:$L$1221,10,FALSE),"0")</f>
        <v>0</v>
      </c>
      <c r="X18" s="9">
        <f>IF(AND('V2 Global valeurs'!$G18="A",'V2 Global valeurs'!E18="BASE"),VLOOKUP('V2 Global valeurs'!$A18,'V2 Global valeurs'!$A$2:$L$1221,11,FALSE),"0")</f>
        <v>220.02</v>
      </c>
      <c r="Y18" s="9">
        <f>IF(AND('V2 Global valeurs'!$G18="A",'V2 Global valeurs'!E18="BASE"),VLOOKUP('V2 Global valeurs'!$A18,'V2 Global valeurs'!$A$2:$L$1221,12,FALSE),"0")</f>
        <v>0</v>
      </c>
      <c r="AB18" s="3"/>
      <c r="AC18" s="3" t="str">
        <f>IF(AND('V2 Global valeurs'!$G18="E",'V2 Global valeurs'!$E18="RENFORT 1"),VLOOKUP('V2 Global valeurs'!$A18,'V2 Global valeurs'!$A$2:$L$1221,8,FALSE),"0")</f>
        <v>0</v>
      </c>
      <c r="AD18" s="3" t="str">
        <f>IF(AND('V2 Global valeurs'!$G18="E",'V2 Global valeurs'!$E18="RENFORT 1"),VLOOKUP('V2 Global valeurs'!$A18,'V2 Global valeurs'!$A$2:$L$1221,9,FALSE),"0")</f>
        <v>0</v>
      </c>
      <c r="AE18" s="3" t="str">
        <f>IF(AND('V2 Global valeurs'!$G18="E",'V2 Global valeurs'!$E18="RENFORT 1"),VLOOKUP('V2 Global valeurs'!$A18,'V2 Global valeurs'!$A$2:$L$1221,10,FALSE),"0")</f>
        <v>0</v>
      </c>
      <c r="AF18" s="3" t="str">
        <f>IF(AND('V2 Global valeurs'!$G18="E",'V2 Global valeurs'!$E18="RENFORT 1"),VLOOKUP('V2 Global valeurs'!$A18,'V2 Global valeurs'!$A$2:$L$1221,11,FALSE),"0")</f>
        <v>0</v>
      </c>
      <c r="AG18" s="3" t="str">
        <f>IF(AND('V2 Global valeurs'!$G18="E",'V2 Global valeurs'!$E18="RENFORT 1"),VLOOKUP('V2 Global valeurs'!$A18,'V2 Global valeurs'!$A$2:$L$1221,12,FALSE),"0")</f>
        <v>0</v>
      </c>
      <c r="AH18" s="3" t="str">
        <f>IF(AND('V2 Global valeurs'!$G18="A",'V2 Global valeurs'!$E18="RENFORT 1"),VLOOKUP('V2 Global valeurs'!$A18,'V2 Global valeurs'!$A$2:$L$1221,8,FALSE),"0")</f>
        <v>0</v>
      </c>
      <c r="AI18" s="3" t="str">
        <f>IF(AND('V2 Global valeurs'!$G18="A",'V2 Global valeurs'!$E18="RENFORT 1"),VLOOKUP('V2 Global valeurs'!$A18,'V2 Global valeurs'!$A$2:$L$1221,9,FALSE),"0")</f>
        <v>0</v>
      </c>
      <c r="AJ18" s="3" t="str">
        <f>IF(AND('V2 Global valeurs'!$G18="A",'V2 Global valeurs'!$E18="RENFORT 1"),VLOOKUP('V2 Global valeurs'!$A18,'V2 Global valeurs'!$A$2:$L$1221,10,FALSE),"0")</f>
        <v>0</v>
      </c>
      <c r="AK18" s="3" t="str">
        <f>IF(AND('V2 Global valeurs'!$G18="A",'V2 Global valeurs'!$E18="RENFORT 1"),VLOOKUP('V2 Global valeurs'!$A18,'V2 Global valeurs'!$A$2:$L$1221,11,FALSE),"0")</f>
        <v>0</v>
      </c>
      <c r="AL18" s="3" t="str">
        <f>IF(AND('V2 Global valeurs'!$G18="A",'V2 Global valeurs'!$E18="RENFORT 1"),VLOOKUP('V2 Global valeurs'!$A18,'V2 Global valeurs'!$A$2:$L$1221,12,FALSE),"0")</f>
        <v>0</v>
      </c>
      <c r="AP18" s="1" t="str">
        <f>IF(AND('V2 Global valeurs'!$G18="E",'V2 Global valeurs'!$E18="RENFORT 2"),VLOOKUP('V2 Global valeurs'!$A18,'V2 Global valeurs'!$A$2:$L$1221,8,FALSE),"0")</f>
        <v>0</v>
      </c>
      <c r="AQ18" s="1" t="str">
        <f>IF(AND('V2 Global valeurs'!$G18="E",'V2 Global valeurs'!$E18="RENFORT 2"),VLOOKUP('V2 Global valeurs'!$A18,'V2 Global valeurs'!$A$2:$L$1221,9,FALSE),"0")</f>
        <v>0</v>
      </c>
      <c r="AR18" s="1" t="str">
        <f>IF(AND('V2 Global valeurs'!$G18="E",'V2 Global valeurs'!$E18="RENFORT 2"),VLOOKUP('V2 Global valeurs'!$A18,'V2 Global valeurs'!$A$2:$L$1221,10,FALSE),"0")</f>
        <v>0</v>
      </c>
      <c r="AS18" s="1" t="str">
        <f>IF(AND('V2 Global valeurs'!$G18="E",'V2 Global valeurs'!$E18="RENFORT 2"),VLOOKUP('V2 Global valeurs'!$A18,'V2 Global valeurs'!$A$2:$L$1221,11,FALSE),"0")</f>
        <v>0</v>
      </c>
      <c r="AT18" s="1" t="str">
        <f>IF(AND('V2 Global valeurs'!$G18="E",'V2 Global valeurs'!$E18="RENFORT 2"),VLOOKUP('V2 Global valeurs'!$A18,'V2 Global valeurs'!$A$2:$L$1221,12,FALSE),"0")</f>
        <v>0</v>
      </c>
      <c r="AU18" s="1" t="str">
        <f>IF(AND('V2 Global valeurs'!$G18="A",'V2 Global valeurs'!$E18="RENFORT 2"),VLOOKUP('V2 Global valeurs'!$A18,'V2 Global valeurs'!$A$2:$L$1221,8,FALSE),"0")</f>
        <v>0</v>
      </c>
      <c r="AV18" s="1" t="str">
        <f>IF(AND('V2 Global valeurs'!$G18="A",'V2 Global valeurs'!$E18="RENFORT 2"),VLOOKUP('V2 Global valeurs'!$A18,'V2 Global valeurs'!$A$2:$L$1221,9,FALSE),"0")</f>
        <v>0</v>
      </c>
      <c r="AW18" s="1" t="str">
        <f>IF(AND('V2 Global valeurs'!$G18="A",'V2 Global valeurs'!$E18="RENFORT 2"),VLOOKUP('V2 Global valeurs'!$A18,'V2 Global valeurs'!$A$2:$L$1221,10,FALSE),"0")</f>
        <v>0</v>
      </c>
      <c r="AX18" s="1" t="str">
        <f>IF(AND('V2 Global valeurs'!$G18="A",'V2 Global valeurs'!$E18="RENFORT 2"),VLOOKUP('V2 Global valeurs'!$A18,'V2 Global valeurs'!$A$2:$L$1221,11,FALSE),"0")</f>
        <v>0</v>
      </c>
      <c r="AY18" s="1" t="str">
        <f>IF(AND('V2 Global valeurs'!$G18="A",'V2 Global valeurs'!$E18="RENFORT 2"),VLOOKUP('V2 Global valeurs'!$A18,'V2 Global valeurs'!$A$2:$L$1221,12,FALSE),"0")</f>
        <v>0</v>
      </c>
    </row>
    <row r="19" spans="1:51" x14ac:dyDescent="0.25">
      <c r="A19" t="s">
        <v>50</v>
      </c>
      <c r="B19" t="s">
        <v>47</v>
      </c>
      <c r="C19" t="s">
        <v>35</v>
      </c>
      <c r="D19" t="s">
        <v>48</v>
      </c>
      <c r="E19" t="s">
        <v>367</v>
      </c>
      <c r="F19">
        <v>4</v>
      </c>
      <c r="G19" s="2" t="s">
        <v>14</v>
      </c>
      <c r="H19">
        <v>0</v>
      </c>
      <c r="I19">
        <v>122.77000000000001</v>
      </c>
      <c r="J19">
        <v>0</v>
      </c>
      <c r="K19">
        <v>252.51000000000002</v>
      </c>
      <c r="L19">
        <v>0</v>
      </c>
      <c r="M19" t="s">
        <v>35</v>
      </c>
      <c r="N19" t="s">
        <v>48</v>
      </c>
      <c r="O19" s="4" t="s">
        <v>14</v>
      </c>
      <c r="P19" s="9" t="str">
        <f>IF(AND('V2 Global valeurs'!$G19="E",'V2 Global valeurs'!E19="BASE"),VLOOKUP('V2 Global valeurs'!$A19,'V2 Global valeurs'!$A$2:$L$1221,8,FALSE),"0")</f>
        <v>0</v>
      </c>
      <c r="Q19" s="9" t="str">
        <f>IF(AND('V2 Global valeurs'!$G19="E",'V2 Global valeurs'!E19="BASE"),VLOOKUP('V2 Global valeurs'!$A19,'V2 Global valeurs'!$A$2:$L$1221,9,FALSE),"0")</f>
        <v>0</v>
      </c>
      <c r="R19" s="9" t="str">
        <f>IF(AND('V2 Global valeurs'!$G19="E",'V2 Global valeurs'!E19="BASE"),VLOOKUP('V2 Global valeurs'!$A19,'V2 Global valeurs'!$A$2:$L$1221,10,FALSE),"0")</f>
        <v>0</v>
      </c>
      <c r="S19" s="9" t="str">
        <f>IF(AND('V2 Global valeurs'!$G19="E",'V2 Global valeurs'!E19="BASE"),VLOOKUP('V2 Global valeurs'!$A19,'V2 Global valeurs'!$A$2:$L$1221,11,FALSE),"0")</f>
        <v>0</v>
      </c>
      <c r="T19" s="9" t="str">
        <f>IF(AND('V2 Global valeurs'!$G19="E",'V2 Global valeurs'!E19="BASE"),VLOOKUP('V2 Global valeurs'!$A19,'V2 Global valeurs'!$A$2:$L$1221,12,FALSE),"0")</f>
        <v>0</v>
      </c>
      <c r="U19" s="9">
        <f>IF(AND('V2 Global valeurs'!$G19="A",'V2 Global valeurs'!E19="BASE"),VLOOKUP('V2 Global valeurs'!$A19,'V2 Global valeurs'!$A$2:$L$1221,8,FALSE),"0")</f>
        <v>0</v>
      </c>
      <c r="V19" s="9">
        <f>IF(AND('V2 Global valeurs'!$G19="A",'V2 Global valeurs'!E19="BASE"),VLOOKUP('V2 Global valeurs'!$A19,'V2 Global valeurs'!$A$2:$L$1221,9,FALSE),"0")</f>
        <v>122.77000000000001</v>
      </c>
      <c r="W19" s="9">
        <f>IF(AND('V2 Global valeurs'!$G19="A",'V2 Global valeurs'!E19="BASE"),VLOOKUP('V2 Global valeurs'!$A19,'V2 Global valeurs'!$A$2:$L$1221,10,FALSE),"0")</f>
        <v>0</v>
      </c>
      <c r="X19" s="9">
        <f>IF(AND('V2 Global valeurs'!$G19="A",'V2 Global valeurs'!E19="BASE"),VLOOKUP('V2 Global valeurs'!$A19,'V2 Global valeurs'!$A$2:$L$1221,11,FALSE),"0")</f>
        <v>252.51000000000002</v>
      </c>
      <c r="Y19" s="9">
        <f>IF(AND('V2 Global valeurs'!$G19="A",'V2 Global valeurs'!E19="BASE"),VLOOKUP('V2 Global valeurs'!$A19,'V2 Global valeurs'!$A$2:$L$1221,12,FALSE),"0")</f>
        <v>0</v>
      </c>
      <c r="AB19" s="3"/>
      <c r="AC19" s="3" t="str">
        <f>IF(AND('V2 Global valeurs'!$G19="E",'V2 Global valeurs'!$E19="RENFORT 1"),VLOOKUP('V2 Global valeurs'!$A19,'V2 Global valeurs'!$A$2:$L$1221,8,FALSE),"0")</f>
        <v>0</v>
      </c>
      <c r="AD19" s="3" t="str">
        <f>IF(AND('V2 Global valeurs'!$G19="E",'V2 Global valeurs'!$E19="RENFORT 1"),VLOOKUP('V2 Global valeurs'!$A19,'V2 Global valeurs'!$A$2:$L$1221,9,FALSE),"0")</f>
        <v>0</v>
      </c>
      <c r="AE19" s="3" t="str">
        <f>IF(AND('V2 Global valeurs'!$G19="E",'V2 Global valeurs'!$E19="RENFORT 1"),VLOOKUP('V2 Global valeurs'!$A19,'V2 Global valeurs'!$A$2:$L$1221,10,FALSE),"0")</f>
        <v>0</v>
      </c>
      <c r="AF19" s="3" t="str">
        <f>IF(AND('V2 Global valeurs'!$G19="E",'V2 Global valeurs'!$E19="RENFORT 1"),VLOOKUP('V2 Global valeurs'!$A19,'V2 Global valeurs'!$A$2:$L$1221,11,FALSE),"0")</f>
        <v>0</v>
      </c>
      <c r="AG19" s="3" t="str">
        <f>IF(AND('V2 Global valeurs'!$G19="E",'V2 Global valeurs'!$E19="RENFORT 1"),VLOOKUP('V2 Global valeurs'!$A19,'V2 Global valeurs'!$A$2:$L$1221,12,FALSE),"0")</f>
        <v>0</v>
      </c>
      <c r="AH19" s="3" t="str">
        <f>IF(AND('V2 Global valeurs'!$G19="A",'V2 Global valeurs'!$E19="RENFORT 1"),VLOOKUP('V2 Global valeurs'!$A19,'V2 Global valeurs'!$A$2:$L$1221,8,FALSE),"0")</f>
        <v>0</v>
      </c>
      <c r="AI19" s="3" t="str">
        <f>IF(AND('V2 Global valeurs'!$G19="A",'V2 Global valeurs'!$E19="RENFORT 1"),VLOOKUP('V2 Global valeurs'!$A19,'V2 Global valeurs'!$A$2:$L$1221,9,FALSE),"0")</f>
        <v>0</v>
      </c>
      <c r="AJ19" s="3" t="str">
        <f>IF(AND('V2 Global valeurs'!$G19="A",'V2 Global valeurs'!$E19="RENFORT 1"),VLOOKUP('V2 Global valeurs'!$A19,'V2 Global valeurs'!$A$2:$L$1221,10,FALSE),"0")</f>
        <v>0</v>
      </c>
      <c r="AK19" s="3" t="str">
        <f>IF(AND('V2 Global valeurs'!$G19="A",'V2 Global valeurs'!$E19="RENFORT 1"),VLOOKUP('V2 Global valeurs'!$A19,'V2 Global valeurs'!$A$2:$L$1221,11,FALSE),"0")</f>
        <v>0</v>
      </c>
      <c r="AL19" s="3" t="str">
        <f>IF(AND('V2 Global valeurs'!$G19="A",'V2 Global valeurs'!$E19="RENFORT 1"),VLOOKUP('V2 Global valeurs'!$A19,'V2 Global valeurs'!$A$2:$L$1221,12,FALSE),"0")</f>
        <v>0</v>
      </c>
      <c r="AP19" s="1" t="str">
        <f>IF(AND('V2 Global valeurs'!$G19="E",'V2 Global valeurs'!$E19="RENFORT 2"),VLOOKUP('V2 Global valeurs'!$A19,'V2 Global valeurs'!$A$2:$L$1221,8,FALSE),"0")</f>
        <v>0</v>
      </c>
      <c r="AQ19" s="1" t="str">
        <f>IF(AND('V2 Global valeurs'!$G19="E",'V2 Global valeurs'!$E19="RENFORT 2"),VLOOKUP('V2 Global valeurs'!$A19,'V2 Global valeurs'!$A$2:$L$1221,9,FALSE),"0")</f>
        <v>0</v>
      </c>
      <c r="AR19" s="1" t="str">
        <f>IF(AND('V2 Global valeurs'!$G19="E",'V2 Global valeurs'!$E19="RENFORT 2"),VLOOKUP('V2 Global valeurs'!$A19,'V2 Global valeurs'!$A$2:$L$1221,10,FALSE),"0")</f>
        <v>0</v>
      </c>
      <c r="AS19" s="1" t="str">
        <f>IF(AND('V2 Global valeurs'!$G19="E",'V2 Global valeurs'!$E19="RENFORT 2"),VLOOKUP('V2 Global valeurs'!$A19,'V2 Global valeurs'!$A$2:$L$1221,11,FALSE),"0")</f>
        <v>0</v>
      </c>
      <c r="AT19" s="1" t="str">
        <f>IF(AND('V2 Global valeurs'!$G19="E",'V2 Global valeurs'!$E19="RENFORT 2"),VLOOKUP('V2 Global valeurs'!$A19,'V2 Global valeurs'!$A$2:$L$1221,12,FALSE),"0")</f>
        <v>0</v>
      </c>
      <c r="AU19" s="1" t="str">
        <f>IF(AND('V2 Global valeurs'!$G19="A",'V2 Global valeurs'!$E19="RENFORT 2"),VLOOKUP('V2 Global valeurs'!$A19,'V2 Global valeurs'!$A$2:$L$1221,8,FALSE),"0")</f>
        <v>0</v>
      </c>
      <c r="AV19" s="1" t="str">
        <f>IF(AND('V2 Global valeurs'!$G19="A",'V2 Global valeurs'!$E19="RENFORT 2"),VLOOKUP('V2 Global valeurs'!$A19,'V2 Global valeurs'!$A$2:$L$1221,9,FALSE),"0")</f>
        <v>0</v>
      </c>
      <c r="AW19" s="1" t="str">
        <f>IF(AND('V2 Global valeurs'!$G19="A",'V2 Global valeurs'!$E19="RENFORT 2"),VLOOKUP('V2 Global valeurs'!$A19,'V2 Global valeurs'!$A$2:$L$1221,10,FALSE),"0")</f>
        <v>0</v>
      </c>
      <c r="AX19" s="1" t="str">
        <f>IF(AND('V2 Global valeurs'!$G19="A",'V2 Global valeurs'!$E19="RENFORT 2"),VLOOKUP('V2 Global valeurs'!$A19,'V2 Global valeurs'!$A$2:$L$1221,11,FALSE),"0")</f>
        <v>0</v>
      </c>
      <c r="AY19" s="1" t="str">
        <f>IF(AND('V2 Global valeurs'!$G19="A",'V2 Global valeurs'!$E19="RENFORT 2"),VLOOKUP('V2 Global valeurs'!$A19,'V2 Global valeurs'!$A$2:$L$1221,12,FALSE),"0")</f>
        <v>0</v>
      </c>
    </row>
    <row r="20" spans="1:51" x14ac:dyDescent="0.25">
      <c r="A20" t="s">
        <v>51</v>
      </c>
      <c r="B20" t="s">
        <v>52</v>
      </c>
      <c r="C20" t="s">
        <v>31</v>
      </c>
      <c r="D20" t="s">
        <v>53</v>
      </c>
      <c r="E20" t="s">
        <v>367</v>
      </c>
      <c r="F20">
        <v>4</v>
      </c>
      <c r="G20" s="2" t="s">
        <v>14</v>
      </c>
      <c r="H20">
        <v>0</v>
      </c>
      <c r="I20">
        <v>119.2</v>
      </c>
      <c r="J20">
        <v>0</v>
      </c>
      <c r="K20">
        <v>246.52</v>
      </c>
      <c r="L20">
        <v>0</v>
      </c>
      <c r="M20" t="s">
        <v>31</v>
      </c>
      <c r="N20" t="s">
        <v>53</v>
      </c>
      <c r="O20" s="4" t="s">
        <v>14</v>
      </c>
      <c r="P20" s="9" t="str">
        <f>IF(AND('V2 Global valeurs'!$G20="E",'V2 Global valeurs'!E20="BASE"),VLOOKUP('V2 Global valeurs'!$A20,'V2 Global valeurs'!$A$2:$L$1221,8,FALSE),"0")</f>
        <v>0</v>
      </c>
      <c r="Q20" s="9" t="str">
        <f>IF(AND('V2 Global valeurs'!$G20="E",'V2 Global valeurs'!E20="BASE"),VLOOKUP('V2 Global valeurs'!$A20,'V2 Global valeurs'!$A$2:$L$1221,9,FALSE),"0")</f>
        <v>0</v>
      </c>
      <c r="R20" s="9" t="str">
        <f>IF(AND('V2 Global valeurs'!$G20="E",'V2 Global valeurs'!E20="BASE"),VLOOKUP('V2 Global valeurs'!$A20,'V2 Global valeurs'!$A$2:$L$1221,10,FALSE),"0")</f>
        <v>0</v>
      </c>
      <c r="S20" s="9" t="str">
        <f>IF(AND('V2 Global valeurs'!$G20="E",'V2 Global valeurs'!E20="BASE"),VLOOKUP('V2 Global valeurs'!$A20,'V2 Global valeurs'!$A$2:$L$1221,11,FALSE),"0")</f>
        <v>0</v>
      </c>
      <c r="T20" s="9" t="str">
        <f>IF(AND('V2 Global valeurs'!$G20="E",'V2 Global valeurs'!E20="BASE"),VLOOKUP('V2 Global valeurs'!$A20,'V2 Global valeurs'!$A$2:$L$1221,12,FALSE),"0")</f>
        <v>0</v>
      </c>
      <c r="U20" s="9">
        <f>IF(AND('V2 Global valeurs'!$G20="A",'V2 Global valeurs'!E20="BASE"),VLOOKUP('V2 Global valeurs'!$A20,'V2 Global valeurs'!$A$2:$L$1221,8,FALSE),"0")</f>
        <v>0</v>
      </c>
      <c r="V20" s="9">
        <f>IF(AND('V2 Global valeurs'!$G20="A",'V2 Global valeurs'!E20="BASE"),VLOOKUP('V2 Global valeurs'!$A20,'V2 Global valeurs'!$A$2:$L$1221,9,FALSE),"0")</f>
        <v>119.2</v>
      </c>
      <c r="W20" s="9">
        <f>IF(AND('V2 Global valeurs'!$G20="A",'V2 Global valeurs'!E20="BASE"),VLOOKUP('V2 Global valeurs'!$A20,'V2 Global valeurs'!$A$2:$L$1221,10,FALSE),"0")</f>
        <v>0</v>
      </c>
      <c r="X20" s="9">
        <f>IF(AND('V2 Global valeurs'!$G20="A",'V2 Global valeurs'!E20="BASE"),VLOOKUP('V2 Global valeurs'!$A20,'V2 Global valeurs'!$A$2:$L$1221,11,FALSE),"0")</f>
        <v>246.52</v>
      </c>
      <c r="Y20" s="9">
        <f>IF(AND('V2 Global valeurs'!$G20="A",'V2 Global valeurs'!E20="BASE"),VLOOKUP('V2 Global valeurs'!$A20,'V2 Global valeurs'!$A$2:$L$1221,12,FALSE),"0")</f>
        <v>0</v>
      </c>
      <c r="AB20" s="3"/>
      <c r="AC20" s="3" t="str">
        <f>IF(AND('V2 Global valeurs'!$G20="E",'V2 Global valeurs'!$E20="RENFORT 1"),VLOOKUP('V2 Global valeurs'!$A20,'V2 Global valeurs'!$A$2:$L$1221,8,FALSE),"0")</f>
        <v>0</v>
      </c>
      <c r="AD20" s="3" t="str">
        <f>IF(AND('V2 Global valeurs'!$G20="E",'V2 Global valeurs'!$E20="RENFORT 1"),VLOOKUP('V2 Global valeurs'!$A20,'V2 Global valeurs'!$A$2:$L$1221,9,FALSE),"0")</f>
        <v>0</v>
      </c>
      <c r="AE20" s="3" t="str">
        <f>IF(AND('V2 Global valeurs'!$G20="E",'V2 Global valeurs'!$E20="RENFORT 1"),VLOOKUP('V2 Global valeurs'!$A20,'V2 Global valeurs'!$A$2:$L$1221,10,FALSE),"0")</f>
        <v>0</v>
      </c>
      <c r="AF20" s="3" t="str">
        <f>IF(AND('V2 Global valeurs'!$G20="E",'V2 Global valeurs'!$E20="RENFORT 1"),VLOOKUP('V2 Global valeurs'!$A20,'V2 Global valeurs'!$A$2:$L$1221,11,FALSE),"0")</f>
        <v>0</v>
      </c>
      <c r="AG20" s="3" t="str">
        <f>IF(AND('V2 Global valeurs'!$G20="E",'V2 Global valeurs'!$E20="RENFORT 1"),VLOOKUP('V2 Global valeurs'!$A20,'V2 Global valeurs'!$A$2:$L$1221,12,FALSE),"0")</f>
        <v>0</v>
      </c>
      <c r="AH20" s="3" t="str">
        <f>IF(AND('V2 Global valeurs'!$G20="A",'V2 Global valeurs'!$E20="RENFORT 1"),VLOOKUP('V2 Global valeurs'!$A20,'V2 Global valeurs'!$A$2:$L$1221,8,FALSE),"0")</f>
        <v>0</v>
      </c>
      <c r="AI20" s="3" t="str">
        <f>IF(AND('V2 Global valeurs'!$G20="A",'V2 Global valeurs'!$E20="RENFORT 1"),VLOOKUP('V2 Global valeurs'!$A20,'V2 Global valeurs'!$A$2:$L$1221,9,FALSE),"0")</f>
        <v>0</v>
      </c>
      <c r="AJ20" s="3" t="str">
        <f>IF(AND('V2 Global valeurs'!$G20="A",'V2 Global valeurs'!$E20="RENFORT 1"),VLOOKUP('V2 Global valeurs'!$A20,'V2 Global valeurs'!$A$2:$L$1221,10,FALSE),"0")</f>
        <v>0</v>
      </c>
      <c r="AK20" s="3" t="str">
        <f>IF(AND('V2 Global valeurs'!$G20="A",'V2 Global valeurs'!$E20="RENFORT 1"),VLOOKUP('V2 Global valeurs'!$A20,'V2 Global valeurs'!$A$2:$L$1221,11,FALSE),"0")</f>
        <v>0</v>
      </c>
      <c r="AL20" s="3" t="str">
        <f>IF(AND('V2 Global valeurs'!$G20="A",'V2 Global valeurs'!$E20="RENFORT 1"),VLOOKUP('V2 Global valeurs'!$A20,'V2 Global valeurs'!$A$2:$L$1221,12,FALSE),"0")</f>
        <v>0</v>
      </c>
      <c r="AP20" s="1" t="str">
        <f>IF(AND('V2 Global valeurs'!$G20="E",'V2 Global valeurs'!$E20="RENFORT 2"),VLOOKUP('V2 Global valeurs'!$A20,'V2 Global valeurs'!$A$2:$L$1221,8,FALSE),"0")</f>
        <v>0</v>
      </c>
      <c r="AQ20" s="1" t="str">
        <f>IF(AND('V2 Global valeurs'!$G20="E",'V2 Global valeurs'!$E20="RENFORT 2"),VLOOKUP('V2 Global valeurs'!$A20,'V2 Global valeurs'!$A$2:$L$1221,9,FALSE),"0")</f>
        <v>0</v>
      </c>
      <c r="AR20" s="1" t="str">
        <f>IF(AND('V2 Global valeurs'!$G20="E",'V2 Global valeurs'!$E20="RENFORT 2"),VLOOKUP('V2 Global valeurs'!$A20,'V2 Global valeurs'!$A$2:$L$1221,10,FALSE),"0")</f>
        <v>0</v>
      </c>
      <c r="AS20" s="1" t="str">
        <f>IF(AND('V2 Global valeurs'!$G20="E",'V2 Global valeurs'!$E20="RENFORT 2"),VLOOKUP('V2 Global valeurs'!$A20,'V2 Global valeurs'!$A$2:$L$1221,11,FALSE),"0")</f>
        <v>0</v>
      </c>
      <c r="AT20" s="1" t="str">
        <f>IF(AND('V2 Global valeurs'!$G20="E",'V2 Global valeurs'!$E20="RENFORT 2"),VLOOKUP('V2 Global valeurs'!$A20,'V2 Global valeurs'!$A$2:$L$1221,12,FALSE),"0")</f>
        <v>0</v>
      </c>
      <c r="AU20" s="1" t="str">
        <f>IF(AND('V2 Global valeurs'!$G20="A",'V2 Global valeurs'!$E20="RENFORT 2"),VLOOKUP('V2 Global valeurs'!$A20,'V2 Global valeurs'!$A$2:$L$1221,8,FALSE),"0")</f>
        <v>0</v>
      </c>
      <c r="AV20" s="1" t="str">
        <f>IF(AND('V2 Global valeurs'!$G20="A",'V2 Global valeurs'!$E20="RENFORT 2"),VLOOKUP('V2 Global valeurs'!$A20,'V2 Global valeurs'!$A$2:$L$1221,9,FALSE),"0")</f>
        <v>0</v>
      </c>
      <c r="AW20" s="1" t="str">
        <f>IF(AND('V2 Global valeurs'!$G20="A",'V2 Global valeurs'!$E20="RENFORT 2"),VLOOKUP('V2 Global valeurs'!$A20,'V2 Global valeurs'!$A$2:$L$1221,10,FALSE),"0")</f>
        <v>0</v>
      </c>
      <c r="AX20" s="1" t="str">
        <f>IF(AND('V2 Global valeurs'!$G20="A",'V2 Global valeurs'!$E20="RENFORT 2"),VLOOKUP('V2 Global valeurs'!$A20,'V2 Global valeurs'!$A$2:$L$1221,11,FALSE),"0")</f>
        <v>0</v>
      </c>
      <c r="AY20" s="1" t="str">
        <f>IF(AND('V2 Global valeurs'!$G20="A",'V2 Global valeurs'!$E20="RENFORT 2"),VLOOKUP('V2 Global valeurs'!$A20,'V2 Global valeurs'!$A$2:$L$1221,12,FALSE),"0")</f>
        <v>0</v>
      </c>
    </row>
    <row r="21" spans="1:51" x14ac:dyDescent="0.25">
      <c r="A21" t="s">
        <v>54</v>
      </c>
      <c r="B21" t="s">
        <v>52</v>
      </c>
      <c r="C21" t="s">
        <v>33</v>
      </c>
      <c r="D21" t="s">
        <v>53</v>
      </c>
      <c r="E21" t="s">
        <v>367</v>
      </c>
      <c r="F21">
        <v>4</v>
      </c>
      <c r="G21" s="2" t="s">
        <v>14</v>
      </c>
      <c r="H21">
        <v>0</v>
      </c>
      <c r="I21">
        <v>137.70000000000002</v>
      </c>
      <c r="J21">
        <v>0</v>
      </c>
      <c r="K21">
        <v>285.61</v>
      </c>
      <c r="L21">
        <v>0</v>
      </c>
      <c r="M21" t="s">
        <v>33</v>
      </c>
      <c r="N21" t="s">
        <v>53</v>
      </c>
      <c r="O21" s="4" t="s">
        <v>14</v>
      </c>
      <c r="P21" s="9" t="str">
        <f>IF(AND('V2 Global valeurs'!$G21="E",'V2 Global valeurs'!E21="BASE"),VLOOKUP('V2 Global valeurs'!$A21,'V2 Global valeurs'!$A$2:$L$1221,8,FALSE),"0")</f>
        <v>0</v>
      </c>
      <c r="Q21" s="9" t="str">
        <f>IF(AND('V2 Global valeurs'!$G21="E",'V2 Global valeurs'!E21="BASE"),VLOOKUP('V2 Global valeurs'!$A21,'V2 Global valeurs'!$A$2:$L$1221,9,FALSE),"0")</f>
        <v>0</v>
      </c>
      <c r="R21" s="9" t="str">
        <f>IF(AND('V2 Global valeurs'!$G21="E",'V2 Global valeurs'!E21="BASE"),VLOOKUP('V2 Global valeurs'!$A21,'V2 Global valeurs'!$A$2:$L$1221,10,FALSE),"0")</f>
        <v>0</v>
      </c>
      <c r="S21" s="9" t="str">
        <f>IF(AND('V2 Global valeurs'!$G21="E",'V2 Global valeurs'!E21="BASE"),VLOOKUP('V2 Global valeurs'!$A21,'V2 Global valeurs'!$A$2:$L$1221,11,FALSE),"0")</f>
        <v>0</v>
      </c>
      <c r="T21" s="9" t="str">
        <f>IF(AND('V2 Global valeurs'!$G21="E",'V2 Global valeurs'!E21="BASE"),VLOOKUP('V2 Global valeurs'!$A21,'V2 Global valeurs'!$A$2:$L$1221,12,FALSE),"0")</f>
        <v>0</v>
      </c>
      <c r="U21" s="9">
        <f>IF(AND('V2 Global valeurs'!$G21="A",'V2 Global valeurs'!E21="BASE"),VLOOKUP('V2 Global valeurs'!$A21,'V2 Global valeurs'!$A$2:$L$1221,8,FALSE),"0")</f>
        <v>0</v>
      </c>
      <c r="V21" s="9">
        <f>IF(AND('V2 Global valeurs'!$G21="A",'V2 Global valeurs'!E21="BASE"),VLOOKUP('V2 Global valeurs'!$A21,'V2 Global valeurs'!$A$2:$L$1221,9,FALSE),"0")</f>
        <v>137.70000000000002</v>
      </c>
      <c r="W21" s="9">
        <f>IF(AND('V2 Global valeurs'!$G21="A",'V2 Global valeurs'!E21="BASE"),VLOOKUP('V2 Global valeurs'!$A21,'V2 Global valeurs'!$A$2:$L$1221,10,FALSE),"0")</f>
        <v>0</v>
      </c>
      <c r="X21" s="9">
        <f>IF(AND('V2 Global valeurs'!$G21="A",'V2 Global valeurs'!E21="BASE"),VLOOKUP('V2 Global valeurs'!$A21,'V2 Global valeurs'!$A$2:$L$1221,11,FALSE),"0")</f>
        <v>285.61</v>
      </c>
      <c r="Y21" s="9">
        <f>IF(AND('V2 Global valeurs'!$G21="A",'V2 Global valeurs'!E21="BASE"),VLOOKUP('V2 Global valeurs'!$A21,'V2 Global valeurs'!$A$2:$L$1221,12,FALSE),"0")</f>
        <v>0</v>
      </c>
      <c r="AB21" s="3"/>
      <c r="AC21" s="3" t="str">
        <f>IF(AND('V2 Global valeurs'!$G21="E",'V2 Global valeurs'!$E21="RENFORT 1"),VLOOKUP('V2 Global valeurs'!$A21,'V2 Global valeurs'!$A$2:$L$1221,8,FALSE),"0")</f>
        <v>0</v>
      </c>
      <c r="AD21" s="3" t="str">
        <f>IF(AND('V2 Global valeurs'!$G21="E",'V2 Global valeurs'!$E21="RENFORT 1"),VLOOKUP('V2 Global valeurs'!$A21,'V2 Global valeurs'!$A$2:$L$1221,9,FALSE),"0")</f>
        <v>0</v>
      </c>
      <c r="AE21" s="3" t="str">
        <f>IF(AND('V2 Global valeurs'!$G21="E",'V2 Global valeurs'!$E21="RENFORT 1"),VLOOKUP('V2 Global valeurs'!$A21,'V2 Global valeurs'!$A$2:$L$1221,10,FALSE),"0")</f>
        <v>0</v>
      </c>
      <c r="AF21" s="3" t="str">
        <f>IF(AND('V2 Global valeurs'!$G21="E",'V2 Global valeurs'!$E21="RENFORT 1"),VLOOKUP('V2 Global valeurs'!$A21,'V2 Global valeurs'!$A$2:$L$1221,11,FALSE),"0")</f>
        <v>0</v>
      </c>
      <c r="AG21" s="3" t="str">
        <f>IF(AND('V2 Global valeurs'!$G21="E",'V2 Global valeurs'!$E21="RENFORT 1"),VLOOKUP('V2 Global valeurs'!$A21,'V2 Global valeurs'!$A$2:$L$1221,12,FALSE),"0")</f>
        <v>0</v>
      </c>
      <c r="AH21" s="3" t="str">
        <f>IF(AND('V2 Global valeurs'!$G21="A",'V2 Global valeurs'!$E21="RENFORT 1"),VLOOKUP('V2 Global valeurs'!$A21,'V2 Global valeurs'!$A$2:$L$1221,8,FALSE),"0")</f>
        <v>0</v>
      </c>
      <c r="AI21" s="3" t="str">
        <f>IF(AND('V2 Global valeurs'!$G21="A",'V2 Global valeurs'!$E21="RENFORT 1"),VLOOKUP('V2 Global valeurs'!$A21,'V2 Global valeurs'!$A$2:$L$1221,9,FALSE),"0")</f>
        <v>0</v>
      </c>
      <c r="AJ21" s="3" t="str">
        <f>IF(AND('V2 Global valeurs'!$G21="A",'V2 Global valeurs'!$E21="RENFORT 1"),VLOOKUP('V2 Global valeurs'!$A21,'V2 Global valeurs'!$A$2:$L$1221,10,FALSE),"0")</f>
        <v>0</v>
      </c>
      <c r="AK21" s="3" t="str">
        <f>IF(AND('V2 Global valeurs'!$G21="A",'V2 Global valeurs'!$E21="RENFORT 1"),VLOOKUP('V2 Global valeurs'!$A21,'V2 Global valeurs'!$A$2:$L$1221,11,FALSE),"0")</f>
        <v>0</v>
      </c>
      <c r="AL21" s="3" t="str">
        <f>IF(AND('V2 Global valeurs'!$G21="A",'V2 Global valeurs'!$E21="RENFORT 1"),VLOOKUP('V2 Global valeurs'!$A21,'V2 Global valeurs'!$A$2:$L$1221,12,FALSE),"0")</f>
        <v>0</v>
      </c>
      <c r="AP21" s="1" t="str">
        <f>IF(AND('V2 Global valeurs'!$G21="E",'V2 Global valeurs'!$E21="RENFORT 2"),VLOOKUP('V2 Global valeurs'!$A21,'V2 Global valeurs'!$A$2:$L$1221,8,FALSE),"0")</f>
        <v>0</v>
      </c>
      <c r="AQ21" s="1" t="str">
        <f>IF(AND('V2 Global valeurs'!$G21="E",'V2 Global valeurs'!$E21="RENFORT 2"),VLOOKUP('V2 Global valeurs'!$A21,'V2 Global valeurs'!$A$2:$L$1221,9,FALSE),"0")</f>
        <v>0</v>
      </c>
      <c r="AR21" s="1" t="str">
        <f>IF(AND('V2 Global valeurs'!$G21="E",'V2 Global valeurs'!$E21="RENFORT 2"),VLOOKUP('V2 Global valeurs'!$A21,'V2 Global valeurs'!$A$2:$L$1221,10,FALSE),"0")</f>
        <v>0</v>
      </c>
      <c r="AS21" s="1" t="str">
        <f>IF(AND('V2 Global valeurs'!$G21="E",'V2 Global valeurs'!$E21="RENFORT 2"),VLOOKUP('V2 Global valeurs'!$A21,'V2 Global valeurs'!$A$2:$L$1221,11,FALSE),"0")</f>
        <v>0</v>
      </c>
      <c r="AT21" s="1" t="str">
        <f>IF(AND('V2 Global valeurs'!$G21="E",'V2 Global valeurs'!$E21="RENFORT 2"),VLOOKUP('V2 Global valeurs'!$A21,'V2 Global valeurs'!$A$2:$L$1221,12,FALSE),"0")</f>
        <v>0</v>
      </c>
      <c r="AU21" s="1" t="str">
        <f>IF(AND('V2 Global valeurs'!$G21="A",'V2 Global valeurs'!$E21="RENFORT 2"),VLOOKUP('V2 Global valeurs'!$A21,'V2 Global valeurs'!$A$2:$L$1221,8,FALSE),"0")</f>
        <v>0</v>
      </c>
      <c r="AV21" s="1" t="str">
        <f>IF(AND('V2 Global valeurs'!$G21="A",'V2 Global valeurs'!$E21="RENFORT 2"),VLOOKUP('V2 Global valeurs'!$A21,'V2 Global valeurs'!$A$2:$L$1221,9,FALSE),"0")</f>
        <v>0</v>
      </c>
      <c r="AW21" s="1" t="str">
        <f>IF(AND('V2 Global valeurs'!$G21="A",'V2 Global valeurs'!$E21="RENFORT 2"),VLOOKUP('V2 Global valeurs'!$A21,'V2 Global valeurs'!$A$2:$L$1221,10,FALSE),"0")</f>
        <v>0</v>
      </c>
      <c r="AX21" s="1" t="str">
        <f>IF(AND('V2 Global valeurs'!$G21="A",'V2 Global valeurs'!$E21="RENFORT 2"),VLOOKUP('V2 Global valeurs'!$A21,'V2 Global valeurs'!$A$2:$L$1221,11,FALSE),"0")</f>
        <v>0</v>
      </c>
      <c r="AY21" s="1" t="str">
        <f>IF(AND('V2 Global valeurs'!$G21="A",'V2 Global valeurs'!$E21="RENFORT 2"),VLOOKUP('V2 Global valeurs'!$A21,'V2 Global valeurs'!$A$2:$L$1221,12,FALSE),"0")</f>
        <v>0</v>
      </c>
    </row>
    <row r="22" spans="1:51" x14ac:dyDescent="0.25">
      <c r="A22" t="s">
        <v>55</v>
      </c>
      <c r="B22" t="s">
        <v>52</v>
      </c>
      <c r="C22" t="s">
        <v>35</v>
      </c>
      <c r="D22" t="s">
        <v>53</v>
      </c>
      <c r="E22" t="s">
        <v>367</v>
      </c>
      <c r="F22">
        <v>4</v>
      </c>
      <c r="G22" s="2" t="s">
        <v>14</v>
      </c>
      <c r="H22">
        <v>0</v>
      </c>
      <c r="I22">
        <v>162.04000000000002</v>
      </c>
      <c r="J22">
        <v>0</v>
      </c>
      <c r="K22">
        <v>336.44000000000005</v>
      </c>
      <c r="L22">
        <v>0</v>
      </c>
      <c r="M22" t="s">
        <v>35</v>
      </c>
      <c r="N22" t="s">
        <v>53</v>
      </c>
      <c r="O22" s="4" t="s">
        <v>14</v>
      </c>
      <c r="P22" s="9" t="str">
        <f>IF(AND('V2 Global valeurs'!$G22="E",'V2 Global valeurs'!E22="BASE"),VLOOKUP('V2 Global valeurs'!$A22,'V2 Global valeurs'!$A$2:$L$1221,8,FALSE),"0")</f>
        <v>0</v>
      </c>
      <c r="Q22" s="9" t="str">
        <f>IF(AND('V2 Global valeurs'!$G22="E",'V2 Global valeurs'!E22="BASE"),VLOOKUP('V2 Global valeurs'!$A22,'V2 Global valeurs'!$A$2:$L$1221,9,FALSE),"0")</f>
        <v>0</v>
      </c>
      <c r="R22" s="9" t="str">
        <f>IF(AND('V2 Global valeurs'!$G22="E",'V2 Global valeurs'!E22="BASE"),VLOOKUP('V2 Global valeurs'!$A22,'V2 Global valeurs'!$A$2:$L$1221,10,FALSE),"0")</f>
        <v>0</v>
      </c>
      <c r="S22" s="9" t="str">
        <f>IF(AND('V2 Global valeurs'!$G22="E",'V2 Global valeurs'!E22="BASE"),VLOOKUP('V2 Global valeurs'!$A22,'V2 Global valeurs'!$A$2:$L$1221,11,FALSE),"0")</f>
        <v>0</v>
      </c>
      <c r="T22" s="9" t="str">
        <f>IF(AND('V2 Global valeurs'!$G22="E",'V2 Global valeurs'!E22="BASE"),VLOOKUP('V2 Global valeurs'!$A22,'V2 Global valeurs'!$A$2:$L$1221,12,FALSE),"0")</f>
        <v>0</v>
      </c>
      <c r="U22" s="9">
        <f>IF(AND('V2 Global valeurs'!$G22="A",'V2 Global valeurs'!E22="BASE"),VLOOKUP('V2 Global valeurs'!$A22,'V2 Global valeurs'!$A$2:$L$1221,8,FALSE),"0")</f>
        <v>0</v>
      </c>
      <c r="V22" s="9">
        <f>IF(AND('V2 Global valeurs'!$G22="A",'V2 Global valeurs'!E22="BASE"),VLOOKUP('V2 Global valeurs'!$A22,'V2 Global valeurs'!$A$2:$L$1221,9,FALSE),"0")</f>
        <v>162.04000000000002</v>
      </c>
      <c r="W22" s="9">
        <f>IF(AND('V2 Global valeurs'!$G22="A",'V2 Global valeurs'!E22="BASE"),VLOOKUP('V2 Global valeurs'!$A22,'V2 Global valeurs'!$A$2:$L$1221,10,FALSE),"0")</f>
        <v>0</v>
      </c>
      <c r="X22" s="9">
        <f>IF(AND('V2 Global valeurs'!$G22="A",'V2 Global valeurs'!E22="BASE"),VLOOKUP('V2 Global valeurs'!$A22,'V2 Global valeurs'!$A$2:$L$1221,11,FALSE),"0")</f>
        <v>336.44000000000005</v>
      </c>
      <c r="Y22" s="9">
        <f>IF(AND('V2 Global valeurs'!$G22="A",'V2 Global valeurs'!E22="BASE"),VLOOKUP('V2 Global valeurs'!$A22,'V2 Global valeurs'!$A$2:$L$1221,12,FALSE),"0")</f>
        <v>0</v>
      </c>
      <c r="AB22" s="3"/>
      <c r="AC22" s="3" t="str">
        <f>IF(AND('V2 Global valeurs'!$G22="E",'V2 Global valeurs'!$E22="RENFORT 1"),VLOOKUP('V2 Global valeurs'!$A22,'V2 Global valeurs'!$A$2:$L$1221,8,FALSE),"0")</f>
        <v>0</v>
      </c>
      <c r="AD22" s="3" t="str">
        <f>IF(AND('V2 Global valeurs'!$G22="E",'V2 Global valeurs'!$E22="RENFORT 1"),VLOOKUP('V2 Global valeurs'!$A22,'V2 Global valeurs'!$A$2:$L$1221,9,FALSE),"0")</f>
        <v>0</v>
      </c>
      <c r="AE22" s="3" t="str">
        <f>IF(AND('V2 Global valeurs'!$G22="E",'V2 Global valeurs'!$E22="RENFORT 1"),VLOOKUP('V2 Global valeurs'!$A22,'V2 Global valeurs'!$A$2:$L$1221,10,FALSE),"0")</f>
        <v>0</v>
      </c>
      <c r="AF22" s="3" t="str">
        <f>IF(AND('V2 Global valeurs'!$G22="E",'V2 Global valeurs'!$E22="RENFORT 1"),VLOOKUP('V2 Global valeurs'!$A22,'V2 Global valeurs'!$A$2:$L$1221,11,FALSE),"0")</f>
        <v>0</v>
      </c>
      <c r="AG22" s="3" t="str">
        <f>IF(AND('V2 Global valeurs'!$G22="E",'V2 Global valeurs'!$E22="RENFORT 1"),VLOOKUP('V2 Global valeurs'!$A22,'V2 Global valeurs'!$A$2:$L$1221,12,FALSE),"0")</f>
        <v>0</v>
      </c>
      <c r="AH22" s="3" t="str">
        <f>IF(AND('V2 Global valeurs'!$G22="A",'V2 Global valeurs'!$E22="RENFORT 1"),VLOOKUP('V2 Global valeurs'!$A22,'V2 Global valeurs'!$A$2:$L$1221,8,FALSE),"0")</f>
        <v>0</v>
      </c>
      <c r="AI22" s="3" t="str">
        <f>IF(AND('V2 Global valeurs'!$G22="A",'V2 Global valeurs'!$E22="RENFORT 1"),VLOOKUP('V2 Global valeurs'!$A22,'V2 Global valeurs'!$A$2:$L$1221,9,FALSE),"0")</f>
        <v>0</v>
      </c>
      <c r="AJ22" s="3" t="str">
        <f>IF(AND('V2 Global valeurs'!$G22="A",'V2 Global valeurs'!$E22="RENFORT 1"),VLOOKUP('V2 Global valeurs'!$A22,'V2 Global valeurs'!$A$2:$L$1221,10,FALSE),"0")</f>
        <v>0</v>
      </c>
      <c r="AK22" s="3" t="str">
        <f>IF(AND('V2 Global valeurs'!$G22="A",'V2 Global valeurs'!$E22="RENFORT 1"),VLOOKUP('V2 Global valeurs'!$A22,'V2 Global valeurs'!$A$2:$L$1221,11,FALSE),"0")</f>
        <v>0</v>
      </c>
      <c r="AL22" s="3" t="str">
        <f>IF(AND('V2 Global valeurs'!$G22="A",'V2 Global valeurs'!$E22="RENFORT 1"),VLOOKUP('V2 Global valeurs'!$A22,'V2 Global valeurs'!$A$2:$L$1221,12,FALSE),"0")</f>
        <v>0</v>
      </c>
      <c r="AP22" s="1" t="str">
        <f>IF(AND('V2 Global valeurs'!$G22="E",'V2 Global valeurs'!$E22="RENFORT 2"),VLOOKUP('V2 Global valeurs'!$A22,'V2 Global valeurs'!$A$2:$L$1221,8,FALSE),"0")</f>
        <v>0</v>
      </c>
      <c r="AQ22" s="1" t="str">
        <f>IF(AND('V2 Global valeurs'!$G22="E",'V2 Global valeurs'!$E22="RENFORT 2"),VLOOKUP('V2 Global valeurs'!$A22,'V2 Global valeurs'!$A$2:$L$1221,9,FALSE),"0")</f>
        <v>0</v>
      </c>
      <c r="AR22" s="1" t="str">
        <f>IF(AND('V2 Global valeurs'!$G22="E",'V2 Global valeurs'!$E22="RENFORT 2"),VLOOKUP('V2 Global valeurs'!$A22,'V2 Global valeurs'!$A$2:$L$1221,10,FALSE),"0")</f>
        <v>0</v>
      </c>
      <c r="AS22" s="1" t="str">
        <f>IF(AND('V2 Global valeurs'!$G22="E",'V2 Global valeurs'!$E22="RENFORT 2"),VLOOKUP('V2 Global valeurs'!$A22,'V2 Global valeurs'!$A$2:$L$1221,11,FALSE),"0")</f>
        <v>0</v>
      </c>
      <c r="AT22" s="1" t="str">
        <f>IF(AND('V2 Global valeurs'!$G22="E",'V2 Global valeurs'!$E22="RENFORT 2"),VLOOKUP('V2 Global valeurs'!$A22,'V2 Global valeurs'!$A$2:$L$1221,12,FALSE),"0")</f>
        <v>0</v>
      </c>
      <c r="AU22" s="1" t="str">
        <f>IF(AND('V2 Global valeurs'!$G22="A",'V2 Global valeurs'!$E22="RENFORT 2"),VLOOKUP('V2 Global valeurs'!$A22,'V2 Global valeurs'!$A$2:$L$1221,8,FALSE),"0")</f>
        <v>0</v>
      </c>
      <c r="AV22" s="1" t="str">
        <f>IF(AND('V2 Global valeurs'!$G22="A",'V2 Global valeurs'!$E22="RENFORT 2"),VLOOKUP('V2 Global valeurs'!$A22,'V2 Global valeurs'!$A$2:$L$1221,9,FALSE),"0")</f>
        <v>0</v>
      </c>
      <c r="AW22" s="1" t="str">
        <f>IF(AND('V2 Global valeurs'!$G22="A",'V2 Global valeurs'!$E22="RENFORT 2"),VLOOKUP('V2 Global valeurs'!$A22,'V2 Global valeurs'!$A$2:$L$1221,10,FALSE),"0")</f>
        <v>0</v>
      </c>
      <c r="AX22" s="1" t="str">
        <f>IF(AND('V2 Global valeurs'!$G22="A",'V2 Global valeurs'!$E22="RENFORT 2"),VLOOKUP('V2 Global valeurs'!$A22,'V2 Global valeurs'!$A$2:$L$1221,11,FALSE),"0")</f>
        <v>0</v>
      </c>
      <c r="AY22" s="1" t="str">
        <f>IF(AND('V2 Global valeurs'!$G22="A",'V2 Global valeurs'!$E22="RENFORT 2"),VLOOKUP('V2 Global valeurs'!$A22,'V2 Global valeurs'!$A$2:$L$1221,12,FALSE),"0")</f>
        <v>0</v>
      </c>
    </row>
    <row r="23" spans="1:51" x14ac:dyDescent="0.25">
      <c r="A23" t="s">
        <v>56</v>
      </c>
      <c r="B23" t="s">
        <v>57</v>
      </c>
      <c r="C23" t="s">
        <v>31</v>
      </c>
      <c r="D23" t="s">
        <v>58</v>
      </c>
      <c r="E23" t="s">
        <v>367</v>
      </c>
      <c r="F23">
        <v>4</v>
      </c>
      <c r="G23" s="2" t="s">
        <v>14</v>
      </c>
      <c r="H23">
        <v>0</v>
      </c>
      <c r="I23">
        <v>128.34</v>
      </c>
      <c r="J23">
        <v>0</v>
      </c>
      <c r="K23">
        <v>296.31</v>
      </c>
      <c r="L23">
        <v>0</v>
      </c>
      <c r="M23" t="s">
        <v>31</v>
      </c>
      <c r="N23" t="s">
        <v>58</v>
      </c>
      <c r="O23" s="4" t="s">
        <v>14</v>
      </c>
      <c r="P23" s="9" t="str">
        <f>IF(AND('V2 Global valeurs'!$G23="E",'V2 Global valeurs'!E23="BASE"),VLOOKUP('V2 Global valeurs'!$A23,'V2 Global valeurs'!$A$2:$L$1221,8,FALSE),"0")</f>
        <v>0</v>
      </c>
      <c r="Q23" s="9" t="str">
        <f>IF(AND('V2 Global valeurs'!$G23="E",'V2 Global valeurs'!E23="BASE"),VLOOKUP('V2 Global valeurs'!$A23,'V2 Global valeurs'!$A$2:$L$1221,9,FALSE),"0")</f>
        <v>0</v>
      </c>
      <c r="R23" s="9" t="str">
        <f>IF(AND('V2 Global valeurs'!$G23="E",'V2 Global valeurs'!E23="BASE"),VLOOKUP('V2 Global valeurs'!$A23,'V2 Global valeurs'!$A$2:$L$1221,10,FALSE),"0")</f>
        <v>0</v>
      </c>
      <c r="S23" s="9" t="str">
        <f>IF(AND('V2 Global valeurs'!$G23="E",'V2 Global valeurs'!E23="BASE"),VLOOKUP('V2 Global valeurs'!$A23,'V2 Global valeurs'!$A$2:$L$1221,11,FALSE),"0")</f>
        <v>0</v>
      </c>
      <c r="T23" s="9" t="str">
        <f>IF(AND('V2 Global valeurs'!$G23="E",'V2 Global valeurs'!E23="BASE"),VLOOKUP('V2 Global valeurs'!$A23,'V2 Global valeurs'!$A$2:$L$1221,12,FALSE),"0")</f>
        <v>0</v>
      </c>
      <c r="U23" s="9">
        <f>IF(AND('V2 Global valeurs'!$G23="A",'V2 Global valeurs'!E23="BASE"),VLOOKUP('V2 Global valeurs'!$A23,'V2 Global valeurs'!$A$2:$L$1221,8,FALSE),"0")</f>
        <v>0</v>
      </c>
      <c r="V23" s="9">
        <f>IF(AND('V2 Global valeurs'!$G23="A",'V2 Global valeurs'!E23="BASE"),VLOOKUP('V2 Global valeurs'!$A23,'V2 Global valeurs'!$A$2:$L$1221,9,FALSE),"0")</f>
        <v>128.34</v>
      </c>
      <c r="W23" s="9">
        <f>IF(AND('V2 Global valeurs'!$G23="A",'V2 Global valeurs'!E23="BASE"),VLOOKUP('V2 Global valeurs'!$A23,'V2 Global valeurs'!$A$2:$L$1221,10,FALSE),"0")</f>
        <v>0</v>
      </c>
      <c r="X23" s="9">
        <f>IF(AND('V2 Global valeurs'!$G23="A",'V2 Global valeurs'!E23="BASE"),VLOOKUP('V2 Global valeurs'!$A23,'V2 Global valeurs'!$A$2:$L$1221,11,FALSE),"0")</f>
        <v>296.31</v>
      </c>
      <c r="Y23" s="9">
        <f>IF(AND('V2 Global valeurs'!$G23="A",'V2 Global valeurs'!E23="BASE"),VLOOKUP('V2 Global valeurs'!$A23,'V2 Global valeurs'!$A$2:$L$1221,12,FALSE),"0")</f>
        <v>0</v>
      </c>
      <c r="AB23" s="3"/>
      <c r="AC23" s="3" t="str">
        <f>IF(AND('V2 Global valeurs'!$G23="E",'V2 Global valeurs'!$E23="RENFORT 1"),VLOOKUP('V2 Global valeurs'!$A23,'V2 Global valeurs'!$A$2:$L$1221,8,FALSE),"0")</f>
        <v>0</v>
      </c>
      <c r="AD23" s="3" t="str">
        <f>IF(AND('V2 Global valeurs'!$G23="E",'V2 Global valeurs'!$E23="RENFORT 1"),VLOOKUP('V2 Global valeurs'!$A23,'V2 Global valeurs'!$A$2:$L$1221,9,FALSE),"0")</f>
        <v>0</v>
      </c>
      <c r="AE23" s="3" t="str">
        <f>IF(AND('V2 Global valeurs'!$G23="E",'V2 Global valeurs'!$E23="RENFORT 1"),VLOOKUP('V2 Global valeurs'!$A23,'V2 Global valeurs'!$A$2:$L$1221,10,FALSE),"0")</f>
        <v>0</v>
      </c>
      <c r="AF23" s="3" t="str">
        <f>IF(AND('V2 Global valeurs'!$G23="E",'V2 Global valeurs'!$E23="RENFORT 1"),VLOOKUP('V2 Global valeurs'!$A23,'V2 Global valeurs'!$A$2:$L$1221,11,FALSE),"0")</f>
        <v>0</v>
      </c>
      <c r="AG23" s="3" t="str">
        <f>IF(AND('V2 Global valeurs'!$G23="E",'V2 Global valeurs'!$E23="RENFORT 1"),VLOOKUP('V2 Global valeurs'!$A23,'V2 Global valeurs'!$A$2:$L$1221,12,FALSE),"0")</f>
        <v>0</v>
      </c>
      <c r="AH23" s="3" t="str">
        <f>IF(AND('V2 Global valeurs'!$G23="A",'V2 Global valeurs'!$E23="RENFORT 1"),VLOOKUP('V2 Global valeurs'!$A23,'V2 Global valeurs'!$A$2:$L$1221,8,FALSE),"0")</f>
        <v>0</v>
      </c>
      <c r="AI23" s="3" t="str">
        <f>IF(AND('V2 Global valeurs'!$G23="A",'V2 Global valeurs'!$E23="RENFORT 1"),VLOOKUP('V2 Global valeurs'!$A23,'V2 Global valeurs'!$A$2:$L$1221,9,FALSE),"0")</f>
        <v>0</v>
      </c>
      <c r="AJ23" s="3" t="str">
        <f>IF(AND('V2 Global valeurs'!$G23="A",'V2 Global valeurs'!$E23="RENFORT 1"),VLOOKUP('V2 Global valeurs'!$A23,'V2 Global valeurs'!$A$2:$L$1221,10,FALSE),"0")</f>
        <v>0</v>
      </c>
      <c r="AK23" s="3" t="str">
        <f>IF(AND('V2 Global valeurs'!$G23="A",'V2 Global valeurs'!$E23="RENFORT 1"),VLOOKUP('V2 Global valeurs'!$A23,'V2 Global valeurs'!$A$2:$L$1221,11,FALSE),"0")</f>
        <v>0</v>
      </c>
      <c r="AL23" s="3" t="str">
        <f>IF(AND('V2 Global valeurs'!$G23="A",'V2 Global valeurs'!$E23="RENFORT 1"),VLOOKUP('V2 Global valeurs'!$A23,'V2 Global valeurs'!$A$2:$L$1221,12,FALSE),"0")</f>
        <v>0</v>
      </c>
      <c r="AP23" s="1" t="str">
        <f>IF(AND('V2 Global valeurs'!$G23="E",'V2 Global valeurs'!$E23="RENFORT 2"),VLOOKUP('V2 Global valeurs'!$A23,'V2 Global valeurs'!$A$2:$L$1221,8,FALSE),"0")</f>
        <v>0</v>
      </c>
      <c r="AQ23" s="1" t="str">
        <f>IF(AND('V2 Global valeurs'!$G23="E",'V2 Global valeurs'!$E23="RENFORT 2"),VLOOKUP('V2 Global valeurs'!$A23,'V2 Global valeurs'!$A$2:$L$1221,9,FALSE),"0")</f>
        <v>0</v>
      </c>
      <c r="AR23" s="1" t="str">
        <f>IF(AND('V2 Global valeurs'!$G23="E",'V2 Global valeurs'!$E23="RENFORT 2"),VLOOKUP('V2 Global valeurs'!$A23,'V2 Global valeurs'!$A$2:$L$1221,10,FALSE),"0")</f>
        <v>0</v>
      </c>
      <c r="AS23" s="1" t="str">
        <f>IF(AND('V2 Global valeurs'!$G23="E",'V2 Global valeurs'!$E23="RENFORT 2"),VLOOKUP('V2 Global valeurs'!$A23,'V2 Global valeurs'!$A$2:$L$1221,11,FALSE),"0")</f>
        <v>0</v>
      </c>
      <c r="AT23" s="1" t="str">
        <f>IF(AND('V2 Global valeurs'!$G23="E",'V2 Global valeurs'!$E23="RENFORT 2"),VLOOKUP('V2 Global valeurs'!$A23,'V2 Global valeurs'!$A$2:$L$1221,12,FALSE),"0")</f>
        <v>0</v>
      </c>
      <c r="AU23" s="1" t="str">
        <f>IF(AND('V2 Global valeurs'!$G23="A",'V2 Global valeurs'!$E23="RENFORT 2"),VLOOKUP('V2 Global valeurs'!$A23,'V2 Global valeurs'!$A$2:$L$1221,8,FALSE),"0")</f>
        <v>0</v>
      </c>
      <c r="AV23" s="1" t="str">
        <f>IF(AND('V2 Global valeurs'!$G23="A",'V2 Global valeurs'!$E23="RENFORT 2"),VLOOKUP('V2 Global valeurs'!$A23,'V2 Global valeurs'!$A$2:$L$1221,9,FALSE),"0")</f>
        <v>0</v>
      </c>
      <c r="AW23" s="1" t="str">
        <f>IF(AND('V2 Global valeurs'!$G23="A",'V2 Global valeurs'!$E23="RENFORT 2"),VLOOKUP('V2 Global valeurs'!$A23,'V2 Global valeurs'!$A$2:$L$1221,10,FALSE),"0")</f>
        <v>0</v>
      </c>
      <c r="AX23" s="1" t="str">
        <f>IF(AND('V2 Global valeurs'!$G23="A",'V2 Global valeurs'!$E23="RENFORT 2"),VLOOKUP('V2 Global valeurs'!$A23,'V2 Global valeurs'!$A$2:$L$1221,11,FALSE),"0")</f>
        <v>0</v>
      </c>
      <c r="AY23" s="1" t="str">
        <f>IF(AND('V2 Global valeurs'!$G23="A",'V2 Global valeurs'!$E23="RENFORT 2"),VLOOKUP('V2 Global valeurs'!$A23,'V2 Global valeurs'!$A$2:$L$1221,12,FALSE),"0")</f>
        <v>0</v>
      </c>
    </row>
    <row r="24" spans="1:51" x14ac:dyDescent="0.25">
      <c r="A24" t="s">
        <v>59</v>
      </c>
      <c r="B24" t="s">
        <v>57</v>
      </c>
      <c r="C24" t="s">
        <v>33</v>
      </c>
      <c r="D24" t="s">
        <v>58</v>
      </c>
      <c r="E24" t="s">
        <v>367</v>
      </c>
      <c r="F24">
        <v>4</v>
      </c>
      <c r="G24" s="2" t="s">
        <v>14</v>
      </c>
      <c r="H24">
        <v>0</v>
      </c>
      <c r="I24">
        <v>154.79000000000002</v>
      </c>
      <c r="J24">
        <v>0</v>
      </c>
      <c r="K24">
        <v>306.94</v>
      </c>
      <c r="L24">
        <v>0</v>
      </c>
      <c r="M24" t="s">
        <v>33</v>
      </c>
      <c r="N24" t="s">
        <v>58</v>
      </c>
      <c r="O24" s="4" t="s">
        <v>14</v>
      </c>
      <c r="P24" s="9" t="str">
        <f>IF(AND('V2 Global valeurs'!$G24="E",'V2 Global valeurs'!E24="BASE"),VLOOKUP('V2 Global valeurs'!$A24,'V2 Global valeurs'!$A$2:$L$1221,8,FALSE),"0")</f>
        <v>0</v>
      </c>
      <c r="Q24" s="9" t="str">
        <f>IF(AND('V2 Global valeurs'!$G24="E",'V2 Global valeurs'!E24="BASE"),VLOOKUP('V2 Global valeurs'!$A24,'V2 Global valeurs'!$A$2:$L$1221,9,FALSE),"0")</f>
        <v>0</v>
      </c>
      <c r="R24" s="9" t="str">
        <f>IF(AND('V2 Global valeurs'!$G24="E",'V2 Global valeurs'!E24="BASE"),VLOOKUP('V2 Global valeurs'!$A24,'V2 Global valeurs'!$A$2:$L$1221,10,FALSE),"0")</f>
        <v>0</v>
      </c>
      <c r="S24" s="9" t="str">
        <f>IF(AND('V2 Global valeurs'!$G24="E",'V2 Global valeurs'!E24="BASE"),VLOOKUP('V2 Global valeurs'!$A24,'V2 Global valeurs'!$A$2:$L$1221,11,FALSE),"0")</f>
        <v>0</v>
      </c>
      <c r="T24" s="9" t="str">
        <f>IF(AND('V2 Global valeurs'!$G24="E",'V2 Global valeurs'!E24="BASE"),VLOOKUP('V2 Global valeurs'!$A24,'V2 Global valeurs'!$A$2:$L$1221,12,FALSE),"0")</f>
        <v>0</v>
      </c>
      <c r="U24" s="9">
        <f>IF(AND('V2 Global valeurs'!$G24="A",'V2 Global valeurs'!E24="BASE"),VLOOKUP('V2 Global valeurs'!$A24,'V2 Global valeurs'!$A$2:$L$1221,8,FALSE),"0")</f>
        <v>0</v>
      </c>
      <c r="V24" s="9">
        <f>IF(AND('V2 Global valeurs'!$G24="A",'V2 Global valeurs'!E24="BASE"),VLOOKUP('V2 Global valeurs'!$A24,'V2 Global valeurs'!$A$2:$L$1221,9,FALSE),"0")</f>
        <v>154.79000000000002</v>
      </c>
      <c r="W24" s="9">
        <f>IF(AND('V2 Global valeurs'!$G24="A",'V2 Global valeurs'!E24="BASE"),VLOOKUP('V2 Global valeurs'!$A24,'V2 Global valeurs'!$A$2:$L$1221,10,FALSE),"0")</f>
        <v>0</v>
      </c>
      <c r="X24" s="9">
        <f>IF(AND('V2 Global valeurs'!$G24="A",'V2 Global valeurs'!E24="BASE"),VLOOKUP('V2 Global valeurs'!$A24,'V2 Global valeurs'!$A$2:$L$1221,11,FALSE),"0")</f>
        <v>306.94</v>
      </c>
      <c r="Y24" s="9">
        <f>IF(AND('V2 Global valeurs'!$G24="A",'V2 Global valeurs'!E24="BASE"),VLOOKUP('V2 Global valeurs'!$A24,'V2 Global valeurs'!$A$2:$L$1221,12,FALSE),"0")</f>
        <v>0</v>
      </c>
      <c r="AB24" s="3"/>
      <c r="AC24" s="3" t="str">
        <f>IF(AND('V2 Global valeurs'!$G24="E",'V2 Global valeurs'!$E24="RENFORT 1"),VLOOKUP('V2 Global valeurs'!$A24,'V2 Global valeurs'!$A$2:$L$1221,8,FALSE),"0")</f>
        <v>0</v>
      </c>
      <c r="AD24" s="3" t="str">
        <f>IF(AND('V2 Global valeurs'!$G24="E",'V2 Global valeurs'!$E24="RENFORT 1"),VLOOKUP('V2 Global valeurs'!$A24,'V2 Global valeurs'!$A$2:$L$1221,9,FALSE),"0")</f>
        <v>0</v>
      </c>
      <c r="AE24" s="3" t="str">
        <f>IF(AND('V2 Global valeurs'!$G24="E",'V2 Global valeurs'!$E24="RENFORT 1"),VLOOKUP('V2 Global valeurs'!$A24,'V2 Global valeurs'!$A$2:$L$1221,10,FALSE),"0")</f>
        <v>0</v>
      </c>
      <c r="AF24" s="3" t="str">
        <f>IF(AND('V2 Global valeurs'!$G24="E",'V2 Global valeurs'!$E24="RENFORT 1"),VLOOKUP('V2 Global valeurs'!$A24,'V2 Global valeurs'!$A$2:$L$1221,11,FALSE),"0")</f>
        <v>0</v>
      </c>
      <c r="AG24" s="3" t="str">
        <f>IF(AND('V2 Global valeurs'!$G24="E",'V2 Global valeurs'!$E24="RENFORT 1"),VLOOKUP('V2 Global valeurs'!$A24,'V2 Global valeurs'!$A$2:$L$1221,12,FALSE),"0")</f>
        <v>0</v>
      </c>
      <c r="AH24" s="3" t="str">
        <f>IF(AND('V2 Global valeurs'!$G24="A",'V2 Global valeurs'!$E24="RENFORT 1"),VLOOKUP('V2 Global valeurs'!$A24,'V2 Global valeurs'!$A$2:$L$1221,8,FALSE),"0")</f>
        <v>0</v>
      </c>
      <c r="AI24" s="3" t="str">
        <f>IF(AND('V2 Global valeurs'!$G24="A",'V2 Global valeurs'!$E24="RENFORT 1"),VLOOKUP('V2 Global valeurs'!$A24,'V2 Global valeurs'!$A$2:$L$1221,9,FALSE),"0")</f>
        <v>0</v>
      </c>
      <c r="AJ24" s="3" t="str">
        <f>IF(AND('V2 Global valeurs'!$G24="A",'V2 Global valeurs'!$E24="RENFORT 1"),VLOOKUP('V2 Global valeurs'!$A24,'V2 Global valeurs'!$A$2:$L$1221,10,FALSE),"0")</f>
        <v>0</v>
      </c>
      <c r="AK24" s="3" t="str">
        <f>IF(AND('V2 Global valeurs'!$G24="A",'V2 Global valeurs'!$E24="RENFORT 1"),VLOOKUP('V2 Global valeurs'!$A24,'V2 Global valeurs'!$A$2:$L$1221,11,FALSE),"0")</f>
        <v>0</v>
      </c>
      <c r="AL24" s="3" t="str">
        <f>IF(AND('V2 Global valeurs'!$G24="A",'V2 Global valeurs'!$E24="RENFORT 1"),VLOOKUP('V2 Global valeurs'!$A24,'V2 Global valeurs'!$A$2:$L$1221,12,FALSE),"0")</f>
        <v>0</v>
      </c>
      <c r="AP24" s="1" t="str">
        <f>IF(AND('V2 Global valeurs'!$G24="E",'V2 Global valeurs'!$E24="RENFORT 2"),VLOOKUP('V2 Global valeurs'!$A24,'V2 Global valeurs'!$A$2:$L$1221,8,FALSE),"0")</f>
        <v>0</v>
      </c>
      <c r="AQ24" s="1" t="str">
        <f>IF(AND('V2 Global valeurs'!$G24="E",'V2 Global valeurs'!$E24="RENFORT 2"),VLOOKUP('V2 Global valeurs'!$A24,'V2 Global valeurs'!$A$2:$L$1221,9,FALSE),"0")</f>
        <v>0</v>
      </c>
      <c r="AR24" s="1" t="str">
        <f>IF(AND('V2 Global valeurs'!$G24="E",'V2 Global valeurs'!$E24="RENFORT 2"),VLOOKUP('V2 Global valeurs'!$A24,'V2 Global valeurs'!$A$2:$L$1221,10,FALSE),"0")</f>
        <v>0</v>
      </c>
      <c r="AS24" s="1" t="str">
        <f>IF(AND('V2 Global valeurs'!$G24="E",'V2 Global valeurs'!$E24="RENFORT 2"),VLOOKUP('V2 Global valeurs'!$A24,'V2 Global valeurs'!$A$2:$L$1221,11,FALSE),"0")</f>
        <v>0</v>
      </c>
      <c r="AT24" s="1" t="str">
        <f>IF(AND('V2 Global valeurs'!$G24="E",'V2 Global valeurs'!$E24="RENFORT 2"),VLOOKUP('V2 Global valeurs'!$A24,'V2 Global valeurs'!$A$2:$L$1221,12,FALSE),"0")</f>
        <v>0</v>
      </c>
      <c r="AU24" s="1" t="str">
        <f>IF(AND('V2 Global valeurs'!$G24="A",'V2 Global valeurs'!$E24="RENFORT 2"),VLOOKUP('V2 Global valeurs'!$A24,'V2 Global valeurs'!$A$2:$L$1221,8,FALSE),"0")</f>
        <v>0</v>
      </c>
      <c r="AV24" s="1" t="str">
        <f>IF(AND('V2 Global valeurs'!$G24="A",'V2 Global valeurs'!$E24="RENFORT 2"),VLOOKUP('V2 Global valeurs'!$A24,'V2 Global valeurs'!$A$2:$L$1221,9,FALSE),"0")</f>
        <v>0</v>
      </c>
      <c r="AW24" s="1" t="str">
        <f>IF(AND('V2 Global valeurs'!$G24="A",'V2 Global valeurs'!$E24="RENFORT 2"),VLOOKUP('V2 Global valeurs'!$A24,'V2 Global valeurs'!$A$2:$L$1221,10,FALSE),"0")</f>
        <v>0</v>
      </c>
      <c r="AX24" s="1" t="str">
        <f>IF(AND('V2 Global valeurs'!$G24="A",'V2 Global valeurs'!$E24="RENFORT 2"),VLOOKUP('V2 Global valeurs'!$A24,'V2 Global valeurs'!$A$2:$L$1221,11,FALSE),"0")</f>
        <v>0</v>
      </c>
      <c r="AY24" s="1" t="str">
        <f>IF(AND('V2 Global valeurs'!$G24="A",'V2 Global valeurs'!$E24="RENFORT 2"),VLOOKUP('V2 Global valeurs'!$A24,'V2 Global valeurs'!$A$2:$L$1221,12,FALSE),"0")</f>
        <v>0</v>
      </c>
    </row>
    <row r="25" spans="1:51" x14ac:dyDescent="0.25">
      <c r="A25" t="s">
        <v>60</v>
      </c>
      <c r="B25" t="s">
        <v>57</v>
      </c>
      <c r="C25" t="s">
        <v>35</v>
      </c>
      <c r="D25" t="s">
        <v>58</v>
      </c>
      <c r="E25" t="s">
        <v>367</v>
      </c>
      <c r="F25">
        <v>4</v>
      </c>
      <c r="G25" s="2" t="s">
        <v>14</v>
      </c>
      <c r="H25">
        <v>0</v>
      </c>
      <c r="I25">
        <v>178.23000000000002</v>
      </c>
      <c r="J25">
        <v>0</v>
      </c>
      <c r="K25">
        <v>353.49</v>
      </c>
      <c r="L25">
        <v>0</v>
      </c>
      <c r="M25" t="s">
        <v>35</v>
      </c>
      <c r="N25" t="s">
        <v>58</v>
      </c>
      <c r="O25" s="4" t="s">
        <v>14</v>
      </c>
      <c r="P25" s="9" t="str">
        <f>IF(AND('V2 Global valeurs'!$G25="E",'V2 Global valeurs'!E25="BASE"),VLOOKUP('V2 Global valeurs'!$A25,'V2 Global valeurs'!$A$2:$L$1221,8,FALSE),"0")</f>
        <v>0</v>
      </c>
      <c r="Q25" s="9" t="str">
        <f>IF(AND('V2 Global valeurs'!$G25="E",'V2 Global valeurs'!E25="BASE"),VLOOKUP('V2 Global valeurs'!$A25,'V2 Global valeurs'!$A$2:$L$1221,9,FALSE),"0")</f>
        <v>0</v>
      </c>
      <c r="R25" s="9" t="str">
        <f>IF(AND('V2 Global valeurs'!$G25="E",'V2 Global valeurs'!E25="BASE"),VLOOKUP('V2 Global valeurs'!$A25,'V2 Global valeurs'!$A$2:$L$1221,10,FALSE),"0")</f>
        <v>0</v>
      </c>
      <c r="S25" s="9" t="str">
        <f>IF(AND('V2 Global valeurs'!$G25="E",'V2 Global valeurs'!E25="BASE"),VLOOKUP('V2 Global valeurs'!$A25,'V2 Global valeurs'!$A$2:$L$1221,11,FALSE),"0")</f>
        <v>0</v>
      </c>
      <c r="T25" s="9" t="str">
        <f>IF(AND('V2 Global valeurs'!$G25="E",'V2 Global valeurs'!E25="BASE"),VLOOKUP('V2 Global valeurs'!$A25,'V2 Global valeurs'!$A$2:$L$1221,12,FALSE),"0")</f>
        <v>0</v>
      </c>
      <c r="U25" s="9">
        <f>IF(AND('V2 Global valeurs'!$G25="A",'V2 Global valeurs'!E25="BASE"),VLOOKUP('V2 Global valeurs'!$A25,'V2 Global valeurs'!$A$2:$L$1221,8,FALSE),"0")</f>
        <v>0</v>
      </c>
      <c r="V25" s="9">
        <f>IF(AND('V2 Global valeurs'!$G25="A",'V2 Global valeurs'!E25="BASE"),VLOOKUP('V2 Global valeurs'!$A25,'V2 Global valeurs'!$A$2:$L$1221,9,FALSE),"0")</f>
        <v>178.23000000000002</v>
      </c>
      <c r="W25" s="9">
        <f>IF(AND('V2 Global valeurs'!$G25="A",'V2 Global valeurs'!E25="BASE"),VLOOKUP('V2 Global valeurs'!$A25,'V2 Global valeurs'!$A$2:$L$1221,10,FALSE),"0")</f>
        <v>0</v>
      </c>
      <c r="X25" s="9">
        <f>IF(AND('V2 Global valeurs'!$G25="A",'V2 Global valeurs'!E25="BASE"),VLOOKUP('V2 Global valeurs'!$A25,'V2 Global valeurs'!$A$2:$L$1221,11,FALSE),"0")</f>
        <v>353.49</v>
      </c>
      <c r="Y25" s="9">
        <f>IF(AND('V2 Global valeurs'!$G25="A",'V2 Global valeurs'!E25="BASE"),VLOOKUP('V2 Global valeurs'!$A25,'V2 Global valeurs'!$A$2:$L$1221,12,FALSE),"0")</f>
        <v>0</v>
      </c>
      <c r="AB25" s="3"/>
      <c r="AC25" s="3" t="str">
        <f>IF(AND('V2 Global valeurs'!$G25="E",'V2 Global valeurs'!$E25="RENFORT 1"),VLOOKUP('V2 Global valeurs'!$A25,'V2 Global valeurs'!$A$2:$L$1221,8,FALSE),"0")</f>
        <v>0</v>
      </c>
      <c r="AD25" s="3" t="str">
        <f>IF(AND('V2 Global valeurs'!$G25="E",'V2 Global valeurs'!$E25="RENFORT 1"),VLOOKUP('V2 Global valeurs'!$A25,'V2 Global valeurs'!$A$2:$L$1221,9,FALSE),"0")</f>
        <v>0</v>
      </c>
      <c r="AE25" s="3" t="str">
        <f>IF(AND('V2 Global valeurs'!$G25="E",'V2 Global valeurs'!$E25="RENFORT 1"),VLOOKUP('V2 Global valeurs'!$A25,'V2 Global valeurs'!$A$2:$L$1221,10,FALSE),"0")</f>
        <v>0</v>
      </c>
      <c r="AF25" s="3" t="str">
        <f>IF(AND('V2 Global valeurs'!$G25="E",'V2 Global valeurs'!$E25="RENFORT 1"),VLOOKUP('V2 Global valeurs'!$A25,'V2 Global valeurs'!$A$2:$L$1221,11,FALSE),"0")</f>
        <v>0</v>
      </c>
      <c r="AG25" s="3" t="str">
        <f>IF(AND('V2 Global valeurs'!$G25="E",'V2 Global valeurs'!$E25="RENFORT 1"),VLOOKUP('V2 Global valeurs'!$A25,'V2 Global valeurs'!$A$2:$L$1221,12,FALSE),"0")</f>
        <v>0</v>
      </c>
      <c r="AH25" s="3" t="str">
        <f>IF(AND('V2 Global valeurs'!$G25="A",'V2 Global valeurs'!$E25="RENFORT 1"),VLOOKUP('V2 Global valeurs'!$A25,'V2 Global valeurs'!$A$2:$L$1221,8,FALSE),"0")</f>
        <v>0</v>
      </c>
      <c r="AI25" s="3" t="str">
        <f>IF(AND('V2 Global valeurs'!$G25="A",'V2 Global valeurs'!$E25="RENFORT 1"),VLOOKUP('V2 Global valeurs'!$A25,'V2 Global valeurs'!$A$2:$L$1221,9,FALSE),"0")</f>
        <v>0</v>
      </c>
      <c r="AJ25" s="3" t="str">
        <f>IF(AND('V2 Global valeurs'!$G25="A",'V2 Global valeurs'!$E25="RENFORT 1"),VLOOKUP('V2 Global valeurs'!$A25,'V2 Global valeurs'!$A$2:$L$1221,10,FALSE),"0")</f>
        <v>0</v>
      </c>
      <c r="AK25" s="3" t="str">
        <f>IF(AND('V2 Global valeurs'!$G25="A",'V2 Global valeurs'!$E25="RENFORT 1"),VLOOKUP('V2 Global valeurs'!$A25,'V2 Global valeurs'!$A$2:$L$1221,11,FALSE),"0")</f>
        <v>0</v>
      </c>
      <c r="AL25" s="3" t="str">
        <f>IF(AND('V2 Global valeurs'!$G25="A",'V2 Global valeurs'!$E25="RENFORT 1"),VLOOKUP('V2 Global valeurs'!$A25,'V2 Global valeurs'!$A$2:$L$1221,12,FALSE),"0")</f>
        <v>0</v>
      </c>
      <c r="AP25" s="1" t="str">
        <f>IF(AND('V2 Global valeurs'!$G25="E",'V2 Global valeurs'!$E25="RENFORT 2"),VLOOKUP('V2 Global valeurs'!$A25,'V2 Global valeurs'!$A$2:$L$1221,8,FALSE),"0")</f>
        <v>0</v>
      </c>
      <c r="AQ25" s="1" t="str">
        <f>IF(AND('V2 Global valeurs'!$G25="E",'V2 Global valeurs'!$E25="RENFORT 2"),VLOOKUP('V2 Global valeurs'!$A25,'V2 Global valeurs'!$A$2:$L$1221,9,FALSE),"0")</f>
        <v>0</v>
      </c>
      <c r="AR25" s="1" t="str">
        <f>IF(AND('V2 Global valeurs'!$G25="E",'V2 Global valeurs'!$E25="RENFORT 2"),VLOOKUP('V2 Global valeurs'!$A25,'V2 Global valeurs'!$A$2:$L$1221,10,FALSE),"0")</f>
        <v>0</v>
      </c>
      <c r="AS25" s="1" t="str">
        <f>IF(AND('V2 Global valeurs'!$G25="E",'V2 Global valeurs'!$E25="RENFORT 2"),VLOOKUP('V2 Global valeurs'!$A25,'V2 Global valeurs'!$A$2:$L$1221,11,FALSE),"0")</f>
        <v>0</v>
      </c>
      <c r="AT25" s="1" t="str">
        <f>IF(AND('V2 Global valeurs'!$G25="E",'V2 Global valeurs'!$E25="RENFORT 2"),VLOOKUP('V2 Global valeurs'!$A25,'V2 Global valeurs'!$A$2:$L$1221,12,FALSE),"0")</f>
        <v>0</v>
      </c>
      <c r="AU25" s="1" t="str">
        <f>IF(AND('V2 Global valeurs'!$G25="A",'V2 Global valeurs'!$E25="RENFORT 2"),VLOOKUP('V2 Global valeurs'!$A25,'V2 Global valeurs'!$A$2:$L$1221,8,FALSE),"0")</f>
        <v>0</v>
      </c>
      <c r="AV25" s="1" t="str">
        <f>IF(AND('V2 Global valeurs'!$G25="A",'V2 Global valeurs'!$E25="RENFORT 2"),VLOOKUP('V2 Global valeurs'!$A25,'V2 Global valeurs'!$A$2:$L$1221,9,FALSE),"0")</f>
        <v>0</v>
      </c>
      <c r="AW25" s="1" t="str">
        <f>IF(AND('V2 Global valeurs'!$G25="A",'V2 Global valeurs'!$E25="RENFORT 2"),VLOOKUP('V2 Global valeurs'!$A25,'V2 Global valeurs'!$A$2:$L$1221,10,FALSE),"0")</f>
        <v>0</v>
      </c>
      <c r="AX25" s="1" t="str">
        <f>IF(AND('V2 Global valeurs'!$G25="A",'V2 Global valeurs'!$E25="RENFORT 2"),VLOOKUP('V2 Global valeurs'!$A25,'V2 Global valeurs'!$A$2:$L$1221,11,FALSE),"0")</f>
        <v>0</v>
      </c>
      <c r="AY25" s="1" t="str">
        <f>IF(AND('V2 Global valeurs'!$G25="A",'V2 Global valeurs'!$E25="RENFORT 2"),VLOOKUP('V2 Global valeurs'!$A25,'V2 Global valeurs'!$A$2:$L$1221,12,FALSE),"0")</f>
        <v>0</v>
      </c>
    </row>
    <row r="26" spans="1:51" x14ac:dyDescent="0.25">
      <c r="A26" t="s">
        <v>61</v>
      </c>
      <c r="B26" t="s">
        <v>57</v>
      </c>
      <c r="C26" t="s">
        <v>37</v>
      </c>
      <c r="D26" t="s">
        <v>58</v>
      </c>
      <c r="E26" t="s">
        <v>367</v>
      </c>
      <c r="F26">
        <v>4</v>
      </c>
      <c r="G26" s="2" t="s">
        <v>14</v>
      </c>
      <c r="H26">
        <v>0</v>
      </c>
      <c r="I26">
        <v>205.33</v>
      </c>
      <c r="J26">
        <v>0</v>
      </c>
      <c r="K26">
        <v>406.11</v>
      </c>
      <c r="L26">
        <v>0</v>
      </c>
      <c r="M26" t="s">
        <v>37</v>
      </c>
      <c r="N26" t="s">
        <v>58</v>
      </c>
      <c r="O26" s="4" t="s">
        <v>14</v>
      </c>
      <c r="P26" s="9" t="str">
        <f>IF(AND('V2 Global valeurs'!$G26="E",'V2 Global valeurs'!E26="BASE"),VLOOKUP('V2 Global valeurs'!$A26,'V2 Global valeurs'!$A$2:$L$1221,8,FALSE),"0")</f>
        <v>0</v>
      </c>
      <c r="Q26" s="9" t="str">
        <f>IF(AND('V2 Global valeurs'!$G26="E",'V2 Global valeurs'!E26="BASE"),VLOOKUP('V2 Global valeurs'!$A26,'V2 Global valeurs'!$A$2:$L$1221,9,FALSE),"0")</f>
        <v>0</v>
      </c>
      <c r="R26" s="9" t="str">
        <f>IF(AND('V2 Global valeurs'!$G26="E",'V2 Global valeurs'!E26="BASE"),VLOOKUP('V2 Global valeurs'!$A26,'V2 Global valeurs'!$A$2:$L$1221,10,FALSE),"0")</f>
        <v>0</v>
      </c>
      <c r="S26" s="9" t="str">
        <f>IF(AND('V2 Global valeurs'!$G26="E",'V2 Global valeurs'!E26="BASE"),VLOOKUP('V2 Global valeurs'!$A26,'V2 Global valeurs'!$A$2:$L$1221,11,FALSE),"0")</f>
        <v>0</v>
      </c>
      <c r="T26" s="9" t="str">
        <f>IF(AND('V2 Global valeurs'!$G26="E",'V2 Global valeurs'!E26="BASE"),VLOOKUP('V2 Global valeurs'!$A26,'V2 Global valeurs'!$A$2:$L$1221,12,FALSE),"0")</f>
        <v>0</v>
      </c>
      <c r="U26" s="9">
        <f>IF(AND('V2 Global valeurs'!$G26="A",'V2 Global valeurs'!E26="BASE"),VLOOKUP('V2 Global valeurs'!$A26,'V2 Global valeurs'!$A$2:$L$1221,8,FALSE),"0")</f>
        <v>0</v>
      </c>
      <c r="V26" s="9">
        <f>IF(AND('V2 Global valeurs'!$G26="A",'V2 Global valeurs'!E26="BASE"),VLOOKUP('V2 Global valeurs'!$A26,'V2 Global valeurs'!$A$2:$L$1221,9,FALSE),"0")</f>
        <v>205.33</v>
      </c>
      <c r="W26" s="9">
        <f>IF(AND('V2 Global valeurs'!$G26="A",'V2 Global valeurs'!E26="BASE"),VLOOKUP('V2 Global valeurs'!$A26,'V2 Global valeurs'!$A$2:$L$1221,10,FALSE),"0")</f>
        <v>0</v>
      </c>
      <c r="X26" s="9">
        <f>IF(AND('V2 Global valeurs'!$G26="A",'V2 Global valeurs'!E26="BASE"),VLOOKUP('V2 Global valeurs'!$A26,'V2 Global valeurs'!$A$2:$L$1221,11,FALSE),"0")</f>
        <v>406.11</v>
      </c>
      <c r="Y26" s="9">
        <f>IF(AND('V2 Global valeurs'!$G26="A",'V2 Global valeurs'!E26="BASE"),VLOOKUP('V2 Global valeurs'!$A26,'V2 Global valeurs'!$A$2:$L$1221,12,FALSE),"0")</f>
        <v>0</v>
      </c>
      <c r="AB26" s="3"/>
      <c r="AC26" s="3" t="str">
        <f>IF(AND('V2 Global valeurs'!$G26="E",'V2 Global valeurs'!$E26="RENFORT 1"),VLOOKUP('V2 Global valeurs'!$A26,'V2 Global valeurs'!$A$2:$L$1221,8,FALSE),"0")</f>
        <v>0</v>
      </c>
      <c r="AD26" s="3" t="str">
        <f>IF(AND('V2 Global valeurs'!$G26="E",'V2 Global valeurs'!$E26="RENFORT 1"),VLOOKUP('V2 Global valeurs'!$A26,'V2 Global valeurs'!$A$2:$L$1221,9,FALSE),"0")</f>
        <v>0</v>
      </c>
      <c r="AE26" s="3" t="str">
        <f>IF(AND('V2 Global valeurs'!$G26="E",'V2 Global valeurs'!$E26="RENFORT 1"),VLOOKUP('V2 Global valeurs'!$A26,'V2 Global valeurs'!$A$2:$L$1221,10,FALSE),"0")</f>
        <v>0</v>
      </c>
      <c r="AF26" s="3" t="str">
        <f>IF(AND('V2 Global valeurs'!$G26="E",'V2 Global valeurs'!$E26="RENFORT 1"),VLOOKUP('V2 Global valeurs'!$A26,'V2 Global valeurs'!$A$2:$L$1221,11,FALSE),"0")</f>
        <v>0</v>
      </c>
      <c r="AG26" s="3" t="str">
        <f>IF(AND('V2 Global valeurs'!$G26="E",'V2 Global valeurs'!$E26="RENFORT 1"),VLOOKUP('V2 Global valeurs'!$A26,'V2 Global valeurs'!$A$2:$L$1221,12,FALSE),"0")</f>
        <v>0</v>
      </c>
      <c r="AH26" s="3" t="str">
        <f>IF(AND('V2 Global valeurs'!$G26="A",'V2 Global valeurs'!$E26="RENFORT 1"),VLOOKUP('V2 Global valeurs'!$A26,'V2 Global valeurs'!$A$2:$L$1221,8,FALSE),"0")</f>
        <v>0</v>
      </c>
      <c r="AI26" s="3" t="str">
        <f>IF(AND('V2 Global valeurs'!$G26="A",'V2 Global valeurs'!$E26="RENFORT 1"),VLOOKUP('V2 Global valeurs'!$A26,'V2 Global valeurs'!$A$2:$L$1221,9,FALSE),"0")</f>
        <v>0</v>
      </c>
      <c r="AJ26" s="3" t="str">
        <f>IF(AND('V2 Global valeurs'!$G26="A",'V2 Global valeurs'!$E26="RENFORT 1"),VLOOKUP('V2 Global valeurs'!$A26,'V2 Global valeurs'!$A$2:$L$1221,10,FALSE),"0")</f>
        <v>0</v>
      </c>
      <c r="AK26" s="3" t="str">
        <f>IF(AND('V2 Global valeurs'!$G26="A",'V2 Global valeurs'!$E26="RENFORT 1"),VLOOKUP('V2 Global valeurs'!$A26,'V2 Global valeurs'!$A$2:$L$1221,11,FALSE),"0")</f>
        <v>0</v>
      </c>
      <c r="AL26" s="3" t="str">
        <f>IF(AND('V2 Global valeurs'!$G26="A",'V2 Global valeurs'!$E26="RENFORT 1"),VLOOKUP('V2 Global valeurs'!$A26,'V2 Global valeurs'!$A$2:$L$1221,12,FALSE),"0")</f>
        <v>0</v>
      </c>
      <c r="AP26" s="1" t="str">
        <f>IF(AND('V2 Global valeurs'!$G26="E",'V2 Global valeurs'!$E26="RENFORT 2"),VLOOKUP('V2 Global valeurs'!$A26,'V2 Global valeurs'!$A$2:$L$1221,8,FALSE),"0")</f>
        <v>0</v>
      </c>
      <c r="AQ26" s="1" t="str">
        <f>IF(AND('V2 Global valeurs'!$G26="E",'V2 Global valeurs'!$E26="RENFORT 2"),VLOOKUP('V2 Global valeurs'!$A26,'V2 Global valeurs'!$A$2:$L$1221,9,FALSE),"0")</f>
        <v>0</v>
      </c>
      <c r="AR26" s="1" t="str">
        <f>IF(AND('V2 Global valeurs'!$G26="E",'V2 Global valeurs'!$E26="RENFORT 2"),VLOOKUP('V2 Global valeurs'!$A26,'V2 Global valeurs'!$A$2:$L$1221,10,FALSE),"0")</f>
        <v>0</v>
      </c>
      <c r="AS26" s="1" t="str">
        <f>IF(AND('V2 Global valeurs'!$G26="E",'V2 Global valeurs'!$E26="RENFORT 2"),VLOOKUP('V2 Global valeurs'!$A26,'V2 Global valeurs'!$A$2:$L$1221,11,FALSE),"0")</f>
        <v>0</v>
      </c>
      <c r="AT26" s="1" t="str">
        <f>IF(AND('V2 Global valeurs'!$G26="E",'V2 Global valeurs'!$E26="RENFORT 2"),VLOOKUP('V2 Global valeurs'!$A26,'V2 Global valeurs'!$A$2:$L$1221,12,FALSE),"0")</f>
        <v>0</v>
      </c>
      <c r="AU26" s="1" t="str">
        <f>IF(AND('V2 Global valeurs'!$G26="A",'V2 Global valeurs'!$E26="RENFORT 2"),VLOOKUP('V2 Global valeurs'!$A26,'V2 Global valeurs'!$A$2:$L$1221,8,FALSE),"0")</f>
        <v>0</v>
      </c>
      <c r="AV26" s="1" t="str">
        <f>IF(AND('V2 Global valeurs'!$G26="A",'V2 Global valeurs'!$E26="RENFORT 2"),VLOOKUP('V2 Global valeurs'!$A26,'V2 Global valeurs'!$A$2:$L$1221,9,FALSE),"0")</f>
        <v>0</v>
      </c>
      <c r="AW26" s="1" t="str">
        <f>IF(AND('V2 Global valeurs'!$G26="A",'V2 Global valeurs'!$E26="RENFORT 2"),VLOOKUP('V2 Global valeurs'!$A26,'V2 Global valeurs'!$A$2:$L$1221,10,FALSE),"0")</f>
        <v>0</v>
      </c>
      <c r="AX26" s="1" t="str">
        <f>IF(AND('V2 Global valeurs'!$G26="A",'V2 Global valeurs'!$E26="RENFORT 2"),VLOOKUP('V2 Global valeurs'!$A26,'V2 Global valeurs'!$A$2:$L$1221,11,FALSE),"0")</f>
        <v>0</v>
      </c>
      <c r="AY26" s="1" t="str">
        <f>IF(AND('V2 Global valeurs'!$G26="A",'V2 Global valeurs'!$E26="RENFORT 2"),VLOOKUP('V2 Global valeurs'!$A26,'V2 Global valeurs'!$A$2:$L$1221,12,FALSE),"0")</f>
        <v>0</v>
      </c>
    </row>
    <row r="27" spans="1:51" x14ac:dyDescent="0.25">
      <c r="A27" t="s">
        <v>62</v>
      </c>
      <c r="B27" t="s">
        <v>63</v>
      </c>
      <c r="C27" t="s">
        <v>31</v>
      </c>
      <c r="D27" t="s">
        <v>64</v>
      </c>
      <c r="E27" t="s">
        <v>367</v>
      </c>
      <c r="F27">
        <v>4</v>
      </c>
      <c r="G27" s="2" t="s">
        <v>14</v>
      </c>
      <c r="H27">
        <v>0</v>
      </c>
      <c r="I27">
        <v>148.47000000000003</v>
      </c>
      <c r="J27">
        <v>0</v>
      </c>
      <c r="K27">
        <v>310.10000000000002</v>
      </c>
      <c r="L27">
        <v>0</v>
      </c>
      <c r="M27" t="s">
        <v>31</v>
      </c>
      <c r="N27" t="s">
        <v>64</v>
      </c>
      <c r="O27" s="4" t="s">
        <v>14</v>
      </c>
      <c r="P27" s="9" t="str">
        <f>IF(AND('V2 Global valeurs'!$G27="E",'V2 Global valeurs'!E27="BASE"),VLOOKUP('V2 Global valeurs'!$A27,'V2 Global valeurs'!$A$2:$L$1221,8,FALSE),"0")</f>
        <v>0</v>
      </c>
      <c r="Q27" s="9" t="str">
        <f>IF(AND('V2 Global valeurs'!$G27="E",'V2 Global valeurs'!E27="BASE"),VLOOKUP('V2 Global valeurs'!$A27,'V2 Global valeurs'!$A$2:$L$1221,9,FALSE),"0")</f>
        <v>0</v>
      </c>
      <c r="R27" s="9" t="str">
        <f>IF(AND('V2 Global valeurs'!$G27="E",'V2 Global valeurs'!E27="BASE"),VLOOKUP('V2 Global valeurs'!$A27,'V2 Global valeurs'!$A$2:$L$1221,10,FALSE),"0")</f>
        <v>0</v>
      </c>
      <c r="S27" s="9" t="str">
        <f>IF(AND('V2 Global valeurs'!$G27="E",'V2 Global valeurs'!E27="BASE"),VLOOKUP('V2 Global valeurs'!$A27,'V2 Global valeurs'!$A$2:$L$1221,11,FALSE),"0")</f>
        <v>0</v>
      </c>
      <c r="T27" s="9" t="str">
        <f>IF(AND('V2 Global valeurs'!$G27="E",'V2 Global valeurs'!E27="BASE"),VLOOKUP('V2 Global valeurs'!$A27,'V2 Global valeurs'!$A$2:$L$1221,12,FALSE),"0")</f>
        <v>0</v>
      </c>
      <c r="U27" s="9">
        <f>IF(AND('V2 Global valeurs'!$G27="A",'V2 Global valeurs'!E27="BASE"),VLOOKUP('V2 Global valeurs'!$A27,'V2 Global valeurs'!$A$2:$L$1221,8,FALSE),"0")</f>
        <v>0</v>
      </c>
      <c r="V27" s="9">
        <f>IF(AND('V2 Global valeurs'!$G27="A",'V2 Global valeurs'!E27="BASE"),VLOOKUP('V2 Global valeurs'!$A27,'V2 Global valeurs'!$A$2:$L$1221,9,FALSE),"0")</f>
        <v>148.47000000000003</v>
      </c>
      <c r="W27" s="9">
        <f>IF(AND('V2 Global valeurs'!$G27="A",'V2 Global valeurs'!E27="BASE"),VLOOKUP('V2 Global valeurs'!$A27,'V2 Global valeurs'!$A$2:$L$1221,10,FALSE),"0")</f>
        <v>0</v>
      </c>
      <c r="X27" s="9">
        <f>IF(AND('V2 Global valeurs'!$G27="A",'V2 Global valeurs'!E27="BASE"),VLOOKUP('V2 Global valeurs'!$A27,'V2 Global valeurs'!$A$2:$L$1221,11,FALSE),"0")</f>
        <v>310.10000000000002</v>
      </c>
      <c r="Y27" s="9">
        <f>IF(AND('V2 Global valeurs'!$G27="A",'V2 Global valeurs'!E27="BASE"),VLOOKUP('V2 Global valeurs'!$A27,'V2 Global valeurs'!$A$2:$L$1221,12,FALSE),"0")</f>
        <v>0</v>
      </c>
      <c r="AB27" s="3"/>
      <c r="AC27" s="3" t="str">
        <f>IF(AND('V2 Global valeurs'!$G27="E",'V2 Global valeurs'!$E27="RENFORT 1"),VLOOKUP('V2 Global valeurs'!$A27,'V2 Global valeurs'!$A$2:$L$1221,8,FALSE),"0")</f>
        <v>0</v>
      </c>
      <c r="AD27" s="3" t="str">
        <f>IF(AND('V2 Global valeurs'!$G27="E",'V2 Global valeurs'!$E27="RENFORT 1"),VLOOKUP('V2 Global valeurs'!$A27,'V2 Global valeurs'!$A$2:$L$1221,9,FALSE),"0")</f>
        <v>0</v>
      </c>
      <c r="AE27" s="3" t="str">
        <f>IF(AND('V2 Global valeurs'!$G27="E",'V2 Global valeurs'!$E27="RENFORT 1"),VLOOKUP('V2 Global valeurs'!$A27,'V2 Global valeurs'!$A$2:$L$1221,10,FALSE),"0")</f>
        <v>0</v>
      </c>
      <c r="AF27" s="3" t="str">
        <f>IF(AND('V2 Global valeurs'!$G27="E",'V2 Global valeurs'!$E27="RENFORT 1"),VLOOKUP('V2 Global valeurs'!$A27,'V2 Global valeurs'!$A$2:$L$1221,11,FALSE),"0")</f>
        <v>0</v>
      </c>
      <c r="AG27" s="3" t="str">
        <f>IF(AND('V2 Global valeurs'!$G27="E",'V2 Global valeurs'!$E27="RENFORT 1"),VLOOKUP('V2 Global valeurs'!$A27,'V2 Global valeurs'!$A$2:$L$1221,12,FALSE),"0")</f>
        <v>0</v>
      </c>
      <c r="AH27" s="3" t="str">
        <f>IF(AND('V2 Global valeurs'!$G27="A",'V2 Global valeurs'!$E27="RENFORT 1"),VLOOKUP('V2 Global valeurs'!$A27,'V2 Global valeurs'!$A$2:$L$1221,8,FALSE),"0")</f>
        <v>0</v>
      </c>
      <c r="AI27" s="3" t="str">
        <f>IF(AND('V2 Global valeurs'!$G27="A",'V2 Global valeurs'!$E27="RENFORT 1"),VLOOKUP('V2 Global valeurs'!$A27,'V2 Global valeurs'!$A$2:$L$1221,9,FALSE),"0")</f>
        <v>0</v>
      </c>
      <c r="AJ27" s="3" t="str">
        <f>IF(AND('V2 Global valeurs'!$G27="A",'V2 Global valeurs'!$E27="RENFORT 1"),VLOOKUP('V2 Global valeurs'!$A27,'V2 Global valeurs'!$A$2:$L$1221,10,FALSE),"0")</f>
        <v>0</v>
      </c>
      <c r="AK27" s="3" t="str">
        <f>IF(AND('V2 Global valeurs'!$G27="A",'V2 Global valeurs'!$E27="RENFORT 1"),VLOOKUP('V2 Global valeurs'!$A27,'V2 Global valeurs'!$A$2:$L$1221,11,FALSE),"0")</f>
        <v>0</v>
      </c>
      <c r="AL27" s="3" t="str">
        <f>IF(AND('V2 Global valeurs'!$G27="A",'V2 Global valeurs'!$E27="RENFORT 1"),VLOOKUP('V2 Global valeurs'!$A27,'V2 Global valeurs'!$A$2:$L$1221,12,FALSE),"0")</f>
        <v>0</v>
      </c>
      <c r="AP27" s="1" t="str">
        <f>IF(AND('V2 Global valeurs'!$G27="E",'V2 Global valeurs'!$E27="RENFORT 2"),VLOOKUP('V2 Global valeurs'!$A27,'V2 Global valeurs'!$A$2:$L$1221,8,FALSE),"0")</f>
        <v>0</v>
      </c>
      <c r="AQ27" s="1" t="str">
        <f>IF(AND('V2 Global valeurs'!$G27="E",'V2 Global valeurs'!$E27="RENFORT 2"),VLOOKUP('V2 Global valeurs'!$A27,'V2 Global valeurs'!$A$2:$L$1221,9,FALSE),"0")</f>
        <v>0</v>
      </c>
      <c r="AR27" s="1" t="str">
        <f>IF(AND('V2 Global valeurs'!$G27="E",'V2 Global valeurs'!$E27="RENFORT 2"),VLOOKUP('V2 Global valeurs'!$A27,'V2 Global valeurs'!$A$2:$L$1221,10,FALSE),"0")</f>
        <v>0</v>
      </c>
      <c r="AS27" s="1" t="str">
        <f>IF(AND('V2 Global valeurs'!$G27="E",'V2 Global valeurs'!$E27="RENFORT 2"),VLOOKUP('V2 Global valeurs'!$A27,'V2 Global valeurs'!$A$2:$L$1221,11,FALSE),"0")</f>
        <v>0</v>
      </c>
      <c r="AT27" s="1" t="str">
        <f>IF(AND('V2 Global valeurs'!$G27="E",'V2 Global valeurs'!$E27="RENFORT 2"),VLOOKUP('V2 Global valeurs'!$A27,'V2 Global valeurs'!$A$2:$L$1221,12,FALSE),"0")</f>
        <v>0</v>
      </c>
      <c r="AU27" s="1" t="str">
        <f>IF(AND('V2 Global valeurs'!$G27="A",'V2 Global valeurs'!$E27="RENFORT 2"),VLOOKUP('V2 Global valeurs'!$A27,'V2 Global valeurs'!$A$2:$L$1221,8,FALSE),"0")</f>
        <v>0</v>
      </c>
      <c r="AV27" s="1" t="str">
        <f>IF(AND('V2 Global valeurs'!$G27="A",'V2 Global valeurs'!$E27="RENFORT 2"),VLOOKUP('V2 Global valeurs'!$A27,'V2 Global valeurs'!$A$2:$L$1221,9,FALSE),"0")</f>
        <v>0</v>
      </c>
      <c r="AW27" s="1" t="str">
        <f>IF(AND('V2 Global valeurs'!$G27="A",'V2 Global valeurs'!$E27="RENFORT 2"),VLOOKUP('V2 Global valeurs'!$A27,'V2 Global valeurs'!$A$2:$L$1221,10,FALSE),"0")</f>
        <v>0</v>
      </c>
      <c r="AX27" s="1" t="str">
        <f>IF(AND('V2 Global valeurs'!$G27="A",'V2 Global valeurs'!$E27="RENFORT 2"),VLOOKUP('V2 Global valeurs'!$A27,'V2 Global valeurs'!$A$2:$L$1221,11,FALSE),"0")</f>
        <v>0</v>
      </c>
      <c r="AY27" s="1" t="str">
        <f>IF(AND('V2 Global valeurs'!$G27="A",'V2 Global valeurs'!$E27="RENFORT 2"),VLOOKUP('V2 Global valeurs'!$A27,'V2 Global valeurs'!$A$2:$L$1221,12,FALSE),"0")</f>
        <v>0</v>
      </c>
    </row>
    <row r="28" spans="1:51" x14ac:dyDescent="0.25">
      <c r="A28" t="s">
        <v>65</v>
      </c>
      <c r="B28" t="s">
        <v>63</v>
      </c>
      <c r="C28" t="s">
        <v>33</v>
      </c>
      <c r="D28" t="s">
        <v>64</v>
      </c>
      <c r="E28" t="s">
        <v>367</v>
      </c>
      <c r="F28">
        <v>4</v>
      </c>
      <c r="G28" s="2" t="s">
        <v>14</v>
      </c>
      <c r="H28">
        <v>0</v>
      </c>
      <c r="I28">
        <v>167.42000000000002</v>
      </c>
      <c r="J28">
        <v>0</v>
      </c>
      <c r="K28">
        <v>349.94</v>
      </c>
      <c r="L28">
        <v>0</v>
      </c>
      <c r="M28" t="s">
        <v>33</v>
      </c>
      <c r="N28" t="s">
        <v>64</v>
      </c>
      <c r="O28" s="4" t="s">
        <v>14</v>
      </c>
      <c r="P28" s="9" t="str">
        <f>IF(AND('V2 Global valeurs'!$G28="E",'V2 Global valeurs'!E28="BASE"),VLOOKUP('V2 Global valeurs'!$A28,'V2 Global valeurs'!$A$2:$L$1221,8,FALSE),"0")</f>
        <v>0</v>
      </c>
      <c r="Q28" s="9" t="str">
        <f>IF(AND('V2 Global valeurs'!$G28="E",'V2 Global valeurs'!E28="BASE"),VLOOKUP('V2 Global valeurs'!$A28,'V2 Global valeurs'!$A$2:$L$1221,9,FALSE),"0")</f>
        <v>0</v>
      </c>
      <c r="R28" s="9" t="str">
        <f>IF(AND('V2 Global valeurs'!$G28="E",'V2 Global valeurs'!E28="BASE"),VLOOKUP('V2 Global valeurs'!$A28,'V2 Global valeurs'!$A$2:$L$1221,10,FALSE),"0")</f>
        <v>0</v>
      </c>
      <c r="S28" s="9" t="str">
        <f>IF(AND('V2 Global valeurs'!$G28="E",'V2 Global valeurs'!E28="BASE"),VLOOKUP('V2 Global valeurs'!$A28,'V2 Global valeurs'!$A$2:$L$1221,11,FALSE),"0")</f>
        <v>0</v>
      </c>
      <c r="T28" s="9" t="str">
        <f>IF(AND('V2 Global valeurs'!$G28="E",'V2 Global valeurs'!E28="BASE"),VLOOKUP('V2 Global valeurs'!$A28,'V2 Global valeurs'!$A$2:$L$1221,12,FALSE),"0")</f>
        <v>0</v>
      </c>
      <c r="U28" s="9">
        <f>IF(AND('V2 Global valeurs'!$G28="A",'V2 Global valeurs'!E28="BASE"),VLOOKUP('V2 Global valeurs'!$A28,'V2 Global valeurs'!$A$2:$L$1221,8,FALSE),"0")</f>
        <v>0</v>
      </c>
      <c r="V28" s="9">
        <f>IF(AND('V2 Global valeurs'!$G28="A",'V2 Global valeurs'!E28="BASE"),VLOOKUP('V2 Global valeurs'!$A28,'V2 Global valeurs'!$A$2:$L$1221,9,FALSE),"0")</f>
        <v>167.42000000000002</v>
      </c>
      <c r="W28" s="9">
        <f>IF(AND('V2 Global valeurs'!$G28="A",'V2 Global valeurs'!E28="BASE"),VLOOKUP('V2 Global valeurs'!$A28,'V2 Global valeurs'!$A$2:$L$1221,10,FALSE),"0")</f>
        <v>0</v>
      </c>
      <c r="X28" s="9">
        <f>IF(AND('V2 Global valeurs'!$G28="A",'V2 Global valeurs'!E28="BASE"),VLOOKUP('V2 Global valeurs'!$A28,'V2 Global valeurs'!$A$2:$L$1221,11,FALSE),"0")</f>
        <v>349.94</v>
      </c>
      <c r="Y28" s="9">
        <f>IF(AND('V2 Global valeurs'!$G28="A",'V2 Global valeurs'!E28="BASE"),VLOOKUP('V2 Global valeurs'!$A28,'V2 Global valeurs'!$A$2:$L$1221,12,FALSE),"0")</f>
        <v>0</v>
      </c>
      <c r="AB28" s="3"/>
      <c r="AC28" s="3" t="str">
        <f>IF(AND('V2 Global valeurs'!$G28="E",'V2 Global valeurs'!$E28="RENFORT 1"),VLOOKUP('V2 Global valeurs'!$A28,'V2 Global valeurs'!$A$2:$L$1221,8,FALSE),"0")</f>
        <v>0</v>
      </c>
      <c r="AD28" s="3" t="str">
        <f>IF(AND('V2 Global valeurs'!$G28="E",'V2 Global valeurs'!$E28="RENFORT 1"),VLOOKUP('V2 Global valeurs'!$A28,'V2 Global valeurs'!$A$2:$L$1221,9,FALSE),"0")</f>
        <v>0</v>
      </c>
      <c r="AE28" s="3" t="str">
        <f>IF(AND('V2 Global valeurs'!$G28="E",'V2 Global valeurs'!$E28="RENFORT 1"),VLOOKUP('V2 Global valeurs'!$A28,'V2 Global valeurs'!$A$2:$L$1221,10,FALSE),"0")</f>
        <v>0</v>
      </c>
      <c r="AF28" s="3" t="str">
        <f>IF(AND('V2 Global valeurs'!$G28="E",'V2 Global valeurs'!$E28="RENFORT 1"),VLOOKUP('V2 Global valeurs'!$A28,'V2 Global valeurs'!$A$2:$L$1221,11,FALSE),"0")</f>
        <v>0</v>
      </c>
      <c r="AG28" s="3" t="str">
        <f>IF(AND('V2 Global valeurs'!$G28="E",'V2 Global valeurs'!$E28="RENFORT 1"),VLOOKUP('V2 Global valeurs'!$A28,'V2 Global valeurs'!$A$2:$L$1221,12,FALSE),"0")</f>
        <v>0</v>
      </c>
      <c r="AH28" s="3" t="str">
        <f>IF(AND('V2 Global valeurs'!$G28="A",'V2 Global valeurs'!$E28="RENFORT 1"),VLOOKUP('V2 Global valeurs'!$A28,'V2 Global valeurs'!$A$2:$L$1221,8,FALSE),"0")</f>
        <v>0</v>
      </c>
      <c r="AI28" s="3" t="str">
        <f>IF(AND('V2 Global valeurs'!$G28="A",'V2 Global valeurs'!$E28="RENFORT 1"),VLOOKUP('V2 Global valeurs'!$A28,'V2 Global valeurs'!$A$2:$L$1221,9,FALSE),"0")</f>
        <v>0</v>
      </c>
      <c r="AJ28" s="3" t="str">
        <f>IF(AND('V2 Global valeurs'!$G28="A",'V2 Global valeurs'!$E28="RENFORT 1"),VLOOKUP('V2 Global valeurs'!$A28,'V2 Global valeurs'!$A$2:$L$1221,10,FALSE),"0")</f>
        <v>0</v>
      </c>
      <c r="AK28" s="3" t="str">
        <f>IF(AND('V2 Global valeurs'!$G28="A",'V2 Global valeurs'!$E28="RENFORT 1"),VLOOKUP('V2 Global valeurs'!$A28,'V2 Global valeurs'!$A$2:$L$1221,11,FALSE),"0")</f>
        <v>0</v>
      </c>
      <c r="AL28" s="3" t="str">
        <f>IF(AND('V2 Global valeurs'!$G28="A",'V2 Global valeurs'!$E28="RENFORT 1"),VLOOKUP('V2 Global valeurs'!$A28,'V2 Global valeurs'!$A$2:$L$1221,12,FALSE),"0")</f>
        <v>0</v>
      </c>
      <c r="AP28" s="1" t="str">
        <f>IF(AND('V2 Global valeurs'!$G28="E",'V2 Global valeurs'!$E28="RENFORT 2"),VLOOKUP('V2 Global valeurs'!$A28,'V2 Global valeurs'!$A$2:$L$1221,8,FALSE),"0")</f>
        <v>0</v>
      </c>
      <c r="AQ28" s="1" t="str">
        <f>IF(AND('V2 Global valeurs'!$G28="E",'V2 Global valeurs'!$E28="RENFORT 2"),VLOOKUP('V2 Global valeurs'!$A28,'V2 Global valeurs'!$A$2:$L$1221,9,FALSE),"0")</f>
        <v>0</v>
      </c>
      <c r="AR28" s="1" t="str">
        <f>IF(AND('V2 Global valeurs'!$G28="E",'V2 Global valeurs'!$E28="RENFORT 2"),VLOOKUP('V2 Global valeurs'!$A28,'V2 Global valeurs'!$A$2:$L$1221,10,FALSE),"0")</f>
        <v>0</v>
      </c>
      <c r="AS28" s="1" t="str">
        <f>IF(AND('V2 Global valeurs'!$G28="E",'V2 Global valeurs'!$E28="RENFORT 2"),VLOOKUP('V2 Global valeurs'!$A28,'V2 Global valeurs'!$A$2:$L$1221,11,FALSE),"0")</f>
        <v>0</v>
      </c>
      <c r="AT28" s="1" t="str">
        <f>IF(AND('V2 Global valeurs'!$G28="E",'V2 Global valeurs'!$E28="RENFORT 2"),VLOOKUP('V2 Global valeurs'!$A28,'V2 Global valeurs'!$A$2:$L$1221,12,FALSE),"0")</f>
        <v>0</v>
      </c>
      <c r="AU28" s="1" t="str">
        <f>IF(AND('V2 Global valeurs'!$G28="A",'V2 Global valeurs'!$E28="RENFORT 2"),VLOOKUP('V2 Global valeurs'!$A28,'V2 Global valeurs'!$A$2:$L$1221,8,FALSE),"0")</f>
        <v>0</v>
      </c>
      <c r="AV28" s="1" t="str">
        <f>IF(AND('V2 Global valeurs'!$G28="A",'V2 Global valeurs'!$E28="RENFORT 2"),VLOOKUP('V2 Global valeurs'!$A28,'V2 Global valeurs'!$A$2:$L$1221,9,FALSE),"0")</f>
        <v>0</v>
      </c>
      <c r="AW28" s="1" t="str">
        <f>IF(AND('V2 Global valeurs'!$G28="A",'V2 Global valeurs'!$E28="RENFORT 2"),VLOOKUP('V2 Global valeurs'!$A28,'V2 Global valeurs'!$A$2:$L$1221,10,FALSE),"0")</f>
        <v>0</v>
      </c>
      <c r="AX28" s="1" t="str">
        <f>IF(AND('V2 Global valeurs'!$G28="A",'V2 Global valeurs'!$E28="RENFORT 2"),VLOOKUP('V2 Global valeurs'!$A28,'V2 Global valeurs'!$A$2:$L$1221,11,FALSE),"0")</f>
        <v>0</v>
      </c>
      <c r="AY28" s="1" t="str">
        <f>IF(AND('V2 Global valeurs'!$G28="A",'V2 Global valeurs'!$E28="RENFORT 2"),VLOOKUP('V2 Global valeurs'!$A28,'V2 Global valeurs'!$A$2:$L$1221,12,FALSE),"0")</f>
        <v>0</v>
      </c>
    </row>
    <row r="29" spans="1:51" x14ac:dyDescent="0.25">
      <c r="A29" t="s">
        <v>66</v>
      </c>
      <c r="B29" t="s">
        <v>63</v>
      </c>
      <c r="C29" t="s">
        <v>35</v>
      </c>
      <c r="D29" t="s">
        <v>64</v>
      </c>
      <c r="E29" t="s">
        <v>367</v>
      </c>
      <c r="F29">
        <v>4</v>
      </c>
      <c r="G29" s="2" t="s">
        <v>14</v>
      </c>
      <c r="H29">
        <v>0</v>
      </c>
      <c r="I29">
        <v>191.14000000000001</v>
      </c>
      <c r="J29">
        <v>0</v>
      </c>
      <c r="K29">
        <v>398.15000000000003</v>
      </c>
      <c r="L29">
        <v>0</v>
      </c>
      <c r="M29" t="s">
        <v>35</v>
      </c>
      <c r="N29" t="s">
        <v>64</v>
      </c>
      <c r="O29" s="4" t="s">
        <v>14</v>
      </c>
      <c r="P29" s="9" t="str">
        <f>IF(AND('V2 Global valeurs'!$G29="E",'V2 Global valeurs'!E29="BASE"),VLOOKUP('V2 Global valeurs'!$A29,'V2 Global valeurs'!$A$2:$L$1221,8,FALSE),"0")</f>
        <v>0</v>
      </c>
      <c r="Q29" s="9" t="str">
        <f>IF(AND('V2 Global valeurs'!$G29="E",'V2 Global valeurs'!E29="BASE"),VLOOKUP('V2 Global valeurs'!$A29,'V2 Global valeurs'!$A$2:$L$1221,9,FALSE),"0")</f>
        <v>0</v>
      </c>
      <c r="R29" s="9" t="str">
        <f>IF(AND('V2 Global valeurs'!$G29="E",'V2 Global valeurs'!E29="BASE"),VLOOKUP('V2 Global valeurs'!$A29,'V2 Global valeurs'!$A$2:$L$1221,10,FALSE),"0")</f>
        <v>0</v>
      </c>
      <c r="S29" s="9" t="str">
        <f>IF(AND('V2 Global valeurs'!$G29="E",'V2 Global valeurs'!E29="BASE"),VLOOKUP('V2 Global valeurs'!$A29,'V2 Global valeurs'!$A$2:$L$1221,11,FALSE),"0")</f>
        <v>0</v>
      </c>
      <c r="T29" s="9" t="str">
        <f>IF(AND('V2 Global valeurs'!$G29="E",'V2 Global valeurs'!E29="BASE"),VLOOKUP('V2 Global valeurs'!$A29,'V2 Global valeurs'!$A$2:$L$1221,12,FALSE),"0")</f>
        <v>0</v>
      </c>
      <c r="U29" s="9">
        <f>IF(AND('V2 Global valeurs'!$G29="A",'V2 Global valeurs'!E29="BASE"),VLOOKUP('V2 Global valeurs'!$A29,'V2 Global valeurs'!$A$2:$L$1221,8,FALSE),"0")</f>
        <v>0</v>
      </c>
      <c r="V29" s="9">
        <f>IF(AND('V2 Global valeurs'!$G29="A",'V2 Global valeurs'!E29="BASE"),VLOOKUP('V2 Global valeurs'!$A29,'V2 Global valeurs'!$A$2:$L$1221,9,FALSE),"0")</f>
        <v>191.14000000000001</v>
      </c>
      <c r="W29" s="9">
        <f>IF(AND('V2 Global valeurs'!$G29="A",'V2 Global valeurs'!E29="BASE"),VLOOKUP('V2 Global valeurs'!$A29,'V2 Global valeurs'!$A$2:$L$1221,10,FALSE),"0")</f>
        <v>0</v>
      </c>
      <c r="X29" s="9">
        <f>IF(AND('V2 Global valeurs'!$G29="A",'V2 Global valeurs'!E29="BASE"),VLOOKUP('V2 Global valeurs'!$A29,'V2 Global valeurs'!$A$2:$L$1221,11,FALSE),"0")</f>
        <v>398.15000000000003</v>
      </c>
      <c r="Y29" s="9">
        <f>IF(AND('V2 Global valeurs'!$G29="A",'V2 Global valeurs'!E29="BASE"),VLOOKUP('V2 Global valeurs'!$A29,'V2 Global valeurs'!$A$2:$L$1221,12,FALSE),"0")</f>
        <v>0</v>
      </c>
      <c r="AB29" s="3"/>
      <c r="AC29" s="3" t="str">
        <f>IF(AND('V2 Global valeurs'!$G29="E",'V2 Global valeurs'!$E29="RENFORT 1"),VLOOKUP('V2 Global valeurs'!$A29,'V2 Global valeurs'!$A$2:$L$1221,8,FALSE),"0")</f>
        <v>0</v>
      </c>
      <c r="AD29" s="3" t="str">
        <f>IF(AND('V2 Global valeurs'!$G29="E",'V2 Global valeurs'!$E29="RENFORT 1"),VLOOKUP('V2 Global valeurs'!$A29,'V2 Global valeurs'!$A$2:$L$1221,9,FALSE),"0")</f>
        <v>0</v>
      </c>
      <c r="AE29" s="3" t="str">
        <f>IF(AND('V2 Global valeurs'!$G29="E",'V2 Global valeurs'!$E29="RENFORT 1"),VLOOKUP('V2 Global valeurs'!$A29,'V2 Global valeurs'!$A$2:$L$1221,10,FALSE),"0")</f>
        <v>0</v>
      </c>
      <c r="AF29" s="3" t="str">
        <f>IF(AND('V2 Global valeurs'!$G29="E",'V2 Global valeurs'!$E29="RENFORT 1"),VLOOKUP('V2 Global valeurs'!$A29,'V2 Global valeurs'!$A$2:$L$1221,11,FALSE),"0")</f>
        <v>0</v>
      </c>
      <c r="AG29" s="3" t="str">
        <f>IF(AND('V2 Global valeurs'!$G29="E",'V2 Global valeurs'!$E29="RENFORT 1"),VLOOKUP('V2 Global valeurs'!$A29,'V2 Global valeurs'!$A$2:$L$1221,12,FALSE),"0")</f>
        <v>0</v>
      </c>
      <c r="AH29" s="3" t="str">
        <f>IF(AND('V2 Global valeurs'!$G29="A",'V2 Global valeurs'!$E29="RENFORT 1"),VLOOKUP('V2 Global valeurs'!$A29,'V2 Global valeurs'!$A$2:$L$1221,8,FALSE),"0")</f>
        <v>0</v>
      </c>
      <c r="AI29" s="3" t="str">
        <f>IF(AND('V2 Global valeurs'!$G29="A",'V2 Global valeurs'!$E29="RENFORT 1"),VLOOKUP('V2 Global valeurs'!$A29,'V2 Global valeurs'!$A$2:$L$1221,9,FALSE),"0")</f>
        <v>0</v>
      </c>
      <c r="AJ29" s="3" t="str">
        <f>IF(AND('V2 Global valeurs'!$G29="A",'V2 Global valeurs'!$E29="RENFORT 1"),VLOOKUP('V2 Global valeurs'!$A29,'V2 Global valeurs'!$A$2:$L$1221,10,FALSE),"0")</f>
        <v>0</v>
      </c>
      <c r="AK29" s="3" t="str">
        <f>IF(AND('V2 Global valeurs'!$G29="A",'V2 Global valeurs'!$E29="RENFORT 1"),VLOOKUP('V2 Global valeurs'!$A29,'V2 Global valeurs'!$A$2:$L$1221,11,FALSE),"0")</f>
        <v>0</v>
      </c>
      <c r="AL29" s="3" t="str">
        <f>IF(AND('V2 Global valeurs'!$G29="A",'V2 Global valeurs'!$E29="RENFORT 1"),VLOOKUP('V2 Global valeurs'!$A29,'V2 Global valeurs'!$A$2:$L$1221,12,FALSE),"0")</f>
        <v>0</v>
      </c>
      <c r="AP29" s="1" t="str">
        <f>IF(AND('V2 Global valeurs'!$G29="E",'V2 Global valeurs'!$E29="RENFORT 2"),VLOOKUP('V2 Global valeurs'!$A29,'V2 Global valeurs'!$A$2:$L$1221,8,FALSE),"0")</f>
        <v>0</v>
      </c>
      <c r="AQ29" s="1" t="str">
        <f>IF(AND('V2 Global valeurs'!$G29="E",'V2 Global valeurs'!$E29="RENFORT 2"),VLOOKUP('V2 Global valeurs'!$A29,'V2 Global valeurs'!$A$2:$L$1221,9,FALSE),"0")</f>
        <v>0</v>
      </c>
      <c r="AR29" s="1" t="str">
        <f>IF(AND('V2 Global valeurs'!$G29="E",'V2 Global valeurs'!$E29="RENFORT 2"),VLOOKUP('V2 Global valeurs'!$A29,'V2 Global valeurs'!$A$2:$L$1221,10,FALSE),"0")</f>
        <v>0</v>
      </c>
      <c r="AS29" s="1" t="str">
        <f>IF(AND('V2 Global valeurs'!$G29="E",'V2 Global valeurs'!$E29="RENFORT 2"),VLOOKUP('V2 Global valeurs'!$A29,'V2 Global valeurs'!$A$2:$L$1221,11,FALSE),"0")</f>
        <v>0</v>
      </c>
      <c r="AT29" s="1" t="str">
        <f>IF(AND('V2 Global valeurs'!$G29="E",'V2 Global valeurs'!$E29="RENFORT 2"),VLOOKUP('V2 Global valeurs'!$A29,'V2 Global valeurs'!$A$2:$L$1221,12,FALSE),"0")</f>
        <v>0</v>
      </c>
      <c r="AU29" s="1" t="str">
        <f>IF(AND('V2 Global valeurs'!$G29="A",'V2 Global valeurs'!$E29="RENFORT 2"),VLOOKUP('V2 Global valeurs'!$A29,'V2 Global valeurs'!$A$2:$L$1221,8,FALSE),"0")</f>
        <v>0</v>
      </c>
      <c r="AV29" s="1" t="str">
        <f>IF(AND('V2 Global valeurs'!$G29="A",'V2 Global valeurs'!$E29="RENFORT 2"),VLOOKUP('V2 Global valeurs'!$A29,'V2 Global valeurs'!$A$2:$L$1221,9,FALSE),"0")</f>
        <v>0</v>
      </c>
      <c r="AW29" s="1" t="str">
        <f>IF(AND('V2 Global valeurs'!$G29="A",'V2 Global valeurs'!$E29="RENFORT 2"),VLOOKUP('V2 Global valeurs'!$A29,'V2 Global valeurs'!$A$2:$L$1221,10,FALSE),"0")</f>
        <v>0</v>
      </c>
      <c r="AX29" s="1" t="str">
        <f>IF(AND('V2 Global valeurs'!$G29="A",'V2 Global valeurs'!$E29="RENFORT 2"),VLOOKUP('V2 Global valeurs'!$A29,'V2 Global valeurs'!$A$2:$L$1221,11,FALSE),"0")</f>
        <v>0</v>
      </c>
      <c r="AY29" s="1" t="str">
        <f>IF(AND('V2 Global valeurs'!$G29="A",'V2 Global valeurs'!$E29="RENFORT 2"),VLOOKUP('V2 Global valeurs'!$A29,'V2 Global valeurs'!$A$2:$L$1221,12,FALSE),"0")</f>
        <v>0</v>
      </c>
    </row>
    <row r="30" spans="1:51" x14ac:dyDescent="0.25">
      <c r="A30" t="s">
        <v>67</v>
      </c>
      <c r="B30" t="s">
        <v>63</v>
      </c>
      <c r="C30" t="s">
        <v>37</v>
      </c>
      <c r="D30" t="s">
        <v>64</v>
      </c>
      <c r="E30" t="s">
        <v>367</v>
      </c>
      <c r="F30">
        <v>4</v>
      </c>
      <c r="G30" s="2" t="s">
        <v>14</v>
      </c>
      <c r="H30">
        <v>0</v>
      </c>
      <c r="I30">
        <v>219.85000000000002</v>
      </c>
      <c r="J30">
        <v>0</v>
      </c>
      <c r="K30">
        <v>458.86</v>
      </c>
      <c r="L30">
        <v>0</v>
      </c>
      <c r="M30" t="s">
        <v>37</v>
      </c>
      <c r="N30" t="s">
        <v>64</v>
      </c>
      <c r="O30" s="4" t="s">
        <v>14</v>
      </c>
      <c r="P30" s="9" t="str">
        <f>IF(AND('V2 Global valeurs'!$G30="E",'V2 Global valeurs'!E30="BASE"),VLOOKUP('V2 Global valeurs'!$A30,'V2 Global valeurs'!$A$2:$L$1221,8,FALSE),"0")</f>
        <v>0</v>
      </c>
      <c r="Q30" s="9" t="str">
        <f>IF(AND('V2 Global valeurs'!$G30="E",'V2 Global valeurs'!E30="BASE"),VLOOKUP('V2 Global valeurs'!$A30,'V2 Global valeurs'!$A$2:$L$1221,9,FALSE),"0")</f>
        <v>0</v>
      </c>
      <c r="R30" s="9" t="str">
        <f>IF(AND('V2 Global valeurs'!$G30="E",'V2 Global valeurs'!E30="BASE"),VLOOKUP('V2 Global valeurs'!$A30,'V2 Global valeurs'!$A$2:$L$1221,10,FALSE),"0")</f>
        <v>0</v>
      </c>
      <c r="S30" s="9" t="str">
        <f>IF(AND('V2 Global valeurs'!$G30="E",'V2 Global valeurs'!E30="BASE"),VLOOKUP('V2 Global valeurs'!$A30,'V2 Global valeurs'!$A$2:$L$1221,11,FALSE),"0")</f>
        <v>0</v>
      </c>
      <c r="T30" s="9" t="str">
        <f>IF(AND('V2 Global valeurs'!$G30="E",'V2 Global valeurs'!E30="BASE"),VLOOKUP('V2 Global valeurs'!$A30,'V2 Global valeurs'!$A$2:$L$1221,12,FALSE),"0")</f>
        <v>0</v>
      </c>
      <c r="U30" s="9">
        <f>IF(AND('V2 Global valeurs'!$G30="A",'V2 Global valeurs'!E30="BASE"),VLOOKUP('V2 Global valeurs'!$A30,'V2 Global valeurs'!$A$2:$L$1221,8,FALSE),"0")</f>
        <v>0</v>
      </c>
      <c r="V30" s="9">
        <f>IF(AND('V2 Global valeurs'!$G30="A",'V2 Global valeurs'!E30="BASE"),VLOOKUP('V2 Global valeurs'!$A30,'V2 Global valeurs'!$A$2:$L$1221,9,FALSE),"0")</f>
        <v>219.85000000000002</v>
      </c>
      <c r="W30" s="9">
        <f>IF(AND('V2 Global valeurs'!$G30="A",'V2 Global valeurs'!E30="BASE"),VLOOKUP('V2 Global valeurs'!$A30,'V2 Global valeurs'!$A$2:$L$1221,10,FALSE),"0")</f>
        <v>0</v>
      </c>
      <c r="X30" s="9">
        <f>IF(AND('V2 Global valeurs'!$G30="A",'V2 Global valeurs'!E30="BASE"),VLOOKUP('V2 Global valeurs'!$A30,'V2 Global valeurs'!$A$2:$L$1221,11,FALSE),"0")</f>
        <v>458.86</v>
      </c>
      <c r="Y30" s="9">
        <f>IF(AND('V2 Global valeurs'!$G30="A",'V2 Global valeurs'!E30="BASE"),VLOOKUP('V2 Global valeurs'!$A30,'V2 Global valeurs'!$A$2:$L$1221,12,FALSE),"0")</f>
        <v>0</v>
      </c>
      <c r="AB30" s="3"/>
      <c r="AC30" s="3" t="str">
        <f>IF(AND('V2 Global valeurs'!$G30="E",'V2 Global valeurs'!$E30="RENFORT 1"),VLOOKUP('V2 Global valeurs'!$A30,'V2 Global valeurs'!$A$2:$L$1221,8,FALSE),"0")</f>
        <v>0</v>
      </c>
      <c r="AD30" s="3" t="str">
        <f>IF(AND('V2 Global valeurs'!$G30="E",'V2 Global valeurs'!$E30="RENFORT 1"),VLOOKUP('V2 Global valeurs'!$A30,'V2 Global valeurs'!$A$2:$L$1221,9,FALSE),"0")</f>
        <v>0</v>
      </c>
      <c r="AE30" s="3" t="str">
        <f>IF(AND('V2 Global valeurs'!$G30="E",'V2 Global valeurs'!$E30="RENFORT 1"),VLOOKUP('V2 Global valeurs'!$A30,'V2 Global valeurs'!$A$2:$L$1221,10,FALSE),"0")</f>
        <v>0</v>
      </c>
      <c r="AF30" s="3" t="str">
        <f>IF(AND('V2 Global valeurs'!$G30="E",'V2 Global valeurs'!$E30="RENFORT 1"),VLOOKUP('V2 Global valeurs'!$A30,'V2 Global valeurs'!$A$2:$L$1221,11,FALSE),"0")</f>
        <v>0</v>
      </c>
      <c r="AG30" s="3" t="str">
        <f>IF(AND('V2 Global valeurs'!$G30="E",'V2 Global valeurs'!$E30="RENFORT 1"),VLOOKUP('V2 Global valeurs'!$A30,'V2 Global valeurs'!$A$2:$L$1221,12,FALSE),"0")</f>
        <v>0</v>
      </c>
      <c r="AH30" s="3" t="str">
        <f>IF(AND('V2 Global valeurs'!$G30="A",'V2 Global valeurs'!$E30="RENFORT 1"),VLOOKUP('V2 Global valeurs'!$A30,'V2 Global valeurs'!$A$2:$L$1221,8,FALSE),"0")</f>
        <v>0</v>
      </c>
      <c r="AI30" s="3" t="str">
        <f>IF(AND('V2 Global valeurs'!$G30="A",'V2 Global valeurs'!$E30="RENFORT 1"),VLOOKUP('V2 Global valeurs'!$A30,'V2 Global valeurs'!$A$2:$L$1221,9,FALSE),"0")</f>
        <v>0</v>
      </c>
      <c r="AJ30" s="3" t="str">
        <f>IF(AND('V2 Global valeurs'!$G30="A",'V2 Global valeurs'!$E30="RENFORT 1"),VLOOKUP('V2 Global valeurs'!$A30,'V2 Global valeurs'!$A$2:$L$1221,10,FALSE),"0")</f>
        <v>0</v>
      </c>
      <c r="AK30" s="3" t="str">
        <f>IF(AND('V2 Global valeurs'!$G30="A",'V2 Global valeurs'!$E30="RENFORT 1"),VLOOKUP('V2 Global valeurs'!$A30,'V2 Global valeurs'!$A$2:$L$1221,11,FALSE),"0")</f>
        <v>0</v>
      </c>
      <c r="AL30" s="3" t="str">
        <f>IF(AND('V2 Global valeurs'!$G30="A",'V2 Global valeurs'!$E30="RENFORT 1"),VLOOKUP('V2 Global valeurs'!$A30,'V2 Global valeurs'!$A$2:$L$1221,12,FALSE),"0")</f>
        <v>0</v>
      </c>
      <c r="AP30" s="1" t="str">
        <f>IF(AND('V2 Global valeurs'!$G30="E",'V2 Global valeurs'!$E30="RENFORT 2"),VLOOKUP('V2 Global valeurs'!$A30,'V2 Global valeurs'!$A$2:$L$1221,8,FALSE),"0")</f>
        <v>0</v>
      </c>
      <c r="AQ30" s="1" t="str">
        <f>IF(AND('V2 Global valeurs'!$G30="E",'V2 Global valeurs'!$E30="RENFORT 2"),VLOOKUP('V2 Global valeurs'!$A30,'V2 Global valeurs'!$A$2:$L$1221,9,FALSE),"0")</f>
        <v>0</v>
      </c>
      <c r="AR30" s="1" t="str">
        <f>IF(AND('V2 Global valeurs'!$G30="E",'V2 Global valeurs'!$E30="RENFORT 2"),VLOOKUP('V2 Global valeurs'!$A30,'V2 Global valeurs'!$A$2:$L$1221,10,FALSE),"0")</f>
        <v>0</v>
      </c>
      <c r="AS30" s="1" t="str">
        <f>IF(AND('V2 Global valeurs'!$G30="E",'V2 Global valeurs'!$E30="RENFORT 2"),VLOOKUP('V2 Global valeurs'!$A30,'V2 Global valeurs'!$A$2:$L$1221,11,FALSE),"0")</f>
        <v>0</v>
      </c>
      <c r="AT30" s="1" t="str">
        <f>IF(AND('V2 Global valeurs'!$G30="E",'V2 Global valeurs'!$E30="RENFORT 2"),VLOOKUP('V2 Global valeurs'!$A30,'V2 Global valeurs'!$A$2:$L$1221,12,FALSE),"0")</f>
        <v>0</v>
      </c>
      <c r="AU30" s="1" t="str">
        <f>IF(AND('V2 Global valeurs'!$G30="A",'V2 Global valeurs'!$E30="RENFORT 2"),VLOOKUP('V2 Global valeurs'!$A30,'V2 Global valeurs'!$A$2:$L$1221,8,FALSE),"0")</f>
        <v>0</v>
      </c>
      <c r="AV30" s="1" t="str">
        <f>IF(AND('V2 Global valeurs'!$G30="A",'V2 Global valeurs'!$E30="RENFORT 2"),VLOOKUP('V2 Global valeurs'!$A30,'V2 Global valeurs'!$A$2:$L$1221,9,FALSE),"0")</f>
        <v>0</v>
      </c>
      <c r="AW30" s="1" t="str">
        <f>IF(AND('V2 Global valeurs'!$G30="A",'V2 Global valeurs'!$E30="RENFORT 2"),VLOOKUP('V2 Global valeurs'!$A30,'V2 Global valeurs'!$A$2:$L$1221,10,FALSE),"0")</f>
        <v>0</v>
      </c>
      <c r="AX30" s="1" t="str">
        <f>IF(AND('V2 Global valeurs'!$G30="A",'V2 Global valeurs'!$E30="RENFORT 2"),VLOOKUP('V2 Global valeurs'!$A30,'V2 Global valeurs'!$A$2:$L$1221,11,FALSE),"0")</f>
        <v>0</v>
      </c>
      <c r="AY30" s="1" t="str">
        <f>IF(AND('V2 Global valeurs'!$G30="A",'V2 Global valeurs'!$E30="RENFORT 2"),VLOOKUP('V2 Global valeurs'!$A30,'V2 Global valeurs'!$A$2:$L$1221,12,FALSE),"0")</f>
        <v>0</v>
      </c>
    </row>
    <row r="31" spans="1:51" x14ac:dyDescent="0.25">
      <c r="A31" t="s">
        <v>68</v>
      </c>
      <c r="B31" t="s">
        <v>69</v>
      </c>
      <c r="C31" t="s">
        <v>31</v>
      </c>
      <c r="D31" t="s">
        <v>70</v>
      </c>
      <c r="E31" t="s">
        <v>367</v>
      </c>
      <c r="F31">
        <v>4</v>
      </c>
      <c r="G31" s="2" t="s">
        <v>14</v>
      </c>
      <c r="H31">
        <v>0</v>
      </c>
      <c r="I31">
        <v>165.20000000000002</v>
      </c>
      <c r="J31">
        <v>0</v>
      </c>
      <c r="K31">
        <v>296.31</v>
      </c>
      <c r="L31">
        <v>0</v>
      </c>
      <c r="M31" t="s">
        <v>31</v>
      </c>
      <c r="N31" t="s">
        <v>70</v>
      </c>
      <c r="O31" s="4" t="s">
        <v>14</v>
      </c>
      <c r="P31" s="9" t="str">
        <f>IF(AND('V2 Global valeurs'!$G31="E",'V2 Global valeurs'!E31="BASE"),VLOOKUP('V2 Global valeurs'!$A31,'V2 Global valeurs'!$A$2:$L$1221,8,FALSE),"0")</f>
        <v>0</v>
      </c>
      <c r="Q31" s="9" t="str">
        <f>IF(AND('V2 Global valeurs'!$G31="E",'V2 Global valeurs'!E31="BASE"),VLOOKUP('V2 Global valeurs'!$A31,'V2 Global valeurs'!$A$2:$L$1221,9,FALSE),"0")</f>
        <v>0</v>
      </c>
      <c r="R31" s="9" t="str">
        <f>IF(AND('V2 Global valeurs'!$G31="E",'V2 Global valeurs'!E31="BASE"),VLOOKUP('V2 Global valeurs'!$A31,'V2 Global valeurs'!$A$2:$L$1221,10,FALSE),"0")</f>
        <v>0</v>
      </c>
      <c r="S31" s="9" t="str">
        <f>IF(AND('V2 Global valeurs'!$G31="E",'V2 Global valeurs'!E31="BASE"),VLOOKUP('V2 Global valeurs'!$A31,'V2 Global valeurs'!$A$2:$L$1221,11,FALSE),"0")</f>
        <v>0</v>
      </c>
      <c r="T31" s="9" t="str">
        <f>IF(AND('V2 Global valeurs'!$G31="E",'V2 Global valeurs'!E31="BASE"),VLOOKUP('V2 Global valeurs'!$A31,'V2 Global valeurs'!$A$2:$L$1221,12,FALSE),"0")</f>
        <v>0</v>
      </c>
      <c r="U31" s="9">
        <f>IF(AND('V2 Global valeurs'!$G31="A",'V2 Global valeurs'!E31="BASE"),VLOOKUP('V2 Global valeurs'!$A31,'V2 Global valeurs'!$A$2:$L$1221,8,FALSE),"0")</f>
        <v>0</v>
      </c>
      <c r="V31" s="9">
        <f>IF(AND('V2 Global valeurs'!$G31="A",'V2 Global valeurs'!E31="BASE"),VLOOKUP('V2 Global valeurs'!$A31,'V2 Global valeurs'!$A$2:$L$1221,9,FALSE),"0")</f>
        <v>165.20000000000002</v>
      </c>
      <c r="W31" s="9">
        <f>IF(AND('V2 Global valeurs'!$G31="A",'V2 Global valeurs'!E31="BASE"),VLOOKUP('V2 Global valeurs'!$A31,'V2 Global valeurs'!$A$2:$L$1221,10,FALSE),"0")</f>
        <v>0</v>
      </c>
      <c r="X31" s="9">
        <f>IF(AND('V2 Global valeurs'!$G31="A",'V2 Global valeurs'!E31="BASE"),VLOOKUP('V2 Global valeurs'!$A31,'V2 Global valeurs'!$A$2:$L$1221,11,FALSE),"0")</f>
        <v>296.31</v>
      </c>
      <c r="Y31" s="9">
        <f>IF(AND('V2 Global valeurs'!$G31="A",'V2 Global valeurs'!E31="BASE"),VLOOKUP('V2 Global valeurs'!$A31,'V2 Global valeurs'!$A$2:$L$1221,12,FALSE),"0")</f>
        <v>0</v>
      </c>
      <c r="AB31" s="3"/>
      <c r="AC31" s="3" t="str">
        <f>IF(AND('V2 Global valeurs'!$G31="E",'V2 Global valeurs'!$E31="RENFORT 1"),VLOOKUP('V2 Global valeurs'!$A31,'V2 Global valeurs'!$A$2:$L$1221,8,FALSE),"0")</f>
        <v>0</v>
      </c>
      <c r="AD31" s="3" t="str">
        <f>IF(AND('V2 Global valeurs'!$G31="E",'V2 Global valeurs'!$E31="RENFORT 1"),VLOOKUP('V2 Global valeurs'!$A31,'V2 Global valeurs'!$A$2:$L$1221,9,FALSE),"0")</f>
        <v>0</v>
      </c>
      <c r="AE31" s="3" t="str">
        <f>IF(AND('V2 Global valeurs'!$G31="E",'V2 Global valeurs'!$E31="RENFORT 1"),VLOOKUP('V2 Global valeurs'!$A31,'V2 Global valeurs'!$A$2:$L$1221,10,FALSE),"0")</f>
        <v>0</v>
      </c>
      <c r="AF31" s="3" t="str">
        <f>IF(AND('V2 Global valeurs'!$G31="E",'V2 Global valeurs'!$E31="RENFORT 1"),VLOOKUP('V2 Global valeurs'!$A31,'V2 Global valeurs'!$A$2:$L$1221,11,FALSE),"0")</f>
        <v>0</v>
      </c>
      <c r="AG31" s="3" t="str">
        <f>IF(AND('V2 Global valeurs'!$G31="E",'V2 Global valeurs'!$E31="RENFORT 1"),VLOOKUP('V2 Global valeurs'!$A31,'V2 Global valeurs'!$A$2:$L$1221,12,FALSE),"0")</f>
        <v>0</v>
      </c>
      <c r="AH31" s="3" t="str">
        <f>IF(AND('V2 Global valeurs'!$G31="A",'V2 Global valeurs'!$E31="RENFORT 1"),VLOOKUP('V2 Global valeurs'!$A31,'V2 Global valeurs'!$A$2:$L$1221,8,FALSE),"0")</f>
        <v>0</v>
      </c>
      <c r="AI31" s="3" t="str">
        <f>IF(AND('V2 Global valeurs'!$G31="A",'V2 Global valeurs'!$E31="RENFORT 1"),VLOOKUP('V2 Global valeurs'!$A31,'V2 Global valeurs'!$A$2:$L$1221,9,FALSE),"0")</f>
        <v>0</v>
      </c>
      <c r="AJ31" s="3" t="str">
        <f>IF(AND('V2 Global valeurs'!$G31="A",'V2 Global valeurs'!$E31="RENFORT 1"),VLOOKUP('V2 Global valeurs'!$A31,'V2 Global valeurs'!$A$2:$L$1221,10,FALSE),"0")</f>
        <v>0</v>
      </c>
      <c r="AK31" s="3" t="str">
        <f>IF(AND('V2 Global valeurs'!$G31="A",'V2 Global valeurs'!$E31="RENFORT 1"),VLOOKUP('V2 Global valeurs'!$A31,'V2 Global valeurs'!$A$2:$L$1221,11,FALSE),"0")</f>
        <v>0</v>
      </c>
      <c r="AL31" s="3" t="str">
        <f>IF(AND('V2 Global valeurs'!$G31="A",'V2 Global valeurs'!$E31="RENFORT 1"),VLOOKUP('V2 Global valeurs'!$A31,'V2 Global valeurs'!$A$2:$L$1221,12,FALSE),"0")</f>
        <v>0</v>
      </c>
      <c r="AP31" s="1" t="str">
        <f>IF(AND('V2 Global valeurs'!$G31="E",'V2 Global valeurs'!$E31="RENFORT 2"),VLOOKUP('V2 Global valeurs'!$A31,'V2 Global valeurs'!$A$2:$L$1221,8,FALSE),"0")</f>
        <v>0</v>
      </c>
      <c r="AQ31" s="1" t="str">
        <f>IF(AND('V2 Global valeurs'!$G31="E",'V2 Global valeurs'!$E31="RENFORT 2"),VLOOKUP('V2 Global valeurs'!$A31,'V2 Global valeurs'!$A$2:$L$1221,9,FALSE),"0")</f>
        <v>0</v>
      </c>
      <c r="AR31" s="1" t="str">
        <f>IF(AND('V2 Global valeurs'!$G31="E",'V2 Global valeurs'!$E31="RENFORT 2"),VLOOKUP('V2 Global valeurs'!$A31,'V2 Global valeurs'!$A$2:$L$1221,10,FALSE),"0")</f>
        <v>0</v>
      </c>
      <c r="AS31" s="1" t="str">
        <f>IF(AND('V2 Global valeurs'!$G31="E",'V2 Global valeurs'!$E31="RENFORT 2"),VLOOKUP('V2 Global valeurs'!$A31,'V2 Global valeurs'!$A$2:$L$1221,11,FALSE),"0")</f>
        <v>0</v>
      </c>
      <c r="AT31" s="1" t="str">
        <f>IF(AND('V2 Global valeurs'!$G31="E",'V2 Global valeurs'!$E31="RENFORT 2"),VLOOKUP('V2 Global valeurs'!$A31,'V2 Global valeurs'!$A$2:$L$1221,12,FALSE),"0")</f>
        <v>0</v>
      </c>
      <c r="AU31" s="1" t="str">
        <f>IF(AND('V2 Global valeurs'!$G31="A",'V2 Global valeurs'!$E31="RENFORT 2"),VLOOKUP('V2 Global valeurs'!$A31,'V2 Global valeurs'!$A$2:$L$1221,8,FALSE),"0")</f>
        <v>0</v>
      </c>
      <c r="AV31" s="1" t="str">
        <f>IF(AND('V2 Global valeurs'!$G31="A",'V2 Global valeurs'!$E31="RENFORT 2"),VLOOKUP('V2 Global valeurs'!$A31,'V2 Global valeurs'!$A$2:$L$1221,9,FALSE),"0")</f>
        <v>0</v>
      </c>
      <c r="AW31" s="1" t="str">
        <f>IF(AND('V2 Global valeurs'!$G31="A",'V2 Global valeurs'!$E31="RENFORT 2"),VLOOKUP('V2 Global valeurs'!$A31,'V2 Global valeurs'!$A$2:$L$1221,10,FALSE),"0")</f>
        <v>0</v>
      </c>
      <c r="AX31" s="1" t="str">
        <f>IF(AND('V2 Global valeurs'!$G31="A",'V2 Global valeurs'!$E31="RENFORT 2"),VLOOKUP('V2 Global valeurs'!$A31,'V2 Global valeurs'!$A$2:$L$1221,11,FALSE),"0")</f>
        <v>0</v>
      </c>
      <c r="AY31" s="1" t="str">
        <f>IF(AND('V2 Global valeurs'!$G31="A",'V2 Global valeurs'!$E31="RENFORT 2"),VLOOKUP('V2 Global valeurs'!$A31,'V2 Global valeurs'!$A$2:$L$1221,12,FALSE),"0")</f>
        <v>0</v>
      </c>
    </row>
    <row r="32" spans="1:51" x14ac:dyDescent="0.25">
      <c r="A32" t="s">
        <v>71</v>
      </c>
      <c r="B32" t="s">
        <v>69</v>
      </c>
      <c r="C32" t="s">
        <v>33</v>
      </c>
      <c r="D32" t="s">
        <v>70</v>
      </c>
      <c r="E32" t="s">
        <v>367</v>
      </c>
      <c r="F32">
        <v>4</v>
      </c>
      <c r="G32" s="2" t="s">
        <v>14</v>
      </c>
      <c r="H32">
        <v>0</v>
      </c>
      <c r="I32">
        <v>187.3</v>
      </c>
      <c r="J32">
        <v>0</v>
      </c>
      <c r="K32">
        <v>334.43</v>
      </c>
      <c r="L32">
        <v>0</v>
      </c>
      <c r="M32" t="s">
        <v>33</v>
      </c>
      <c r="N32" t="s">
        <v>70</v>
      </c>
      <c r="O32" s="4" t="s">
        <v>14</v>
      </c>
      <c r="P32" s="9" t="str">
        <f>IF(AND('V2 Global valeurs'!$G32="E",'V2 Global valeurs'!E32="BASE"),VLOOKUP('V2 Global valeurs'!$A32,'V2 Global valeurs'!$A$2:$L$1221,8,FALSE),"0")</f>
        <v>0</v>
      </c>
      <c r="Q32" s="9" t="str">
        <f>IF(AND('V2 Global valeurs'!$G32="E",'V2 Global valeurs'!E32="BASE"),VLOOKUP('V2 Global valeurs'!$A32,'V2 Global valeurs'!$A$2:$L$1221,9,FALSE),"0")</f>
        <v>0</v>
      </c>
      <c r="R32" s="9" t="str">
        <f>IF(AND('V2 Global valeurs'!$G32="E",'V2 Global valeurs'!E32="BASE"),VLOOKUP('V2 Global valeurs'!$A32,'V2 Global valeurs'!$A$2:$L$1221,10,FALSE),"0")</f>
        <v>0</v>
      </c>
      <c r="S32" s="9" t="str">
        <f>IF(AND('V2 Global valeurs'!$G32="E",'V2 Global valeurs'!E32="BASE"),VLOOKUP('V2 Global valeurs'!$A32,'V2 Global valeurs'!$A$2:$L$1221,11,FALSE),"0")</f>
        <v>0</v>
      </c>
      <c r="T32" s="9" t="str">
        <f>IF(AND('V2 Global valeurs'!$G32="E",'V2 Global valeurs'!E32="BASE"),VLOOKUP('V2 Global valeurs'!$A32,'V2 Global valeurs'!$A$2:$L$1221,12,FALSE),"0")</f>
        <v>0</v>
      </c>
      <c r="U32" s="9">
        <f>IF(AND('V2 Global valeurs'!$G32="A",'V2 Global valeurs'!E32="BASE"),VLOOKUP('V2 Global valeurs'!$A32,'V2 Global valeurs'!$A$2:$L$1221,8,FALSE),"0")</f>
        <v>0</v>
      </c>
      <c r="V32" s="9">
        <f>IF(AND('V2 Global valeurs'!$G32="A",'V2 Global valeurs'!E32="BASE"),VLOOKUP('V2 Global valeurs'!$A32,'V2 Global valeurs'!$A$2:$L$1221,9,FALSE),"0")</f>
        <v>187.3</v>
      </c>
      <c r="W32" s="9">
        <f>IF(AND('V2 Global valeurs'!$G32="A",'V2 Global valeurs'!E32="BASE"),VLOOKUP('V2 Global valeurs'!$A32,'V2 Global valeurs'!$A$2:$L$1221,10,FALSE),"0")</f>
        <v>0</v>
      </c>
      <c r="X32" s="9">
        <f>IF(AND('V2 Global valeurs'!$G32="A",'V2 Global valeurs'!E32="BASE"),VLOOKUP('V2 Global valeurs'!$A32,'V2 Global valeurs'!$A$2:$L$1221,11,FALSE),"0")</f>
        <v>334.43</v>
      </c>
      <c r="Y32" s="9">
        <f>IF(AND('V2 Global valeurs'!$G32="A",'V2 Global valeurs'!E32="BASE"),VLOOKUP('V2 Global valeurs'!$A32,'V2 Global valeurs'!$A$2:$L$1221,12,FALSE),"0")</f>
        <v>0</v>
      </c>
      <c r="AB32" s="3"/>
      <c r="AC32" s="3" t="str">
        <f>IF(AND('V2 Global valeurs'!$G32="E",'V2 Global valeurs'!$E32="RENFORT 1"),VLOOKUP('V2 Global valeurs'!$A32,'V2 Global valeurs'!$A$2:$L$1221,8,FALSE),"0")</f>
        <v>0</v>
      </c>
      <c r="AD32" s="3" t="str">
        <f>IF(AND('V2 Global valeurs'!$G32="E",'V2 Global valeurs'!$E32="RENFORT 1"),VLOOKUP('V2 Global valeurs'!$A32,'V2 Global valeurs'!$A$2:$L$1221,9,FALSE),"0")</f>
        <v>0</v>
      </c>
      <c r="AE32" s="3" t="str">
        <f>IF(AND('V2 Global valeurs'!$G32="E",'V2 Global valeurs'!$E32="RENFORT 1"),VLOOKUP('V2 Global valeurs'!$A32,'V2 Global valeurs'!$A$2:$L$1221,10,FALSE),"0")</f>
        <v>0</v>
      </c>
      <c r="AF32" s="3" t="str">
        <f>IF(AND('V2 Global valeurs'!$G32="E",'V2 Global valeurs'!$E32="RENFORT 1"),VLOOKUP('V2 Global valeurs'!$A32,'V2 Global valeurs'!$A$2:$L$1221,11,FALSE),"0")</f>
        <v>0</v>
      </c>
      <c r="AG32" s="3" t="str">
        <f>IF(AND('V2 Global valeurs'!$G32="E",'V2 Global valeurs'!$E32="RENFORT 1"),VLOOKUP('V2 Global valeurs'!$A32,'V2 Global valeurs'!$A$2:$L$1221,12,FALSE),"0")</f>
        <v>0</v>
      </c>
      <c r="AH32" s="3" t="str">
        <f>IF(AND('V2 Global valeurs'!$G32="A",'V2 Global valeurs'!$E32="RENFORT 1"),VLOOKUP('V2 Global valeurs'!$A32,'V2 Global valeurs'!$A$2:$L$1221,8,FALSE),"0")</f>
        <v>0</v>
      </c>
      <c r="AI32" s="3" t="str">
        <f>IF(AND('V2 Global valeurs'!$G32="A",'V2 Global valeurs'!$E32="RENFORT 1"),VLOOKUP('V2 Global valeurs'!$A32,'V2 Global valeurs'!$A$2:$L$1221,9,FALSE),"0")</f>
        <v>0</v>
      </c>
      <c r="AJ32" s="3" t="str">
        <f>IF(AND('V2 Global valeurs'!$G32="A",'V2 Global valeurs'!$E32="RENFORT 1"),VLOOKUP('V2 Global valeurs'!$A32,'V2 Global valeurs'!$A$2:$L$1221,10,FALSE),"0")</f>
        <v>0</v>
      </c>
      <c r="AK32" s="3" t="str">
        <f>IF(AND('V2 Global valeurs'!$G32="A",'V2 Global valeurs'!$E32="RENFORT 1"),VLOOKUP('V2 Global valeurs'!$A32,'V2 Global valeurs'!$A$2:$L$1221,11,FALSE),"0")</f>
        <v>0</v>
      </c>
      <c r="AL32" s="3" t="str">
        <f>IF(AND('V2 Global valeurs'!$G32="A",'V2 Global valeurs'!$E32="RENFORT 1"),VLOOKUP('V2 Global valeurs'!$A32,'V2 Global valeurs'!$A$2:$L$1221,12,FALSE),"0")</f>
        <v>0</v>
      </c>
      <c r="AP32" s="1" t="str">
        <f>IF(AND('V2 Global valeurs'!$G32="E",'V2 Global valeurs'!$E32="RENFORT 2"),VLOOKUP('V2 Global valeurs'!$A32,'V2 Global valeurs'!$A$2:$L$1221,8,FALSE),"0")</f>
        <v>0</v>
      </c>
      <c r="AQ32" s="1" t="str">
        <f>IF(AND('V2 Global valeurs'!$G32="E",'V2 Global valeurs'!$E32="RENFORT 2"),VLOOKUP('V2 Global valeurs'!$A32,'V2 Global valeurs'!$A$2:$L$1221,9,FALSE),"0")</f>
        <v>0</v>
      </c>
      <c r="AR32" s="1" t="str">
        <f>IF(AND('V2 Global valeurs'!$G32="E",'V2 Global valeurs'!$E32="RENFORT 2"),VLOOKUP('V2 Global valeurs'!$A32,'V2 Global valeurs'!$A$2:$L$1221,10,FALSE),"0")</f>
        <v>0</v>
      </c>
      <c r="AS32" s="1" t="str">
        <f>IF(AND('V2 Global valeurs'!$G32="E",'V2 Global valeurs'!$E32="RENFORT 2"),VLOOKUP('V2 Global valeurs'!$A32,'V2 Global valeurs'!$A$2:$L$1221,11,FALSE),"0")</f>
        <v>0</v>
      </c>
      <c r="AT32" s="1" t="str">
        <f>IF(AND('V2 Global valeurs'!$G32="E",'V2 Global valeurs'!$E32="RENFORT 2"),VLOOKUP('V2 Global valeurs'!$A32,'V2 Global valeurs'!$A$2:$L$1221,12,FALSE),"0")</f>
        <v>0</v>
      </c>
      <c r="AU32" s="1" t="str">
        <f>IF(AND('V2 Global valeurs'!$G32="A",'V2 Global valeurs'!$E32="RENFORT 2"),VLOOKUP('V2 Global valeurs'!$A32,'V2 Global valeurs'!$A$2:$L$1221,8,FALSE),"0")</f>
        <v>0</v>
      </c>
      <c r="AV32" s="1" t="str">
        <f>IF(AND('V2 Global valeurs'!$G32="A",'V2 Global valeurs'!$E32="RENFORT 2"),VLOOKUP('V2 Global valeurs'!$A32,'V2 Global valeurs'!$A$2:$L$1221,9,FALSE),"0")</f>
        <v>0</v>
      </c>
      <c r="AW32" s="1" t="str">
        <f>IF(AND('V2 Global valeurs'!$G32="A",'V2 Global valeurs'!$E32="RENFORT 2"),VLOOKUP('V2 Global valeurs'!$A32,'V2 Global valeurs'!$A$2:$L$1221,10,FALSE),"0")</f>
        <v>0</v>
      </c>
      <c r="AX32" s="1" t="str">
        <f>IF(AND('V2 Global valeurs'!$G32="A",'V2 Global valeurs'!$E32="RENFORT 2"),VLOOKUP('V2 Global valeurs'!$A32,'V2 Global valeurs'!$A$2:$L$1221,11,FALSE),"0")</f>
        <v>0</v>
      </c>
      <c r="AY32" s="1" t="str">
        <f>IF(AND('V2 Global valeurs'!$G32="A",'V2 Global valeurs'!$E32="RENFORT 2"),VLOOKUP('V2 Global valeurs'!$A32,'V2 Global valeurs'!$A$2:$L$1221,12,FALSE),"0")</f>
        <v>0</v>
      </c>
    </row>
    <row r="33" spans="1:51" x14ac:dyDescent="0.25">
      <c r="A33" t="s">
        <v>72</v>
      </c>
      <c r="B33" t="s">
        <v>73</v>
      </c>
      <c r="C33" t="s">
        <v>31</v>
      </c>
      <c r="D33" t="s">
        <v>74</v>
      </c>
      <c r="E33" t="s">
        <v>367</v>
      </c>
      <c r="F33">
        <v>4</v>
      </c>
      <c r="G33" s="2" t="s">
        <v>14</v>
      </c>
      <c r="H33">
        <v>0</v>
      </c>
      <c r="I33">
        <v>216.08</v>
      </c>
      <c r="J33">
        <v>0</v>
      </c>
      <c r="K33">
        <v>451.46000000000004</v>
      </c>
      <c r="L33">
        <v>0</v>
      </c>
      <c r="M33" t="s">
        <v>31</v>
      </c>
      <c r="N33" t="s">
        <v>74</v>
      </c>
      <c r="O33" s="4" t="s">
        <v>14</v>
      </c>
      <c r="P33" s="9" t="str">
        <f>IF(AND('V2 Global valeurs'!$G33="E",'V2 Global valeurs'!E33="BASE"),VLOOKUP('V2 Global valeurs'!$A33,'V2 Global valeurs'!$A$2:$L$1221,8,FALSE),"0")</f>
        <v>0</v>
      </c>
      <c r="Q33" s="9" t="str">
        <f>IF(AND('V2 Global valeurs'!$G33="E",'V2 Global valeurs'!E33="BASE"),VLOOKUP('V2 Global valeurs'!$A33,'V2 Global valeurs'!$A$2:$L$1221,9,FALSE),"0")</f>
        <v>0</v>
      </c>
      <c r="R33" s="9" t="str">
        <f>IF(AND('V2 Global valeurs'!$G33="E",'V2 Global valeurs'!E33="BASE"),VLOOKUP('V2 Global valeurs'!$A33,'V2 Global valeurs'!$A$2:$L$1221,10,FALSE),"0")</f>
        <v>0</v>
      </c>
      <c r="S33" s="9" t="str">
        <f>IF(AND('V2 Global valeurs'!$G33="E",'V2 Global valeurs'!E33="BASE"),VLOOKUP('V2 Global valeurs'!$A33,'V2 Global valeurs'!$A$2:$L$1221,11,FALSE),"0")</f>
        <v>0</v>
      </c>
      <c r="T33" s="9" t="str">
        <f>IF(AND('V2 Global valeurs'!$G33="E",'V2 Global valeurs'!E33="BASE"),VLOOKUP('V2 Global valeurs'!$A33,'V2 Global valeurs'!$A$2:$L$1221,12,FALSE),"0")</f>
        <v>0</v>
      </c>
      <c r="U33" s="9">
        <f>IF(AND('V2 Global valeurs'!$G33="A",'V2 Global valeurs'!E33="BASE"),VLOOKUP('V2 Global valeurs'!$A33,'V2 Global valeurs'!$A$2:$L$1221,8,FALSE),"0")</f>
        <v>0</v>
      </c>
      <c r="V33" s="9">
        <f>IF(AND('V2 Global valeurs'!$G33="A",'V2 Global valeurs'!E33="BASE"),VLOOKUP('V2 Global valeurs'!$A33,'V2 Global valeurs'!$A$2:$L$1221,9,FALSE),"0")</f>
        <v>216.08</v>
      </c>
      <c r="W33" s="9">
        <f>IF(AND('V2 Global valeurs'!$G33="A",'V2 Global valeurs'!E33="BASE"),VLOOKUP('V2 Global valeurs'!$A33,'V2 Global valeurs'!$A$2:$L$1221,10,FALSE),"0")</f>
        <v>0</v>
      </c>
      <c r="X33" s="9">
        <f>IF(AND('V2 Global valeurs'!$G33="A",'V2 Global valeurs'!E33="BASE"),VLOOKUP('V2 Global valeurs'!$A33,'V2 Global valeurs'!$A$2:$L$1221,11,FALSE),"0")</f>
        <v>451.46000000000004</v>
      </c>
      <c r="Y33" s="9">
        <f>IF(AND('V2 Global valeurs'!$G33="A",'V2 Global valeurs'!E33="BASE"),VLOOKUP('V2 Global valeurs'!$A33,'V2 Global valeurs'!$A$2:$L$1221,12,FALSE),"0")</f>
        <v>0</v>
      </c>
      <c r="AB33" s="3"/>
      <c r="AC33" s="3" t="str">
        <f>IF(AND('V2 Global valeurs'!$G33="E",'V2 Global valeurs'!$E33="RENFORT 1"),VLOOKUP('V2 Global valeurs'!$A33,'V2 Global valeurs'!$A$2:$L$1221,8,FALSE),"0")</f>
        <v>0</v>
      </c>
      <c r="AD33" s="3" t="str">
        <f>IF(AND('V2 Global valeurs'!$G33="E",'V2 Global valeurs'!$E33="RENFORT 1"),VLOOKUP('V2 Global valeurs'!$A33,'V2 Global valeurs'!$A$2:$L$1221,9,FALSE),"0")</f>
        <v>0</v>
      </c>
      <c r="AE33" s="3" t="str">
        <f>IF(AND('V2 Global valeurs'!$G33="E",'V2 Global valeurs'!$E33="RENFORT 1"),VLOOKUP('V2 Global valeurs'!$A33,'V2 Global valeurs'!$A$2:$L$1221,10,FALSE),"0")</f>
        <v>0</v>
      </c>
      <c r="AF33" s="3" t="str">
        <f>IF(AND('V2 Global valeurs'!$G33="E",'V2 Global valeurs'!$E33="RENFORT 1"),VLOOKUP('V2 Global valeurs'!$A33,'V2 Global valeurs'!$A$2:$L$1221,11,FALSE),"0")</f>
        <v>0</v>
      </c>
      <c r="AG33" s="3" t="str">
        <f>IF(AND('V2 Global valeurs'!$G33="E",'V2 Global valeurs'!$E33="RENFORT 1"),VLOOKUP('V2 Global valeurs'!$A33,'V2 Global valeurs'!$A$2:$L$1221,12,FALSE),"0")</f>
        <v>0</v>
      </c>
      <c r="AH33" s="3" t="str">
        <f>IF(AND('V2 Global valeurs'!$G33="A",'V2 Global valeurs'!$E33="RENFORT 1"),VLOOKUP('V2 Global valeurs'!$A33,'V2 Global valeurs'!$A$2:$L$1221,8,FALSE),"0")</f>
        <v>0</v>
      </c>
      <c r="AI33" s="3" t="str">
        <f>IF(AND('V2 Global valeurs'!$G33="A",'V2 Global valeurs'!$E33="RENFORT 1"),VLOOKUP('V2 Global valeurs'!$A33,'V2 Global valeurs'!$A$2:$L$1221,9,FALSE),"0")</f>
        <v>0</v>
      </c>
      <c r="AJ33" s="3" t="str">
        <f>IF(AND('V2 Global valeurs'!$G33="A",'V2 Global valeurs'!$E33="RENFORT 1"),VLOOKUP('V2 Global valeurs'!$A33,'V2 Global valeurs'!$A$2:$L$1221,10,FALSE),"0")</f>
        <v>0</v>
      </c>
      <c r="AK33" s="3" t="str">
        <f>IF(AND('V2 Global valeurs'!$G33="A",'V2 Global valeurs'!$E33="RENFORT 1"),VLOOKUP('V2 Global valeurs'!$A33,'V2 Global valeurs'!$A$2:$L$1221,11,FALSE),"0")</f>
        <v>0</v>
      </c>
      <c r="AL33" s="3" t="str">
        <f>IF(AND('V2 Global valeurs'!$G33="A",'V2 Global valeurs'!$E33="RENFORT 1"),VLOOKUP('V2 Global valeurs'!$A33,'V2 Global valeurs'!$A$2:$L$1221,12,FALSE),"0")</f>
        <v>0</v>
      </c>
      <c r="AP33" s="1" t="str">
        <f>IF(AND('V2 Global valeurs'!$G33="E",'V2 Global valeurs'!$E33="RENFORT 2"),VLOOKUP('V2 Global valeurs'!$A33,'V2 Global valeurs'!$A$2:$L$1221,8,FALSE),"0")</f>
        <v>0</v>
      </c>
      <c r="AQ33" s="1" t="str">
        <f>IF(AND('V2 Global valeurs'!$G33="E",'V2 Global valeurs'!$E33="RENFORT 2"),VLOOKUP('V2 Global valeurs'!$A33,'V2 Global valeurs'!$A$2:$L$1221,9,FALSE),"0")</f>
        <v>0</v>
      </c>
      <c r="AR33" s="1" t="str">
        <f>IF(AND('V2 Global valeurs'!$G33="E",'V2 Global valeurs'!$E33="RENFORT 2"),VLOOKUP('V2 Global valeurs'!$A33,'V2 Global valeurs'!$A$2:$L$1221,10,FALSE),"0")</f>
        <v>0</v>
      </c>
      <c r="AS33" s="1" t="str">
        <f>IF(AND('V2 Global valeurs'!$G33="E",'V2 Global valeurs'!$E33="RENFORT 2"),VLOOKUP('V2 Global valeurs'!$A33,'V2 Global valeurs'!$A$2:$L$1221,11,FALSE),"0")</f>
        <v>0</v>
      </c>
      <c r="AT33" s="1" t="str">
        <f>IF(AND('V2 Global valeurs'!$G33="E",'V2 Global valeurs'!$E33="RENFORT 2"),VLOOKUP('V2 Global valeurs'!$A33,'V2 Global valeurs'!$A$2:$L$1221,12,FALSE),"0")</f>
        <v>0</v>
      </c>
      <c r="AU33" s="1" t="str">
        <f>IF(AND('V2 Global valeurs'!$G33="A",'V2 Global valeurs'!$E33="RENFORT 2"),VLOOKUP('V2 Global valeurs'!$A33,'V2 Global valeurs'!$A$2:$L$1221,8,FALSE),"0")</f>
        <v>0</v>
      </c>
      <c r="AV33" s="1" t="str">
        <f>IF(AND('V2 Global valeurs'!$G33="A",'V2 Global valeurs'!$E33="RENFORT 2"),VLOOKUP('V2 Global valeurs'!$A33,'V2 Global valeurs'!$A$2:$L$1221,9,FALSE),"0")</f>
        <v>0</v>
      </c>
      <c r="AW33" s="1" t="str">
        <f>IF(AND('V2 Global valeurs'!$G33="A",'V2 Global valeurs'!$E33="RENFORT 2"),VLOOKUP('V2 Global valeurs'!$A33,'V2 Global valeurs'!$A$2:$L$1221,10,FALSE),"0")</f>
        <v>0</v>
      </c>
      <c r="AX33" s="1" t="str">
        <f>IF(AND('V2 Global valeurs'!$G33="A",'V2 Global valeurs'!$E33="RENFORT 2"),VLOOKUP('V2 Global valeurs'!$A33,'V2 Global valeurs'!$A$2:$L$1221,11,FALSE),"0")</f>
        <v>0</v>
      </c>
      <c r="AY33" s="1" t="str">
        <f>IF(AND('V2 Global valeurs'!$G33="A",'V2 Global valeurs'!$E33="RENFORT 2"),VLOOKUP('V2 Global valeurs'!$A33,'V2 Global valeurs'!$A$2:$L$1221,12,FALSE),"0")</f>
        <v>0</v>
      </c>
    </row>
    <row r="34" spans="1:51" x14ac:dyDescent="0.25">
      <c r="A34" t="s">
        <v>75</v>
      </c>
      <c r="B34" t="s">
        <v>73</v>
      </c>
      <c r="C34" t="s">
        <v>33</v>
      </c>
      <c r="D34" t="s">
        <v>74</v>
      </c>
      <c r="E34" t="s">
        <v>367</v>
      </c>
      <c r="F34">
        <v>4</v>
      </c>
      <c r="G34" s="2" t="s">
        <v>14</v>
      </c>
      <c r="H34">
        <v>0</v>
      </c>
      <c r="I34">
        <v>244.72000000000003</v>
      </c>
      <c r="J34">
        <v>0</v>
      </c>
      <c r="K34">
        <v>509.3</v>
      </c>
      <c r="L34">
        <v>0</v>
      </c>
      <c r="M34" t="s">
        <v>33</v>
      </c>
      <c r="N34" t="s">
        <v>74</v>
      </c>
      <c r="O34" s="4" t="s">
        <v>14</v>
      </c>
      <c r="P34" s="9" t="str">
        <f>IF(AND('V2 Global valeurs'!$G34="E",'V2 Global valeurs'!E34="BASE"),VLOOKUP('V2 Global valeurs'!$A34,'V2 Global valeurs'!$A$2:$L$1221,8,FALSE),"0")</f>
        <v>0</v>
      </c>
      <c r="Q34" s="9" t="str">
        <f>IF(AND('V2 Global valeurs'!$G34="E",'V2 Global valeurs'!E34="BASE"),VLOOKUP('V2 Global valeurs'!$A34,'V2 Global valeurs'!$A$2:$L$1221,9,FALSE),"0")</f>
        <v>0</v>
      </c>
      <c r="R34" s="9" t="str">
        <f>IF(AND('V2 Global valeurs'!$G34="E",'V2 Global valeurs'!E34="BASE"),VLOOKUP('V2 Global valeurs'!$A34,'V2 Global valeurs'!$A$2:$L$1221,10,FALSE),"0")</f>
        <v>0</v>
      </c>
      <c r="S34" s="9" t="str">
        <f>IF(AND('V2 Global valeurs'!$G34="E",'V2 Global valeurs'!E34="BASE"),VLOOKUP('V2 Global valeurs'!$A34,'V2 Global valeurs'!$A$2:$L$1221,11,FALSE),"0")</f>
        <v>0</v>
      </c>
      <c r="T34" s="9" t="str">
        <f>IF(AND('V2 Global valeurs'!$G34="E",'V2 Global valeurs'!E34="BASE"),VLOOKUP('V2 Global valeurs'!$A34,'V2 Global valeurs'!$A$2:$L$1221,12,FALSE),"0")</f>
        <v>0</v>
      </c>
      <c r="U34" s="9">
        <f>IF(AND('V2 Global valeurs'!$G34="A",'V2 Global valeurs'!E34="BASE"),VLOOKUP('V2 Global valeurs'!$A34,'V2 Global valeurs'!$A$2:$L$1221,8,FALSE),"0")</f>
        <v>0</v>
      </c>
      <c r="V34" s="9">
        <f>IF(AND('V2 Global valeurs'!$G34="A",'V2 Global valeurs'!E34="BASE"),VLOOKUP('V2 Global valeurs'!$A34,'V2 Global valeurs'!$A$2:$L$1221,9,FALSE),"0")</f>
        <v>244.72000000000003</v>
      </c>
      <c r="W34" s="9">
        <f>IF(AND('V2 Global valeurs'!$G34="A",'V2 Global valeurs'!E34="BASE"),VLOOKUP('V2 Global valeurs'!$A34,'V2 Global valeurs'!$A$2:$L$1221,10,FALSE),"0")</f>
        <v>0</v>
      </c>
      <c r="X34" s="9">
        <f>IF(AND('V2 Global valeurs'!$G34="A",'V2 Global valeurs'!E34="BASE"),VLOOKUP('V2 Global valeurs'!$A34,'V2 Global valeurs'!$A$2:$L$1221,11,FALSE),"0")</f>
        <v>509.3</v>
      </c>
      <c r="Y34" s="9">
        <f>IF(AND('V2 Global valeurs'!$G34="A",'V2 Global valeurs'!E34="BASE"),VLOOKUP('V2 Global valeurs'!$A34,'V2 Global valeurs'!$A$2:$L$1221,12,FALSE),"0")</f>
        <v>0</v>
      </c>
      <c r="AB34" s="3"/>
      <c r="AC34" s="3" t="str">
        <f>IF(AND('V2 Global valeurs'!$G34="E",'V2 Global valeurs'!$E34="RENFORT 1"),VLOOKUP('V2 Global valeurs'!$A34,'V2 Global valeurs'!$A$2:$L$1221,8,FALSE),"0")</f>
        <v>0</v>
      </c>
      <c r="AD34" s="3" t="str">
        <f>IF(AND('V2 Global valeurs'!$G34="E",'V2 Global valeurs'!$E34="RENFORT 1"),VLOOKUP('V2 Global valeurs'!$A34,'V2 Global valeurs'!$A$2:$L$1221,9,FALSE),"0")</f>
        <v>0</v>
      </c>
      <c r="AE34" s="3" t="str">
        <f>IF(AND('V2 Global valeurs'!$G34="E",'V2 Global valeurs'!$E34="RENFORT 1"),VLOOKUP('V2 Global valeurs'!$A34,'V2 Global valeurs'!$A$2:$L$1221,10,FALSE),"0")</f>
        <v>0</v>
      </c>
      <c r="AF34" s="3" t="str">
        <f>IF(AND('V2 Global valeurs'!$G34="E",'V2 Global valeurs'!$E34="RENFORT 1"),VLOOKUP('V2 Global valeurs'!$A34,'V2 Global valeurs'!$A$2:$L$1221,11,FALSE),"0")</f>
        <v>0</v>
      </c>
      <c r="AG34" s="3" t="str">
        <f>IF(AND('V2 Global valeurs'!$G34="E",'V2 Global valeurs'!$E34="RENFORT 1"),VLOOKUP('V2 Global valeurs'!$A34,'V2 Global valeurs'!$A$2:$L$1221,12,FALSE),"0")</f>
        <v>0</v>
      </c>
      <c r="AH34" s="3" t="str">
        <f>IF(AND('V2 Global valeurs'!$G34="A",'V2 Global valeurs'!$E34="RENFORT 1"),VLOOKUP('V2 Global valeurs'!$A34,'V2 Global valeurs'!$A$2:$L$1221,8,FALSE),"0")</f>
        <v>0</v>
      </c>
      <c r="AI34" s="3" t="str">
        <f>IF(AND('V2 Global valeurs'!$G34="A",'V2 Global valeurs'!$E34="RENFORT 1"),VLOOKUP('V2 Global valeurs'!$A34,'V2 Global valeurs'!$A$2:$L$1221,9,FALSE),"0")</f>
        <v>0</v>
      </c>
      <c r="AJ34" s="3" t="str">
        <f>IF(AND('V2 Global valeurs'!$G34="A",'V2 Global valeurs'!$E34="RENFORT 1"),VLOOKUP('V2 Global valeurs'!$A34,'V2 Global valeurs'!$A$2:$L$1221,10,FALSE),"0")</f>
        <v>0</v>
      </c>
      <c r="AK34" s="3" t="str">
        <f>IF(AND('V2 Global valeurs'!$G34="A",'V2 Global valeurs'!$E34="RENFORT 1"),VLOOKUP('V2 Global valeurs'!$A34,'V2 Global valeurs'!$A$2:$L$1221,11,FALSE),"0")</f>
        <v>0</v>
      </c>
      <c r="AL34" s="3" t="str">
        <f>IF(AND('V2 Global valeurs'!$G34="A",'V2 Global valeurs'!$E34="RENFORT 1"),VLOOKUP('V2 Global valeurs'!$A34,'V2 Global valeurs'!$A$2:$L$1221,12,FALSE),"0")</f>
        <v>0</v>
      </c>
      <c r="AP34" s="1" t="str">
        <f>IF(AND('V2 Global valeurs'!$G34="E",'V2 Global valeurs'!$E34="RENFORT 2"),VLOOKUP('V2 Global valeurs'!$A34,'V2 Global valeurs'!$A$2:$L$1221,8,FALSE),"0")</f>
        <v>0</v>
      </c>
      <c r="AQ34" s="1" t="str">
        <f>IF(AND('V2 Global valeurs'!$G34="E",'V2 Global valeurs'!$E34="RENFORT 2"),VLOOKUP('V2 Global valeurs'!$A34,'V2 Global valeurs'!$A$2:$L$1221,9,FALSE),"0")</f>
        <v>0</v>
      </c>
      <c r="AR34" s="1" t="str">
        <f>IF(AND('V2 Global valeurs'!$G34="E",'V2 Global valeurs'!$E34="RENFORT 2"),VLOOKUP('V2 Global valeurs'!$A34,'V2 Global valeurs'!$A$2:$L$1221,10,FALSE),"0")</f>
        <v>0</v>
      </c>
      <c r="AS34" s="1" t="str">
        <f>IF(AND('V2 Global valeurs'!$G34="E",'V2 Global valeurs'!$E34="RENFORT 2"),VLOOKUP('V2 Global valeurs'!$A34,'V2 Global valeurs'!$A$2:$L$1221,11,FALSE),"0")</f>
        <v>0</v>
      </c>
      <c r="AT34" s="1" t="str">
        <f>IF(AND('V2 Global valeurs'!$G34="E",'V2 Global valeurs'!$E34="RENFORT 2"),VLOOKUP('V2 Global valeurs'!$A34,'V2 Global valeurs'!$A$2:$L$1221,12,FALSE),"0")</f>
        <v>0</v>
      </c>
      <c r="AU34" s="1" t="str">
        <f>IF(AND('V2 Global valeurs'!$G34="A",'V2 Global valeurs'!$E34="RENFORT 2"),VLOOKUP('V2 Global valeurs'!$A34,'V2 Global valeurs'!$A$2:$L$1221,8,FALSE),"0")</f>
        <v>0</v>
      </c>
      <c r="AV34" s="1" t="str">
        <f>IF(AND('V2 Global valeurs'!$G34="A",'V2 Global valeurs'!$E34="RENFORT 2"),VLOOKUP('V2 Global valeurs'!$A34,'V2 Global valeurs'!$A$2:$L$1221,9,FALSE),"0")</f>
        <v>0</v>
      </c>
      <c r="AW34" s="1" t="str">
        <f>IF(AND('V2 Global valeurs'!$G34="A",'V2 Global valeurs'!$E34="RENFORT 2"),VLOOKUP('V2 Global valeurs'!$A34,'V2 Global valeurs'!$A$2:$L$1221,10,FALSE),"0")</f>
        <v>0</v>
      </c>
      <c r="AX34" s="1" t="str">
        <f>IF(AND('V2 Global valeurs'!$G34="A",'V2 Global valeurs'!$E34="RENFORT 2"),VLOOKUP('V2 Global valeurs'!$A34,'V2 Global valeurs'!$A$2:$L$1221,11,FALSE),"0")</f>
        <v>0</v>
      </c>
      <c r="AY34" s="1" t="str">
        <f>IF(AND('V2 Global valeurs'!$G34="A",'V2 Global valeurs'!$E34="RENFORT 2"),VLOOKUP('V2 Global valeurs'!$A34,'V2 Global valeurs'!$A$2:$L$1221,12,FALSE),"0")</f>
        <v>0</v>
      </c>
    </row>
    <row r="35" spans="1:51" x14ac:dyDescent="0.25">
      <c r="A35" t="s">
        <v>76</v>
      </c>
      <c r="B35" t="s">
        <v>77</v>
      </c>
      <c r="C35" t="s">
        <v>78</v>
      </c>
      <c r="D35" t="s">
        <v>79</v>
      </c>
      <c r="E35" t="s">
        <v>367</v>
      </c>
      <c r="F35" s="2">
        <v>8</v>
      </c>
      <c r="G35" s="2" t="s">
        <v>14</v>
      </c>
      <c r="H35">
        <v>364.28000000000003</v>
      </c>
      <c r="I35">
        <v>146.63000000000002</v>
      </c>
      <c r="J35">
        <v>292.10000000000002</v>
      </c>
      <c r="K35">
        <v>364.28000000000003</v>
      </c>
      <c r="L35">
        <v>364.28000000000003</v>
      </c>
      <c r="M35" t="s">
        <v>78</v>
      </c>
      <c r="N35" t="s">
        <v>79</v>
      </c>
      <c r="O35" s="4" t="s">
        <v>14</v>
      </c>
      <c r="P35" s="9" t="str">
        <f>IF(AND('V2 Global valeurs'!$G35="E",'V2 Global valeurs'!E35="BASE"),VLOOKUP('V2 Global valeurs'!$A35,'V2 Global valeurs'!$A$2:$L$1221,8,FALSE),"0")</f>
        <v>0</v>
      </c>
      <c r="Q35" s="9" t="str">
        <f>IF(AND('V2 Global valeurs'!$G35="E",'V2 Global valeurs'!E35="BASE"),VLOOKUP('V2 Global valeurs'!$A35,'V2 Global valeurs'!$A$2:$L$1221,9,FALSE),"0")</f>
        <v>0</v>
      </c>
      <c r="R35" s="9" t="str">
        <f>IF(AND('V2 Global valeurs'!$G35="E",'V2 Global valeurs'!E35="BASE"),VLOOKUP('V2 Global valeurs'!$A35,'V2 Global valeurs'!$A$2:$L$1221,10,FALSE),"0")</f>
        <v>0</v>
      </c>
      <c r="S35" s="9" t="str">
        <f>IF(AND('V2 Global valeurs'!$G35="E",'V2 Global valeurs'!E35="BASE"),VLOOKUP('V2 Global valeurs'!$A35,'V2 Global valeurs'!$A$2:$L$1221,11,FALSE),"0")</f>
        <v>0</v>
      </c>
      <c r="T35" s="9" t="str">
        <f>IF(AND('V2 Global valeurs'!$G35="E",'V2 Global valeurs'!E35="BASE"),VLOOKUP('V2 Global valeurs'!$A35,'V2 Global valeurs'!$A$2:$L$1221,12,FALSE),"0")</f>
        <v>0</v>
      </c>
      <c r="U35" s="9">
        <f>IF(AND('V2 Global valeurs'!$G35="A",'V2 Global valeurs'!E35="BASE"),VLOOKUP('V2 Global valeurs'!$A35,'V2 Global valeurs'!$A$2:$L$1221,8,FALSE),"0")</f>
        <v>364.28000000000003</v>
      </c>
      <c r="V35" s="9">
        <f>IF(AND('V2 Global valeurs'!$G35="A",'V2 Global valeurs'!E35="BASE"),VLOOKUP('V2 Global valeurs'!$A35,'V2 Global valeurs'!$A$2:$L$1221,9,FALSE),"0")</f>
        <v>146.63000000000002</v>
      </c>
      <c r="W35" s="9">
        <f>IF(AND('V2 Global valeurs'!$G35="A",'V2 Global valeurs'!E35="BASE"),VLOOKUP('V2 Global valeurs'!$A35,'V2 Global valeurs'!$A$2:$L$1221,10,FALSE),"0")</f>
        <v>292.10000000000002</v>
      </c>
      <c r="X35" s="9">
        <f>IF(AND('V2 Global valeurs'!$G35="A",'V2 Global valeurs'!E35="BASE"),VLOOKUP('V2 Global valeurs'!$A35,'V2 Global valeurs'!$A$2:$L$1221,11,FALSE),"0")</f>
        <v>364.28000000000003</v>
      </c>
      <c r="Y35" s="9">
        <f>IF(AND('V2 Global valeurs'!$G35="A",'V2 Global valeurs'!E35="BASE"),VLOOKUP('V2 Global valeurs'!$A35,'V2 Global valeurs'!$A$2:$L$1221,12,FALSE),"0")</f>
        <v>364.28000000000003</v>
      </c>
      <c r="AB35" s="3"/>
      <c r="AC35" s="3" t="str">
        <f>IF(AND('V2 Global valeurs'!$G35="E",'V2 Global valeurs'!$E35="RENFORT 1"),VLOOKUP('V2 Global valeurs'!$A35,'V2 Global valeurs'!$A$2:$L$1221,8,FALSE),"0")</f>
        <v>0</v>
      </c>
      <c r="AD35" s="3" t="str">
        <f>IF(AND('V2 Global valeurs'!$G35="E",'V2 Global valeurs'!$E35="RENFORT 1"),VLOOKUP('V2 Global valeurs'!$A35,'V2 Global valeurs'!$A$2:$L$1221,9,FALSE),"0")</f>
        <v>0</v>
      </c>
      <c r="AE35" s="3" t="str">
        <f>IF(AND('V2 Global valeurs'!$G35="E",'V2 Global valeurs'!$E35="RENFORT 1"),VLOOKUP('V2 Global valeurs'!$A35,'V2 Global valeurs'!$A$2:$L$1221,10,FALSE),"0")</f>
        <v>0</v>
      </c>
      <c r="AF35" s="3" t="str">
        <f>IF(AND('V2 Global valeurs'!$G35="E",'V2 Global valeurs'!$E35="RENFORT 1"),VLOOKUP('V2 Global valeurs'!$A35,'V2 Global valeurs'!$A$2:$L$1221,11,FALSE),"0")</f>
        <v>0</v>
      </c>
      <c r="AG35" s="3" t="str">
        <f>IF(AND('V2 Global valeurs'!$G35="E",'V2 Global valeurs'!$E35="RENFORT 1"),VLOOKUP('V2 Global valeurs'!$A35,'V2 Global valeurs'!$A$2:$L$1221,12,FALSE),"0")</f>
        <v>0</v>
      </c>
      <c r="AH35" s="3" t="str">
        <f>IF(AND('V2 Global valeurs'!$G35="A",'V2 Global valeurs'!$E35="RENFORT 1"),VLOOKUP('V2 Global valeurs'!$A35,'V2 Global valeurs'!$A$2:$L$1221,8,FALSE),"0")</f>
        <v>0</v>
      </c>
      <c r="AI35" s="3" t="str">
        <f>IF(AND('V2 Global valeurs'!$G35="A",'V2 Global valeurs'!$E35="RENFORT 1"),VLOOKUP('V2 Global valeurs'!$A35,'V2 Global valeurs'!$A$2:$L$1221,9,FALSE),"0")</f>
        <v>0</v>
      </c>
      <c r="AJ35" s="3" t="str">
        <f>IF(AND('V2 Global valeurs'!$G35="A",'V2 Global valeurs'!$E35="RENFORT 1"),VLOOKUP('V2 Global valeurs'!$A35,'V2 Global valeurs'!$A$2:$L$1221,10,FALSE),"0")</f>
        <v>0</v>
      </c>
      <c r="AK35" s="3" t="str">
        <f>IF(AND('V2 Global valeurs'!$G35="A",'V2 Global valeurs'!$E35="RENFORT 1"),VLOOKUP('V2 Global valeurs'!$A35,'V2 Global valeurs'!$A$2:$L$1221,11,FALSE),"0")</f>
        <v>0</v>
      </c>
      <c r="AL35" s="3" t="str">
        <f>IF(AND('V2 Global valeurs'!$G35="A",'V2 Global valeurs'!$E35="RENFORT 1"),VLOOKUP('V2 Global valeurs'!$A35,'V2 Global valeurs'!$A$2:$L$1221,12,FALSE),"0")</f>
        <v>0</v>
      </c>
      <c r="AP35" s="1" t="str">
        <f>IF(AND('V2 Global valeurs'!$G35="E",'V2 Global valeurs'!$E35="RENFORT 2"),VLOOKUP('V2 Global valeurs'!$A35,'V2 Global valeurs'!$A$2:$L$1221,8,FALSE),"0")</f>
        <v>0</v>
      </c>
      <c r="AQ35" s="1" t="str">
        <f>IF(AND('V2 Global valeurs'!$G35="E",'V2 Global valeurs'!$E35="RENFORT 2"),VLOOKUP('V2 Global valeurs'!$A35,'V2 Global valeurs'!$A$2:$L$1221,9,FALSE),"0")</f>
        <v>0</v>
      </c>
      <c r="AR35" s="1" t="str">
        <f>IF(AND('V2 Global valeurs'!$G35="E",'V2 Global valeurs'!$E35="RENFORT 2"),VLOOKUP('V2 Global valeurs'!$A35,'V2 Global valeurs'!$A$2:$L$1221,10,FALSE),"0")</f>
        <v>0</v>
      </c>
      <c r="AS35" s="1" t="str">
        <f>IF(AND('V2 Global valeurs'!$G35="E",'V2 Global valeurs'!$E35="RENFORT 2"),VLOOKUP('V2 Global valeurs'!$A35,'V2 Global valeurs'!$A$2:$L$1221,11,FALSE),"0")</f>
        <v>0</v>
      </c>
      <c r="AT35" s="1" t="str">
        <f>IF(AND('V2 Global valeurs'!$G35="E",'V2 Global valeurs'!$E35="RENFORT 2"),VLOOKUP('V2 Global valeurs'!$A35,'V2 Global valeurs'!$A$2:$L$1221,12,FALSE),"0")</f>
        <v>0</v>
      </c>
      <c r="AU35" s="1" t="str">
        <f>IF(AND('V2 Global valeurs'!$G35="A",'V2 Global valeurs'!$E35="RENFORT 2"),VLOOKUP('V2 Global valeurs'!$A35,'V2 Global valeurs'!$A$2:$L$1221,8,FALSE),"0")</f>
        <v>0</v>
      </c>
      <c r="AV35" s="1" t="str">
        <f>IF(AND('V2 Global valeurs'!$G35="A",'V2 Global valeurs'!$E35="RENFORT 2"),VLOOKUP('V2 Global valeurs'!$A35,'V2 Global valeurs'!$A$2:$L$1221,9,FALSE),"0")</f>
        <v>0</v>
      </c>
      <c r="AW35" s="1" t="str">
        <f>IF(AND('V2 Global valeurs'!$G35="A",'V2 Global valeurs'!$E35="RENFORT 2"),VLOOKUP('V2 Global valeurs'!$A35,'V2 Global valeurs'!$A$2:$L$1221,10,FALSE),"0")</f>
        <v>0</v>
      </c>
      <c r="AX35" s="1" t="str">
        <f>IF(AND('V2 Global valeurs'!$G35="A",'V2 Global valeurs'!$E35="RENFORT 2"),VLOOKUP('V2 Global valeurs'!$A35,'V2 Global valeurs'!$A$2:$L$1221,11,FALSE),"0")</f>
        <v>0</v>
      </c>
      <c r="AY35" s="1" t="str">
        <f>IF(AND('V2 Global valeurs'!$G35="A",'V2 Global valeurs'!$E35="RENFORT 2"),VLOOKUP('V2 Global valeurs'!$A35,'V2 Global valeurs'!$A$2:$L$1221,12,FALSE),"0")</f>
        <v>0</v>
      </c>
    </row>
    <row r="36" spans="1:51" x14ac:dyDescent="0.25">
      <c r="A36" t="s">
        <v>80</v>
      </c>
      <c r="B36" t="s">
        <v>77</v>
      </c>
      <c r="C36" t="s">
        <v>81</v>
      </c>
      <c r="D36" t="s">
        <v>79</v>
      </c>
      <c r="E36" t="s">
        <v>367</v>
      </c>
      <c r="F36">
        <v>8</v>
      </c>
      <c r="G36" s="2" t="s">
        <v>14</v>
      </c>
      <c r="H36">
        <v>454.42</v>
      </c>
      <c r="I36">
        <v>184.23000000000002</v>
      </c>
      <c r="J36">
        <v>364.69</v>
      </c>
      <c r="K36">
        <v>454.42</v>
      </c>
      <c r="L36">
        <v>454.42</v>
      </c>
      <c r="M36" t="s">
        <v>81</v>
      </c>
      <c r="N36" t="s">
        <v>79</v>
      </c>
      <c r="O36" s="4" t="s">
        <v>14</v>
      </c>
      <c r="P36" s="9" t="str">
        <f>IF(AND('V2 Global valeurs'!$G36="E",'V2 Global valeurs'!E36="BASE"),VLOOKUP('V2 Global valeurs'!$A36,'V2 Global valeurs'!$A$2:$L$1221,8,FALSE),"0")</f>
        <v>0</v>
      </c>
      <c r="Q36" s="9" t="str">
        <f>IF(AND('V2 Global valeurs'!$G36="E",'V2 Global valeurs'!E36="BASE"),VLOOKUP('V2 Global valeurs'!$A36,'V2 Global valeurs'!$A$2:$L$1221,9,FALSE),"0")</f>
        <v>0</v>
      </c>
      <c r="R36" s="9" t="str">
        <f>IF(AND('V2 Global valeurs'!$G36="E",'V2 Global valeurs'!E36="BASE"),VLOOKUP('V2 Global valeurs'!$A36,'V2 Global valeurs'!$A$2:$L$1221,10,FALSE),"0")</f>
        <v>0</v>
      </c>
      <c r="S36" s="9" t="str">
        <f>IF(AND('V2 Global valeurs'!$G36="E",'V2 Global valeurs'!E36="BASE"),VLOOKUP('V2 Global valeurs'!$A36,'V2 Global valeurs'!$A$2:$L$1221,11,FALSE),"0")</f>
        <v>0</v>
      </c>
      <c r="T36" s="9" t="str">
        <f>IF(AND('V2 Global valeurs'!$G36="E",'V2 Global valeurs'!E36="BASE"),VLOOKUP('V2 Global valeurs'!$A36,'V2 Global valeurs'!$A$2:$L$1221,12,FALSE),"0")</f>
        <v>0</v>
      </c>
      <c r="U36" s="9">
        <f>IF(AND('V2 Global valeurs'!$G36="A",'V2 Global valeurs'!E36="BASE"),VLOOKUP('V2 Global valeurs'!$A36,'V2 Global valeurs'!$A$2:$L$1221,8,FALSE),"0")</f>
        <v>454.42</v>
      </c>
      <c r="V36" s="9">
        <f>IF(AND('V2 Global valeurs'!$G36="A",'V2 Global valeurs'!E36="BASE"),VLOOKUP('V2 Global valeurs'!$A36,'V2 Global valeurs'!$A$2:$L$1221,9,FALSE),"0")</f>
        <v>184.23000000000002</v>
      </c>
      <c r="W36" s="9">
        <f>IF(AND('V2 Global valeurs'!$G36="A",'V2 Global valeurs'!E36="BASE"),VLOOKUP('V2 Global valeurs'!$A36,'V2 Global valeurs'!$A$2:$L$1221,10,FALSE),"0")</f>
        <v>364.69</v>
      </c>
      <c r="X36" s="9">
        <f>IF(AND('V2 Global valeurs'!$G36="A",'V2 Global valeurs'!E36="BASE"),VLOOKUP('V2 Global valeurs'!$A36,'V2 Global valeurs'!$A$2:$L$1221,11,FALSE),"0")</f>
        <v>454.42</v>
      </c>
      <c r="Y36" s="9">
        <f>IF(AND('V2 Global valeurs'!$G36="A",'V2 Global valeurs'!E36="BASE"),VLOOKUP('V2 Global valeurs'!$A36,'V2 Global valeurs'!$A$2:$L$1221,12,FALSE),"0")</f>
        <v>454.42</v>
      </c>
      <c r="AB36" s="3"/>
      <c r="AC36" s="3" t="str">
        <f>IF(AND('V2 Global valeurs'!$G36="E",'V2 Global valeurs'!$E36="RENFORT 1"),VLOOKUP('V2 Global valeurs'!$A36,'V2 Global valeurs'!$A$2:$L$1221,8,FALSE),"0")</f>
        <v>0</v>
      </c>
      <c r="AD36" s="3" t="str">
        <f>IF(AND('V2 Global valeurs'!$G36="E",'V2 Global valeurs'!$E36="RENFORT 1"),VLOOKUP('V2 Global valeurs'!$A36,'V2 Global valeurs'!$A$2:$L$1221,9,FALSE),"0")</f>
        <v>0</v>
      </c>
      <c r="AE36" s="3" t="str">
        <f>IF(AND('V2 Global valeurs'!$G36="E",'V2 Global valeurs'!$E36="RENFORT 1"),VLOOKUP('V2 Global valeurs'!$A36,'V2 Global valeurs'!$A$2:$L$1221,10,FALSE),"0")</f>
        <v>0</v>
      </c>
      <c r="AF36" s="3" t="str">
        <f>IF(AND('V2 Global valeurs'!$G36="E",'V2 Global valeurs'!$E36="RENFORT 1"),VLOOKUP('V2 Global valeurs'!$A36,'V2 Global valeurs'!$A$2:$L$1221,11,FALSE),"0")</f>
        <v>0</v>
      </c>
      <c r="AG36" s="3" t="str">
        <f>IF(AND('V2 Global valeurs'!$G36="E",'V2 Global valeurs'!$E36="RENFORT 1"),VLOOKUP('V2 Global valeurs'!$A36,'V2 Global valeurs'!$A$2:$L$1221,12,FALSE),"0")</f>
        <v>0</v>
      </c>
      <c r="AH36" s="3" t="str">
        <f>IF(AND('V2 Global valeurs'!$G36="A",'V2 Global valeurs'!$E36="RENFORT 1"),VLOOKUP('V2 Global valeurs'!$A36,'V2 Global valeurs'!$A$2:$L$1221,8,FALSE),"0")</f>
        <v>0</v>
      </c>
      <c r="AI36" s="3" t="str">
        <f>IF(AND('V2 Global valeurs'!$G36="A",'V2 Global valeurs'!$E36="RENFORT 1"),VLOOKUP('V2 Global valeurs'!$A36,'V2 Global valeurs'!$A$2:$L$1221,9,FALSE),"0")</f>
        <v>0</v>
      </c>
      <c r="AJ36" s="3" t="str">
        <f>IF(AND('V2 Global valeurs'!$G36="A",'V2 Global valeurs'!$E36="RENFORT 1"),VLOOKUP('V2 Global valeurs'!$A36,'V2 Global valeurs'!$A$2:$L$1221,10,FALSE),"0")</f>
        <v>0</v>
      </c>
      <c r="AK36" s="3" t="str">
        <f>IF(AND('V2 Global valeurs'!$G36="A",'V2 Global valeurs'!$E36="RENFORT 1"),VLOOKUP('V2 Global valeurs'!$A36,'V2 Global valeurs'!$A$2:$L$1221,11,FALSE),"0")</f>
        <v>0</v>
      </c>
      <c r="AL36" s="3" t="str">
        <f>IF(AND('V2 Global valeurs'!$G36="A",'V2 Global valeurs'!$E36="RENFORT 1"),VLOOKUP('V2 Global valeurs'!$A36,'V2 Global valeurs'!$A$2:$L$1221,12,FALSE),"0")</f>
        <v>0</v>
      </c>
      <c r="AP36" s="1" t="str">
        <f>IF(AND('V2 Global valeurs'!$G36="E",'V2 Global valeurs'!$E36="RENFORT 2"),VLOOKUP('V2 Global valeurs'!$A36,'V2 Global valeurs'!$A$2:$L$1221,8,FALSE),"0")</f>
        <v>0</v>
      </c>
      <c r="AQ36" s="1" t="str">
        <f>IF(AND('V2 Global valeurs'!$G36="E",'V2 Global valeurs'!$E36="RENFORT 2"),VLOOKUP('V2 Global valeurs'!$A36,'V2 Global valeurs'!$A$2:$L$1221,9,FALSE),"0")</f>
        <v>0</v>
      </c>
      <c r="AR36" s="1" t="str">
        <f>IF(AND('V2 Global valeurs'!$G36="E",'V2 Global valeurs'!$E36="RENFORT 2"),VLOOKUP('V2 Global valeurs'!$A36,'V2 Global valeurs'!$A$2:$L$1221,10,FALSE),"0")</f>
        <v>0</v>
      </c>
      <c r="AS36" s="1" t="str">
        <f>IF(AND('V2 Global valeurs'!$G36="E",'V2 Global valeurs'!$E36="RENFORT 2"),VLOOKUP('V2 Global valeurs'!$A36,'V2 Global valeurs'!$A$2:$L$1221,11,FALSE),"0")</f>
        <v>0</v>
      </c>
      <c r="AT36" s="1" t="str">
        <f>IF(AND('V2 Global valeurs'!$G36="E",'V2 Global valeurs'!$E36="RENFORT 2"),VLOOKUP('V2 Global valeurs'!$A36,'V2 Global valeurs'!$A$2:$L$1221,12,FALSE),"0")</f>
        <v>0</v>
      </c>
      <c r="AU36" s="1" t="str">
        <f>IF(AND('V2 Global valeurs'!$G36="A",'V2 Global valeurs'!$E36="RENFORT 2"),VLOOKUP('V2 Global valeurs'!$A36,'V2 Global valeurs'!$A$2:$L$1221,8,FALSE),"0")</f>
        <v>0</v>
      </c>
      <c r="AV36" s="1" t="str">
        <f>IF(AND('V2 Global valeurs'!$G36="A",'V2 Global valeurs'!$E36="RENFORT 2"),VLOOKUP('V2 Global valeurs'!$A36,'V2 Global valeurs'!$A$2:$L$1221,9,FALSE),"0")</f>
        <v>0</v>
      </c>
      <c r="AW36" s="1" t="str">
        <f>IF(AND('V2 Global valeurs'!$G36="A",'V2 Global valeurs'!$E36="RENFORT 2"),VLOOKUP('V2 Global valeurs'!$A36,'V2 Global valeurs'!$A$2:$L$1221,10,FALSE),"0")</f>
        <v>0</v>
      </c>
      <c r="AX36" s="1" t="str">
        <f>IF(AND('V2 Global valeurs'!$G36="A",'V2 Global valeurs'!$E36="RENFORT 2"),VLOOKUP('V2 Global valeurs'!$A36,'V2 Global valeurs'!$A$2:$L$1221,11,FALSE),"0")</f>
        <v>0</v>
      </c>
      <c r="AY36" s="1" t="str">
        <f>IF(AND('V2 Global valeurs'!$G36="A",'V2 Global valeurs'!$E36="RENFORT 2"),VLOOKUP('V2 Global valeurs'!$A36,'V2 Global valeurs'!$A$2:$L$1221,12,FALSE),"0")</f>
        <v>0</v>
      </c>
    </row>
    <row r="37" spans="1:51" x14ac:dyDescent="0.25">
      <c r="A37" t="s">
        <v>82</v>
      </c>
      <c r="B37" t="s">
        <v>83</v>
      </c>
      <c r="C37" t="s">
        <v>78</v>
      </c>
      <c r="D37" t="s">
        <v>84</v>
      </c>
      <c r="E37" t="s">
        <v>367</v>
      </c>
      <c r="F37">
        <v>8</v>
      </c>
      <c r="G37" s="2" t="s">
        <v>14</v>
      </c>
      <c r="H37">
        <v>297.71000000000004</v>
      </c>
      <c r="I37">
        <v>123.13</v>
      </c>
      <c r="J37">
        <v>213.66</v>
      </c>
      <c r="K37">
        <v>297.71000000000004</v>
      </c>
      <c r="L37">
        <v>297.71000000000004</v>
      </c>
      <c r="M37" t="s">
        <v>78</v>
      </c>
      <c r="N37" t="s">
        <v>84</v>
      </c>
      <c r="O37" s="4" t="s">
        <v>14</v>
      </c>
      <c r="P37" s="9" t="str">
        <f>IF(AND('V2 Global valeurs'!$G37="E",'V2 Global valeurs'!E37="BASE"),VLOOKUP('V2 Global valeurs'!$A37,'V2 Global valeurs'!$A$2:$L$1221,8,FALSE),"0")</f>
        <v>0</v>
      </c>
      <c r="Q37" s="9" t="str">
        <f>IF(AND('V2 Global valeurs'!$G37="E",'V2 Global valeurs'!E37="BASE"),VLOOKUP('V2 Global valeurs'!$A37,'V2 Global valeurs'!$A$2:$L$1221,9,FALSE),"0")</f>
        <v>0</v>
      </c>
      <c r="R37" s="9" t="str">
        <f>IF(AND('V2 Global valeurs'!$G37="E",'V2 Global valeurs'!E37="BASE"),VLOOKUP('V2 Global valeurs'!$A37,'V2 Global valeurs'!$A$2:$L$1221,10,FALSE),"0")</f>
        <v>0</v>
      </c>
      <c r="S37" s="9" t="str">
        <f>IF(AND('V2 Global valeurs'!$G37="E",'V2 Global valeurs'!E37="BASE"),VLOOKUP('V2 Global valeurs'!$A37,'V2 Global valeurs'!$A$2:$L$1221,11,FALSE),"0")</f>
        <v>0</v>
      </c>
      <c r="T37" s="9" t="str">
        <f>IF(AND('V2 Global valeurs'!$G37="E",'V2 Global valeurs'!E37="BASE"),VLOOKUP('V2 Global valeurs'!$A37,'V2 Global valeurs'!$A$2:$L$1221,12,FALSE),"0")</f>
        <v>0</v>
      </c>
      <c r="U37" s="9">
        <f>IF(AND('V2 Global valeurs'!$G37="A",'V2 Global valeurs'!E37="BASE"),VLOOKUP('V2 Global valeurs'!$A37,'V2 Global valeurs'!$A$2:$L$1221,8,FALSE),"0")</f>
        <v>297.71000000000004</v>
      </c>
      <c r="V37" s="9">
        <f>IF(AND('V2 Global valeurs'!$G37="A",'V2 Global valeurs'!E37="BASE"),VLOOKUP('V2 Global valeurs'!$A37,'V2 Global valeurs'!$A$2:$L$1221,9,FALSE),"0")</f>
        <v>123.13</v>
      </c>
      <c r="W37" s="9">
        <f>IF(AND('V2 Global valeurs'!$G37="A",'V2 Global valeurs'!E37="BASE"),VLOOKUP('V2 Global valeurs'!$A37,'V2 Global valeurs'!$A$2:$L$1221,10,FALSE),"0")</f>
        <v>213.66</v>
      </c>
      <c r="X37" s="9">
        <f>IF(AND('V2 Global valeurs'!$G37="A",'V2 Global valeurs'!E37="BASE"),VLOOKUP('V2 Global valeurs'!$A37,'V2 Global valeurs'!$A$2:$L$1221,11,FALSE),"0")</f>
        <v>297.71000000000004</v>
      </c>
      <c r="Y37" s="9">
        <f>IF(AND('V2 Global valeurs'!$G37="A",'V2 Global valeurs'!E37="BASE"),VLOOKUP('V2 Global valeurs'!$A37,'V2 Global valeurs'!$A$2:$L$1221,12,FALSE),"0")</f>
        <v>297.71000000000004</v>
      </c>
      <c r="AB37" s="3"/>
      <c r="AC37" s="3" t="str">
        <f>IF(AND('V2 Global valeurs'!$G37="E",'V2 Global valeurs'!$E37="RENFORT 1"),VLOOKUP('V2 Global valeurs'!$A37,'V2 Global valeurs'!$A$2:$L$1221,8,FALSE),"0")</f>
        <v>0</v>
      </c>
      <c r="AD37" s="3" t="str">
        <f>IF(AND('V2 Global valeurs'!$G37="E",'V2 Global valeurs'!$E37="RENFORT 1"),VLOOKUP('V2 Global valeurs'!$A37,'V2 Global valeurs'!$A$2:$L$1221,9,FALSE),"0")</f>
        <v>0</v>
      </c>
      <c r="AE37" s="3" t="str">
        <f>IF(AND('V2 Global valeurs'!$G37="E",'V2 Global valeurs'!$E37="RENFORT 1"),VLOOKUP('V2 Global valeurs'!$A37,'V2 Global valeurs'!$A$2:$L$1221,10,FALSE),"0")</f>
        <v>0</v>
      </c>
      <c r="AF37" s="3" t="str">
        <f>IF(AND('V2 Global valeurs'!$G37="E",'V2 Global valeurs'!$E37="RENFORT 1"),VLOOKUP('V2 Global valeurs'!$A37,'V2 Global valeurs'!$A$2:$L$1221,11,FALSE),"0")</f>
        <v>0</v>
      </c>
      <c r="AG37" s="3" t="str">
        <f>IF(AND('V2 Global valeurs'!$G37="E",'V2 Global valeurs'!$E37="RENFORT 1"),VLOOKUP('V2 Global valeurs'!$A37,'V2 Global valeurs'!$A$2:$L$1221,12,FALSE),"0")</f>
        <v>0</v>
      </c>
      <c r="AH37" s="3" t="str">
        <f>IF(AND('V2 Global valeurs'!$G37="A",'V2 Global valeurs'!$E37="RENFORT 1"),VLOOKUP('V2 Global valeurs'!$A37,'V2 Global valeurs'!$A$2:$L$1221,8,FALSE),"0")</f>
        <v>0</v>
      </c>
      <c r="AI37" s="3" t="str">
        <f>IF(AND('V2 Global valeurs'!$G37="A",'V2 Global valeurs'!$E37="RENFORT 1"),VLOOKUP('V2 Global valeurs'!$A37,'V2 Global valeurs'!$A$2:$L$1221,9,FALSE),"0")</f>
        <v>0</v>
      </c>
      <c r="AJ37" s="3" t="str">
        <f>IF(AND('V2 Global valeurs'!$G37="A",'V2 Global valeurs'!$E37="RENFORT 1"),VLOOKUP('V2 Global valeurs'!$A37,'V2 Global valeurs'!$A$2:$L$1221,10,FALSE),"0")</f>
        <v>0</v>
      </c>
      <c r="AK37" s="3" t="str">
        <f>IF(AND('V2 Global valeurs'!$G37="A",'V2 Global valeurs'!$E37="RENFORT 1"),VLOOKUP('V2 Global valeurs'!$A37,'V2 Global valeurs'!$A$2:$L$1221,11,FALSE),"0")</f>
        <v>0</v>
      </c>
      <c r="AL37" s="3" t="str">
        <f>IF(AND('V2 Global valeurs'!$G37="A",'V2 Global valeurs'!$E37="RENFORT 1"),VLOOKUP('V2 Global valeurs'!$A37,'V2 Global valeurs'!$A$2:$L$1221,12,FALSE),"0")</f>
        <v>0</v>
      </c>
      <c r="AP37" s="1" t="str">
        <f>IF(AND('V2 Global valeurs'!$G37="E",'V2 Global valeurs'!$E37="RENFORT 2"),VLOOKUP('V2 Global valeurs'!$A37,'V2 Global valeurs'!$A$2:$L$1221,8,FALSE),"0")</f>
        <v>0</v>
      </c>
      <c r="AQ37" s="1" t="str">
        <f>IF(AND('V2 Global valeurs'!$G37="E",'V2 Global valeurs'!$E37="RENFORT 2"),VLOOKUP('V2 Global valeurs'!$A37,'V2 Global valeurs'!$A$2:$L$1221,9,FALSE),"0")</f>
        <v>0</v>
      </c>
      <c r="AR37" s="1" t="str">
        <f>IF(AND('V2 Global valeurs'!$G37="E",'V2 Global valeurs'!$E37="RENFORT 2"),VLOOKUP('V2 Global valeurs'!$A37,'V2 Global valeurs'!$A$2:$L$1221,10,FALSE),"0")</f>
        <v>0</v>
      </c>
      <c r="AS37" s="1" t="str">
        <f>IF(AND('V2 Global valeurs'!$G37="E",'V2 Global valeurs'!$E37="RENFORT 2"),VLOOKUP('V2 Global valeurs'!$A37,'V2 Global valeurs'!$A$2:$L$1221,11,FALSE),"0")</f>
        <v>0</v>
      </c>
      <c r="AT37" s="1" t="str">
        <f>IF(AND('V2 Global valeurs'!$G37="E",'V2 Global valeurs'!$E37="RENFORT 2"),VLOOKUP('V2 Global valeurs'!$A37,'V2 Global valeurs'!$A$2:$L$1221,12,FALSE),"0")</f>
        <v>0</v>
      </c>
      <c r="AU37" s="1" t="str">
        <f>IF(AND('V2 Global valeurs'!$G37="A",'V2 Global valeurs'!$E37="RENFORT 2"),VLOOKUP('V2 Global valeurs'!$A37,'V2 Global valeurs'!$A$2:$L$1221,8,FALSE),"0")</f>
        <v>0</v>
      </c>
      <c r="AV37" s="1" t="str">
        <f>IF(AND('V2 Global valeurs'!$G37="A",'V2 Global valeurs'!$E37="RENFORT 2"),VLOOKUP('V2 Global valeurs'!$A37,'V2 Global valeurs'!$A$2:$L$1221,9,FALSE),"0")</f>
        <v>0</v>
      </c>
      <c r="AW37" s="1" t="str">
        <f>IF(AND('V2 Global valeurs'!$G37="A",'V2 Global valeurs'!$E37="RENFORT 2"),VLOOKUP('V2 Global valeurs'!$A37,'V2 Global valeurs'!$A$2:$L$1221,10,FALSE),"0")</f>
        <v>0</v>
      </c>
      <c r="AX37" s="1" t="str">
        <f>IF(AND('V2 Global valeurs'!$G37="A",'V2 Global valeurs'!$E37="RENFORT 2"),VLOOKUP('V2 Global valeurs'!$A37,'V2 Global valeurs'!$A$2:$L$1221,11,FALSE),"0")</f>
        <v>0</v>
      </c>
      <c r="AY37" s="1" t="str">
        <f>IF(AND('V2 Global valeurs'!$G37="A",'V2 Global valeurs'!$E37="RENFORT 2"),VLOOKUP('V2 Global valeurs'!$A37,'V2 Global valeurs'!$A$2:$L$1221,12,FALSE),"0")</f>
        <v>0</v>
      </c>
    </row>
    <row r="38" spans="1:51" x14ac:dyDescent="0.25">
      <c r="A38" t="s">
        <v>85</v>
      </c>
      <c r="B38" t="s">
        <v>83</v>
      </c>
      <c r="C38" t="s">
        <v>81</v>
      </c>
      <c r="D38" t="s">
        <v>84</v>
      </c>
      <c r="E38" t="s">
        <v>367</v>
      </c>
      <c r="F38">
        <v>8</v>
      </c>
      <c r="G38" s="2" t="s">
        <v>14</v>
      </c>
      <c r="H38">
        <v>408.32</v>
      </c>
      <c r="I38">
        <v>168.83</v>
      </c>
      <c r="J38">
        <v>292.99</v>
      </c>
      <c r="K38">
        <v>408.32</v>
      </c>
      <c r="L38">
        <v>408.32</v>
      </c>
      <c r="M38" t="s">
        <v>81</v>
      </c>
      <c r="N38" t="s">
        <v>84</v>
      </c>
      <c r="O38" s="4" t="s">
        <v>14</v>
      </c>
      <c r="P38" s="9" t="str">
        <f>IF(AND('V2 Global valeurs'!$G38="E",'V2 Global valeurs'!E38="BASE"),VLOOKUP('V2 Global valeurs'!$A38,'V2 Global valeurs'!$A$2:$L$1221,8,FALSE),"0")</f>
        <v>0</v>
      </c>
      <c r="Q38" s="9" t="str">
        <f>IF(AND('V2 Global valeurs'!$G38="E",'V2 Global valeurs'!E38="BASE"),VLOOKUP('V2 Global valeurs'!$A38,'V2 Global valeurs'!$A$2:$L$1221,9,FALSE),"0")</f>
        <v>0</v>
      </c>
      <c r="R38" s="9" t="str">
        <f>IF(AND('V2 Global valeurs'!$G38="E",'V2 Global valeurs'!E38="BASE"),VLOOKUP('V2 Global valeurs'!$A38,'V2 Global valeurs'!$A$2:$L$1221,10,FALSE),"0")</f>
        <v>0</v>
      </c>
      <c r="S38" s="9" t="str">
        <f>IF(AND('V2 Global valeurs'!$G38="E",'V2 Global valeurs'!E38="BASE"),VLOOKUP('V2 Global valeurs'!$A38,'V2 Global valeurs'!$A$2:$L$1221,11,FALSE),"0")</f>
        <v>0</v>
      </c>
      <c r="T38" s="9" t="str">
        <f>IF(AND('V2 Global valeurs'!$G38="E",'V2 Global valeurs'!E38="BASE"),VLOOKUP('V2 Global valeurs'!$A38,'V2 Global valeurs'!$A$2:$L$1221,12,FALSE),"0")</f>
        <v>0</v>
      </c>
      <c r="U38" s="9">
        <f>IF(AND('V2 Global valeurs'!$G38="A",'V2 Global valeurs'!E38="BASE"),VLOOKUP('V2 Global valeurs'!$A38,'V2 Global valeurs'!$A$2:$L$1221,8,FALSE),"0")</f>
        <v>408.32</v>
      </c>
      <c r="V38" s="9">
        <f>IF(AND('V2 Global valeurs'!$G38="A",'V2 Global valeurs'!E38="BASE"),VLOOKUP('V2 Global valeurs'!$A38,'V2 Global valeurs'!$A$2:$L$1221,9,FALSE),"0")</f>
        <v>168.83</v>
      </c>
      <c r="W38" s="9">
        <f>IF(AND('V2 Global valeurs'!$G38="A",'V2 Global valeurs'!E38="BASE"),VLOOKUP('V2 Global valeurs'!$A38,'V2 Global valeurs'!$A$2:$L$1221,10,FALSE),"0")</f>
        <v>292.99</v>
      </c>
      <c r="X38" s="9">
        <f>IF(AND('V2 Global valeurs'!$G38="A",'V2 Global valeurs'!E38="BASE"),VLOOKUP('V2 Global valeurs'!$A38,'V2 Global valeurs'!$A$2:$L$1221,11,FALSE),"0")</f>
        <v>408.32</v>
      </c>
      <c r="Y38" s="9">
        <f>IF(AND('V2 Global valeurs'!$G38="A",'V2 Global valeurs'!E38="BASE"),VLOOKUP('V2 Global valeurs'!$A38,'V2 Global valeurs'!$A$2:$L$1221,12,FALSE),"0")</f>
        <v>408.32</v>
      </c>
      <c r="AB38" s="3"/>
      <c r="AC38" s="3" t="str">
        <f>IF(AND('V2 Global valeurs'!$G38="E",'V2 Global valeurs'!$E38="RENFORT 1"),VLOOKUP('V2 Global valeurs'!$A38,'V2 Global valeurs'!$A$2:$L$1221,8,FALSE),"0")</f>
        <v>0</v>
      </c>
      <c r="AD38" s="3" t="str">
        <f>IF(AND('V2 Global valeurs'!$G38="E",'V2 Global valeurs'!$E38="RENFORT 1"),VLOOKUP('V2 Global valeurs'!$A38,'V2 Global valeurs'!$A$2:$L$1221,9,FALSE),"0")</f>
        <v>0</v>
      </c>
      <c r="AE38" s="3" t="str">
        <f>IF(AND('V2 Global valeurs'!$G38="E",'V2 Global valeurs'!$E38="RENFORT 1"),VLOOKUP('V2 Global valeurs'!$A38,'V2 Global valeurs'!$A$2:$L$1221,10,FALSE),"0")</f>
        <v>0</v>
      </c>
      <c r="AF38" s="3" t="str">
        <f>IF(AND('V2 Global valeurs'!$G38="E",'V2 Global valeurs'!$E38="RENFORT 1"),VLOOKUP('V2 Global valeurs'!$A38,'V2 Global valeurs'!$A$2:$L$1221,11,FALSE),"0")</f>
        <v>0</v>
      </c>
      <c r="AG38" s="3" t="str">
        <f>IF(AND('V2 Global valeurs'!$G38="E",'V2 Global valeurs'!$E38="RENFORT 1"),VLOOKUP('V2 Global valeurs'!$A38,'V2 Global valeurs'!$A$2:$L$1221,12,FALSE),"0")</f>
        <v>0</v>
      </c>
      <c r="AH38" s="3" t="str">
        <f>IF(AND('V2 Global valeurs'!$G38="A",'V2 Global valeurs'!$E38="RENFORT 1"),VLOOKUP('V2 Global valeurs'!$A38,'V2 Global valeurs'!$A$2:$L$1221,8,FALSE),"0")</f>
        <v>0</v>
      </c>
      <c r="AI38" s="3" t="str">
        <f>IF(AND('V2 Global valeurs'!$G38="A",'V2 Global valeurs'!$E38="RENFORT 1"),VLOOKUP('V2 Global valeurs'!$A38,'V2 Global valeurs'!$A$2:$L$1221,9,FALSE),"0")</f>
        <v>0</v>
      </c>
      <c r="AJ38" s="3" t="str">
        <f>IF(AND('V2 Global valeurs'!$G38="A",'V2 Global valeurs'!$E38="RENFORT 1"),VLOOKUP('V2 Global valeurs'!$A38,'V2 Global valeurs'!$A$2:$L$1221,10,FALSE),"0")</f>
        <v>0</v>
      </c>
      <c r="AK38" s="3" t="str">
        <f>IF(AND('V2 Global valeurs'!$G38="A",'V2 Global valeurs'!$E38="RENFORT 1"),VLOOKUP('V2 Global valeurs'!$A38,'V2 Global valeurs'!$A$2:$L$1221,11,FALSE),"0")</f>
        <v>0</v>
      </c>
      <c r="AL38" s="3" t="str">
        <f>IF(AND('V2 Global valeurs'!$G38="A",'V2 Global valeurs'!$E38="RENFORT 1"),VLOOKUP('V2 Global valeurs'!$A38,'V2 Global valeurs'!$A$2:$L$1221,12,FALSE),"0")</f>
        <v>0</v>
      </c>
      <c r="AP38" s="1" t="str">
        <f>IF(AND('V2 Global valeurs'!$G38="E",'V2 Global valeurs'!$E38="RENFORT 2"),VLOOKUP('V2 Global valeurs'!$A38,'V2 Global valeurs'!$A$2:$L$1221,8,FALSE),"0")</f>
        <v>0</v>
      </c>
      <c r="AQ38" s="1" t="str">
        <f>IF(AND('V2 Global valeurs'!$G38="E",'V2 Global valeurs'!$E38="RENFORT 2"),VLOOKUP('V2 Global valeurs'!$A38,'V2 Global valeurs'!$A$2:$L$1221,9,FALSE),"0")</f>
        <v>0</v>
      </c>
      <c r="AR38" s="1" t="str">
        <f>IF(AND('V2 Global valeurs'!$G38="E",'V2 Global valeurs'!$E38="RENFORT 2"),VLOOKUP('V2 Global valeurs'!$A38,'V2 Global valeurs'!$A$2:$L$1221,10,FALSE),"0")</f>
        <v>0</v>
      </c>
      <c r="AS38" s="1" t="str">
        <f>IF(AND('V2 Global valeurs'!$G38="E",'V2 Global valeurs'!$E38="RENFORT 2"),VLOOKUP('V2 Global valeurs'!$A38,'V2 Global valeurs'!$A$2:$L$1221,11,FALSE),"0")</f>
        <v>0</v>
      </c>
      <c r="AT38" s="1" t="str">
        <f>IF(AND('V2 Global valeurs'!$G38="E",'V2 Global valeurs'!$E38="RENFORT 2"),VLOOKUP('V2 Global valeurs'!$A38,'V2 Global valeurs'!$A$2:$L$1221,12,FALSE),"0")</f>
        <v>0</v>
      </c>
      <c r="AU38" s="1" t="str">
        <f>IF(AND('V2 Global valeurs'!$G38="A",'V2 Global valeurs'!$E38="RENFORT 2"),VLOOKUP('V2 Global valeurs'!$A38,'V2 Global valeurs'!$A$2:$L$1221,8,FALSE),"0")</f>
        <v>0</v>
      </c>
      <c r="AV38" s="1" t="str">
        <f>IF(AND('V2 Global valeurs'!$G38="A",'V2 Global valeurs'!$E38="RENFORT 2"),VLOOKUP('V2 Global valeurs'!$A38,'V2 Global valeurs'!$A$2:$L$1221,9,FALSE),"0")</f>
        <v>0</v>
      </c>
      <c r="AW38" s="1" t="str">
        <f>IF(AND('V2 Global valeurs'!$G38="A",'V2 Global valeurs'!$E38="RENFORT 2"),VLOOKUP('V2 Global valeurs'!$A38,'V2 Global valeurs'!$A$2:$L$1221,10,FALSE),"0")</f>
        <v>0</v>
      </c>
      <c r="AX38" s="1" t="str">
        <f>IF(AND('V2 Global valeurs'!$G38="A",'V2 Global valeurs'!$E38="RENFORT 2"),VLOOKUP('V2 Global valeurs'!$A38,'V2 Global valeurs'!$A$2:$L$1221,11,FALSE),"0")</f>
        <v>0</v>
      </c>
      <c r="AY38" s="1" t="str">
        <f>IF(AND('V2 Global valeurs'!$G38="A",'V2 Global valeurs'!$E38="RENFORT 2"),VLOOKUP('V2 Global valeurs'!$A38,'V2 Global valeurs'!$A$2:$L$1221,12,FALSE),"0")</f>
        <v>0</v>
      </c>
    </row>
    <row r="39" spans="1:51" x14ac:dyDescent="0.25">
      <c r="A39" t="s">
        <v>86</v>
      </c>
      <c r="B39" t="s">
        <v>87</v>
      </c>
      <c r="C39" t="s">
        <v>88</v>
      </c>
      <c r="D39" t="s">
        <v>89</v>
      </c>
      <c r="E39" t="s">
        <v>367</v>
      </c>
      <c r="F39">
        <v>8</v>
      </c>
      <c r="G39" s="2" t="s">
        <v>14</v>
      </c>
      <c r="H39">
        <v>177.68</v>
      </c>
      <c r="I39">
        <v>68.290000000000006</v>
      </c>
      <c r="J39">
        <v>118.76000000000002</v>
      </c>
      <c r="K39">
        <v>177.68</v>
      </c>
      <c r="L39">
        <v>177.68</v>
      </c>
      <c r="M39" t="s">
        <v>88</v>
      </c>
      <c r="N39" t="s">
        <v>89</v>
      </c>
      <c r="O39" s="4" t="s">
        <v>14</v>
      </c>
      <c r="P39" s="9" t="str">
        <f>IF(AND('V2 Global valeurs'!$G39="E",'V2 Global valeurs'!E39="BASE"),VLOOKUP('V2 Global valeurs'!$A39,'V2 Global valeurs'!$A$2:$L$1221,8,FALSE),"0")</f>
        <v>0</v>
      </c>
      <c r="Q39" s="9" t="str">
        <f>IF(AND('V2 Global valeurs'!$G39="E",'V2 Global valeurs'!E39="BASE"),VLOOKUP('V2 Global valeurs'!$A39,'V2 Global valeurs'!$A$2:$L$1221,9,FALSE),"0")</f>
        <v>0</v>
      </c>
      <c r="R39" s="9" t="str">
        <f>IF(AND('V2 Global valeurs'!$G39="E",'V2 Global valeurs'!E39="BASE"),VLOOKUP('V2 Global valeurs'!$A39,'V2 Global valeurs'!$A$2:$L$1221,10,FALSE),"0")</f>
        <v>0</v>
      </c>
      <c r="S39" s="9" t="str">
        <f>IF(AND('V2 Global valeurs'!$G39="E",'V2 Global valeurs'!E39="BASE"),VLOOKUP('V2 Global valeurs'!$A39,'V2 Global valeurs'!$A$2:$L$1221,11,FALSE),"0")</f>
        <v>0</v>
      </c>
      <c r="T39" s="9" t="str">
        <f>IF(AND('V2 Global valeurs'!$G39="E",'V2 Global valeurs'!E39="BASE"),VLOOKUP('V2 Global valeurs'!$A39,'V2 Global valeurs'!$A$2:$L$1221,12,FALSE),"0")</f>
        <v>0</v>
      </c>
      <c r="U39" s="9">
        <f>IF(AND('V2 Global valeurs'!$G39="A",'V2 Global valeurs'!E39="BASE"),VLOOKUP('V2 Global valeurs'!$A39,'V2 Global valeurs'!$A$2:$L$1221,8,FALSE),"0")</f>
        <v>177.68</v>
      </c>
      <c r="V39" s="9">
        <f>IF(AND('V2 Global valeurs'!$G39="A",'V2 Global valeurs'!E39="BASE"),VLOOKUP('V2 Global valeurs'!$A39,'V2 Global valeurs'!$A$2:$L$1221,9,FALSE),"0")</f>
        <v>68.290000000000006</v>
      </c>
      <c r="W39" s="9">
        <f>IF(AND('V2 Global valeurs'!$G39="A",'V2 Global valeurs'!E39="BASE"),VLOOKUP('V2 Global valeurs'!$A39,'V2 Global valeurs'!$A$2:$L$1221,10,FALSE),"0")</f>
        <v>118.76000000000002</v>
      </c>
      <c r="X39" s="9">
        <f>IF(AND('V2 Global valeurs'!$G39="A",'V2 Global valeurs'!E39="BASE"),VLOOKUP('V2 Global valeurs'!$A39,'V2 Global valeurs'!$A$2:$L$1221,11,FALSE),"0")</f>
        <v>177.68</v>
      </c>
      <c r="Y39" s="9">
        <f>IF(AND('V2 Global valeurs'!$G39="A",'V2 Global valeurs'!E39="BASE"),VLOOKUP('V2 Global valeurs'!$A39,'V2 Global valeurs'!$A$2:$L$1221,12,FALSE),"0")</f>
        <v>177.68</v>
      </c>
      <c r="AB39" s="3"/>
      <c r="AC39" s="3" t="str">
        <f>IF(AND('V2 Global valeurs'!$G39="E",'V2 Global valeurs'!$E39="RENFORT 1"),VLOOKUP('V2 Global valeurs'!$A39,'V2 Global valeurs'!$A$2:$L$1221,8,FALSE),"0")</f>
        <v>0</v>
      </c>
      <c r="AD39" s="3" t="str">
        <f>IF(AND('V2 Global valeurs'!$G39="E",'V2 Global valeurs'!$E39="RENFORT 1"),VLOOKUP('V2 Global valeurs'!$A39,'V2 Global valeurs'!$A$2:$L$1221,9,FALSE),"0")</f>
        <v>0</v>
      </c>
      <c r="AE39" s="3" t="str">
        <f>IF(AND('V2 Global valeurs'!$G39="E",'V2 Global valeurs'!$E39="RENFORT 1"),VLOOKUP('V2 Global valeurs'!$A39,'V2 Global valeurs'!$A$2:$L$1221,10,FALSE),"0")</f>
        <v>0</v>
      </c>
      <c r="AF39" s="3" t="str">
        <f>IF(AND('V2 Global valeurs'!$G39="E",'V2 Global valeurs'!$E39="RENFORT 1"),VLOOKUP('V2 Global valeurs'!$A39,'V2 Global valeurs'!$A$2:$L$1221,11,FALSE),"0")</f>
        <v>0</v>
      </c>
      <c r="AG39" s="3" t="str">
        <f>IF(AND('V2 Global valeurs'!$G39="E",'V2 Global valeurs'!$E39="RENFORT 1"),VLOOKUP('V2 Global valeurs'!$A39,'V2 Global valeurs'!$A$2:$L$1221,12,FALSE),"0")</f>
        <v>0</v>
      </c>
      <c r="AH39" s="3" t="str">
        <f>IF(AND('V2 Global valeurs'!$G39="A",'V2 Global valeurs'!$E39="RENFORT 1"),VLOOKUP('V2 Global valeurs'!$A39,'V2 Global valeurs'!$A$2:$L$1221,8,FALSE),"0")</f>
        <v>0</v>
      </c>
      <c r="AI39" s="3" t="str">
        <f>IF(AND('V2 Global valeurs'!$G39="A",'V2 Global valeurs'!$E39="RENFORT 1"),VLOOKUP('V2 Global valeurs'!$A39,'V2 Global valeurs'!$A$2:$L$1221,9,FALSE),"0")</f>
        <v>0</v>
      </c>
      <c r="AJ39" s="3" t="str">
        <f>IF(AND('V2 Global valeurs'!$G39="A",'V2 Global valeurs'!$E39="RENFORT 1"),VLOOKUP('V2 Global valeurs'!$A39,'V2 Global valeurs'!$A$2:$L$1221,10,FALSE),"0")</f>
        <v>0</v>
      </c>
      <c r="AK39" s="3" t="str">
        <f>IF(AND('V2 Global valeurs'!$G39="A",'V2 Global valeurs'!$E39="RENFORT 1"),VLOOKUP('V2 Global valeurs'!$A39,'V2 Global valeurs'!$A$2:$L$1221,11,FALSE),"0")</f>
        <v>0</v>
      </c>
      <c r="AL39" s="3" t="str">
        <f>IF(AND('V2 Global valeurs'!$G39="A",'V2 Global valeurs'!$E39="RENFORT 1"),VLOOKUP('V2 Global valeurs'!$A39,'V2 Global valeurs'!$A$2:$L$1221,12,FALSE),"0")</f>
        <v>0</v>
      </c>
      <c r="AP39" s="1" t="str">
        <f>IF(AND('V2 Global valeurs'!$G39="E",'V2 Global valeurs'!$E39="RENFORT 2"),VLOOKUP('V2 Global valeurs'!$A39,'V2 Global valeurs'!$A$2:$L$1221,8,FALSE),"0")</f>
        <v>0</v>
      </c>
      <c r="AQ39" s="1" t="str">
        <f>IF(AND('V2 Global valeurs'!$G39="E",'V2 Global valeurs'!$E39="RENFORT 2"),VLOOKUP('V2 Global valeurs'!$A39,'V2 Global valeurs'!$A$2:$L$1221,9,FALSE),"0")</f>
        <v>0</v>
      </c>
      <c r="AR39" s="1" t="str">
        <f>IF(AND('V2 Global valeurs'!$G39="E",'V2 Global valeurs'!$E39="RENFORT 2"),VLOOKUP('V2 Global valeurs'!$A39,'V2 Global valeurs'!$A$2:$L$1221,10,FALSE),"0")</f>
        <v>0</v>
      </c>
      <c r="AS39" s="1" t="str">
        <f>IF(AND('V2 Global valeurs'!$G39="E",'V2 Global valeurs'!$E39="RENFORT 2"),VLOOKUP('V2 Global valeurs'!$A39,'V2 Global valeurs'!$A$2:$L$1221,11,FALSE),"0")</f>
        <v>0</v>
      </c>
      <c r="AT39" s="1" t="str">
        <f>IF(AND('V2 Global valeurs'!$G39="E",'V2 Global valeurs'!$E39="RENFORT 2"),VLOOKUP('V2 Global valeurs'!$A39,'V2 Global valeurs'!$A$2:$L$1221,12,FALSE),"0")</f>
        <v>0</v>
      </c>
      <c r="AU39" s="1" t="str">
        <f>IF(AND('V2 Global valeurs'!$G39="A",'V2 Global valeurs'!$E39="RENFORT 2"),VLOOKUP('V2 Global valeurs'!$A39,'V2 Global valeurs'!$A$2:$L$1221,8,FALSE),"0")</f>
        <v>0</v>
      </c>
      <c r="AV39" s="1" t="str">
        <f>IF(AND('V2 Global valeurs'!$G39="A",'V2 Global valeurs'!$E39="RENFORT 2"),VLOOKUP('V2 Global valeurs'!$A39,'V2 Global valeurs'!$A$2:$L$1221,9,FALSE),"0")</f>
        <v>0</v>
      </c>
      <c r="AW39" s="1" t="str">
        <f>IF(AND('V2 Global valeurs'!$G39="A",'V2 Global valeurs'!$E39="RENFORT 2"),VLOOKUP('V2 Global valeurs'!$A39,'V2 Global valeurs'!$A$2:$L$1221,10,FALSE),"0")</f>
        <v>0</v>
      </c>
      <c r="AX39" s="1" t="str">
        <f>IF(AND('V2 Global valeurs'!$G39="A",'V2 Global valeurs'!$E39="RENFORT 2"),VLOOKUP('V2 Global valeurs'!$A39,'V2 Global valeurs'!$A$2:$L$1221,11,FALSE),"0")</f>
        <v>0</v>
      </c>
      <c r="AY39" s="1" t="str">
        <f>IF(AND('V2 Global valeurs'!$G39="A",'V2 Global valeurs'!$E39="RENFORT 2"),VLOOKUP('V2 Global valeurs'!$A39,'V2 Global valeurs'!$A$2:$L$1221,12,FALSE),"0")</f>
        <v>0</v>
      </c>
    </row>
    <row r="40" spans="1:51" x14ac:dyDescent="0.25">
      <c r="A40" t="s">
        <v>90</v>
      </c>
      <c r="B40" t="s">
        <v>87</v>
      </c>
      <c r="C40" t="s">
        <v>91</v>
      </c>
      <c r="D40" t="s">
        <v>89</v>
      </c>
      <c r="E40" t="s">
        <v>367</v>
      </c>
      <c r="F40">
        <v>8</v>
      </c>
      <c r="G40" s="2" t="s">
        <v>14</v>
      </c>
      <c r="H40">
        <v>203.23000000000002</v>
      </c>
      <c r="I40">
        <v>78.11</v>
      </c>
      <c r="J40">
        <v>135.85</v>
      </c>
      <c r="K40">
        <v>203.23000000000002</v>
      </c>
      <c r="L40">
        <v>203.23000000000002</v>
      </c>
      <c r="M40" t="s">
        <v>91</v>
      </c>
      <c r="N40" t="s">
        <v>89</v>
      </c>
      <c r="O40" s="4" t="s">
        <v>14</v>
      </c>
      <c r="P40" s="9" t="str">
        <f>IF(AND('V2 Global valeurs'!$G40="E",'V2 Global valeurs'!E40="BASE"),VLOOKUP('V2 Global valeurs'!$A40,'V2 Global valeurs'!$A$2:$L$1221,8,FALSE),"0")</f>
        <v>0</v>
      </c>
      <c r="Q40" s="9" t="str">
        <f>IF(AND('V2 Global valeurs'!$G40="E",'V2 Global valeurs'!E40="BASE"),VLOOKUP('V2 Global valeurs'!$A40,'V2 Global valeurs'!$A$2:$L$1221,9,FALSE),"0")</f>
        <v>0</v>
      </c>
      <c r="R40" s="9" t="str">
        <f>IF(AND('V2 Global valeurs'!$G40="E",'V2 Global valeurs'!E40="BASE"),VLOOKUP('V2 Global valeurs'!$A40,'V2 Global valeurs'!$A$2:$L$1221,10,FALSE),"0")</f>
        <v>0</v>
      </c>
      <c r="S40" s="9" t="str">
        <f>IF(AND('V2 Global valeurs'!$G40="E",'V2 Global valeurs'!E40="BASE"),VLOOKUP('V2 Global valeurs'!$A40,'V2 Global valeurs'!$A$2:$L$1221,11,FALSE),"0")</f>
        <v>0</v>
      </c>
      <c r="T40" s="9" t="str">
        <f>IF(AND('V2 Global valeurs'!$G40="E",'V2 Global valeurs'!E40="BASE"),VLOOKUP('V2 Global valeurs'!$A40,'V2 Global valeurs'!$A$2:$L$1221,12,FALSE),"0")</f>
        <v>0</v>
      </c>
      <c r="U40" s="9">
        <f>IF(AND('V2 Global valeurs'!$G40="A",'V2 Global valeurs'!E40="BASE"),VLOOKUP('V2 Global valeurs'!$A40,'V2 Global valeurs'!$A$2:$L$1221,8,FALSE),"0")</f>
        <v>203.23000000000002</v>
      </c>
      <c r="V40" s="9">
        <f>IF(AND('V2 Global valeurs'!$G40="A",'V2 Global valeurs'!E40="BASE"),VLOOKUP('V2 Global valeurs'!$A40,'V2 Global valeurs'!$A$2:$L$1221,9,FALSE),"0")</f>
        <v>78.11</v>
      </c>
      <c r="W40" s="9">
        <f>IF(AND('V2 Global valeurs'!$G40="A",'V2 Global valeurs'!E40="BASE"),VLOOKUP('V2 Global valeurs'!$A40,'V2 Global valeurs'!$A$2:$L$1221,10,FALSE),"0")</f>
        <v>135.85</v>
      </c>
      <c r="X40" s="9">
        <f>IF(AND('V2 Global valeurs'!$G40="A",'V2 Global valeurs'!E40="BASE"),VLOOKUP('V2 Global valeurs'!$A40,'V2 Global valeurs'!$A$2:$L$1221,11,FALSE),"0")</f>
        <v>203.23000000000002</v>
      </c>
      <c r="Y40" s="9">
        <f>IF(AND('V2 Global valeurs'!$G40="A",'V2 Global valeurs'!E40="BASE"),VLOOKUP('V2 Global valeurs'!$A40,'V2 Global valeurs'!$A$2:$L$1221,12,FALSE),"0")</f>
        <v>203.23000000000002</v>
      </c>
      <c r="AB40" s="3"/>
      <c r="AC40" s="3" t="str">
        <f>IF(AND('V2 Global valeurs'!$G40="E",'V2 Global valeurs'!$E40="RENFORT 1"),VLOOKUP('V2 Global valeurs'!$A40,'V2 Global valeurs'!$A$2:$L$1221,8,FALSE),"0")</f>
        <v>0</v>
      </c>
      <c r="AD40" s="3" t="str">
        <f>IF(AND('V2 Global valeurs'!$G40="E",'V2 Global valeurs'!$E40="RENFORT 1"),VLOOKUP('V2 Global valeurs'!$A40,'V2 Global valeurs'!$A$2:$L$1221,9,FALSE),"0")</f>
        <v>0</v>
      </c>
      <c r="AE40" s="3" t="str">
        <f>IF(AND('V2 Global valeurs'!$G40="E",'V2 Global valeurs'!$E40="RENFORT 1"),VLOOKUP('V2 Global valeurs'!$A40,'V2 Global valeurs'!$A$2:$L$1221,10,FALSE),"0")</f>
        <v>0</v>
      </c>
      <c r="AF40" s="3" t="str">
        <f>IF(AND('V2 Global valeurs'!$G40="E",'V2 Global valeurs'!$E40="RENFORT 1"),VLOOKUP('V2 Global valeurs'!$A40,'V2 Global valeurs'!$A$2:$L$1221,11,FALSE),"0")</f>
        <v>0</v>
      </c>
      <c r="AG40" s="3" t="str">
        <f>IF(AND('V2 Global valeurs'!$G40="E",'V2 Global valeurs'!$E40="RENFORT 1"),VLOOKUP('V2 Global valeurs'!$A40,'V2 Global valeurs'!$A$2:$L$1221,12,FALSE),"0")</f>
        <v>0</v>
      </c>
      <c r="AH40" s="3" t="str">
        <f>IF(AND('V2 Global valeurs'!$G40="A",'V2 Global valeurs'!$E40="RENFORT 1"),VLOOKUP('V2 Global valeurs'!$A40,'V2 Global valeurs'!$A$2:$L$1221,8,FALSE),"0")</f>
        <v>0</v>
      </c>
      <c r="AI40" s="3" t="str">
        <f>IF(AND('V2 Global valeurs'!$G40="A",'V2 Global valeurs'!$E40="RENFORT 1"),VLOOKUP('V2 Global valeurs'!$A40,'V2 Global valeurs'!$A$2:$L$1221,9,FALSE),"0")</f>
        <v>0</v>
      </c>
      <c r="AJ40" s="3" t="str">
        <f>IF(AND('V2 Global valeurs'!$G40="A",'V2 Global valeurs'!$E40="RENFORT 1"),VLOOKUP('V2 Global valeurs'!$A40,'V2 Global valeurs'!$A$2:$L$1221,10,FALSE),"0")</f>
        <v>0</v>
      </c>
      <c r="AK40" s="3" t="str">
        <f>IF(AND('V2 Global valeurs'!$G40="A",'V2 Global valeurs'!$E40="RENFORT 1"),VLOOKUP('V2 Global valeurs'!$A40,'V2 Global valeurs'!$A$2:$L$1221,11,FALSE),"0")</f>
        <v>0</v>
      </c>
      <c r="AL40" s="3" t="str">
        <f>IF(AND('V2 Global valeurs'!$G40="A",'V2 Global valeurs'!$E40="RENFORT 1"),VLOOKUP('V2 Global valeurs'!$A40,'V2 Global valeurs'!$A$2:$L$1221,12,FALSE),"0")</f>
        <v>0</v>
      </c>
      <c r="AP40" s="1" t="str">
        <f>IF(AND('V2 Global valeurs'!$G40="E",'V2 Global valeurs'!$E40="RENFORT 2"),VLOOKUP('V2 Global valeurs'!$A40,'V2 Global valeurs'!$A$2:$L$1221,8,FALSE),"0")</f>
        <v>0</v>
      </c>
      <c r="AQ40" s="1" t="str">
        <f>IF(AND('V2 Global valeurs'!$G40="E",'V2 Global valeurs'!$E40="RENFORT 2"),VLOOKUP('V2 Global valeurs'!$A40,'V2 Global valeurs'!$A$2:$L$1221,9,FALSE),"0")</f>
        <v>0</v>
      </c>
      <c r="AR40" s="1" t="str">
        <f>IF(AND('V2 Global valeurs'!$G40="E",'V2 Global valeurs'!$E40="RENFORT 2"),VLOOKUP('V2 Global valeurs'!$A40,'V2 Global valeurs'!$A$2:$L$1221,10,FALSE),"0")</f>
        <v>0</v>
      </c>
      <c r="AS40" s="1" t="str">
        <f>IF(AND('V2 Global valeurs'!$G40="E",'V2 Global valeurs'!$E40="RENFORT 2"),VLOOKUP('V2 Global valeurs'!$A40,'V2 Global valeurs'!$A$2:$L$1221,11,FALSE),"0")</f>
        <v>0</v>
      </c>
      <c r="AT40" s="1" t="str">
        <f>IF(AND('V2 Global valeurs'!$G40="E",'V2 Global valeurs'!$E40="RENFORT 2"),VLOOKUP('V2 Global valeurs'!$A40,'V2 Global valeurs'!$A$2:$L$1221,12,FALSE),"0")</f>
        <v>0</v>
      </c>
      <c r="AU40" s="1" t="str">
        <f>IF(AND('V2 Global valeurs'!$G40="A",'V2 Global valeurs'!$E40="RENFORT 2"),VLOOKUP('V2 Global valeurs'!$A40,'V2 Global valeurs'!$A$2:$L$1221,8,FALSE),"0")</f>
        <v>0</v>
      </c>
      <c r="AV40" s="1" t="str">
        <f>IF(AND('V2 Global valeurs'!$G40="A",'V2 Global valeurs'!$E40="RENFORT 2"),VLOOKUP('V2 Global valeurs'!$A40,'V2 Global valeurs'!$A$2:$L$1221,9,FALSE),"0")</f>
        <v>0</v>
      </c>
      <c r="AW40" s="1" t="str">
        <f>IF(AND('V2 Global valeurs'!$G40="A",'V2 Global valeurs'!$E40="RENFORT 2"),VLOOKUP('V2 Global valeurs'!$A40,'V2 Global valeurs'!$A$2:$L$1221,10,FALSE),"0")</f>
        <v>0</v>
      </c>
      <c r="AX40" s="1" t="str">
        <f>IF(AND('V2 Global valeurs'!$G40="A",'V2 Global valeurs'!$E40="RENFORT 2"),VLOOKUP('V2 Global valeurs'!$A40,'V2 Global valeurs'!$A$2:$L$1221,11,FALSE),"0")</f>
        <v>0</v>
      </c>
      <c r="AY40" s="1" t="str">
        <f>IF(AND('V2 Global valeurs'!$G40="A",'V2 Global valeurs'!$E40="RENFORT 2"),VLOOKUP('V2 Global valeurs'!$A40,'V2 Global valeurs'!$A$2:$L$1221,12,FALSE),"0")</f>
        <v>0</v>
      </c>
    </row>
    <row r="41" spans="1:51" x14ac:dyDescent="0.25">
      <c r="A41" t="s">
        <v>92</v>
      </c>
      <c r="B41" t="s">
        <v>87</v>
      </c>
      <c r="C41" t="s">
        <v>93</v>
      </c>
      <c r="D41" t="s">
        <v>89</v>
      </c>
      <c r="E41" t="s">
        <v>367</v>
      </c>
      <c r="F41">
        <v>8</v>
      </c>
      <c r="G41" s="2" t="s">
        <v>14</v>
      </c>
      <c r="H41">
        <v>241.87</v>
      </c>
      <c r="I41">
        <v>92.95</v>
      </c>
      <c r="J41">
        <v>161.68</v>
      </c>
      <c r="K41">
        <v>241.87</v>
      </c>
      <c r="L41">
        <v>241.87</v>
      </c>
      <c r="M41" t="s">
        <v>93</v>
      </c>
      <c r="N41" t="s">
        <v>89</v>
      </c>
      <c r="O41" s="4" t="s">
        <v>14</v>
      </c>
      <c r="P41" s="9" t="str">
        <f>IF(AND('V2 Global valeurs'!$G41="E",'V2 Global valeurs'!E41="BASE"),VLOOKUP('V2 Global valeurs'!$A41,'V2 Global valeurs'!$A$2:$L$1221,8,FALSE),"0")</f>
        <v>0</v>
      </c>
      <c r="Q41" s="9" t="str">
        <f>IF(AND('V2 Global valeurs'!$G41="E",'V2 Global valeurs'!E41="BASE"),VLOOKUP('V2 Global valeurs'!$A41,'V2 Global valeurs'!$A$2:$L$1221,9,FALSE),"0")</f>
        <v>0</v>
      </c>
      <c r="R41" s="9" t="str">
        <f>IF(AND('V2 Global valeurs'!$G41="E",'V2 Global valeurs'!E41="BASE"),VLOOKUP('V2 Global valeurs'!$A41,'V2 Global valeurs'!$A$2:$L$1221,10,FALSE),"0")</f>
        <v>0</v>
      </c>
      <c r="S41" s="9" t="str">
        <f>IF(AND('V2 Global valeurs'!$G41="E",'V2 Global valeurs'!E41="BASE"),VLOOKUP('V2 Global valeurs'!$A41,'V2 Global valeurs'!$A$2:$L$1221,11,FALSE),"0")</f>
        <v>0</v>
      </c>
      <c r="T41" s="9" t="str">
        <f>IF(AND('V2 Global valeurs'!$G41="E",'V2 Global valeurs'!E41="BASE"),VLOOKUP('V2 Global valeurs'!$A41,'V2 Global valeurs'!$A$2:$L$1221,12,FALSE),"0")</f>
        <v>0</v>
      </c>
      <c r="U41" s="9">
        <f>IF(AND('V2 Global valeurs'!$G41="A",'V2 Global valeurs'!E41="BASE"),VLOOKUP('V2 Global valeurs'!$A41,'V2 Global valeurs'!$A$2:$L$1221,8,FALSE),"0")</f>
        <v>241.87</v>
      </c>
      <c r="V41" s="9">
        <f>IF(AND('V2 Global valeurs'!$G41="A",'V2 Global valeurs'!E41="BASE"),VLOOKUP('V2 Global valeurs'!$A41,'V2 Global valeurs'!$A$2:$L$1221,9,FALSE),"0")</f>
        <v>92.95</v>
      </c>
      <c r="W41" s="9">
        <f>IF(AND('V2 Global valeurs'!$G41="A",'V2 Global valeurs'!E41="BASE"),VLOOKUP('V2 Global valeurs'!$A41,'V2 Global valeurs'!$A$2:$L$1221,10,FALSE),"0")</f>
        <v>161.68</v>
      </c>
      <c r="X41" s="9">
        <f>IF(AND('V2 Global valeurs'!$G41="A",'V2 Global valeurs'!E41="BASE"),VLOOKUP('V2 Global valeurs'!$A41,'V2 Global valeurs'!$A$2:$L$1221,11,FALSE),"0")</f>
        <v>241.87</v>
      </c>
      <c r="Y41" s="9">
        <f>IF(AND('V2 Global valeurs'!$G41="A",'V2 Global valeurs'!E41="BASE"),VLOOKUP('V2 Global valeurs'!$A41,'V2 Global valeurs'!$A$2:$L$1221,12,FALSE),"0")</f>
        <v>241.87</v>
      </c>
      <c r="AB41" s="3"/>
      <c r="AC41" s="3" t="str">
        <f>IF(AND('V2 Global valeurs'!$G41="E",'V2 Global valeurs'!$E41="RENFORT 1"),VLOOKUP('V2 Global valeurs'!$A41,'V2 Global valeurs'!$A$2:$L$1221,8,FALSE),"0")</f>
        <v>0</v>
      </c>
      <c r="AD41" s="3" t="str">
        <f>IF(AND('V2 Global valeurs'!$G41="E",'V2 Global valeurs'!$E41="RENFORT 1"),VLOOKUP('V2 Global valeurs'!$A41,'V2 Global valeurs'!$A$2:$L$1221,9,FALSE),"0")</f>
        <v>0</v>
      </c>
      <c r="AE41" s="3" t="str">
        <f>IF(AND('V2 Global valeurs'!$G41="E",'V2 Global valeurs'!$E41="RENFORT 1"),VLOOKUP('V2 Global valeurs'!$A41,'V2 Global valeurs'!$A$2:$L$1221,10,FALSE),"0")</f>
        <v>0</v>
      </c>
      <c r="AF41" s="3" t="str">
        <f>IF(AND('V2 Global valeurs'!$G41="E",'V2 Global valeurs'!$E41="RENFORT 1"),VLOOKUP('V2 Global valeurs'!$A41,'V2 Global valeurs'!$A$2:$L$1221,11,FALSE),"0")</f>
        <v>0</v>
      </c>
      <c r="AG41" s="3" t="str">
        <f>IF(AND('V2 Global valeurs'!$G41="E",'V2 Global valeurs'!$E41="RENFORT 1"),VLOOKUP('V2 Global valeurs'!$A41,'V2 Global valeurs'!$A$2:$L$1221,12,FALSE),"0")</f>
        <v>0</v>
      </c>
      <c r="AH41" s="3" t="str">
        <f>IF(AND('V2 Global valeurs'!$G41="A",'V2 Global valeurs'!$E41="RENFORT 1"),VLOOKUP('V2 Global valeurs'!$A41,'V2 Global valeurs'!$A$2:$L$1221,8,FALSE),"0")</f>
        <v>0</v>
      </c>
      <c r="AI41" s="3" t="str">
        <f>IF(AND('V2 Global valeurs'!$G41="A",'V2 Global valeurs'!$E41="RENFORT 1"),VLOOKUP('V2 Global valeurs'!$A41,'V2 Global valeurs'!$A$2:$L$1221,9,FALSE),"0")</f>
        <v>0</v>
      </c>
      <c r="AJ41" s="3" t="str">
        <f>IF(AND('V2 Global valeurs'!$G41="A",'V2 Global valeurs'!$E41="RENFORT 1"),VLOOKUP('V2 Global valeurs'!$A41,'V2 Global valeurs'!$A$2:$L$1221,10,FALSE),"0")</f>
        <v>0</v>
      </c>
      <c r="AK41" s="3" t="str">
        <f>IF(AND('V2 Global valeurs'!$G41="A",'V2 Global valeurs'!$E41="RENFORT 1"),VLOOKUP('V2 Global valeurs'!$A41,'V2 Global valeurs'!$A$2:$L$1221,11,FALSE),"0")</f>
        <v>0</v>
      </c>
      <c r="AL41" s="3" t="str">
        <f>IF(AND('V2 Global valeurs'!$G41="A",'V2 Global valeurs'!$E41="RENFORT 1"),VLOOKUP('V2 Global valeurs'!$A41,'V2 Global valeurs'!$A$2:$L$1221,12,FALSE),"0")</f>
        <v>0</v>
      </c>
      <c r="AP41" s="1" t="str">
        <f>IF(AND('V2 Global valeurs'!$G41="E",'V2 Global valeurs'!$E41="RENFORT 2"),VLOOKUP('V2 Global valeurs'!$A41,'V2 Global valeurs'!$A$2:$L$1221,8,FALSE),"0")</f>
        <v>0</v>
      </c>
      <c r="AQ41" s="1" t="str">
        <f>IF(AND('V2 Global valeurs'!$G41="E",'V2 Global valeurs'!$E41="RENFORT 2"),VLOOKUP('V2 Global valeurs'!$A41,'V2 Global valeurs'!$A$2:$L$1221,9,FALSE),"0")</f>
        <v>0</v>
      </c>
      <c r="AR41" s="1" t="str">
        <f>IF(AND('V2 Global valeurs'!$G41="E",'V2 Global valeurs'!$E41="RENFORT 2"),VLOOKUP('V2 Global valeurs'!$A41,'V2 Global valeurs'!$A$2:$L$1221,10,FALSE),"0")</f>
        <v>0</v>
      </c>
      <c r="AS41" s="1" t="str">
        <f>IF(AND('V2 Global valeurs'!$G41="E",'V2 Global valeurs'!$E41="RENFORT 2"),VLOOKUP('V2 Global valeurs'!$A41,'V2 Global valeurs'!$A$2:$L$1221,11,FALSE),"0")</f>
        <v>0</v>
      </c>
      <c r="AT41" s="1" t="str">
        <f>IF(AND('V2 Global valeurs'!$G41="E",'V2 Global valeurs'!$E41="RENFORT 2"),VLOOKUP('V2 Global valeurs'!$A41,'V2 Global valeurs'!$A$2:$L$1221,12,FALSE),"0")</f>
        <v>0</v>
      </c>
      <c r="AU41" s="1" t="str">
        <f>IF(AND('V2 Global valeurs'!$G41="A",'V2 Global valeurs'!$E41="RENFORT 2"),VLOOKUP('V2 Global valeurs'!$A41,'V2 Global valeurs'!$A$2:$L$1221,8,FALSE),"0")</f>
        <v>0</v>
      </c>
      <c r="AV41" s="1" t="str">
        <f>IF(AND('V2 Global valeurs'!$G41="A",'V2 Global valeurs'!$E41="RENFORT 2"),VLOOKUP('V2 Global valeurs'!$A41,'V2 Global valeurs'!$A$2:$L$1221,9,FALSE),"0")</f>
        <v>0</v>
      </c>
      <c r="AW41" s="1" t="str">
        <f>IF(AND('V2 Global valeurs'!$G41="A",'V2 Global valeurs'!$E41="RENFORT 2"),VLOOKUP('V2 Global valeurs'!$A41,'V2 Global valeurs'!$A$2:$L$1221,10,FALSE),"0")</f>
        <v>0</v>
      </c>
      <c r="AX41" s="1" t="str">
        <f>IF(AND('V2 Global valeurs'!$G41="A",'V2 Global valeurs'!$E41="RENFORT 2"),VLOOKUP('V2 Global valeurs'!$A41,'V2 Global valeurs'!$A$2:$L$1221,11,FALSE),"0")</f>
        <v>0</v>
      </c>
      <c r="AY41" s="1" t="str">
        <f>IF(AND('V2 Global valeurs'!$G41="A",'V2 Global valeurs'!$E41="RENFORT 2"),VLOOKUP('V2 Global valeurs'!$A41,'V2 Global valeurs'!$A$2:$L$1221,12,FALSE),"0")</f>
        <v>0</v>
      </c>
    </row>
    <row r="42" spans="1:51" x14ac:dyDescent="0.25">
      <c r="A42" t="s">
        <v>94</v>
      </c>
      <c r="B42" t="s">
        <v>87</v>
      </c>
      <c r="C42" t="s">
        <v>95</v>
      </c>
      <c r="D42" t="s">
        <v>89</v>
      </c>
      <c r="E42" t="s">
        <v>367</v>
      </c>
      <c r="F42">
        <v>8</v>
      </c>
      <c r="G42" s="2" t="s">
        <v>14</v>
      </c>
      <c r="H42">
        <v>267.95</v>
      </c>
      <c r="I42">
        <v>102.98</v>
      </c>
      <c r="J42">
        <v>179.12</v>
      </c>
      <c r="K42">
        <v>267.95</v>
      </c>
      <c r="L42">
        <v>267.95</v>
      </c>
      <c r="M42" t="s">
        <v>95</v>
      </c>
      <c r="N42" t="s">
        <v>89</v>
      </c>
      <c r="O42" s="4" t="s">
        <v>14</v>
      </c>
      <c r="P42" s="9" t="str">
        <f>IF(AND('V2 Global valeurs'!$G42="E",'V2 Global valeurs'!E42="BASE"),VLOOKUP('V2 Global valeurs'!$A42,'V2 Global valeurs'!$A$2:$L$1221,8,FALSE),"0")</f>
        <v>0</v>
      </c>
      <c r="Q42" s="9" t="str">
        <f>IF(AND('V2 Global valeurs'!$G42="E",'V2 Global valeurs'!E42="BASE"),VLOOKUP('V2 Global valeurs'!$A42,'V2 Global valeurs'!$A$2:$L$1221,9,FALSE),"0")</f>
        <v>0</v>
      </c>
      <c r="R42" s="9" t="str">
        <f>IF(AND('V2 Global valeurs'!$G42="E",'V2 Global valeurs'!E42="BASE"),VLOOKUP('V2 Global valeurs'!$A42,'V2 Global valeurs'!$A$2:$L$1221,10,FALSE),"0")</f>
        <v>0</v>
      </c>
      <c r="S42" s="9" t="str">
        <f>IF(AND('V2 Global valeurs'!$G42="E",'V2 Global valeurs'!E42="BASE"),VLOOKUP('V2 Global valeurs'!$A42,'V2 Global valeurs'!$A$2:$L$1221,11,FALSE),"0")</f>
        <v>0</v>
      </c>
      <c r="T42" s="9" t="str">
        <f>IF(AND('V2 Global valeurs'!$G42="E",'V2 Global valeurs'!E42="BASE"),VLOOKUP('V2 Global valeurs'!$A42,'V2 Global valeurs'!$A$2:$L$1221,12,FALSE),"0")</f>
        <v>0</v>
      </c>
      <c r="U42" s="9">
        <f>IF(AND('V2 Global valeurs'!$G42="A",'V2 Global valeurs'!E42="BASE"),VLOOKUP('V2 Global valeurs'!$A42,'V2 Global valeurs'!$A$2:$L$1221,8,FALSE),"0")</f>
        <v>267.95</v>
      </c>
      <c r="V42" s="9">
        <f>IF(AND('V2 Global valeurs'!$G42="A",'V2 Global valeurs'!E42="BASE"),VLOOKUP('V2 Global valeurs'!$A42,'V2 Global valeurs'!$A$2:$L$1221,9,FALSE),"0")</f>
        <v>102.98</v>
      </c>
      <c r="W42" s="9">
        <f>IF(AND('V2 Global valeurs'!$G42="A",'V2 Global valeurs'!E42="BASE"),VLOOKUP('V2 Global valeurs'!$A42,'V2 Global valeurs'!$A$2:$L$1221,10,FALSE),"0")</f>
        <v>179.12</v>
      </c>
      <c r="X42" s="9">
        <f>IF(AND('V2 Global valeurs'!$G42="A",'V2 Global valeurs'!E42="BASE"),VLOOKUP('V2 Global valeurs'!$A42,'V2 Global valeurs'!$A$2:$L$1221,11,FALSE),"0")</f>
        <v>267.95</v>
      </c>
      <c r="Y42" s="9">
        <f>IF(AND('V2 Global valeurs'!$G42="A",'V2 Global valeurs'!E42="BASE"),VLOOKUP('V2 Global valeurs'!$A42,'V2 Global valeurs'!$A$2:$L$1221,12,FALSE),"0")</f>
        <v>267.95</v>
      </c>
      <c r="AB42" s="3"/>
      <c r="AC42" s="3" t="str">
        <f>IF(AND('V2 Global valeurs'!$G42="E",'V2 Global valeurs'!$E42="RENFORT 1"),VLOOKUP('V2 Global valeurs'!$A42,'V2 Global valeurs'!$A$2:$L$1221,8,FALSE),"0")</f>
        <v>0</v>
      </c>
      <c r="AD42" s="3" t="str">
        <f>IF(AND('V2 Global valeurs'!$G42="E",'V2 Global valeurs'!$E42="RENFORT 1"),VLOOKUP('V2 Global valeurs'!$A42,'V2 Global valeurs'!$A$2:$L$1221,9,FALSE),"0")</f>
        <v>0</v>
      </c>
      <c r="AE42" s="3" t="str">
        <f>IF(AND('V2 Global valeurs'!$G42="E",'V2 Global valeurs'!$E42="RENFORT 1"),VLOOKUP('V2 Global valeurs'!$A42,'V2 Global valeurs'!$A$2:$L$1221,10,FALSE),"0")</f>
        <v>0</v>
      </c>
      <c r="AF42" s="3" t="str">
        <f>IF(AND('V2 Global valeurs'!$G42="E",'V2 Global valeurs'!$E42="RENFORT 1"),VLOOKUP('V2 Global valeurs'!$A42,'V2 Global valeurs'!$A$2:$L$1221,11,FALSE),"0")</f>
        <v>0</v>
      </c>
      <c r="AG42" s="3" t="str">
        <f>IF(AND('V2 Global valeurs'!$G42="E",'V2 Global valeurs'!$E42="RENFORT 1"),VLOOKUP('V2 Global valeurs'!$A42,'V2 Global valeurs'!$A$2:$L$1221,12,FALSE),"0")</f>
        <v>0</v>
      </c>
      <c r="AH42" s="3" t="str">
        <f>IF(AND('V2 Global valeurs'!$G42="A",'V2 Global valeurs'!$E42="RENFORT 1"),VLOOKUP('V2 Global valeurs'!$A42,'V2 Global valeurs'!$A$2:$L$1221,8,FALSE),"0")</f>
        <v>0</v>
      </c>
      <c r="AI42" s="3" t="str">
        <f>IF(AND('V2 Global valeurs'!$G42="A",'V2 Global valeurs'!$E42="RENFORT 1"),VLOOKUP('V2 Global valeurs'!$A42,'V2 Global valeurs'!$A$2:$L$1221,9,FALSE),"0")</f>
        <v>0</v>
      </c>
      <c r="AJ42" s="3" t="str">
        <f>IF(AND('V2 Global valeurs'!$G42="A",'V2 Global valeurs'!$E42="RENFORT 1"),VLOOKUP('V2 Global valeurs'!$A42,'V2 Global valeurs'!$A$2:$L$1221,10,FALSE),"0")</f>
        <v>0</v>
      </c>
      <c r="AK42" s="3" t="str">
        <f>IF(AND('V2 Global valeurs'!$G42="A",'V2 Global valeurs'!$E42="RENFORT 1"),VLOOKUP('V2 Global valeurs'!$A42,'V2 Global valeurs'!$A$2:$L$1221,11,FALSE),"0")</f>
        <v>0</v>
      </c>
      <c r="AL42" s="3" t="str">
        <f>IF(AND('V2 Global valeurs'!$G42="A",'V2 Global valeurs'!$E42="RENFORT 1"),VLOOKUP('V2 Global valeurs'!$A42,'V2 Global valeurs'!$A$2:$L$1221,12,FALSE),"0")</f>
        <v>0</v>
      </c>
      <c r="AP42" s="1" t="str">
        <f>IF(AND('V2 Global valeurs'!$G42="E",'V2 Global valeurs'!$E42="RENFORT 2"),VLOOKUP('V2 Global valeurs'!$A42,'V2 Global valeurs'!$A$2:$L$1221,8,FALSE),"0")</f>
        <v>0</v>
      </c>
      <c r="AQ42" s="1" t="str">
        <f>IF(AND('V2 Global valeurs'!$G42="E",'V2 Global valeurs'!$E42="RENFORT 2"),VLOOKUP('V2 Global valeurs'!$A42,'V2 Global valeurs'!$A$2:$L$1221,9,FALSE),"0")</f>
        <v>0</v>
      </c>
      <c r="AR42" s="1" t="str">
        <f>IF(AND('V2 Global valeurs'!$G42="E",'V2 Global valeurs'!$E42="RENFORT 2"),VLOOKUP('V2 Global valeurs'!$A42,'V2 Global valeurs'!$A$2:$L$1221,10,FALSE),"0")</f>
        <v>0</v>
      </c>
      <c r="AS42" s="1" t="str">
        <f>IF(AND('V2 Global valeurs'!$G42="E",'V2 Global valeurs'!$E42="RENFORT 2"),VLOOKUP('V2 Global valeurs'!$A42,'V2 Global valeurs'!$A$2:$L$1221,11,FALSE),"0")</f>
        <v>0</v>
      </c>
      <c r="AT42" s="1" t="str">
        <f>IF(AND('V2 Global valeurs'!$G42="E",'V2 Global valeurs'!$E42="RENFORT 2"),VLOOKUP('V2 Global valeurs'!$A42,'V2 Global valeurs'!$A$2:$L$1221,12,FALSE),"0")</f>
        <v>0</v>
      </c>
      <c r="AU42" s="1" t="str">
        <f>IF(AND('V2 Global valeurs'!$G42="A",'V2 Global valeurs'!$E42="RENFORT 2"),VLOOKUP('V2 Global valeurs'!$A42,'V2 Global valeurs'!$A$2:$L$1221,8,FALSE),"0")</f>
        <v>0</v>
      </c>
      <c r="AV42" s="1" t="str">
        <f>IF(AND('V2 Global valeurs'!$G42="A",'V2 Global valeurs'!$E42="RENFORT 2"),VLOOKUP('V2 Global valeurs'!$A42,'V2 Global valeurs'!$A$2:$L$1221,9,FALSE),"0")</f>
        <v>0</v>
      </c>
      <c r="AW42" s="1" t="str">
        <f>IF(AND('V2 Global valeurs'!$G42="A",'V2 Global valeurs'!$E42="RENFORT 2"),VLOOKUP('V2 Global valeurs'!$A42,'V2 Global valeurs'!$A$2:$L$1221,10,FALSE),"0")</f>
        <v>0</v>
      </c>
      <c r="AX42" s="1" t="str">
        <f>IF(AND('V2 Global valeurs'!$G42="A",'V2 Global valeurs'!$E42="RENFORT 2"),VLOOKUP('V2 Global valeurs'!$A42,'V2 Global valeurs'!$A$2:$L$1221,11,FALSE),"0")</f>
        <v>0</v>
      </c>
      <c r="AY42" s="1" t="str">
        <f>IF(AND('V2 Global valeurs'!$G42="A",'V2 Global valeurs'!$E42="RENFORT 2"),VLOOKUP('V2 Global valeurs'!$A42,'V2 Global valeurs'!$A$2:$L$1221,12,FALSE),"0")</f>
        <v>0</v>
      </c>
    </row>
    <row r="43" spans="1:51" x14ac:dyDescent="0.25">
      <c r="A43" t="s">
        <v>96</v>
      </c>
      <c r="B43" t="s">
        <v>87</v>
      </c>
      <c r="C43" t="s">
        <v>97</v>
      </c>
      <c r="D43" t="s">
        <v>89</v>
      </c>
      <c r="E43" t="s">
        <v>367</v>
      </c>
      <c r="F43">
        <v>8</v>
      </c>
      <c r="G43" s="2" t="s">
        <v>14</v>
      </c>
      <c r="H43">
        <v>293.31</v>
      </c>
      <c r="I43">
        <v>112.72</v>
      </c>
      <c r="J43">
        <v>196.09</v>
      </c>
      <c r="K43">
        <v>293.31</v>
      </c>
      <c r="L43">
        <v>293.31</v>
      </c>
      <c r="M43" t="s">
        <v>97</v>
      </c>
      <c r="N43" t="s">
        <v>89</v>
      </c>
      <c r="O43" s="4" t="s">
        <v>14</v>
      </c>
      <c r="P43" s="9" t="str">
        <f>IF(AND('V2 Global valeurs'!$G43="E",'V2 Global valeurs'!E43="BASE"),VLOOKUP('V2 Global valeurs'!$A43,'V2 Global valeurs'!$A$2:$L$1221,8,FALSE),"0")</f>
        <v>0</v>
      </c>
      <c r="Q43" s="9" t="str">
        <f>IF(AND('V2 Global valeurs'!$G43="E",'V2 Global valeurs'!E43="BASE"),VLOOKUP('V2 Global valeurs'!$A43,'V2 Global valeurs'!$A$2:$L$1221,9,FALSE),"0")</f>
        <v>0</v>
      </c>
      <c r="R43" s="9" t="str">
        <f>IF(AND('V2 Global valeurs'!$G43="E",'V2 Global valeurs'!E43="BASE"),VLOOKUP('V2 Global valeurs'!$A43,'V2 Global valeurs'!$A$2:$L$1221,10,FALSE),"0")</f>
        <v>0</v>
      </c>
      <c r="S43" s="9" t="str">
        <f>IF(AND('V2 Global valeurs'!$G43="E",'V2 Global valeurs'!E43="BASE"),VLOOKUP('V2 Global valeurs'!$A43,'V2 Global valeurs'!$A$2:$L$1221,11,FALSE),"0")</f>
        <v>0</v>
      </c>
      <c r="T43" s="9" t="str">
        <f>IF(AND('V2 Global valeurs'!$G43="E",'V2 Global valeurs'!E43="BASE"),VLOOKUP('V2 Global valeurs'!$A43,'V2 Global valeurs'!$A$2:$L$1221,12,FALSE),"0")</f>
        <v>0</v>
      </c>
      <c r="U43" s="9">
        <f>IF(AND('V2 Global valeurs'!$G43="A",'V2 Global valeurs'!E43="BASE"),VLOOKUP('V2 Global valeurs'!$A43,'V2 Global valeurs'!$A$2:$L$1221,8,FALSE),"0")</f>
        <v>293.31</v>
      </c>
      <c r="V43" s="9">
        <f>IF(AND('V2 Global valeurs'!$G43="A",'V2 Global valeurs'!E43="BASE"),VLOOKUP('V2 Global valeurs'!$A43,'V2 Global valeurs'!$A$2:$L$1221,9,FALSE),"0")</f>
        <v>112.72</v>
      </c>
      <c r="W43" s="9">
        <f>IF(AND('V2 Global valeurs'!$G43="A",'V2 Global valeurs'!E43="BASE"),VLOOKUP('V2 Global valeurs'!$A43,'V2 Global valeurs'!$A$2:$L$1221,10,FALSE),"0")</f>
        <v>196.09</v>
      </c>
      <c r="X43" s="9">
        <f>IF(AND('V2 Global valeurs'!$G43="A",'V2 Global valeurs'!E43="BASE"),VLOOKUP('V2 Global valeurs'!$A43,'V2 Global valeurs'!$A$2:$L$1221,11,FALSE),"0")</f>
        <v>293.31</v>
      </c>
      <c r="Y43" s="9">
        <f>IF(AND('V2 Global valeurs'!$G43="A",'V2 Global valeurs'!E43="BASE"),VLOOKUP('V2 Global valeurs'!$A43,'V2 Global valeurs'!$A$2:$L$1221,12,FALSE),"0")</f>
        <v>293.31</v>
      </c>
      <c r="AB43" s="3"/>
      <c r="AC43" s="3" t="str">
        <f>IF(AND('V2 Global valeurs'!$G43="E",'V2 Global valeurs'!$E43="RENFORT 1"),VLOOKUP('V2 Global valeurs'!$A43,'V2 Global valeurs'!$A$2:$L$1221,8,FALSE),"0")</f>
        <v>0</v>
      </c>
      <c r="AD43" s="3" t="str">
        <f>IF(AND('V2 Global valeurs'!$G43="E",'V2 Global valeurs'!$E43="RENFORT 1"),VLOOKUP('V2 Global valeurs'!$A43,'V2 Global valeurs'!$A$2:$L$1221,9,FALSE),"0")</f>
        <v>0</v>
      </c>
      <c r="AE43" s="3" t="str">
        <f>IF(AND('V2 Global valeurs'!$G43="E",'V2 Global valeurs'!$E43="RENFORT 1"),VLOOKUP('V2 Global valeurs'!$A43,'V2 Global valeurs'!$A$2:$L$1221,10,FALSE),"0")</f>
        <v>0</v>
      </c>
      <c r="AF43" s="3" t="str">
        <f>IF(AND('V2 Global valeurs'!$G43="E",'V2 Global valeurs'!$E43="RENFORT 1"),VLOOKUP('V2 Global valeurs'!$A43,'V2 Global valeurs'!$A$2:$L$1221,11,FALSE),"0")</f>
        <v>0</v>
      </c>
      <c r="AG43" s="3" t="str">
        <f>IF(AND('V2 Global valeurs'!$G43="E",'V2 Global valeurs'!$E43="RENFORT 1"),VLOOKUP('V2 Global valeurs'!$A43,'V2 Global valeurs'!$A$2:$L$1221,12,FALSE),"0")</f>
        <v>0</v>
      </c>
      <c r="AH43" s="3" t="str">
        <f>IF(AND('V2 Global valeurs'!$G43="A",'V2 Global valeurs'!$E43="RENFORT 1"),VLOOKUP('V2 Global valeurs'!$A43,'V2 Global valeurs'!$A$2:$L$1221,8,FALSE),"0")</f>
        <v>0</v>
      </c>
      <c r="AI43" s="3" t="str">
        <f>IF(AND('V2 Global valeurs'!$G43="A",'V2 Global valeurs'!$E43="RENFORT 1"),VLOOKUP('V2 Global valeurs'!$A43,'V2 Global valeurs'!$A$2:$L$1221,9,FALSE),"0")</f>
        <v>0</v>
      </c>
      <c r="AJ43" s="3" t="str">
        <f>IF(AND('V2 Global valeurs'!$G43="A",'V2 Global valeurs'!$E43="RENFORT 1"),VLOOKUP('V2 Global valeurs'!$A43,'V2 Global valeurs'!$A$2:$L$1221,10,FALSE),"0")</f>
        <v>0</v>
      </c>
      <c r="AK43" s="3" t="str">
        <f>IF(AND('V2 Global valeurs'!$G43="A",'V2 Global valeurs'!$E43="RENFORT 1"),VLOOKUP('V2 Global valeurs'!$A43,'V2 Global valeurs'!$A$2:$L$1221,11,FALSE),"0")</f>
        <v>0</v>
      </c>
      <c r="AL43" s="3" t="str">
        <f>IF(AND('V2 Global valeurs'!$G43="A",'V2 Global valeurs'!$E43="RENFORT 1"),VLOOKUP('V2 Global valeurs'!$A43,'V2 Global valeurs'!$A$2:$L$1221,12,FALSE),"0")</f>
        <v>0</v>
      </c>
      <c r="AP43" s="1" t="str">
        <f>IF(AND('V2 Global valeurs'!$G43="E",'V2 Global valeurs'!$E43="RENFORT 2"),VLOOKUP('V2 Global valeurs'!$A43,'V2 Global valeurs'!$A$2:$L$1221,8,FALSE),"0")</f>
        <v>0</v>
      </c>
      <c r="AQ43" s="1" t="str">
        <f>IF(AND('V2 Global valeurs'!$G43="E",'V2 Global valeurs'!$E43="RENFORT 2"),VLOOKUP('V2 Global valeurs'!$A43,'V2 Global valeurs'!$A$2:$L$1221,9,FALSE),"0")</f>
        <v>0</v>
      </c>
      <c r="AR43" s="1" t="str">
        <f>IF(AND('V2 Global valeurs'!$G43="E",'V2 Global valeurs'!$E43="RENFORT 2"),VLOOKUP('V2 Global valeurs'!$A43,'V2 Global valeurs'!$A$2:$L$1221,10,FALSE),"0")</f>
        <v>0</v>
      </c>
      <c r="AS43" s="1" t="str">
        <f>IF(AND('V2 Global valeurs'!$G43="E",'V2 Global valeurs'!$E43="RENFORT 2"),VLOOKUP('V2 Global valeurs'!$A43,'V2 Global valeurs'!$A$2:$L$1221,11,FALSE),"0")</f>
        <v>0</v>
      </c>
      <c r="AT43" s="1" t="str">
        <f>IF(AND('V2 Global valeurs'!$G43="E",'V2 Global valeurs'!$E43="RENFORT 2"),VLOOKUP('V2 Global valeurs'!$A43,'V2 Global valeurs'!$A$2:$L$1221,12,FALSE),"0")</f>
        <v>0</v>
      </c>
      <c r="AU43" s="1" t="str">
        <f>IF(AND('V2 Global valeurs'!$G43="A",'V2 Global valeurs'!$E43="RENFORT 2"),VLOOKUP('V2 Global valeurs'!$A43,'V2 Global valeurs'!$A$2:$L$1221,8,FALSE),"0")</f>
        <v>0</v>
      </c>
      <c r="AV43" s="1" t="str">
        <f>IF(AND('V2 Global valeurs'!$G43="A",'V2 Global valeurs'!$E43="RENFORT 2"),VLOOKUP('V2 Global valeurs'!$A43,'V2 Global valeurs'!$A$2:$L$1221,9,FALSE),"0")</f>
        <v>0</v>
      </c>
      <c r="AW43" s="1" t="str">
        <f>IF(AND('V2 Global valeurs'!$G43="A",'V2 Global valeurs'!$E43="RENFORT 2"),VLOOKUP('V2 Global valeurs'!$A43,'V2 Global valeurs'!$A$2:$L$1221,10,FALSE),"0")</f>
        <v>0</v>
      </c>
      <c r="AX43" s="1" t="str">
        <f>IF(AND('V2 Global valeurs'!$G43="A",'V2 Global valeurs'!$E43="RENFORT 2"),VLOOKUP('V2 Global valeurs'!$A43,'V2 Global valeurs'!$A$2:$L$1221,11,FALSE),"0")</f>
        <v>0</v>
      </c>
      <c r="AY43" s="1" t="str">
        <f>IF(AND('V2 Global valeurs'!$G43="A",'V2 Global valeurs'!$E43="RENFORT 2"),VLOOKUP('V2 Global valeurs'!$A43,'V2 Global valeurs'!$A$2:$L$1221,12,FALSE),"0")</f>
        <v>0</v>
      </c>
    </row>
    <row r="44" spans="1:51" x14ac:dyDescent="0.25">
      <c r="A44" t="s">
        <v>98</v>
      </c>
      <c r="B44" t="s">
        <v>99</v>
      </c>
      <c r="C44" t="s">
        <v>99</v>
      </c>
      <c r="D44" t="s">
        <v>100</v>
      </c>
      <c r="E44" t="s">
        <v>367</v>
      </c>
      <c r="F44" s="2">
        <v>3</v>
      </c>
      <c r="G44" s="2" t="s">
        <v>9</v>
      </c>
      <c r="H44">
        <v>133.31</v>
      </c>
      <c r="I44">
        <v>0</v>
      </c>
      <c r="J44">
        <v>0</v>
      </c>
      <c r="K44">
        <v>0</v>
      </c>
      <c r="L44">
        <v>0</v>
      </c>
      <c r="M44" t="s">
        <v>99</v>
      </c>
      <c r="N44" t="s">
        <v>100</v>
      </c>
      <c r="O44" s="4" t="s">
        <v>9</v>
      </c>
      <c r="P44" s="9">
        <f>IF(AND('V2 Global valeurs'!$G44="E",'V2 Global valeurs'!E44="BASE"),VLOOKUP('V2 Global valeurs'!$A44,'V2 Global valeurs'!$A$2:$L$1221,8,FALSE),"0")</f>
        <v>133.31</v>
      </c>
      <c r="Q44" s="9">
        <f>IF(AND('V2 Global valeurs'!$G44="E",'V2 Global valeurs'!E44="BASE"),VLOOKUP('V2 Global valeurs'!$A44,'V2 Global valeurs'!$A$2:$L$1221,9,FALSE),"0")</f>
        <v>0</v>
      </c>
      <c r="R44" s="9">
        <f>IF(AND('V2 Global valeurs'!$G44="E",'V2 Global valeurs'!E44="BASE"),VLOOKUP('V2 Global valeurs'!$A44,'V2 Global valeurs'!$A$2:$L$1221,10,FALSE),"0")</f>
        <v>0</v>
      </c>
      <c r="S44" s="9">
        <f>IF(AND('V2 Global valeurs'!$G44="E",'V2 Global valeurs'!E44="BASE"),VLOOKUP('V2 Global valeurs'!$A44,'V2 Global valeurs'!$A$2:$L$1221,11,FALSE),"0")</f>
        <v>0</v>
      </c>
      <c r="T44" s="9">
        <f>IF(AND('V2 Global valeurs'!$G44="E",'V2 Global valeurs'!E44="BASE"),VLOOKUP('V2 Global valeurs'!$A44,'V2 Global valeurs'!$A$2:$L$1221,12,FALSE),"0")</f>
        <v>0</v>
      </c>
      <c r="U44" s="9" t="str">
        <f>IF(AND('V2 Global valeurs'!$G44="A",'V2 Global valeurs'!E44="BASE"),VLOOKUP('V2 Global valeurs'!$A44,'V2 Global valeurs'!$A$2:$L$1221,8,FALSE),"0")</f>
        <v>0</v>
      </c>
      <c r="V44" s="9" t="str">
        <f>IF(AND('V2 Global valeurs'!$G44="A",'V2 Global valeurs'!E44="BASE"),VLOOKUP('V2 Global valeurs'!$A44,'V2 Global valeurs'!$A$2:$L$1221,9,FALSE),"0")</f>
        <v>0</v>
      </c>
      <c r="W44" s="9" t="str">
        <f>IF(AND('V2 Global valeurs'!$G44="A",'V2 Global valeurs'!E44="BASE"),VLOOKUP('V2 Global valeurs'!$A44,'V2 Global valeurs'!$A$2:$L$1221,10,FALSE),"0")</f>
        <v>0</v>
      </c>
      <c r="X44" s="9" t="str">
        <f>IF(AND('V2 Global valeurs'!$G44="A",'V2 Global valeurs'!E44="BASE"),VLOOKUP('V2 Global valeurs'!$A44,'V2 Global valeurs'!$A$2:$L$1221,11,FALSE),"0")</f>
        <v>0</v>
      </c>
      <c r="Y44" s="9" t="str">
        <f>IF(AND('V2 Global valeurs'!$G44="A",'V2 Global valeurs'!E44="BASE"),VLOOKUP('V2 Global valeurs'!$A44,'V2 Global valeurs'!$A$2:$L$1221,12,FALSE),"0")</f>
        <v>0</v>
      </c>
      <c r="AB44" s="3"/>
      <c r="AC44" s="3" t="str">
        <f>IF(AND('V2 Global valeurs'!$G44="E",'V2 Global valeurs'!$E44="RENFORT 1"),VLOOKUP('V2 Global valeurs'!$A44,'V2 Global valeurs'!$A$2:$L$1221,8,FALSE),"0")</f>
        <v>0</v>
      </c>
      <c r="AD44" s="3" t="str">
        <f>IF(AND('V2 Global valeurs'!$G44="E",'V2 Global valeurs'!$E44="RENFORT 1"),VLOOKUP('V2 Global valeurs'!$A44,'V2 Global valeurs'!$A$2:$L$1221,9,FALSE),"0")</f>
        <v>0</v>
      </c>
      <c r="AE44" s="3" t="str">
        <f>IF(AND('V2 Global valeurs'!$G44="E",'V2 Global valeurs'!$E44="RENFORT 1"),VLOOKUP('V2 Global valeurs'!$A44,'V2 Global valeurs'!$A$2:$L$1221,10,FALSE),"0")</f>
        <v>0</v>
      </c>
      <c r="AF44" s="3" t="str">
        <f>IF(AND('V2 Global valeurs'!$G44="E",'V2 Global valeurs'!$E44="RENFORT 1"),VLOOKUP('V2 Global valeurs'!$A44,'V2 Global valeurs'!$A$2:$L$1221,11,FALSE),"0")</f>
        <v>0</v>
      </c>
      <c r="AG44" s="3" t="str">
        <f>IF(AND('V2 Global valeurs'!$G44="E",'V2 Global valeurs'!$E44="RENFORT 1"),VLOOKUP('V2 Global valeurs'!$A44,'V2 Global valeurs'!$A$2:$L$1221,12,FALSE),"0")</f>
        <v>0</v>
      </c>
      <c r="AH44" s="3" t="str">
        <f>IF(AND('V2 Global valeurs'!$G44="A",'V2 Global valeurs'!$E44="RENFORT 1"),VLOOKUP('V2 Global valeurs'!$A44,'V2 Global valeurs'!$A$2:$L$1221,8,FALSE),"0")</f>
        <v>0</v>
      </c>
      <c r="AI44" s="3" t="str">
        <f>IF(AND('V2 Global valeurs'!$G44="A",'V2 Global valeurs'!$E44="RENFORT 1"),VLOOKUP('V2 Global valeurs'!$A44,'V2 Global valeurs'!$A$2:$L$1221,9,FALSE),"0")</f>
        <v>0</v>
      </c>
      <c r="AJ44" s="3" t="str">
        <f>IF(AND('V2 Global valeurs'!$G44="A",'V2 Global valeurs'!$E44="RENFORT 1"),VLOOKUP('V2 Global valeurs'!$A44,'V2 Global valeurs'!$A$2:$L$1221,10,FALSE),"0")</f>
        <v>0</v>
      </c>
      <c r="AK44" s="3" t="str">
        <f>IF(AND('V2 Global valeurs'!$G44="A",'V2 Global valeurs'!$E44="RENFORT 1"),VLOOKUP('V2 Global valeurs'!$A44,'V2 Global valeurs'!$A$2:$L$1221,11,FALSE),"0")</f>
        <v>0</v>
      </c>
      <c r="AL44" s="3" t="str">
        <f>IF(AND('V2 Global valeurs'!$G44="A",'V2 Global valeurs'!$E44="RENFORT 1"),VLOOKUP('V2 Global valeurs'!$A44,'V2 Global valeurs'!$A$2:$L$1221,12,FALSE),"0")</f>
        <v>0</v>
      </c>
      <c r="AP44" s="1" t="str">
        <f>IF(AND('V2 Global valeurs'!$G44="E",'V2 Global valeurs'!$E44="RENFORT 2"),VLOOKUP('V2 Global valeurs'!$A44,'V2 Global valeurs'!$A$2:$L$1221,8,FALSE),"0")</f>
        <v>0</v>
      </c>
      <c r="AQ44" s="1" t="str">
        <f>IF(AND('V2 Global valeurs'!$G44="E",'V2 Global valeurs'!$E44="RENFORT 2"),VLOOKUP('V2 Global valeurs'!$A44,'V2 Global valeurs'!$A$2:$L$1221,9,FALSE),"0")</f>
        <v>0</v>
      </c>
      <c r="AR44" s="1" t="str">
        <f>IF(AND('V2 Global valeurs'!$G44="E",'V2 Global valeurs'!$E44="RENFORT 2"),VLOOKUP('V2 Global valeurs'!$A44,'V2 Global valeurs'!$A$2:$L$1221,10,FALSE),"0")</f>
        <v>0</v>
      </c>
      <c r="AS44" s="1" t="str">
        <f>IF(AND('V2 Global valeurs'!$G44="E",'V2 Global valeurs'!$E44="RENFORT 2"),VLOOKUP('V2 Global valeurs'!$A44,'V2 Global valeurs'!$A$2:$L$1221,11,FALSE),"0")</f>
        <v>0</v>
      </c>
      <c r="AT44" s="1" t="str">
        <f>IF(AND('V2 Global valeurs'!$G44="E",'V2 Global valeurs'!$E44="RENFORT 2"),VLOOKUP('V2 Global valeurs'!$A44,'V2 Global valeurs'!$A$2:$L$1221,12,FALSE),"0")</f>
        <v>0</v>
      </c>
      <c r="AU44" s="1" t="str">
        <f>IF(AND('V2 Global valeurs'!$G44="A",'V2 Global valeurs'!$E44="RENFORT 2"),VLOOKUP('V2 Global valeurs'!$A44,'V2 Global valeurs'!$A$2:$L$1221,8,FALSE),"0")</f>
        <v>0</v>
      </c>
      <c r="AV44" s="1" t="str">
        <f>IF(AND('V2 Global valeurs'!$G44="A",'V2 Global valeurs'!$E44="RENFORT 2"),VLOOKUP('V2 Global valeurs'!$A44,'V2 Global valeurs'!$A$2:$L$1221,9,FALSE),"0")</f>
        <v>0</v>
      </c>
      <c r="AW44" s="1" t="str">
        <f>IF(AND('V2 Global valeurs'!$G44="A",'V2 Global valeurs'!$E44="RENFORT 2"),VLOOKUP('V2 Global valeurs'!$A44,'V2 Global valeurs'!$A$2:$L$1221,10,FALSE),"0")</f>
        <v>0</v>
      </c>
      <c r="AX44" s="1" t="str">
        <f>IF(AND('V2 Global valeurs'!$G44="A",'V2 Global valeurs'!$E44="RENFORT 2"),VLOOKUP('V2 Global valeurs'!$A44,'V2 Global valeurs'!$A$2:$L$1221,11,FALSE),"0")</f>
        <v>0</v>
      </c>
      <c r="AY44" s="1" t="str">
        <f>IF(AND('V2 Global valeurs'!$G44="A",'V2 Global valeurs'!$E44="RENFORT 2"),VLOOKUP('V2 Global valeurs'!$A44,'V2 Global valeurs'!$A$2:$L$1221,12,FALSE),"0")</f>
        <v>0</v>
      </c>
    </row>
    <row r="45" spans="1:51" x14ac:dyDescent="0.25">
      <c r="A45" t="s">
        <v>101</v>
      </c>
      <c r="B45" t="s">
        <v>102</v>
      </c>
      <c r="C45" t="s">
        <v>103</v>
      </c>
      <c r="D45" t="s">
        <v>104</v>
      </c>
      <c r="E45" t="s">
        <v>367</v>
      </c>
      <c r="F45" s="2">
        <v>9</v>
      </c>
      <c r="G45" s="2" t="s">
        <v>9</v>
      </c>
      <c r="H45">
        <v>76.81</v>
      </c>
      <c r="I45">
        <v>201.34000000000003</v>
      </c>
      <c r="J45">
        <v>201.34000000000003</v>
      </c>
      <c r="K45">
        <v>201.34000000000003</v>
      </c>
      <c r="L45">
        <v>137.09</v>
      </c>
      <c r="M45" t="s">
        <v>103</v>
      </c>
      <c r="N45" t="s">
        <v>104</v>
      </c>
      <c r="O45" s="4" t="s">
        <v>9</v>
      </c>
      <c r="P45" s="9">
        <f>IF(AND('V2 Global valeurs'!$G45="E",'V2 Global valeurs'!E45="BASE"),VLOOKUP('V2 Global valeurs'!$A45,'V2 Global valeurs'!$A$2:$L$1221,8,FALSE),"0")</f>
        <v>76.81</v>
      </c>
      <c r="Q45" s="9">
        <f>IF(AND('V2 Global valeurs'!$G45="E",'V2 Global valeurs'!E45="BASE"),VLOOKUP('V2 Global valeurs'!$A45,'V2 Global valeurs'!$A$2:$L$1221,9,FALSE),"0")</f>
        <v>201.34000000000003</v>
      </c>
      <c r="R45" s="9">
        <f>IF(AND('V2 Global valeurs'!$G45="E",'V2 Global valeurs'!E45="BASE"),VLOOKUP('V2 Global valeurs'!$A45,'V2 Global valeurs'!$A$2:$L$1221,10,FALSE),"0")</f>
        <v>201.34000000000003</v>
      </c>
      <c r="S45" s="9">
        <f>IF(AND('V2 Global valeurs'!$G45="E",'V2 Global valeurs'!E45="BASE"),VLOOKUP('V2 Global valeurs'!$A45,'V2 Global valeurs'!$A$2:$L$1221,11,FALSE),"0")</f>
        <v>201.34000000000003</v>
      </c>
      <c r="T45" s="9">
        <f>IF(AND('V2 Global valeurs'!$G45="E",'V2 Global valeurs'!E45="BASE"),VLOOKUP('V2 Global valeurs'!$A45,'V2 Global valeurs'!$A$2:$L$1221,12,FALSE),"0")</f>
        <v>137.09</v>
      </c>
      <c r="U45" s="9" t="str">
        <f>IF(AND('V2 Global valeurs'!$G45="A",'V2 Global valeurs'!E45="BASE"),VLOOKUP('V2 Global valeurs'!$A45,'V2 Global valeurs'!$A$2:$L$1221,8,FALSE),"0")</f>
        <v>0</v>
      </c>
      <c r="V45" s="9" t="str">
        <f>IF(AND('V2 Global valeurs'!$G45="A",'V2 Global valeurs'!E45="BASE"),VLOOKUP('V2 Global valeurs'!$A45,'V2 Global valeurs'!$A$2:$L$1221,9,FALSE),"0")</f>
        <v>0</v>
      </c>
      <c r="W45" s="9" t="str">
        <f>IF(AND('V2 Global valeurs'!$G45="A",'V2 Global valeurs'!E45="BASE"),VLOOKUP('V2 Global valeurs'!$A45,'V2 Global valeurs'!$A$2:$L$1221,10,FALSE),"0")</f>
        <v>0</v>
      </c>
      <c r="X45" s="9" t="str">
        <f>IF(AND('V2 Global valeurs'!$G45="A",'V2 Global valeurs'!E45="BASE"),VLOOKUP('V2 Global valeurs'!$A45,'V2 Global valeurs'!$A$2:$L$1221,11,FALSE),"0")</f>
        <v>0</v>
      </c>
      <c r="Y45" s="9" t="str">
        <f>IF(AND('V2 Global valeurs'!$G45="A",'V2 Global valeurs'!E45="BASE"),VLOOKUP('V2 Global valeurs'!$A45,'V2 Global valeurs'!$A$2:$L$1221,12,FALSE),"0")</f>
        <v>0</v>
      </c>
      <c r="AB45" s="3"/>
      <c r="AC45" s="3" t="str">
        <f>IF(AND('V2 Global valeurs'!$G45="E",'V2 Global valeurs'!$E45="RENFORT 1"),VLOOKUP('V2 Global valeurs'!$A45,'V2 Global valeurs'!$A$2:$L$1221,8,FALSE),"0")</f>
        <v>0</v>
      </c>
      <c r="AD45" s="3" t="str">
        <f>IF(AND('V2 Global valeurs'!$G45="E",'V2 Global valeurs'!$E45="RENFORT 1"),VLOOKUP('V2 Global valeurs'!$A45,'V2 Global valeurs'!$A$2:$L$1221,9,FALSE),"0")</f>
        <v>0</v>
      </c>
      <c r="AE45" s="3" t="str">
        <f>IF(AND('V2 Global valeurs'!$G45="E",'V2 Global valeurs'!$E45="RENFORT 1"),VLOOKUP('V2 Global valeurs'!$A45,'V2 Global valeurs'!$A$2:$L$1221,10,FALSE),"0")</f>
        <v>0</v>
      </c>
      <c r="AF45" s="3" t="str">
        <f>IF(AND('V2 Global valeurs'!$G45="E",'V2 Global valeurs'!$E45="RENFORT 1"),VLOOKUP('V2 Global valeurs'!$A45,'V2 Global valeurs'!$A$2:$L$1221,11,FALSE),"0")</f>
        <v>0</v>
      </c>
      <c r="AG45" s="3" t="str">
        <f>IF(AND('V2 Global valeurs'!$G45="E",'V2 Global valeurs'!$E45="RENFORT 1"),VLOOKUP('V2 Global valeurs'!$A45,'V2 Global valeurs'!$A$2:$L$1221,12,FALSE),"0")</f>
        <v>0</v>
      </c>
      <c r="AH45" s="3" t="str">
        <f>IF(AND('V2 Global valeurs'!$G45="A",'V2 Global valeurs'!$E45="RENFORT 1"),VLOOKUP('V2 Global valeurs'!$A45,'V2 Global valeurs'!$A$2:$L$1221,8,FALSE),"0")</f>
        <v>0</v>
      </c>
      <c r="AI45" s="3" t="str">
        <f>IF(AND('V2 Global valeurs'!$G45="A",'V2 Global valeurs'!$E45="RENFORT 1"),VLOOKUP('V2 Global valeurs'!$A45,'V2 Global valeurs'!$A$2:$L$1221,9,FALSE),"0")</f>
        <v>0</v>
      </c>
      <c r="AJ45" s="3" t="str">
        <f>IF(AND('V2 Global valeurs'!$G45="A",'V2 Global valeurs'!$E45="RENFORT 1"),VLOOKUP('V2 Global valeurs'!$A45,'V2 Global valeurs'!$A$2:$L$1221,10,FALSE),"0")</f>
        <v>0</v>
      </c>
      <c r="AK45" s="3" t="str">
        <f>IF(AND('V2 Global valeurs'!$G45="A",'V2 Global valeurs'!$E45="RENFORT 1"),VLOOKUP('V2 Global valeurs'!$A45,'V2 Global valeurs'!$A$2:$L$1221,11,FALSE),"0")</f>
        <v>0</v>
      </c>
      <c r="AL45" s="3" t="str">
        <f>IF(AND('V2 Global valeurs'!$G45="A",'V2 Global valeurs'!$E45="RENFORT 1"),VLOOKUP('V2 Global valeurs'!$A45,'V2 Global valeurs'!$A$2:$L$1221,12,FALSE),"0")</f>
        <v>0</v>
      </c>
      <c r="AP45" s="1" t="str">
        <f>IF(AND('V2 Global valeurs'!$G45="E",'V2 Global valeurs'!$E45="RENFORT 2"),VLOOKUP('V2 Global valeurs'!$A45,'V2 Global valeurs'!$A$2:$L$1221,8,FALSE),"0")</f>
        <v>0</v>
      </c>
      <c r="AQ45" s="1" t="str">
        <f>IF(AND('V2 Global valeurs'!$G45="E",'V2 Global valeurs'!$E45="RENFORT 2"),VLOOKUP('V2 Global valeurs'!$A45,'V2 Global valeurs'!$A$2:$L$1221,9,FALSE),"0")</f>
        <v>0</v>
      </c>
      <c r="AR45" s="1" t="str">
        <f>IF(AND('V2 Global valeurs'!$G45="E",'V2 Global valeurs'!$E45="RENFORT 2"),VLOOKUP('V2 Global valeurs'!$A45,'V2 Global valeurs'!$A$2:$L$1221,10,FALSE),"0")</f>
        <v>0</v>
      </c>
      <c r="AS45" s="1" t="str">
        <f>IF(AND('V2 Global valeurs'!$G45="E",'V2 Global valeurs'!$E45="RENFORT 2"),VLOOKUP('V2 Global valeurs'!$A45,'V2 Global valeurs'!$A$2:$L$1221,11,FALSE),"0")</f>
        <v>0</v>
      </c>
      <c r="AT45" s="1" t="str">
        <f>IF(AND('V2 Global valeurs'!$G45="E",'V2 Global valeurs'!$E45="RENFORT 2"),VLOOKUP('V2 Global valeurs'!$A45,'V2 Global valeurs'!$A$2:$L$1221,12,FALSE),"0")</f>
        <v>0</v>
      </c>
      <c r="AU45" s="1" t="str">
        <f>IF(AND('V2 Global valeurs'!$G45="A",'V2 Global valeurs'!$E45="RENFORT 2"),VLOOKUP('V2 Global valeurs'!$A45,'V2 Global valeurs'!$A$2:$L$1221,8,FALSE),"0")</f>
        <v>0</v>
      </c>
      <c r="AV45" s="1" t="str">
        <f>IF(AND('V2 Global valeurs'!$G45="A",'V2 Global valeurs'!$E45="RENFORT 2"),VLOOKUP('V2 Global valeurs'!$A45,'V2 Global valeurs'!$A$2:$L$1221,9,FALSE),"0")</f>
        <v>0</v>
      </c>
      <c r="AW45" s="1" t="str">
        <f>IF(AND('V2 Global valeurs'!$G45="A",'V2 Global valeurs'!$E45="RENFORT 2"),VLOOKUP('V2 Global valeurs'!$A45,'V2 Global valeurs'!$A$2:$L$1221,10,FALSE),"0")</f>
        <v>0</v>
      </c>
      <c r="AX45" s="1" t="str">
        <f>IF(AND('V2 Global valeurs'!$G45="A",'V2 Global valeurs'!$E45="RENFORT 2"),VLOOKUP('V2 Global valeurs'!$A45,'V2 Global valeurs'!$A$2:$L$1221,11,FALSE),"0")</f>
        <v>0</v>
      </c>
      <c r="AY45" s="1" t="str">
        <f>IF(AND('V2 Global valeurs'!$G45="A",'V2 Global valeurs'!$E45="RENFORT 2"),VLOOKUP('V2 Global valeurs'!$A45,'V2 Global valeurs'!$A$2:$L$1221,12,FALSE),"0")</f>
        <v>0</v>
      </c>
    </row>
    <row r="46" spans="1:51" x14ac:dyDescent="0.25">
      <c r="A46" t="s">
        <v>105</v>
      </c>
      <c r="B46" t="s">
        <v>102</v>
      </c>
      <c r="C46" t="s">
        <v>106</v>
      </c>
      <c r="D46" t="s">
        <v>107</v>
      </c>
      <c r="E46" t="s">
        <v>367</v>
      </c>
      <c r="F46">
        <v>9</v>
      </c>
      <c r="G46" s="2" t="s">
        <v>14</v>
      </c>
      <c r="H46">
        <v>94.95</v>
      </c>
      <c r="I46">
        <v>251.56000000000003</v>
      </c>
      <c r="J46">
        <v>251.56000000000003</v>
      </c>
      <c r="K46">
        <v>251.56000000000003</v>
      </c>
      <c r="L46">
        <v>171.35000000000002</v>
      </c>
      <c r="M46" t="s">
        <v>106</v>
      </c>
      <c r="N46" t="s">
        <v>107</v>
      </c>
      <c r="O46" s="4" t="s">
        <v>14</v>
      </c>
      <c r="P46" s="9" t="str">
        <f>IF(AND('V2 Global valeurs'!$G46="E",'V2 Global valeurs'!E46="BASE"),VLOOKUP('V2 Global valeurs'!$A46,'V2 Global valeurs'!$A$2:$L$1221,8,FALSE),"0")</f>
        <v>0</v>
      </c>
      <c r="Q46" s="9" t="str">
        <f>IF(AND('V2 Global valeurs'!$G46="E",'V2 Global valeurs'!E46="BASE"),VLOOKUP('V2 Global valeurs'!$A46,'V2 Global valeurs'!$A$2:$L$1221,9,FALSE),"0")</f>
        <v>0</v>
      </c>
      <c r="R46" s="9" t="str">
        <f>IF(AND('V2 Global valeurs'!$G46="E",'V2 Global valeurs'!E46="BASE"),VLOOKUP('V2 Global valeurs'!$A46,'V2 Global valeurs'!$A$2:$L$1221,10,FALSE),"0")</f>
        <v>0</v>
      </c>
      <c r="S46" s="9" t="str">
        <f>IF(AND('V2 Global valeurs'!$G46="E",'V2 Global valeurs'!E46="BASE"),VLOOKUP('V2 Global valeurs'!$A46,'V2 Global valeurs'!$A$2:$L$1221,11,FALSE),"0")</f>
        <v>0</v>
      </c>
      <c r="T46" s="9" t="str">
        <f>IF(AND('V2 Global valeurs'!$G46="E",'V2 Global valeurs'!E46="BASE"),VLOOKUP('V2 Global valeurs'!$A46,'V2 Global valeurs'!$A$2:$L$1221,12,FALSE),"0")</f>
        <v>0</v>
      </c>
      <c r="U46" s="9">
        <f>IF(AND('V2 Global valeurs'!$G46="A",'V2 Global valeurs'!E46="BASE"),VLOOKUP('V2 Global valeurs'!$A46,'V2 Global valeurs'!$A$2:$L$1221,8,FALSE),"0")</f>
        <v>94.95</v>
      </c>
      <c r="V46" s="9">
        <f>IF(AND('V2 Global valeurs'!$G46="A",'V2 Global valeurs'!E46="BASE"),VLOOKUP('V2 Global valeurs'!$A46,'V2 Global valeurs'!$A$2:$L$1221,9,FALSE),"0")</f>
        <v>251.56000000000003</v>
      </c>
      <c r="W46" s="9">
        <f>IF(AND('V2 Global valeurs'!$G46="A",'V2 Global valeurs'!E46="BASE"),VLOOKUP('V2 Global valeurs'!$A46,'V2 Global valeurs'!$A$2:$L$1221,10,FALSE),"0")</f>
        <v>251.56000000000003</v>
      </c>
      <c r="X46" s="9">
        <f>IF(AND('V2 Global valeurs'!$G46="A",'V2 Global valeurs'!E46="BASE"),VLOOKUP('V2 Global valeurs'!$A46,'V2 Global valeurs'!$A$2:$L$1221,11,FALSE),"0")</f>
        <v>251.56000000000003</v>
      </c>
      <c r="Y46" s="9">
        <f>IF(AND('V2 Global valeurs'!$G46="A",'V2 Global valeurs'!E46="BASE"),VLOOKUP('V2 Global valeurs'!$A46,'V2 Global valeurs'!$A$2:$L$1221,12,FALSE),"0")</f>
        <v>171.35000000000002</v>
      </c>
      <c r="AB46" s="3"/>
      <c r="AC46" s="3" t="str">
        <f>IF(AND('V2 Global valeurs'!$G46="E",'V2 Global valeurs'!$E46="RENFORT 1"),VLOOKUP('V2 Global valeurs'!$A46,'V2 Global valeurs'!$A$2:$L$1221,8,FALSE),"0")</f>
        <v>0</v>
      </c>
      <c r="AD46" s="3" t="str">
        <f>IF(AND('V2 Global valeurs'!$G46="E",'V2 Global valeurs'!$E46="RENFORT 1"),VLOOKUP('V2 Global valeurs'!$A46,'V2 Global valeurs'!$A$2:$L$1221,9,FALSE),"0")</f>
        <v>0</v>
      </c>
      <c r="AE46" s="3" t="str">
        <f>IF(AND('V2 Global valeurs'!$G46="E",'V2 Global valeurs'!$E46="RENFORT 1"),VLOOKUP('V2 Global valeurs'!$A46,'V2 Global valeurs'!$A$2:$L$1221,10,FALSE),"0")</f>
        <v>0</v>
      </c>
      <c r="AF46" s="3" t="str">
        <f>IF(AND('V2 Global valeurs'!$G46="E",'V2 Global valeurs'!$E46="RENFORT 1"),VLOOKUP('V2 Global valeurs'!$A46,'V2 Global valeurs'!$A$2:$L$1221,11,FALSE),"0")</f>
        <v>0</v>
      </c>
      <c r="AG46" s="3" t="str">
        <f>IF(AND('V2 Global valeurs'!$G46="E",'V2 Global valeurs'!$E46="RENFORT 1"),VLOOKUP('V2 Global valeurs'!$A46,'V2 Global valeurs'!$A$2:$L$1221,12,FALSE),"0")</f>
        <v>0</v>
      </c>
      <c r="AH46" s="3" t="str">
        <f>IF(AND('V2 Global valeurs'!$G46="A",'V2 Global valeurs'!$E46="RENFORT 1"),VLOOKUP('V2 Global valeurs'!$A46,'V2 Global valeurs'!$A$2:$L$1221,8,FALSE),"0")</f>
        <v>0</v>
      </c>
      <c r="AI46" s="3" t="str">
        <f>IF(AND('V2 Global valeurs'!$G46="A",'V2 Global valeurs'!$E46="RENFORT 1"),VLOOKUP('V2 Global valeurs'!$A46,'V2 Global valeurs'!$A$2:$L$1221,9,FALSE),"0")</f>
        <v>0</v>
      </c>
      <c r="AJ46" s="3" t="str">
        <f>IF(AND('V2 Global valeurs'!$G46="A",'V2 Global valeurs'!$E46="RENFORT 1"),VLOOKUP('V2 Global valeurs'!$A46,'V2 Global valeurs'!$A$2:$L$1221,10,FALSE),"0")</f>
        <v>0</v>
      </c>
      <c r="AK46" s="3" t="str">
        <f>IF(AND('V2 Global valeurs'!$G46="A",'V2 Global valeurs'!$E46="RENFORT 1"),VLOOKUP('V2 Global valeurs'!$A46,'V2 Global valeurs'!$A$2:$L$1221,11,FALSE),"0")</f>
        <v>0</v>
      </c>
      <c r="AL46" s="3" t="str">
        <f>IF(AND('V2 Global valeurs'!$G46="A",'V2 Global valeurs'!$E46="RENFORT 1"),VLOOKUP('V2 Global valeurs'!$A46,'V2 Global valeurs'!$A$2:$L$1221,12,FALSE),"0")</f>
        <v>0</v>
      </c>
      <c r="AP46" s="1" t="str">
        <f>IF(AND('V2 Global valeurs'!$G46="E",'V2 Global valeurs'!$E46="RENFORT 2"),VLOOKUP('V2 Global valeurs'!$A46,'V2 Global valeurs'!$A$2:$L$1221,8,FALSE),"0")</f>
        <v>0</v>
      </c>
      <c r="AQ46" s="1" t="str">
        <f>IF(AND('V2 Global valeurs'!$G46="E",'V2 Global valeurs'!$E46="RENFORT 2"),VLOOKUP('V2 Global valeurs'!$A46,'V2 Global valeurs'!$A$2:$L$1221,9,FALSE),"0")</f>
        <v>0</v>
      </c>
      <c r="AR46" s="1" t="str">
        <f>IF(AND('V2 Global valeurs'!$G46="E",'V2 Global valeurs'!$E46="RENFORT 2"),VLOOKUP('V2 Global valeurs'!$A46,'V2 Global valeurs'!$A$2:$L$1221,10,FALSE),"0")</f>
        <v>0</v>
      </c>
      <c r="AS46" s="1" t="str">
        <f>IF(AND('V2 Global valeurs'!$G46="E",'V2 Global valeurs'!$E46="RENFORT 2"),VLOOKUP('V2 Global valeurs'!$A46,'V2 Global valeurs'!$A$2:$L$1221,11,FALSE),"0")</f>
        <v>0</v>
      </c>
      <c r="AT46" s="1" t="str">
        <f>IF(AND('V2 Global valeurs'!$G46="E",'V2 Global valeurs'!$E46="RENFORT 2"),VLOOKUP('V2 Global valeurs'!$A46,'V2 Global valeurs'!$A$2:$L$1221,12,FALSE),"0")</f>
        <v>0</v>
      </c>
      <c r="AU46" s="1" t="str">
        <f>IF(AND('V2 Global valeurs'!$G46="A",'V2 Global valeurs'!$E46="RENFORT 2"),VLOOKUP('V2 Global valeurs'!$A46,'V2 Global valeurs'!$A$2:$L$1221,8,FALSE),"0")</f>
        <v>0</v>
      </c>
      <c r="AV46" s="1" t="str">
        <f>IF(AND('V2 Global valeurs'!$G46="A",'V2 Global valeurs'!$E46="RENFORT 2"),VLOOKUP('V2 Global valeurs'!$A46,'V2 Global valeurs'!$A$2:$L$1221,9,FALSE),"0")</f>
        <v>0</v>
      </c>
      <c r="AW46" s="1" t="str">
        <f>IF(AND('V2 Global valeurs'!$G46="A",'V2 Global valeurs'!$E46="RENFORT 2"),VLOOKUP('V2 Global valeurs'!$A46,'V2 Global valeurs'!$A$2:$L$1221,10,FALSE),"0")</f>
        <v>0</v>
      </c>
      <c r="AX46" s="1" t="str">
        <f>IF(AND('V2 Global valeurs'!$G46="A",'V2 Global valeurs'!$E46="RENFORT 2"),VLOOKUP('V2 Global valeurs'!$A46,'V2 Global valeurs'!$A$2:$L$1221,11,FALSE),"0")</f>
        <v>0</v>
      </c>
      <c r="AY46" s="1" t="str">
        <f>IF(AND('V2 Global valeurs'!$G46="A",'V2 Global valeurs'!$E46="RENFORT 2"),VLOOKUP('V2 Global valeurs'!$A46,'V2 Global valeurs'!$A$2:$L$1221,12,FALSE),"0")</f>
        <v>0</v>
      </c>
    </row>
    <row r="47" spans="1:51" s="19" customFormat="1" x14ac:dyDescent="0.25">
      <c r="A47" s="19" t="s">
        <v>108</v>
      </c>
      <c r="B47" s="19" t="s">
        <v>109</v>
      </c>
      <c r="C47" s="19" t="s">
        <v>110</v>
      </c>
      <c r="D47" s="19" t="s">
        <v>111</v>
      </c>
      <c r="E47" s="19" t="s">
        <v>367</v>
      </c>
      <c r="F47" s="20">
        <v>8</v>
      </c>
      <c r="G47" s="20" t="s">
        <v>9</v>
      </c>
      <c r="H47" s="19">
        <v>264.06</v>
      </c>
      <c r="I47" s="19">
        <v>94.08</v>
      </c>
      <c r="J47" s="19">
        <v>162.34</v>
      </c>
      <c r="K47" s="19">
        <v>264.06</v>
      </c>
      <c r="L47" s="19">
        <v>264.06</v>
      </c>
      <c r="M47" s="19" t="s">
        <v>110</v>
      </c>
      <c r="N47" s="19" t="s">
        <v>111</v>
      </c>
      <c r="O47" s="21" t="s">
        <v>9</v>
      </c>
      <c r="P47" s="22">
        <f>IF(AND('V2 Global valeurs'!$G47="E",'V2 Global valeurs'!E47="BASE"),VLOOKUP('V2 Global valeurs'!$A47,'V2 Global valeurs'!$A$2:$L$1221,8,FALSE),"0")</f>
        <v>264.06</v>
      </c>
      <c r="Q47" s="22">
        <f>IF(AND('V2 Global valeurs'!$G47="E",'V2 Global valeurs'!E47="BASE"),VLOOKUP('V2 Global valeurs'!$A47,'V2 Global valeurs'!$A$2:$L$1221,9,FALSE),"0")</f>
        <v>94.08</v>
      </c>
      <c r="R47" s="22">
        <f>IF(AND('V2 Global valeurs'!$G47="E",'V2 Global valeurs'!E47="BASE"),VLOOKUP('V2 Global valeurs'!$A47,'V2 Global valeurs'!$A$2:$L$1221,10,FALSE),"0")</f>
        <v>162.34</v>
      </c>
      <c r="S47" s="22">
        <f>IF(AND('V2 Global valeurs'!$G47="E",'V2 Global valeurs'!E47="BASE"),VLOOKUP('V2 Global valeurs'!$A47,'V2 Global valeurs'!$A$2:$L$1221,11,FALSE),"0")</f>
        <v>264.06</v>
      </c>
      <c r="T47" s="22">
        <f>IF(AND('V2 Global valeurs'!$G47="E",'V2 Global valeurs'!E47="BASE"),VLOOKUP('V2 Global valeurs'!$A47,'V2 Global valeurs'!$A$2:$L$1221,12,FALSE),"0")</f>
        <v>264.06</v>
      </c>
      <c r="U47" s="22" t="str">
        <f>IF(AND('V2 Global valeurs'!$G47="A",'V2 Global valeurs'!E47="BASE"),VLOOKUP('V2 Global valeurs'!$A47,'V2 Global valeurs'!$A$2:$L$1221,8,FALSE),"0")</f>
        <v>0</v>
      </c>
      <c r="V47" s="22" t="str">
        <f>IF(AND('V2 Global valeurs'!$G47="A",'V2 Global valeurs'!E47="BASE"),VLOOKUP('V2 Global valeurs'!$A47,'V2 Global valeurs'!$A$2:$L$1221,9,FALSE),"0")</f>
        <v>0</v>
      </c>
      <c r="W47" s="22" t="str">
        <f>IF(AND('V2 Global valeurs'!$G47="A",'V2 Global valeurs'!E47="BASE"),VLOOKUP('V2 Global valeurs'!$A47,'V2 Global valeurs'!$A$2:$L$1221,10,FALSE),"0")</f>
        <v>0</v>
      </c>
      <c r="X47" s="22" t="str">
        <f>IF(AND('V2 Global valeurs'!$G47="A",'V2 Global valeurs'!E47="BASE"),VLOOKUP('V2 Global valeurs'!$A47,'V2 Global valeurs'!$A$2:$L$1221,11,FALSE),"0")</f>
        <v>0</v>
      </c>
      <c r="Y47" s="22" t="str">
        <f>IF(AND('V2 Global valeurs'!$G47="A",'V2 Global valeurs'!E47="BASE"),VLOOKUP('V2 Global valeurs'!$A47,'V2 Global valeurs'!$A$2:$L$1221,12,FALSE),"0")</f>
        <v>0</v>
      </c>
      <c r="AB47" s="22"/>
      <c r="AC47" s="22" t="str">
        <f>IF(AND('V2 Global valeurs'!$G47="E",'V2 Global valeurs'!$E47="RENFORT 1"),VLOOKUP('V2 Global valeurs'!$A47,'V2 Global valeurs'!$A$2:$L$1221,8,FALSE),"0")</f>
        <v>0</v>
      </c>
      <c r="AD47" s="22" t="str">
        <f>IF(AND('V2 Global valeurs'!$G47="E",'V2 Global valeurs'!$E47="RENFORT 1"),VLOOKUP('V2 Global valeurs'!$A47,'V2 Global valeurs'!$A$2:$L$1221,9,FALSE),"0")</f>
        <v>0</v>
      </c>
      <c r="AE47" s="22" t="str">
        <f>IF(AND('V2 Global valeurs'!$G47="E",'V2 Global valeurs'!$E47="RENFORT 1"),VLOOKUP('V2 Global valeurs'!$A47,'V2 Global valeurs'!$A$2:$L$1221,10,FALSE),"0")</f>
        <v>0</v>
      </c>
      <c r="AF47" s="22" t="str">
        <f>IF(AND('V2 Global valeurs'!$G47="E",'V2 Global valeurs'!$E47="RENFORT 1"),VLOOKUP('V2 Global valeurs'!$A47,'V2 Global valeurs'!$A$2:$L$1221,11,FALSE),"0")</f>
        <v>0</v>
      </c>
      <c r="AG47" s="22" t="str">
        <f>IF(AND('V2 Global valeurs'!$G47="E",'V2 Global valeurs'!$E47="RENFORT 1"),VLOOKUP('V2 Global valeurs'!$A47,'V2 Global valeurs'!$A$2:$L$1221,12,FALSE),"0")</f>
        <v>0</v>
      </c>
      <c r="AH47" s="22" t="str">
        <f>IF(AND('V2 Global valeurs'!$G47="A",'V2 Global valeurs'!$E47="RENFORT 1"),VLOOKUP('V2 Global valeurs'!$A47,'V2 Global valeurs'!$A$2:$L$1221,8,FALSE),"0")</f>
        <v>0</v>
      </c>
      <c r="AI47" s="22" t="str">
        <f>IF(AND('V2 Global valeurs'!$G47="A",'V2 Global valeurs'!$E47="RENFORT 1"),VLOOKUP('V2 Global valeurs'!$A47,'V2 Global valeurs'!$A$2:$L$1221,9,FALSE),"0")</f>
        <v>0</v>
      </c>
      <c r="AJ47" s="22" t="str">
        <f>IF(AND('V2 Global valeurs'!$G47="A",'V2 Global valeurs'!$E47="RENFORT 1"),VLOOKUP('V2 Global valeurs'!$A47,'V2 Global valeurs'!$A$2:$L$1221,10,FALSE),"0")</f>
        <v>0</v>
      </c>
      <c r="AK47" s="22" t="str">
        <f>IF(AND('V2 Global valeurs'!$G47="A",'V2 Global valeurs'!$E47="RENFORT 1"),VLOOKUP('V2 Global valeurs'!$A47,'V2 Global valeurs'!$A$2:$L$1221,11,FALSE),"0")</f>
        <v>0</v>
      </c>
      <c r="AL47" s="22" t="str">
        <f>IF(AND('V2 Global valeurs'!$G47="A",'V2 Global valeurs'!$E47="RENFORT 1"),VLOOKUP('V2 Global valeurs'!$A47,'V2 Global valeurs'!$A$2:$L$1221,12,FALSE),"0")</f>
        <v>0</v>
      </c>
      <c r="AP47" s="23" t="str">
        <f>IF(AND('V2 Global valeurs'!$G47="E",'V2 Global valeurs'!$E47="RENFORT 2"),VLOOKUP('V2 Global valeurs'!$A47,'V2 Global valeurs'!$A$2:$L$1221,8,FALSE),"0")</f>
        <v>0</v>
      </c>
      <c r="AQ47" s="23" t="str">
        <f>IF(AND('V2 Global valeurs'!$G47="E",'V2 Global valeurs'!$E47="RENFORT 2"),VLOOKUP('V2 Global valeurs'!$A47,'V2 Global valeurs'!$A$2:$L$1221,9,FALSE),"0")</f>
        <v>0</v>
      </c>
      <c r="AR47" s="23" t="str">
        <f>IF(AND('V2 Global valeurs'!$G47="E",'V2 Global valeurs'!$E47="RENFORT 2"),VLOOKUP('V2 Global valeurs'!$A47,'V2 Global valeurs'!$A$2:$L$1221,10,FALSE),"0")</f>
        <v>0</v>
      </c>
      <c r="AS47" s="23" t="str">
        <f>IF(AND('V2 Global valeurs'!$G47="E",'V2 Global valeurs'!$E47="RENFORT 2"),VLOOKUP('V2 Global valeurs'!$A47,'V2 Global valeurs'!$A$2:$L$1221,11,FALSE),"0")</f>
        <v>0</v>
      </c>
      <c r="AT47" s="23" t="str">
        <f>IF(AND('V2 Global valeurs'!$G47="E",'V2 Global valeurs'!$E47="RENFORT 2"),VLOOKUP('V2 Global valeurs'!$A47,'V2 Global valeurs'!$A$2:$L$1221,12,FALSE),"0")</f>
        <v>0</v>
      </c>
      <c r="AU47" s="23" t="str">
        <f>IF(AND('V2 Global valeurs'!$G47="A",'V2 Global valeurs'!$E47="RENFORT 2"),VLOOKUP('V2 Global valeurs'!$A47,'V2 Global valeurs'!$A$2:$L$1221,8,FALSE),"0")</f>
        <v>0</v>
      </c>
      <c r="AV47" s="23" t="str">
        <f>IF(AND('V2 Global valeurs'!$G47="A",'V2 Global valeurs'!$E47="RENFORT 2"),VLOOKUP('V2 Global valeurs'!$A47,'V2 Global valeurs'!$A$2:$L$1221,9,FALSE),"0")</f>
        <v>0</v>
      </c>
      <c r="AW47" s="23" t="str">
        <f>IF(AND('V2 Global valeurs'!$G47="A",'V2 Global valeurs'!$E47="RENFORT 2"),VLOOKUP('V2 Global valeurs'!$A47,'V2 Global valeurs'!$A$2:$L$1221,10,FALSE),"0")</f>
        <v>0</v>
      </c>
      <c r="AX47" s="23" t="str">
        <f>IF(AND('V2 Global valeurs'!$G47="A",'V2 Global valeurs'!$E47="RENFORT 2"),VLOOKUP('V2 Global valeurs'!$A47,'V2 Global valeurs'!$A$2:$L$1221,11,FALSE),"0")</f>
        <v>0</v>
      </c>
      <c r="AY47" s="23" t="str">
        <f>IF(AND('V2 Global valeurs'!$G47="A",'V2 Global valeurs'!$E47="RENFORT 2"),VLOOKUP('V2 Global valeurs'!$A47,'V2 Global valeurs'!$A$2:$L$1221,12,FALSE),"0")</f>
        <v>0</v>
      </c>
    </row>
    <row r="48" spans="1:51" s="19" customFormat="1" x14ac:dyDescent="0.25">
      <c r="A48" s="19" t="s">
        <v>112</v>
      </c>
      <c r="B48" s="19" t="s">
        <v>109</v>
      </c>
      <c r="C48" s="19" t="s">
        <v>113</v>
      </c>
      <c r="D48" s="19" t="s">
        <v>114</v>
      </c>
      <c r="E48" s="19" t="s">
        <v>368</v>
      </c>
      <c r="F48" s="19">
        <v>8</v>
      </c>
      <c r="G48" s="20" t="s">
        <v>14</v>
      </c>
      <c r="H48" s="19">
        <v>47.77</v>
      </c>
      <c r="I48" s="19">
        <v>19.21</v>
      </c>
      <c r="J48" s="19">
        <v>33.410000000000004</v>
      </c>
      <c r="K48" s="19">
        <v>47.77</v>
      </c>
      <c r="L48" s="19">
        <v>47.77</v>
      </c>
      <c r="O48" s="21"/>
      <c r="P48" s="22" t="str">
        <f>IF(AND('V2 Global valeurs'!$G48="E",'V2 Global valeurs'!E48="BASE"),VLOOKUP('V2 Global valeurs'!$A48,'V2 Global valeurs'!$A$2:$L$1221,8,FALSE),"0")</f>
        <v>0</v>
      </c>
      <c r="Q48" s="22" t="str">
        <f>IF(AND('V2 Global valeurs'!$G48="E",'V2 Global valeurs'!E48="BASE"),VLOOKUP('V2 Global valeurs'!$A48,'V2 Global valeurs'!$A$2:$L$1221,9,FALSE),"0")</f>
        <v>0</v>
      </c>
      <c r="R48" s="22" t="str">
        <f>IF(AND('V2 Global valeurs'!$G48="E",'V2 Global valeurs'!E48="BASE"),VLOOKUP('V2 Global valeurs'!$A48,'V2 Global valeurs'!$A$2:$L$1221,10,FALSE),"0")</f>
        <v>0</v>
      </c>
      <c r="S48" s="22" t="str">
        <f>IF(AND('V2 Global valeurs'!$G48="E",'V2 Global valeurs'!E48="BASE"),VLOOKUP('V2 Global valeurs'!$A48,'V2 Global valeurs'!$A$2:$L$1221,11,FALSE),"0")</f>
        <v>0</v>
      </c>
      <c r="T48" s="22" t="str">
        <f>IF(AND('V2 Global valeurs'!$G48="E",'V2 Global valeurs'!E48="BASE"),VLOOKUP('V2 Global valeurs'!$A48,'V2 Global valeurs'!$A$2:$L$1221,12,FALSE),"0")</f>
        <v>0</v>
      </c>
      <c r="U48" s="22" t="str">
        <f>IF(AND('V2 Global valeurs'!$G48="A",'V2 Global valeurs'!E48="BASE"),VLOOKUP('V2 Global valeurs'!$A48,'V2 Global valeurs'!$A$2:$L$1221,8,FALSE),"0")</f>
        <v>0</v>
      </c>
      <c r="V48" s="22" t="str">
        <f>IF(AND('V2 Global valeurs'!$G48="A",'V2 Global valeurs'!E48="BASE"),VLOOKUP('V2 Global valeurs'!$A48,'V2 Global valeurs'!$A$2:$L$1221,9,FALSE),"0")</f>
        <v>0</v>
      </c>
      <c r="W48" s="22" t="str">
        <f>IF(AND('V2 Global valeurs'!$G48="A",'V2 Global valeurs'!E48="BASE"),VLOOKUP('V2 Global valeurs'!$A48,'V2 Global valeurs'!$A$2:$L$1221,10,FALSE),"0")</f>
        <v>0</v>
      </c>
      <c r="X48" s="22" t="str">
        <f>IF(AND('V2 Global valeurs'!$G48="A",'V2 Global valeurs'!E48="BASE"),VLOOKUP('V2 Global valeurs'!$A48,'V2 Global valeurs'!$A$2:$L$1221,11,FALSE),"0")</f>
        <v>0</v>
      </c>
      <c r="Y48" s="22" t="str">
        <f>IF(AND('V2 Global valeurs'!$G48="A",'V2 Global valeurs'!E48="BASE"),VLOOKUP('V2 Global valeurs'!$A48,'V2 Global valeurs'!$A$2:$L$1221,12,FALSE),"0")</f>
        <v>0</v>
      </c>
      <c r="Z48" s="19" t="s">
        <v>113</v>
      </c>
      <c r="AA48" s="19" t="s">
        <v>114</v>
      </c>
      <c r="AB48" s="22" t="s">
        <v>14</v>
      </c>
      <c r="AC48" s="22" t="str">
        <f>IF(AND('V2 Global valeurs'!$G48="E",'V2 Global valeurs'!$E48="RENFORT 1"),VLOOKUP('V2 Global valeurs'!$A48,'V2 Global valeurs'!$A$2:$L$1221,8,FALSE),"0")</f>
        <v>0</v>
      </c>
      <c r="AD48" s="22" t="str">
        <f>IF(AND('V2 Global valeurs'!$G48="E",'V2 Global valeurs'!$E48="RENFORT 1"),VLOOKUP('V2 Global valeurs'!$A48,'V2 Global valeurs'!$A$2:$L$1221,9,FALSE),"0")</f>
        <v>0</v>
      </c>
      <c r="AE48" s="22" t="str">
        <f>IF(AND('V2 Global valeurs'!$G48="E",'V2 Global valeurs'!$E48="RENFORT 1"),VLOOKUP('V2 Global valeurs'!$A48,'V2 Global valeurs'!$A$2:$L$1221,10,FALSE),"0")</f>
        <v>0</v>
      </c>
      <c r="AF48" s="22" t="str">
        <f>IF(AND('V2 Global valeurs'!$G48="E",'V2 Global valeurs'!$E48="RENFORT 1"),VLOOKUP('V2 Global valeurs'!$A48,'V2 Global valeurs'!$A$2:$L$1221,11,FALSE),"0")</f>
        <v>0</v>
      </c>
      <c r="AG48" s="22" t="str">
        <f>IF(AND('V2 Global valeurs'!$G48="E",'V2 Global valeurs'!$E48="RENFORT 1"),VLOOKUP('V2 Global valeurs'!$A48,'V2 Global valeurs'!$A$2:$L$1221,12,FALSE),"0")</f>
        <v>0</v>
      </c>
      <c r="AH48" s="22">
        <f>IF(AND('V2 Global valeurs'!$G48="A",'V2 Global valeurs'!$E48="RENFORT 1"),VLOOKUP('V2 Global valeurs'!$A48,'V2 Global valeurs'!$A$2:$L$1221,8,FALSE),"0")</f>
        <v>47.77</v>
      </c>
      <c r="AI48" s="22">
        <f>IF(AND('V2 Global valeurs'!$G48="A",'V2 Global valeurs'!$E48="RENFORT 1"),VLOOKUP('V2 Global valeurs'!$A48,'V2 Global valeurs'!$A$2:$L$1221,9,FALSE),"0")</f>
        <v>19.21</v>
      </c>
      <c r="AJ48" s="22">
        <f>IF(AND('V2 Global valeurs'!$G48="A",'V2 Global valeurs'!$E48="RENFORT 1"),VLOOKUP('V2 Global valeurs'!$A48,'V2 Global valeurs'!$A$2:$L$1221,10,FALSE),"0")</f>
        <v>33.410000000000004</v>
      </c>
      <c r="AK48" s="22">
        <f>IF(AND('V2 Global valeurs'!$G48="A",'V2 Global valeurs'!$E48="RENFORT 1"),VLOOKUP('V2 Global valeurs'!$A48,'V2 Global valeurs'!$A$2:$L$1221,11,FALSE),"0")</f>
        <v>47.77</v>
      </c>
      <c r="AL48" s="22">
        <f>IF(AND('V2 Global valeurs'!$G48="A",'V2 Global valeurs'!$E48="RENFORT 1"),VLOOKUP('V2 Global valeurs'!$A48,'V2 Global valeurs'!$A$2:$L$1221,12,FALSE),"0")</f>
        <v>47.77</v>
      </c>
      <c r="AP48" s="23" t="str">
        <f>IF(AND('V2 Global valeurs'!$G48="E",'V2 Global valeurs'!$E48="RENFORT 2"),VLOOKUP('V2 Global valeurs'!$A48,'V2 Global valeurs'!$A$2:$L$1221,8,FALSE),"0")</f>
        <v>0</v>
      </c>
      <c r="AQ48" s="23" t="str">
        <f>IF(AND('V2 Global valeurs'!$G48="E",'V2 Global valeurs'!$E48="RENFORT 2"),VLOOKUP('V2 Global valeurs'!$A48,'V2 Global valeurs'!$A$2:$L$1221,9,FALSE),"0")</f>
        <v>0</v>
      </c>
      <c r="AR48" s="23" t="str">
        <f>IF(AND('V2 Global valeurs'!$G48="E",'V2 Global valeurs'!$E48="RENFORT 2"),VLOOKUP('V2 Global valeurs'!$A48,'V2 Global valeurs'!$A$2:$L$1221,10,FALSE),"0")</f>
        <v>0</v>
      </c>
      <c r="AS48" s="23" t="str">
        <f>IF(AND('V2 Global valeurs'!$G48="E",'V2 Global valeurs'!$E48="RENFORT 2"),VLOOKUP('V2 Global valeurs'!$A48,'V2 Global valeurs'!$A$2:$L$1221,11,FALSE),"0")</f>
        <v>0</v>
      </c>
      <c r="AT48" s="23" t="str">
        <f>IF(AND('V2 Global valeurs'!$G48="E",'V2 Global valeurs'!$E48="RENFORT 2"),VLOOKUP('V2 Global valeurs'!$A48,'V2 Global valeurs'!$A$2:$L$1221,12,FALSE),"0")</f>
        <v>0</v>
      </c>
      <c r="AU48" s="23" t="str">
        <f>IF(AND('V2 Global valeurs'!$G48="A",'V2 Global valeurs'!$E48="RENFORT 2"),VLOOKUP('V2 Global valeurs'!$A48,'V2 Global valeurs'!$A$2:$L$1221,8,FALSE),"0")</f>
        <v>0</v>
      </c>
      <c r="AV48" s="23" t="str">
        <f>IF(AND('V2 Global valeurs'!$G48="A",'V2 Global valeurs'!$E48="RENFORT 2"),VLOOKUP('V2 Global valeurs'!$A48,'V2 Global valeurs'!$A$2:$L$1221,9,FALSE),"0")</f>
        <v>0</v>
      </c>
      <c r="AW48" s="23" t="str">
        <f>IF(AND('V2 Global valeurs'!$G48="A",'V2 Global valeurs'!$E48="RENFORT 2"),VLOOKUP('V2 Global valeurs'!$A48,'V2 Global valeurs'!$A$2:$L$1221,10,FALSE),"0")</f>
        <v>0</v>
      </c>
      <c r="AX48" s="23" t="str">
        <f>IF(AND('V2 Global valeurs'!$G48="A",'V2 Global valeurs'!$E48="RENFORT 2"),VLOOKUP('V2 Global valeurs'!$A48,'V2 Global valeurs'!$A$2:$L$1221,11,FALSE),"0")</f>
        <v>0</v>
      </c>
      <c r="AY48" s="23" t="str">
        <f>IF(AND('V2 Global valeurs'!$G48="A",'V2 Global valeurs'!$E48="RENFORT 2"),VLOOKUP('V2 Global valeurs'!$A48,'V2 Global valeurs'!$A$2:$L$1221,12,FALSE),"0")</f>
        <v>0</v>
      </c>
    </row>
    <row r="49" spans="1:51" x14ac:dyDescent="0.25">
      <c r="A49" t="s">
        <v>115</v>
      </c>
      <c r="B49" t="s">
        <v>109</v>
      </c>
      <c r="C49" t="s">
        <v>116</v>
      </c>
      <c r="D49" t="s">
        <v>117</v>
      </c>
      <c r="E49" t="s">
        <v>367</v>
      </c>
      <c r="F49">
        <v>8</v>
      </c>
      <c r="G49" s="2" t="s">
        <v>9</v>
      </c>
      <c r="H49">
        <v>264.06</v>
      </c>
      <c r="I49">
        <v>94.08</v>
      </c>
      <c r="J49">
        <v>162.34</v>
      </c>
      <c r="K49">
        <v>264.06</v>
      </c>
      <c r="L49">
        <v>264.06</v>
      </c>
      <c r="M49" t="s">
        <v>116</v>
      </c>
      <c r="N49" t="s">
        <v>117</v>
      </c>
      <c r="O49" s="4" t="s">
        <v>9</v>
      </c>
      <c r="P49" s="9">
        <f>IF(AND('V2 Global valeurs'!$G49="E",'V2 Global valeurs'!E49="BASE"),VLOOKUP('V2 Global valeurs'!$A49,'V2 Global valeurs'!$A$2:$L$1221,8,FALSE),"0")</f>
        <v>264.06</v>
      </c>
      <c r="Q49" s="9">
        <f>IF(AND('V2 Global valeurs'!$G49="E",'V2 Global valeurs'!E49="BASE"),VLOOKUP('V2 Global valeurs'!$A49,'V2 Global valeurs'!$A$2:$L$1221,9,FALSE),"0")</f>
        <v>94.08</v>
      </c>
      <c r="R49" s="9">
        <f>IF(AND('V2 Global valeurs'!$G49="E",'V2 Global valeurs'!E49="BASE"),VLOOKUP('V2 Global valeurs'!$A49,'V2 Global valeurs'!$A$2:$L$1221,10,FALSE),"0")</f>
        <v>162.34</v>
      </c>
      <c r="S49" s="9">
        <f>IF(AND('V2 Global valeurs'!$G49="E",'V2 Global valeurs'!E49="BASE"),VLOOKUP('V2 Global valeurs'!$A49,'V2 Global valeurs'!$A$2:$L$1221,11,FALSE),"0")</f>
        <v>264.06</v>
      </c>
      <c r="T49" s="9">
        <f>IF(AND('V2 Global valeurs'!$G49="E",'V2 Global valeurs'!E49="BASE"),VLOOKUP('V2 Global valeurs'!$A49,'V2 Global valeurs'!$A$2:$L$1221,12,FALSE),"0")</f>
        <v>264.06</v>
      </c>
      <c r="U49" s="9" t="str">
        <f>IF(AND('V2 Global valeurs'!$G49="A",'V2 Global valeurs'!E49="BASE"),VLOOKUP('V2 Global valeurs'!$A49,'V2 Global valeurs'!$A$2:$L$1221,8,FALSE),"0")</f>
        <v>0</v>
      </c>
      <c r="V49" s="9" t="str">
        <f>IF(AND('V2 Global valeurs'!$G49="A",'V2 Global valeurs'!E49="BASE"),VLOOKUP('V2 Global valeurs'!$A49,'V2 Global valeurs'!$A$2:$L$1221,9,FALSE),"0")</f>
        <v>0</v>
      </c>
      <c r="W49" s="9" t="str">
        <f>IF(AND('V2 Global valeurs'!$G49="A",'V2 Global valeurs'!E49="BASE"),VLOOKUP('V2 Global valeurs'!$A49,'V2 Global valeurs'!$A$2:$L$1221,10,FALSE),"0")</f>
        <v>0</v>
      </c>
      <c r="X49" s="9" t="str">
        <f>IF(AND('V2 Global valeurs'!$G49="A",'V2 Global valeurs'!E49="BASE"),VLOOKUP('V2 Global valeurs'!$A49,'V2 Global valeurs'!$A$2:$L$1221,11,FALSE),"0")</f>
        <v>0</v>
      </c>
      <c r="Y49" s="9" t="str">
        <f>IF(AND('V2 Global valeurs'!$G49="A",'V2 Global valeurs'!E49="BASE"),VLOOKUP('V2 Global valeurs'!$A49,'V2 Global valeurs'!$A$2:$L$1221,12,FALSE),"0")</f>
        <v>0</v>
      </c>
      <c r="AB49" s="3"/>
      <c r="AC49" s="3" t="str">
        <f>IF(AND('V2 Global valeurs'!$G49="E",'V2 Global valeurs'!$E49="RENFORT 1"),VLOOKUP('V2 Global valeurs'!$A49,'V2 Global valeurs'!$A$2:$L$1221,8,FALSE),"0")</f>
        <v>0</v>
      </c>
      <c r="AD49" s="3" t="str">
        <f>IF(AND('V2 Global valeurs'!$G49="E",'V2 Global valeurs'!$E49="RENFORT 1"),VLOOKUP('V2 Global valeurs'!$A49,'V2 Global valeurs'!$A$2:$L$1221,9,FALSE),"0")</f>
        <v>0</v>
      </c>
      <c r="AE49" s="3" t="str">
        <f>IF(AND('V2 Global valeurs'!$G49="E",'V2 Global valeurs'!$E49="RENFORT 1"),VLOOKUP('V2 Global valeurs'!$A49,'V2 Global valeurs'!$A$2:$L$1221,10,FALSE),"0")</f>
        <v>0</v>
      </c>
      <c r="AF49" s="3" t="str">
        <f>IF(AND('V2 Global valeurs'!$G49="E",'V2 Global valeurs'!$E49="RENFORT 1"),VLOOKUP('V2 Global valeurs'!$A49,'V2 Global valeurs'!$A$2:$L$1221,11,FALSE),"0")</f>
        <v>0</v>
      </c>
      <c r="AG49" s="3" t="str">
        <f>IF(AND('V2 Global valeurs'!$G49="E",'V2 Global valeurs'!$E49="RENFORT 1"),VLOOKUP('V2 Global valeurs'!$A49,'V2 Global valeurs'!$A$2:$L$1221,12,FALSE),"0")</f>
        <v>0</v>
      </c>
      <c r="AH49" s="3" t="str">
        <f>IF(AND('V2 Global valeurs'!$G49="A",'V2 Global valeurs'!$E49="RENFORT 1"),VLOOKUP('V2 Global valeurs'!$A49,'V2 Global valeurs'!$A$2:$L$1221,8,FALSE),"0")</f>
        <v>0</v>
      </c>
      <c r="AI49" s="3" t="str">
        <f>IF(AND('V2 Global valeurs'!$G49="A",'V2 Global valeurs'!$E49="RENFORT 1"),VLOOKUP('V2 Global valeurs'!$A49,'V2 Global valeurs'!$A$2:$L$1221,9,FALSE),"0")</f>
        <v>0</v>
      </c>
      <c r="AJ49" s="3" t="str">
        <f>IF(AND('V2 Global valeurs'!$G49="A",'V2 Global valeurs'!$E49="RENFORT 1"),VLOOKUP('V2 Global valeurs'!$A49,'V2 Global valeurs'!$A$2:$L$1221,10,FALSE),"0")</f>
        <v>0</v>
      </c>
      <c r="AK49" s="3" t="str">
        <f>IF(AND('V2 Global valeurs'!$G49="A",'V2 Global valeurs'!$E49="RENFORT 1"),VLOOKUP('V2 Global valeurs'!$A49,'V2 Global valeurs'!$A$2:$L$1221,11,FALSE),"0")</f>
        <v>0</v>
      </c>
      <c r="AL49" s="3" t="str">
        <f>IF(AND('V2 Global valeurs'!$G49="A",'V2 Global valeurs'!$E49="RENFORT 1"),VLOOKUP('V2 Global valeurs'!$A49,'V2 Global valeurs'!$A$2:$L$1221,12,FALSE),"0")</f>
        <v>0</v>
      </c>
      <c r="AP49" s="1" t="str">
        <f>IF(AND('V2 Global valeurs'!$G49="E",'V2 Global valeurs'!$E49="RENFORT 2"),VLOOKUP('V2 Global valeurs'!$A49,'V2 Global valeurs'!$A$2:$L$1221,8,FALSE),"0")</f>
        <v>0</v>
      </c>
      <c r="AQ49" s="1" t="str">
        <f>IF(AND('V2 Global valeurs'!$G49="E",'V2 Global valeurs'!$E49="RENFORT 2"),VLOOKUP('V2 Global valeurs'!$A49,'V2 Global valeurs'!$A$2:$L$1221,9,FALSE),"0")</f>
        <v>0</v>
      </c>
      <c r="AR49" s="1" t="str">
        <f>IF(AND('V2 Global valeurs'!$G49="E",'V2 Global valeurs'!$E49="RENFORT 2"),VLOOKUP('V2 Global valeurs'!$A49,'V2 Global valeurs'!$A$2:$L$1221,10,FALSE),"0")</f>
        <v>0</v>
      </c>
      <c r="AS49" s="1" t="str">
        <f>IF(AND('V2 Global valeurs'!$G49="E",'V2 Global valeurs'!$E49="RENFORT 2"),VLOOKUP('V2 Global valeurs'!$A49,'V2 Global valeurs'!$A$2:$L$1221,11,FALSE),"0")</f>
        <v>0</v>
      </c>
      <c r="AT49" s="1" t="str">
        <f>IF(AND('V2 Global valeurs'!$G49="E",'V2 Global valeurs'!$E49="RENFORT 2"),VLOOKUP('V2 Global valeurs'!$A49,'V2 Global valeurs'!$A$2:$L$1221,12,FALSE),"0")</f>
        <v>0</v>
      </c>
      <c r="AU49" s="1" t="str">
        <f>IF(AND('V2 Global valeurs'!$G49="A",'V2 Global valeurs'!$E49="RENFORT 2"),VLOOKUP('V2 Global valeurs'!$A49,'V2 Global valeurs'!$A$2:$L$1221,8,FALSE),"0")</f>
        <v>0</v>
      </c>
      <c r="AV49" s="1" t="str">
        <f>IF(AND('V2 Global valeurs'!$G49="A",'V2 Global valeurs'!$E49="RENFORT 2"),VLOOKUP('V2 Global valeurs'!$A49,'V2 Global valeurs'!$A$2:$L$1221,9,FALSE),"0")</f>
        <v>0</v>
      </c>
      <c r="AW49" s="1" t="str">
        <f>IF(AND('V2 Global valeurs'!$G49="A",'V2 Global valeurs'!$E49="RENFORT 2"),VLOOKUP('V2 Global valeurs'!$A49,'V2 Global valeurs'!$A$2:$L$1221,10,FALSE),"0")</f>
        <v>0</v>
      </c>
      <c r="AX49" s="1" t="str">
        <f>IF(AND('V2 Global valeurs'!$G49="A",'V2 Global valeurs'!$E49="RENFORT 2"),VLOOKUP('V2 Global valeurs'!$A49,'V2 Global valeurs'!$A$2:$L$1221,11,FALSE),"0")</f>
        <v>0</v>
      </c>
      <c r="AY49" s="1" t="str">
        <f>IF(AND('V2 Global valeurs'!$G49="A",'V2 Global valeurs'!$E49="RENFORT 2"),VLOOKUP('V2 Global valeurs'!$A49,'V2 Global valeurs'!$A$2:$L$1221,12,FALSE),"0")</f>
        <v>0</v>
      </c>
    </row>
    <row r="50" spans="1:51" s="19" customFormat="1" x14ac:dyDescent="0.25">
      <c r="A50" s="19" t="s">
        <v>118</v>
      </c>
      <c r="B50" s="19" t="s">
        <v>119</v>
      </c>
      <c r="C50" s="19" t="s">
        <v>120</v>
      </c>
      <c r="D50" s="19" t="s">
        <v>121</v>
      </c>
      <c r="E50" s="19" t="s">
        <v>367</v>
      </c>
      <c r="F50" s="20">
        <v>4</v>
      </c>
      <c r="G50" s="20" t="s">
        <v>9</v>
      </c>
      <c r="H50" s="19">
        <v>0</v>
      </c>
      <c r="I50" s="19">
        <v>77.19</v>
      </c>
      <c r="J50" s="19">
        <v>0</v>
      </c>
      <c r="K50" s="19">
        <v>180.50000000000003</v>
      </c>
      <c r="L50" s="19">
        <v>0</v>
      </c>
      <c r="M50" s="19" t="s">
        <v>120</v>
      </c>
      <c r="N50" s="19" t="s">
        <v>121</v>
      </c>
      <c r="O50" s="21" t="s">
        <v>9</v>
      </c>
      <c r="P50" s="22">
        <f>IF(AND('V2 Global valeurs'!$G50="E",'V2 Global valeurs'!E50="BASE"),VLOOKUP('V2 Global valeurs'!$A50,'V2 Global valeurs'!$A$2:$L$1221,8,FALSE),"0")</f>
        <v>0</v>
      </c>
      <c r="Q50" s="22">
        <f>IF(AND('V2 Global valeurs'!$G50="E",'V2 Global valeurs'!E50="BASE"),VLOOKUP('V2 Global valeurs'!$A50,'V2 Global valeurs'!$A$2:$L$1221,9,FALSE),"0")</f>
        <v>77.19</v>
      </c>
      <c r="R50" s="22">
        <f>IF(AND('V2 Global valeurs'!$G50="E",'V2 Global valeurs'!E50="BASE"),VLOOKUP('V2 Global valeurs'!$A50,'V2 Global valeurs'!$A$2:$L$1221,10,FALSE),"0")</f>
        <v>0</v>
      </c>
      <c r="S50" s="22">
        <f>IF(AND('V2 Global valeurs'!$G50="E",'V2 Global valeurs'!E50="BASE"),VLOOKUP('V2 Global valeurs'!$A50,'V2 Global valeurs'!$A$2:$L$1221,11,FALSE),"0")</f>
        <v>180.50000000000003</v>
      </c>
      <c r="T50" s="22">
        <f>IF(AND('V2 Global valeurs'!$G50="E",'V2 Global valeurs'!E50="BASE"),VLOOKUP('V2 Global valeurs'!$A50,'V2 Global valeurs'!$A$2:$L$1221,12,FALSE),"0")</f>
        <v>0</v>
      </c>
      <c r="U50" s="22" t="str">
        <f>IF(AND('V2 Global valeurs'!$G50="A",'V2 Global valeurs'!E50="BASE"),VLOOKUP('V2 Global valeurs'!$A50,'V2 Global valeurs'!$A$2:$L$1221,8,FALSE),"0")</f>
        <v>0</v>
      </c>
      <c r="V50" s="22" t="str">
        <f>IF(AND('V2 Global valeurs'!$G50="A",'V2 Global valeurs'!E50="BASE"),VLOOKUP('V2 Global valeurs'!$A50,'V2 Global valeurs'!$A$2:$L$1221,9,FALSE),"0")</f>
        <v>0</v>
      </c>
      <c r="W50" s="22" t="str">
        <f>IF(AND('V2 Global valeurs'!$G50="A",'V2 Global valeurs'!E50="BASE"),VLOOKUP('V2 Global valeurs'!$A50,'V2 Global valeurs'!$A$2:$L$1221,10,FALSE),"0")</f>
        <v>0</v>
      </c>
      <c r="X50" s="22" t="str">
        <f>IF(AND('V2 Global valeurs'!$G50="A",'V2 Global valeurs'!E50="BASE"),VLOOKUP('V2 Global valeurs'!$A50,'V2 Global valeurs'!$A$2:$L$1221,11,FALSE),"0")</f>
        <v>0</v>
      </c>
      <c r="Y50" s="22" t="str">
        <f>IF(AND('V2 Global valeurs'!$G50="A",'V2 Global valeurs'!E50="BASE"),VLOOKUP('V2 Global valeurs'!$A50,'V2 Global valeurs'!$A$2:$L$1221,12,FALSE),"0")</f>
        <v>0</v>
      </c>
      <c r="AB50" s="22"/>
      <c r="AC50" s="22" t="str">
        <f>IF(AND('V2 Global valeurs'!$G50="E",'V2 Global valeurs'!$E50="RENFORT 1"),VLOOKUP('V2 Global valeurs'!$A50,'V2 Global valeurs'!$A$2:$L$1221,8,FALSE),"0")</f>
        <v>0</v>
      </c>
      <c r="AD50" s="22" t="str">
        <f>IF(AND('V2 Global valeurs'!$G50="E",'V2 Global valeurs'!$E50="RENFORT 1"),VLOOKUP('V2 Global valeurs'!$A50,'V2 Global valeurs'!$A$2:$L$1221,9,FALSE),"0")</f>
        <v>0</v>
      </c>
      <c r="AE50" s="22" t="str">
        <f>IF(AND('V2 Global valeurs'!$G50="E",'V2 Global valeurs'!$E50="RENFORT 1"),VLOOKUP('V2 Global valeurs'!$A50,'V2 Global valeurs'!$A$2:$L$1221,10,FALSE),"0")</f>
        <v>0</v>
      </c>
      <c r="AF50" s="22" t="str">
        <f>IF(AND('V2 Global valeurs'!$G50="E",'V2 Global valeurs'!$E50="RENFORT 1"),VLOOKUP('V2 Global valeurs'!$A50,'V2 Global valeurs'!$A$2:$L$1221,11,FALSE),"0")</f>
        <v>0</v>
      </c>
      <c r="AG50" s="22" t="str">
        <f>IF(AND('V2 Global valeurs'!$G50="E",'V2 Global valeurs'!$E50="RENFORT 1"),VLOOKUP('V2 Global valeurs'!$A50,'V2 Global valeurs'!$A$2:$L$1221,12,FALSE),"0")</f>
        <v>0</v>
      </c>
      <c r="AH50" s="22" t="str">
        <f>IF(AND('V2 Global valeurs'!$G50="A",'V2 Global valeurs'!$E50="RENFORT 1"),VLOOKUP('V2 Global valeurs'!$A50,'V2 Global valeurs'!$A$2:$L$1221,8,FALSE),"0")</f>
        <v>0</v>
      </c>
      <c r="AI50" s="22" t="str">
        <f>IF(AND('V2 Global valeurs'!$G50="A",'V2 Global valeurs'!$E50="RENFORT 1"),VLOOKUP('V2 Global valeurs'!$A50,'V2 Global valeurs'!$A$2:$L$1221,9,FALSE),"0")</f>
        <v>0</v>
      </c>
      <c r="AJ50" s="22" t="str">
        <f>IF(AND('V2 Global valeurs'!$G50="A",'V2 Global valeurs'!$E50="RENFORT 1"),VLOOKUP('V2 Global valeurs'!$A50,'V2 Global valeurs'!$A$2:$L$1221,10,FALSE),"0")</f>
        <v>0</v>
      </c>
      <c r="AK50" s="22" t="str">
        <f>IF(AND('V2 Global valeurs'!$G50="A",'V2 Global valeurs'!$E50="RENFORT 1"),VLOOKUP('V2 Global valeurs'!$A50,'V2 Global valeurs'!$A$2:$L$1221,11,FALSE),"0")</f>
        <v>0</v>
      </c>
      <c r="AL50" s="22" t="str">
        <f>IF(AND('V2 Global valeurs'!$G50="A",'V2 Global valeurs'!$E50="RENFORT 1"),VLOOKUP('V2 Global valeurs'!$A50,'V2 Global valeurs'!$A$2:$L$1221,12,FALSE),"0")</f>
        <v>0</v>
      </c>
      <c r="AP50" s="23" t="str">
        <f>IF(AND('V2 Global valeurs'!$G50="E",'V2 Global valeurs'!$E50="RENFORT 2"),VLOOKUP('V2 Global valeurs'!$A50,'V2 Global valeurs'!$A$2:$L$1221,8,FALSE),"0")</f>
        <v>0</v>
      </c>
      <c r="AQ50" s="23" t="str">
        <f>IF(AND('V2 Global valeurs'!$G50="E",'V2 Global valeurs'!$E50="RENFORT 2"),VLOOKUP('V2 Global valeurs'!$A50,'V2 Global valeurs'!$A$2:$L$1221,9,FALSE),"0")</f>
        <v>0</v>
      </c>
      <c r="AR50" s="23" t="str">
        <f>IF(AND('V2 Global valeurs'!$G50="E",'V2 Global valeurs'!$E50="RENFORT 2"),VLOOKUP('V2 Global valeurs'!$A50,'V2 Global valeurs'!$A$2:$L$1221,10,FALSE),"0")</f>
        <v>0</v>
      </c>
      <c r="AS50" s="23" t="str">
        <f>IF(AND('V2 Global valeurs'!$G50="E",'V2 Global valeurs'!$E50="RENFORT 2"),VLOOKUP('V2 Global valeurs'!$A50,'V2 Global valeurs'!$A$2:$L$1221,11,FALSE),"0")</f>
        <v>0</v>
      </c>
      <c r="AT50" s="23" t="str">
        <f>IF(AND('V2 Global valeurs'!$G50="E",'V2 Global valeurs'!$E50="RENFORT 2"),VLOOKUP('V2 Global valeurs'!$A50,'V2 Global valeurs'!$A$2:$L$1221,12,FALSE),"0")</f>
        <v>0</v>
      </c>
      <c r="AU50" s="23" t="str">
        <f>IF(AND('V2 Global valeurs'!$G50="A",'V2 Global valeurs'!$E50="RENFORT 2"),VLOOKUP('V2 Global valeurs'!$A50,'V2 Global valeurs'!$A$2:$L$1221,8,FALSE),"0")</f>
        <v>0</v>
      </c>
      <c r="AV50" s="23" t="str">
        <f>IF(AND('V2 Global valeurs'!$G50="A",'V2 Global valeurs'!$E50="RENFORT 2"),VLOOKUP('V2 Global valeurs'!$A50,'V2 Global valeurs'!$A$2:$L$1221,9,FALSE),"0")</f>
        <v>0</v>
      </c>
      <c r="AW50" s="23" t="str">
        <f>IF(AND('V2 Global valeurs'!$G50="A",'V2 Global valeurs'!$E50="RENFORT 2"),VLOOKUP('V2 Global valeurs'!$A50,'V2 Global valeurs'!$A$2:$L$1221,10,FALSE),"0")</f>
        <v>0</v>
      </c>
      <c r="AX50" s="23" t="str">
        <f>IF(AND('V2 Global valeurs'!$G50="A",'V2 Global valeurs'!$E50="RENFORT 2"),VLOOKUP('V2 Global valeurs'!$A50,'V2 Global valeurs'!$A$2:$L$1221,11,FALSE),"0")</f>
        <v>0</v>
      </c>
      <c r="AY50" s="23" t="str">
        <f>IF(AND('V2 Global valeurs'!$G50="A",'V2 Global valeurs'!$E50="RENFORT 2"),VLOOKUP('V2 Global valeurs'!$A50,'V2 Global valeurs'!$A$2:$L$1221,12,FALSE),"0")</f>
        <v>0</v>
      </c>
    </row>
    <row r="51" spans="1:51" s="19" customFormat="1" x14ac:dyDescent="0.25">
      <c r="A51" s="19" t="s">
        <v>122</v>
      </c>
      <c r="B51" s="19" t="s">
        <v>119</v>
      </c>
      <c r="C51" s="19" t="s">
        <v>123</v>
      </c>
      <c r="D51" s="19" t="s">
        <v>124</v>
      </c>
      <c r="E51" s="19" t="s">
        <v>368</v>
      </c>
      <c r="F51" s="19">
        <v>4</v>
      </c>
      <c r="G51" s="20" t="s">
        <v>14</v>
      </c>
      <c r="H51" s="19">
        <v>0</v>
      </c>
      <c r="I51" s="19">
        <v>16.61</v>
      </c>
      <c r="J51" s="19">
        <v>0</v>
      </c>
      <c r="K51" s="19">
        <v>40.410000000000004</v>
      </c>
      <c r="L51" s="19">
        <v>0</v>
      </c>
      <c r="O51" s="21"/>
      <c r="P51" s="22" t="str">
        <f>IF(AND('V2 Global valeurs'!$G51="E",'V2 Global valeurs'!E51="BASE"),VLOOKUP('V2 Global valeurs'!$A51,'V2 Global valeurs'!$A$2:$L$1221,8,FALSE),"0")</f>
        <v>0</v>
      </c>
      <c r="Q51" s="22" t="str">
        <f>IF(AND('V2 Global valeurs'!$G51="E",'V2 Global valeurs'!E51="BASE"),VLOOKUP('V2 Global valeurs'!$A51,'V2 Global valeurs'!$A$2:$L$1221,9,FALSE),"0")</f>
        <v>0</v>
      </c>
      <c r="R51" s="22" t="str">
        <f>IF(AND('V2 Global valeurs'!$G51="E",'V2 Global valeurs'!E51="BASE"),VLOOKUP('V2 Global valeurs'!$A51,'V2 Global valeurs'!$A$2:$L$1221,10,FALSE),"0")</f>
        <v>0</v>
      </c>
      <c r="S51" s="22" t="str">
        <f>IF(AND('V2 Global valeurs'!$G51="E",'V2 Global valeurs'!E51="BASE"),VLOOKUP('V2 Global valeurs'!$A51,'V2 Global valeurs'!$A$2:$L$1221,11,FALSE),"0")</f>
        <v>0</v>
      </c>
      <c r="T51" s="22" t="str">
        <f>IF(AND('V2 Global valeurs'!$G51="E",'V2 Global valeurs'!E51="BASE"),VLOOKUP('V2 Global valeurs'!$A51,'V2 Global valeurs'!$A$2:$L$1221,12,FALSE),"0")</f>
        <v>0</v>
      </c>
      <c r="U51" s="22" t="str">
        <f>IF(AND('V2 Global valeurs'!$G51="A",'V2 Global valeurs'!E51="BASE"),VLOOKUP('V2 Global valeurs'!$A51,'V2 Global valeurs'!$A$2:$L$1221,8,FALSE),"0")</f>
        <v>0</v>
      </c>
      <c r="V51" s="22" t="str">
        <f>IF(AND('V2 Global valeurs'!$G51="A",'V2 Global valeurs'!E51="BASE"),VLOOKUP('V2 Global valeurs'!$A51,'V2 Global valeurs'!$A$2:$L$1221,9,FALSE),"0")</f>
        <v>0</v>
      </c>
      <c r="W51" s="22" t="str">
        <f>IF(AND('V2 Global valeurs'!$G51="A",'V2 Global valeurs'!E51="BASE"),VLOOKUP('V2 Global valeurs'!$A51,'V2 Global valeurs'!$A$2:$L$1221,10,FALSE),"0")</f>
        <v>0</v>
      </c>
      <c r="X51" s="22" t="str">
        <f>IF(AND('V2 Global valeurs'!$G51="A",'V2 Global valeurs'!E51="BASE"),VLOOKUP('V2 Global valeurs'!$A51,'V2 Global valeurs'!$A$2:$L$1221,11,FALSE),"0")</f>
        <v>0</v>
      </c>
      <c r="Y51" s="22" t="str">
        <f>IF(AND('V2 Global valeurs'!$G51="A",'V2 Global valeurs'!E51="BASE"),VLOOKUP('V2 Global valeurs'!$A51,'V2 Global valeurs'!$A$2:$L$1221,12,FALSE),"0")</f>
        <v>0</v>
      </c>
      <c r="Z51" s="19" t="s">
        <v>123</v>
      </c>
      <c r="AA51" s="19" t="s">
        <v>124</v>
      </c>
      <c r="AB51" s="22" t="s">
        <v>14</v>
      </c>
      <c r="AC51" s="22" t="str">
        <f>IF(AND('V2 Global valeurs'!$G51="E",'V2 Global valeurs'!$E51="RENFORT 1"),VLOOKUP('V2 Global valeurs'!$A51,'V2 Global valeurs'!$A$2:$L$1221,8,FALSE),"0")</f>
        <v>0</v>
      </c>
      <c r="AD51" s="22" t="str">
        <f>IF(AND('V2 Global valeurs'!$G51="E",'V2 Global valeurs'!$E51="RENFORT 1"),VLOOKUP('V2 Global valeurs'!$A51,'V2 Global valeurs'!$A$2:$L$1221,9,FALSE),"0")</f>
        <v>0</v>
      </c>
      <c r="AE51" s="22" t="str">
        <f>IF(AND('V2 Global valeurs'!$G51="E",'V2 Global valeurs'!$E51="RENFORT 1"),VLOOKUP('V2 Global valeurs'!$A51,'V2 Global valeurs'!$A$2:$L$1221,10,FALSE),"0")</f>
        <v>0</v>
      </c>
      <c r="AF51" s="22" t="str">
        <f>IF(AND('V2 Global valeurs'!$G51="E",'V2 Global valeurs'!$E51="RENFORT 1"),VLOOKUP('V2 Global valeurs'!$A51,'V2 Global valeurs'!$A$2:$L$1221,11,FALSE),"0")</f>
        <v>0</v>
      </c>
      <c r="AG51" s="22" t="str">
        <f>IF(AND('V2 Global valeurs'!$G51="E",'V2 Global valeurs'!$E51="RENFORT 1"),VLOOKUP('V2 Global valeurs'!$A51,'V2 Global valeurs'!$A$2:$L$1221,12,FALSE),"0")</f>
        <v>0</v>
      </c>
      <c r="AH51" s="22">
        <f>IF(AND('V2 Global valeurs'!$G51="A",'V2 Global valeurs'!$E51="RENFORT 1"),VLOOKUP('V2 Global valeurs'!$A51,'V2 Global valeurs'!$A$2:$L$1221,8,FALSE),"0")</f>
        <v>0</v>
      </c>
      <c r="AI51" s="22">
        <f>IF(AND('V2 Global valeurs'!$G51="A",'V2 Global valeurs'!$E51="RENFORT 1"),VLOOKUP('V2 Global valeurs'!$A51,'V2 Global valeurs'!$A$2:$L$1221,9,FALSE),"0")</f>
        <v>16.61</v>
      </c>
      <c r="AJ51" s="22">
        <f>IF(AND('V2 Global valeurs'!$G51="A",'V2 Global valeurs'!$E51="RENFORT 1"),VLOOKUP('V2 Global valeurs'!$A51,'V2 Global valeurs'!$A$2:$L$1221,10,FALSE),"0")</f>
        <v>0</v>
      </c>
      <c r="AK51" s="22">
        <f>IF(AND('V2 Global valeurs'!$G51="A",'V2 Global valeurs'!$E51="RENFORT 1"),VLOOKUP('V2 Global valeurs'!$A51,'V2 Global valeurs'!$A$2:$L$1221,11,FALSE),"0")</f>
        <v>40.410000000000004</v>
      </c>
      <c r="AL51" s="22">
        <f>IF(AND('V2 Global valeurs'!$G51="A",'V2 Global valeurs'!$E51="RENFORT 1"),VLOOKUP('V2 Global valeurs'!$A51,'V2 Global valeurs'!$A$2:$L$1221,12,FALSE),"0")</f>
        <v>0</v>
      </c>
      <c r="AP51" s="23" t="str">
        <f>IF(AND('V2 Global valeurs'!$G51="E",'V2 Global valeurs'!$E51="RENFORT 2"),VLOOKUP('V2 Global valeurs'!$A51,'V2 Global valeurs'!$A$2:$L$1221,8,FALSE),"0")</f>
        <v>0</v>
      </c>
      <c r="AQ51" s="23" t="str">
        <f>IF(AND('V2 Global valeurs'!$G51="E",'V2 Global valeurs'!$E51="RENFORT 2"),VLOOKUP('V2 Global valeurs'!$A51,'V2 Global valeurs'!$A$2:$L$1221,9,FALSE),"0")</f>
        <v>0</v>
      </c>
      <c r="AR51" s="23" t="str">
        <f>IF(AND('V2 Global valeurs'!$G51="E",'V2 Global valeurs'!$E51="RENFORT 2"),VLOOKUP('V2 Global valeurs'!$A51,'V2 Global valeurs'!$A$2:$L$1221,10,FALSE),"0")</f>
        <v>0</v>
      </c>
      <c r="AS51" s="23" t="str">
        <f>IF(AND('V2 Global valeurs'!$G51="E",'V2 Global valeurs'!$E51="RENFORT 2"),VLOOKUP('V2 Global valeurs'!$A51,'V2 Global valeurs'!$A$2:$L$1221,11,FALSE),"0")</f>
        <v>0</v>
      </c>
      <c r="AT51" s="23" t="str">
        <f>IF(AND('V2 Global valeurs'!$G51="E",'V2 Global valeurs'!$E51="RENFORT 2"),VLOOKUP('V2 Global valeurs'!$A51,'V2 Global valeurs'!$A$2:$L$1221,12,FALSE),"0")</f>
        <v>0</v>
      </c>
      <c r="AU51" s="23" t="str">
        <f>IF(AND('V2 Global valeurs'!$G51="A",'V2 Global valeurs'!$E51="RENFORT 2"),VLOOKUP('V2 Global valeurs'!$A51,'V2 Global valeurs'!$A$2:$L$1221,8,FALSE),"0")</f>
        <v>0</v>
      </c>
      <c r="AV51" s="23" t="str">
        <f>IF(AND('V2 Global valeurs'!$G51="A",'V2 Global valeurs'!$E51="RENFORT 2"),VLOOKUP('V2 Global valeurs'!$A51,'V2 Global valeurs'!$A$2:$L$1221,9,FALSE),"0")</f>
        <v>0</v>
      </c>
      <c r="AW51" s="23" t="str">
        <f>IF(AND('V2 Global valeurs'!$G51="A",'V2 Global valeurs'!$E51="RENFORT 2"),VLOOKUP('V2 Global valeurs'!$A51,'V2 Global valeurs'!$A$2:$L$1221,10,FALSE),"0")</f>
        <v>0</v>
      </c>
      <c r="AX51" s="23" t="str">
        <f>IF(AND('V2 Global valeurs'!$G51="A",'V2 Global valeurs'!$E51="RENFORT 2"),VLOOKUP('V2 Global valeurs'!$A51,'V2 Global valeurs'!$A$2:$L$1221,11,FALSE),"0")</f>
        <v>0</v>
      </c>
      <c r="AY51" s="23" t="str">
        <f>IF(AND('V2 Global valeurs'!$G51="A",'V2 Global valeurs'!$E51="RENFORT 2"),VLOOKUP('V2 Global valeurs'!$A51,'V2 Global valeurs'!$A$2:$L$1221,12,FALSE),"0")</f>
        <v>0</v>
      </c>
    </row>
    <row r="52" spans="1:51" x14ac:dyDescent="0.25">
      <c r="A52" t="s">
        <v>125</v>
      </c>
      <c r="B52" t="s">
        <v>119</v>
      </c>
      <c r="C52" t="s">
        <v>126</v>
      </c>
      <c r="D52" t="s">
        <v>127</v>
      </c>
      <c r="E52" t="s">
        <v>367</v>
      </c>
      <c r="F52">
        <v>4</v>
      </c>
      <c r="G52" s="2" t="s">
        <v>14</v>
      </c>
      <c r="H52">
        <v>0</v>
      </c>
      <c r="I52">
        <v>98.350000000000009</v>
      </c>
      <c r="J52">
        <v>0</v>
      </c>
      <c r="K52">
        <v>228.85000000000002</v>
      </c>
      <c r="L52">
        <v>0</v>
      </c>
      <c r="M52" t="s">
        <v>126</v>
      </c>
      <c r="N52" t="s">
        <v>127</v>
      </c>
      <c r="O52" s="4" t="s">
        <v>14</v>
      </c>
      <c r="P52" s="9" t="str">
        <f>IF(AND('V2 Global valeurs'!$G52="E",'V2 Global valeurs'!E52="BASE"),VLOOKUP('V2 Global valeurs'!$A52,'V2 Global valeurs'!$A$2:$L$1221,8,FALSE),"0")</f>
        <v>0</v>
      </c>
      <c r="Q52" s="9" t="str">
        <f>IF(AND('V2 Global valeurs'!$G52="E",'V2 Global valeurs'!E52="BASE"),VLOOKUP('V2 Global valeurs'!$A52,'V2 Global valeurs'!$A$2:$L$1221,9,FALSE),"0")</f>
        <v>0</v>
      </c>
      <c r="R52" s="9" t="str">
        <f>IF(AND('V2 Global valeurs'!$G52="E",'V2 Global valeurs'!E52="BASE"),VLOOKUP('V2 Global valeurs'!$A52,'V2 Global valeurs'!$A$2:$L$1221,10,FALSE),"0")</f>
        <v>0</v>
      </c>
      <c r="S52" s="9" t="str">
        <f>IF(AND('V2 Global valeurs'!$G52="E",'V2 Global valeurs'!E52="BASE"),VLOOKUP('V2 Global valeurs'!$A52,'V2 Global valeurs'!$A$2:$L$1221,11,FALSE),"0")</f>
        <v>0</v>
      </c>
      <c r="T52" s="9" t="str">
        <f>IF(AND('V2 Global valeurs'!$G52="E",'V2 Global valeurs'!E52="BASE"),VLOOKUP('V2 Global valeurs'!$A52,'V2 Global valeurs'!$A$2:$L$1221,12,FALSE),"0")</f>
        <v>0</v>
      </c>
      <c r="U52" s="9">
        <f>IF(AND('V2 Global valeurs'!$G52="A",'V2 Global valeurs'!E52="BASE"),VLOOKUP('V2 Global valeurs'!$A52,'V2 Global valeurs'!$A$2:$L$1221,8,FALSE),"0")</f>
        <v>0</v>
      </c>
      <c r="V52" s="9">
        <f>IF(AND('V2 Global valeurs'!$G52="A",'V2 Global valeurs'!E52="BASE"),VLOOKUP('V2 Global valeurs'!$A52,'V2 Global valeurs'!$A$2:$L$1221,9,FALSE),"0")</f>
        <v>98.350000000000009</v>
      </c>
      <c r="W52" s="9">
        <f>IF(AND('V2 Global valeurs'!$G52="A",'V2 Global valeurs'!E52="BASE"),VLOOKUP('V2 Global valeurs'!$A52,'V2 Global valeurs'!$A$2:$L$1221,10,FALSE),"0")</f>
        <v>0</v>
      </c>
      <c r="X52" s="9">
        <f>IF(AND('V2 Global valeurs'!$G52="A",'V2 Global valeurs'!E52="BASE"),VLOOKUP('V2 Global valeurs'!$A52,'V2 Global valeurs'!$A$2:$L$1221,11,FALSE),"0")</f>
        <v>228.85000000000002</v>
      </c>
      <c r="Y52" s="9">
        <f>IF(AND('V2 Global valeurs'!$G52="A",'V2 Global valeurs'!E52="BASE"),VLOOKUP('V2 Global valeurs'!$A52,'V2 Global valeurs'!$A$2:$L$1221,12,FALSE),"0")</f>
        <v>0</v>
      </c>
      <c r="AB52" s="3"/>
      <c r="AC52" s="3" t="str">
        <f>IF(AND('V2 Global valeurs'!$G52="E",'V2 Global valeurs'!$E52="RENFORT 1"),VLOOKUP('V2 Global valeurs'!$A52,'V2 Global valeurs'!$A$2:$L$1221,8,FALSE),"0")</f>
        <v>0</v>
      </c>
      <c r="AD52" s="3" t="str">
        <f>IF(AND('V2 Global valeurs'!$G52="E",'V2 Global valeurs'!$E52="RENFORT 1"),VLOOKUP('V2 Global valeurs'!$A52,'V2 Global valeurs'!$A$2:$L$1221,9,FALSE),"0")</f>
        <v>0</v>
      </c>
      <c r="AE52" s="3" t="str">
        <f>IF(AND('V2 Global valeurs'!$G52="E",'V2 Global valeurs'!$E52="RENFORT 1"),VLOOKUP('V2 Global valeurs'!$A52,'V2 Global valeurs'!$A$2:$L$1221,10,FALSE),"0")</f>
        <v>0</v>
      </c>
      <c r="AF52" s="3" t="str">
        <f>IF(AND('V2 Global valeurs'!$G52="E",'V2 Global valeurs'!$E52="RENFORT 1"),VLOOKUP('V2 Global valeurs'!$A52,'V2 Global valeurs'!$A$2:$L$1221,11,FALSE),"0")</f>
        <v>0</v>
      </c>
      <c r="AG52" s="3" t="str">
        <f>IF(AND('V2 Global valeurs'!$G52="E",'V2 Global valeurs'!$E52="RENFORT 1"),VLOOKUP('V2 Global valeurs'!$A52,'V2 Global valeurs'!$A$2:$L$1221,12,FALSE),"0")</f>
        <v>0</v>
      </c>
      <c r="AH52" s="3" t="str">
        <f>IF(AND('V2 Global valeurs'!$G52="A",'V2 Global valeurs'!$E52="RENFORT 1"),VLOOKUP('V2 Global valeurs'!$A52,'V2 Global valeurs'!$A$2:$L$1221,8,FALSE),"0")</f>
        <v>0</v>
      </c>
      <c r="AI52" s="3" t="str">
        <f>IF(AND('V2 Global valeurs'!$G52="A",'V2 Global valeurs'!$E52="RENFORT 1"),VLOOKUP('V2 Global valeurs'!$A52,'V2 Global valeurs'!$A$2:$L$1221,9,FALSE),"0")</f>
        <v>0</v>
      </c>
      <c r="AJ52" s="3" t="str">
        <f>IF(AND('V2 Global valeurs'!$G52="A",'V2 Global valeurs'!$E52="RENFORT 1"),VLOOKUP('V2 Global valeurs'!$A52,'V2 Global valeurs'!$A$2:$L$1221,10,FALSE),"0")</f>
        <v>0</v>
      </c>
      <c r="AK52" s="3" t="str">
        <f>IF(AND('V2 Global valeurs'!$G52="A",'V2 Global valeurs'!$E52="RENFORT 1"),VLOOKUP('V2 Global valeurs'!$A52,'V2 Global valeurs'!$A$2:$L$1221,11,FALSE),"0")</f>
        <v>0</v>
      </c>
      <c r="AL52" s="3" t="str">
        <f>IF(AND('V2 Global valeurs'!$G52="A",'V2 Global valeurs'!$E52="RENFORT 1"),VLOOKUP('V2 Global valeurs'!$A52,'V2 Global valeurs'!$A$2:$L$1221,12,FALSE),"0")</f>
        <v>0</v>
      </c>
      <c r="AP52" s="1" t="str">
        <f>IF(AND('V2 Global valeurs'!$G52="E",'V2 Global valeurs'!$E52="RENFORT 2"),VLOOKUP('V2 Global valeurs'!$A52,'V2 Global valeurs'!$A$2:$L$1221,8,FALSE),"0")</f>
        <v>0</v>
      </c>
      <c r="AQ52" s="1" t="str">
        <f>IF(AND('V2 Global valeurs'!$G52="E",'V2 Global valeurs'!$E52="RENFORT 2"),VLOOKUP('V2 Global valeurs'!$A52,'V2 Global valeurs'!$A$2:$L$1221,9,FALSE),"0")</f>
        <v>0</v>
      </c>
      <c r="AR52" s="1" t="str">
        <f>IF(AND('V2 Global valeurs'!$G52="E",'V2 Global valeurs'!$E52="RENFORT 2"),VLOOKUP('V2 Global valeurs'!$A52,'V2 Global valeurs'!$A$2:$L$1221,10,FALSE),"0")</f>
        <v>0</v>
      </c>
      <c r="AS52" s="1" t="str">
        <f>IF(AND('V2 Global valeurs'!$G52="E",'V2 Global valeurs'!$E52="RENFORT 2"),VLOOKUP('V2 Global valeurs'!$A52,'V2 Global valeurs'!$A$2:$L$1221,11,FALSE),"0")</f>
        <v>0</v>
      </c>
      <c r="AT52" s="1" t="str">
        <f>IF(AND('V2 Global valeurs'!$G52="E",'V2 Global valeurs'!$E52="RENFORT 2"),VLOOKUP('V2 Global valeurs'!$A52,'V2 Global valeurs'!$A$2:$L$1221,12,FALSE),"0")</f>
        <v>0</v>
      </c>
      <c r="AU52" s="1" t="str">
        <f>IF(AND('V2 Global valeurs'!$G52="A",'V2 Global valeurs'!$E52="RENFORT 2"),VLOOKUP('V2 Global valeurs'!$A52,'V2 Global valeurs'!$A$2:$L$1221,8,FALSE),"0")</f>
        <v>0</v>
      </c>
      <c r="AV52" s="1" t="str">
        <f>IF(AND('V2 Global valeurs'!$G52="A",'V2 Global valeurs'!$E52="RENFORT 2"),VLOOKUP('V2 Global valeurs'!$A52,'V2 Global valeurs'!$A$2:$L$1221,9,FALSE),"0")</f>
        <v>0</v>
      </c>
      <c r="AW52" s="1" t="str">
        <f>IF(AND('V2 Global valeurs'!$G52="A",'V2 Global valeurs'!$E52="RENFORT 2"),VLOOKUP('V2 Global valeurs'!$A52,'V2 Global valeurs'!$A$2:$L$1221,10,FALSE),"0")</f>
        <v>0</v>
      </c>
      <c r="AX52" s="1" t="str">
        <f>IF(AND('V2 Global valeurs'!$G52="A",'V2 Global valeurs'!$E52="RENFORT 2"),VLOOKUP('V2 Global valeurs'!$A52,'V2 Global valeurs'!$A$2:$L$1221,11,FALSE),"0")</f>
        <v>0</v>
      </c>
      <c r="AY52" s="1" t="str">
        <f>IF(AND('V2 Global valeurs'!$G52="A",'V2 Global valeurs'!$E52="RENFORT 2"),VLOOKUP('V2 Global valeurs'!$A52,'V2 Global valeurs'!$A$2:$L$1221,12,FALSE),"0")</f>
        <v>0</v>
      </c>
    </row>
    <row r="53" spans="1:51" s="19" customFormat="1" x14ac:dyDescent="0.25">
      <c r="A53" s="19" t="s">
        <v>128</v>
      </c>
      <c r="B53" s="19" t="s">
        <v>129</v>
      </c>
      <c r="C53" s="19" t="s">
        <v>130</v>
      </c>
      <c r="D53" s="19" t="s">
        <v>124</v>
      </c>
      <c r="E53" s="19" t="s">
        <v>367</v>
      </c>
      <c r="F53" s="19">
        <v>4</v>
      </c>
      <c r="G53" s="20" t="s">
        <v>14</v>
      </c>
      <c r="H53" s="19">
        <v>0</v>
      </c>
      <c r="I53" s="19">
        <v>0</v>
      </c>
      <c r="J53" s="19">
        <v>0</v>
      </c>
      <c r="K53" s="19">
        <v>106.55</v>
      </c>
      <c r="L53" s="19">
        <v>0</v>
      </c>
      <c r="M53" s="19" t="s">
        <v>130</v>
      </c>
      <c r="N53" s="19" t="s">
        <v>124</v>
      </c>
      <c r="O53" s="21" t="s">
        <v>14</v>
      </c>
      <c r="P53" s="22" t="str">
        <f>IF(AND('V2 Global valeurs'!$G53="E",'V2 Global valeurs'!E53="BASE"),VLOOKUP('V2 Global valeurs'!$A53,'V2 Global valeurs'!$A$2:$L$1221,8,FALSE),"0")</f>
        <v>0</v>
      </c>
      <c r="Q53" s="22" t="str">
        <f>IF(AND('V2 Global valeurs'!$G53="E",'V2 Global valeurs'!E53="BASE"),VLOOKUP('V2 Global valeurs'!$A53,'V2 Global valeurs'!$A$2:$L$1221,9,FALSE),"0")</f>
        <v>0</v>
      </c>
      <c r="R53" s="22" t="str">
        <f>IF(AND('V2 Global valeurs'!$G53="E",'V2 Global valeurs'!E53="BASE"),VLOOKUP('V2 Global valeurs'!$A53,'V2 Global valeurs'!$A$2:$L$1221,10,FALSE),"0")</f>
        <v>0</v>
      </c>
      <c r="S53" s="22" t="str">
        <f>IF(AND('V2 Global valeurs'!$G53="E",'V2 Global valeurs'!E53="BASE"),VLOOKUP('V2 Global valeurs'!$A53,'V2 Global valeurs'!$A$2:$L$1221,11,FALSE),"0")</f>
        <v>0</v>
      </c>
      <c r="T53" s="22" t="str">
        <f>IF(AND('V2 Global valeurs'!$G53="E",'V2 Global valeurs'!E53="BASE"),VLOOKUP('V2 Global valeurs'!$A53,'V2 Global valeurs'!$A$2:$L$1221,12,FALSE),"0")</f>
        <v>0</v>
      </c>
      <c r="U53" s="22">
        <f>IF(AND('V2 Global valeurs'!$G53="A",'V2 Global valeurs'!E53="BASE"),VLOOKUP('V2 Global valeurs'!$A53,'V2 Global valeurs'!$A$2:$L$1221,8,FALSE),"0")</f>
        <v>0</v>
      </c>
      <c r="V53" s="22">
        <f>IF(AND('V2 Global valeurs'!$G53="A",'V2 Global valeurs'!E53="BASE"),VLOOKUP('V2 Global valeurs'!$A53,'V2 Global valeurs'!$A$2:$L$1221,9,FALSE),"0")</f>
        <v>0</v>
      </c>
      <c r="W53" s="22">
        <f>IF(AND('V2 Global valeurs'!$G53="A",'V2 Global valeurs'!E53="BASE"),VLOOKUP('V2 Global valeurs'!$A53,'V2 Global valeurs'!$A$2:$L$1221,10,FALSE),"0")</f>
        <v>0</v>
      </c>
      <c r="X53" s="22">
        <f>IF(AND('V2 Global valeurs'!$G53="A",'V2 Global valeurs'!E53="BASE"),VLOOKUP('V2 Global valeurs'!$A53,'V2 Global valeurs'!$A$2:$L$1221,11,FALSE),"0")</f>
        <v>106.55</v>
      </c>
      <c r="Y53" s="22">
        <f>IF(AND('V2 Global valeurs'!$G53="A",'V2 Global valeurs'!E53="BASE"),VLOOKUP('V2 Global valeurs'!$A53,'V2 Global valeurs'!$A$2:$L$1221,12,FALSE),"0")</f>
        <v>0</v>
      </c>
      <c r="AB53" s="22"/>
      <c r="AC53" s="22" t="str">
        <f>IF(AND('V2 Global valeurs'!$G53="E",'V2 Global valeurs'!$E53="RENFORT 1"),VLOOKUP('V2 Global valeurs'!$A53,'V2 Global valeurs'!$A$2:$L$1221,8,FALSE),"0")</f>
        <v>0</v>
      </c>
      <c r="AD53" s="22" t="str">
        <f>IF(AND('V2 Global valeurs'!$G53="E",'V2 Global valeurs'!$E53="RENFORT 1"),VLOOKUP('V2 Global valeurs'!$A53,'V2 Global valeurs'!$A$2:$L$1221,9,FALSE),"0")</f>
        <v>0</v>
      </c>
      <c r="AE53" s="22" t="str">
        <f>IF(AND('V2 Global valeurs'!$G53="E",'V2 Global valeurs'!$E53="RENFORT 1"),VLOOKUP('V2 Global valeurs'!$A53,'V2 Global valeurs'!$A$2:$L$1221,10,FALSE),"0")</f>
        <v>0</v>
      </c>
      <c r="AF53" s="22" t="str">
        <f>IF(AND('V2 Global valeurs'!$G53="E",'V2 Global valeurs'!$E53="RENFORT 1"),VLOOKUP('V2 Global valeurs'!$A53,'V2 Global valeurs'!$A$2:$L$1221,11,FALSE),"0")</f>
        <v>0</v>
      </c>
      <c r="AG53" s="22" t="str">
        <f>IF(AND('V2 Global valeurs'!$G53="E",'V2 Global valeurs'!$E53="RENFORT 1"),VLOOKUP('V2 Global valeurs'!$A53,'V2 Global valeurs'!$A$2:$L$1221,12,FALSE),"0")</f>
        <v>0</v>
      </c>
      <c r="AH53" s="22" t="str">
        <f>IF(AND('V2 Global valeurs'!$G53="A",'V2 Global valeurs'!$E53="RENFORT 1"),VLOOKUP('V2 Global valeurs'!$A53,'V2 Global valeurs'!$A$2:$L$1221,8,FALSE),"0")</f>
        <v>0</v>
      </c>
      <c r="AI53" s="22" t="str">
        <f>IF(AND('V2 Global valeurs'!$G53="A",'V2 Global valeurs'!$E53="RENFORT 1"),VLOOKUP('V2 Global valeurs'!$A53,'V2 Global valeurs'!$A$2:$L$1221,9,FALSE),"0")</f>
        <v>0</v>
      </c>
      <c r="AJ53" s="22" t="str">
        <f>IF(AND('V2 Global valeurs'!$G53="A",'V2 Global valeurs'!$E53="RENFORT 1"),VLOOKUP('V2 Global valeurs'!$A53,'V2 Global valeurs'!$A$2:$L$1221,10,FALSE),"0")</f>
        <v>0</v>
      </c>
      <c r="AK53" s="22" t="str">
        <f>IF(AND('V2 Global valeurs'!$G53="A",'V2 Global valeurs'!$E53="RENFORT 1"),VLOOKUP('V2 Global valeurs'!$A53,'V2 Global valeurs'!$A$2:$L$1221,11,FALSE),"0")</f>
        <v>0</v>
      </c>
      <c r="AL53" s="22" t="str">
        <f>IF(AND('V2 Global valeurs'!$G53="A",'V2 Global valeurs'!$E53="RENFORT 1"),VLOOKUP('V2 Global valeurs'!$A53,'V2 Global valeurs'!$A$2:$L$1221,12,FALSE),"0")</f>
        <v>0</v>
      </c>
      <c r="AP53" s="23" t="str">
        <f>IF(AND('V2 Global valeurs'!$G53="E",'V2 Global valeurs'!$E53="RENFORT 2"),VLOOKUP('V2 Global valeurs'!$A53,'V2 Global valeurs'!$A$2:$L$1221,8,FALSE),"0")</f>
        <v>0</v>
      </c>
      <c r="AQ53" s="23" t="str">
        <f>IF(AND('V2 Global valeurs'!$G53="E",'V2 Global valeurs'!$E53="RENFORT 2"),VLOOKUP('V2 Global valeurs'!$A53,'V2 Global valeurs'!$A$2:$L$1221,9,FALSE),"0")</f>
        <v>0</v>
      </c>
      <c r="AR53" s="23" t="str">
        <f>IF(AND('V2 Global valeurs'!$G53="E",'V2 Global valeurs'!$E53="RENFORT 2"),VLOOKUP('V2 Global valeurs'!$A53,'V2 Global valeurs'!$A$2:$L$1221,10,FALSE),"0")</f>
        <v>0</v>
      </c>
      <c r="AS53" s="23" t="str">
        <f>IF(AND('V2 Global valeurs'!$G53="E",'V2 Global valeurs'!$E53="RENFORT 2"),VLOOKUP('V2 Global valeurs'!$A53,'V2 Global valeurs'!$A$2:$L$1221,11,FALSE),"0")</f>
        <v>0</v>
      </c>
      <c r="AT53" s="23" t="str">
        <f>IF(AND('V2 Global valeurs'!$G53="E",'V2 Global valeurs'!$E53="RENFORT 2"),VLOOKUP('V2 Global valeurs'!$A53,'V2 Global valeurs'!$A$2:$L$1221,12,FALSE),"0")</f>
        <v>0</v>
      </c>
      <c r="AU53" s="23" t="str">
        <f>IF(AND('V2 Global valeurs'!$G53="A",'V2 Global valeurs'!$E53="RENFORT 2"),VLOOKUP('V2 Global valeurs'!$A53,'V2 Global valeurs'!$A$2:$L$1221,8,FALSE),"0")</f>
        <v>0</v>
      </c>
      <c r="AV53" s="23" t="str">
        <f>IF(AND('V2 Global valeurs'!$G53="A",'V2 Global valeurs'!$E53="RENFORT 2"),VLOOKUP('V2 Global valeurs'!$A53,'V2 Global valeurs'!$A$2:$L$1221,9,FALSE),"0")</f>
        <v>0</v>
      </c>
      <c r="AW53" s="23" t="str">
        <f>IF(AND('V2 Global valeurs'!$G53="A",'V2 Global valeurs'!$E53="RENFORT 2"),VLOOKUP('V2 Global valeurs'!$A53,'V2 Global valeurs'!$A$2:$L$1221,10,FALSE),"0")</f>
        <v>0</v>
      </c>
      <c r="AX53" s="23" t="str">
        <f>IF(AND('V2 Global valeurs'!$G53="A",'V2 Global valeurs'!$E53="RENFORT 2"),VLOOKUP('V2 Global valeurs'!$A53,'V2 Global valeurs'!$A$2:$L$1221,11,FALSE),"0")</f>
        <v>0</v>
      </c>
      <c r="AY53" s="23" t="str">
        <f>IF(AND('V2 Global valeurs'!$G53="A",'V2 Global valeurs'!$E53="RENFORT 2"),VLOOKUP('V2 Global valeurs'!$A53,'V2 Global valeurs'!$A$2:$L$1221,12,FALSE),"0")</f>
        <v>0</v>
      </c>
    </row>
    <row r="54" spans="1:51" s="24" customFormat="1" x14ac:dyDescent="0.25">
      <c r="A54" s="24" t="s">
        <v>414</v>
      </c>
      <c r="B54" s="24" t="s">
        <v>129</v>
      </c>
      <c r="C54" s="24" t="s">
        <v>130</v>
      </c>
      <c r="D54" s="24" t="s">
        <v>124</v>
      </c>
      <c r="E54" s="24" t="s">
        <v>367</v>
      </c>
      <c r="F54" s="24">
        <v>4</v>
      </c>
      <c r="G54" s="25" t="s">
        <v>9</v>
      </c>
      <c r="H54" s="24">
        <v>0</v>
      </c>
      <c r="I54" s="24">
        <v>75.87</v>
      </c>
      <c r="J54" s="24">
        <v>0</v>
      </c>
      <c r="K54" s="24">
        <v>75.87</v>
      </c>
      <c r="L54" s="24">
        <v>0</v>
      </c>
      <c r="M54" s="24" t="s">
        <v>130</v>
      </c>
      <c r="N54" s="24" t="s">
        <v>124</v>
      </c>
      <c r="O54" s="26" t="s">
        <v>9</v>
      </c>
      <c r="P54" s="27">
        <f>IF(AND('V2 Global valeurs'!$G54="E",'V2 Global valeurs'!E54="BASE"),VLOOKUP('V2 Global valeurs'!$A54,'V2 Global valeurs'!$A$2:$L$1221,8,FALSE),"0")</f>
        <v>0</v>
      </c>
      <c r="Q54" s="27">
        <f>IF(AND('V2 Global valeurs'!$G54="E",'V2 Global valeurs'!E54="BASE"),VLOOKUP('V2 Global valeurs'!$A54,'V2 Global valeurs'!$A$2:$L$1221,9,FALSE),"0")</f>
        <v>75.87</v>
      </c>
      <c r="R54" s="27">
        <f>IF(AND('V2 Global valeurs'!$G54="E",'V2 Global valeurs'!E54="BASE"),VLOOKUP('V2 Global valeurs'!$A54,'V2 Global valeurs'!$A$2:$L$1221,10,FALSE),"0")</f>
        <v>0</v>
      </c>
      <c r="S54" s="27">
        <f>IF(AND('V2 Global valeurs'!$G54="E",'V2 Global valeurs'!E54="BASE"),VLOOKUP('V2 Global valeurs'!$A54,'V2 Global valeurs'!$A$2:$L$1221,11,FALSE),"0")</f>
        <v>75.87</v>
      </c>
      <c r="T54" s="27">
        <f>IF(AND('V2 Global valeurs'!$G54="E",'V2 Global valeurs'!E54="BASE"),VLOOKUP('V2 Global valeurs'!$A54,'V2 Global valeurs'!$A$2:$L$1221,12,FALSE),"0")</f>
        <v>0</v>
      </c>
      <c r="U54" s="27" t="str">
        <f>IF(AND('V2 Global valeurs'!$G54="A",'V2 Global valeurs'!E54="BASE"),VLOOKUP('V2 Global valeurs'!$A54,'V2 Global valeurs'!$A$2:$L$1221,8,FALSE),"0")</f>
        <v>0</v>
      </c>
      <c r="V54" s="27" t="str">
        <f>IF(AND('V2 Global valeurs'!$G54="A",'V2 Global valeurs'!E54="BASE"),VLOOKUP('V2 Global valeurs'!$A54,'V2 Global valeurs'!$A$2:$L$1221,9,FALSE),"0")</f>
        <v>0</v>
      </c>
      <c r="W54" s="27" t="str">
        <f>IF(AND('V2 Global valeurs'!$G54="A",'V2 Global valeurs'!E54="BASE"),VLOOKUP('V2 Global valeurs'!$A54,'V2 Global valeurs'!$A$2:$L$1221,10,FALSE),"0")</f>
        <v>0</v>
      </c>
      <c r="X54" s="27" t="str">
        <f>IF(AND('V2 Global valeurs'!$G54="A",'V2 Global valeurs'!E54="BASE"),VLOOKUP('V2 Global valeurs'!$A54,'V2 Global valeurs'!$A$2:$L$1221,11,FALSE),"0")</f>
        <v>0</v>
      </c>
      <c r="Y54" s="27" t="str">
        <f>IF(AND('V2 Global valeurs'!$G54="A",'V2 Global valeurs'!E54="BASE"),VLOOKUP('V2 Global valeurs'!$A54,'V2 Global valeurs'!$A$2:$L$1221,12,FALSE),"0")</f>
        <v>0</v>
      </c>
      <c r="AB54" s="27"/>
      <c r="AC54" s="27" t="str">
        <f>IF(AND('V2 Global valeurs'!$G54="E",'V2 Global valeurs'!$E54="RENFORT 1"),VLOOKUP('V2 Global valeurs'!$A54,'V2 Global valeurs'!$A$2:$L$1221,8,FALSE),"0")</f>
        <v>0</v>
      </c>
      <c r="AD54" s="27" t="str">
        <f>IF(AND('V2 Global valeurs'!$G54="E",'V2 Global valeurs'!$E54="RENFORT 1"),VLOOKUP('V2 Global valeurs'!$A54,'V2 Global valeurs'!$A$2:$L$1221,9,FALSE),"0")</f>
        <v>0</v>
      </c>
      <c r="AE54" s="27" t="str">
        <f>IF(AND('V2 Global valeurs'!$G54="E",'V2 Global valeurs'!$E54="RENFORT 1"),VLOOKUP('V2 Global valeurs'!$A54,'V2 Global valeurs'!$A$2:$L$1221,10,FALSE),"0")</f>
        <v>0</v>
      </c>
      <c r="AF54" s="27" t="str">
        <f>IF(AND('V2 Global valeurs'!$G54="E",'V2 Global valeurs'!$E54="RENFORT 1"),VLOOKUP('V2 Global valeurs'!$A54,'V2 Global valeurs'!$A$2:$L$1221,11,FALSE),"0")</f>
        <v>0</v>
      </c>
      <c r="AG54" s="27" t="str">
        <f>IF(AND('V2 Global valeurs'!$G54="E",'V2 Global valeurs'!$E54="RENFORT 1"),VLOOKUP('V2 Global valeurs'!$A54,'V2 Global valeurs'!$A$2:$L$1221,12,FALSE),"0")</f>
        <v>0</v>
      </c>
      <c r="AH54" s="27" t="str">
        <f>IF(AND('V2 Global valeurs'!$G54="A",'V2 Global valeurs'!$E54="RENFORT 1"),VLOOKUP('V2 Global valeurs'!$A54,'V2 Global valeurs'!$A$2:$L$1221,8,FALSE),"0")</f>
        <v>0</v>
      </c>
      <c r="AI54" s="27" t="str">
        <f>IF(AND('V2 Global valeurs'!$G54="A",'V2 Global valeurs'!$E54="RENFORT 1"),VLOOKUP('V2 Global valeurs'!$A54,'V2 Global valeurs'!$A$2:$L$1221,9,FALSE),"0")</f>
        <v>0</v>
      </c>
      <c r="AJ54" s="27" t="str">
        <f>IF(AND('V2 Global valeurs'!$G54="A",'V2 Global valeurs'!$E54="RENFORT 1"),VLOOKUP('V2 Global valeurs'!$A54,'V2 Global valeurs'!$A$2:$L$1221,10,FALSE),"0")</f>
        <v>0</v>
      </c>
      <c r="AK54" s="27" t="str">
        <f>IF(AND('V2 Global valeurs'!$G54="A",'V2 Global valeurs'!$E54="RENFORT 1"),VLOOKUP('V2 Global valeurs'!$A54,'V2 Global valeurs'!$A$2:$L$1221,11,FALSE),"0")</f>
        <v>0</v>
      </c>
      <c r="AL54" s="27" t="str">
        <f>IF(AND('V2 Global valeurs'!$G54="A",'V2 Global valeurs'!$E54="RENFORT 1"),VLOOKUP('V2 Global valeurs'!$A54,'V2 Global valeurs'!$A$2:$L$1221,12,FALSE),"0")</f>
        <v>0</v>
      </c>
      <c r="AP54" s="28" t="str">
        <f>IF(AND('V2 Global valeurs'!$G54="E",'V2 Global valeurs'!$E54="RENFORT 2"),VLOOKUP('V2 Global valeurs'!$A54,'V2 Global valeurs'!$A$2:$L$1221,8,FALSE),"0")</f>
        <v>0</v>
      </c>
      <c r="AQ54" s="28" t="str">
        <f>IF(AND('V2 Global valeurs'!$G54="E",'V2 Global valeurs'!$E54="RENFORT 2"),VLOOKUP('V2 Global valeurs'!$A54,'V2 Global valeurs'!$A$2:$L$1221,9,FALSE),"0")</f>
        <v>0</v>
      </c>
      <c r="AR54" s="28" t="str">
        <f>IF(AND('V2 Global valeurs'!$G54="E",'V2 Global valeurs'!$E54="RENFORT 2"),VLOOKUP('V2 Global valeurs'!$A54,'V2 Global valeurs'!$A$2:$L$1221,10,FALSE),"0")</f>
        <v>0</v>
      </c>
      <c r="AS54" s="28" t="str">
        <f>IF(AND('V2 Global valeurs'!$G54="E",'V2 Global valeurs'!$E54="RENFORT 2"),VLOOKUP('V2 Global valeurs'!$A54,'V2 Global valeurs'!$A$2:$L$1221,11,FALSE),"0")</f>
        <v>0</v>
      </c>
      <c r="AT54" s="28" t="str">
        <f>IF(AND('V2 Global valeurs'!$G54="E",'V2 Global valeurs'!$E54="RENFORT 2"),VLOOKUP('V2 Global valeurs'!$A54,'V2 Global valeurs'!$A$2:$L$1221,12,FALSE),"0")</f>
        <v>0</v>
      </c>
      <c r="AU54" s="28" t="str">
        <f>IF(AND('V2 Global valeurs'!$G54="A",'V2 Global valeurs'!$E54="RENFORT 2"),VLOOKUP('V2 Global valeurs'!$A54,'V2 Global valeurs'!$A$2:$L$1221,8,FALSE),"0")</f>
        <v>0</v>
      </c>
      <c r="AV54" s="28" t="str">
        <f>IF(AND('V2 Global valeurs'!$G54="A",'V2 Global valeurs'!$E54="RENFORT 2"),VLOOKUP('V2 Global valeurs'!$A54,'V2 Global valeurs'!$A$2:$L$1221,9,FALSE),"0")</f>
        <v>0</v>
      </c>
      <c r="AW54" s="28" t="str">
        <f>IF(AND('V2 Global valeurs'!$G54="A",'V2 Global valeurs'!$E54="RENFORT 2"),VLOOKUP('V2 Global valeurs'!$A54,'V2 Global valeurs'!$A$2:$L$1221,10,FALSE),"0")</f>
        <v>0</v>
      </c>
      <c r="AX54" s="28" t="str">
        <f>IF(AND('V2 Global valeurs'!$G54="A",'V2 Global valeurs'!$E54="RENFORT 2"),VLOOKUP('V2 Global valeurs'!$A54,'V2 Global valeurs'!$A$2:$L$1221,11,FALSE),"0")</f>
        <v>0</v>
      </c>
      <c r="AY54" s="28" t="str">
        <f>IF(AND('V2 Global valeurs'!$G54="A",'V2 Global valeurs'!$E54="RENFORT 2"),VLOOKUP('V2 Global valeurs'!$A54,'V2 Global valeurs'!$A$2:$L$1221,12,FALSE),"0")</f>
        <v>0</v>
      </c>
    </row>
    <row r="55" spans="1:51" s="19" customFormat="1" x14ac:dyDescent="0.25">
      <c r="A55" s="19" t="s">
        <v>131</v>
      </c>
      <c r="B55" s="19" t="s">
        <v>129</v>
      </c>
      <c r="C55" s="19" t="s">
        <v>132</v>
      </c>
      <c r="D55" s="19" t="s">
        <v>133</v>
      </c>
      <c r="E55" s="19" t="s">
        <v>368</v>
      </c>
      <c r="F55" s="19">
        <v>4</v>
      </c>
      <c r="G55" s="20" t="s">
        <v>14</v>
      </c>
      <c r="H55" s="19">
        <v>0</v>
      </c>
      <c r="I55" s="19">
        <v>15.469999999999999</v>
      </c>
      <c r="J55" s="19">
        <v>0</v>
      </c>
      <c r="K55" s="19">
        <v>144.19</v>
      </c>
      <c r="L55" s="19">
        <v>0</v>
      </c>
      <c r="O55" s="21"/>
      <c r="P55" s="22" t="str">
        <f>IF(AND('V2 Global valeurs'!$G55="E",'V2 Global valeurs'!E55="BASE"),VLOOKUP('V2 Global valeurs'!$A55,'V2 Global valeurs'!$A$2:$L$1221,8,FALSE),"0")</f>
        <v>0</v>
      </c>
      <c r="Q55" s="22" t="str">
        <f>IF(AND('V2 Global valeurs'!$G55="E",'V2 Global valeurs'!E55="BASE"),VLOOKUP('V2 Global valeurs'!$A55,'V2 Global valeurs'!$A$2:$L$1221,9,FALSE),"0")</f>
        <v>0</v>
      </c>
      <c r="R55" s="22" t="str">
        <f>IF(AND('V2 Global valeurs'!$G55="E",'V2 Global valeurs'!E55="BASE"),VLOOKUP('V2 Global valeurs'!$A55,'V2 Global valeurs'!$A$2:$L$1221,10,FALSE),"0")</f>
        <v>0</v>
      </c>
      <c r="S55" s="22" t="str">
        <f>IF(AND('V2 Global valeurs'!$G55="E",'V2 Global valeurs'!E55="BASE"),VLOOKUP('V2 Global valeurs'!$A55,'V2 Global valeurs'!$A$2:$L$1221,11,FALSE),"0")</f>
        <v>0</v>
      </c>
      <c r="T55" s="22" t="str">
        <f>IF(AND('V2 Global valeurs'!$G55="E",'V2 Global valeurs'!E55="BASE"),VLOOKUP('V2 Global valeurs'!$A55,'V2 Global valeurs'!$A$2:$L$1221,12,FALSE),"0")</f>
        <v>0</v>
      </c>
      <c r="U55" s="22" t="str">
        <f>IF(AND('V2 Global valeurs'!$G55="A",'V2 Global valeurs'!E55="BASE"),VLOOKUP('V2 Global valeurs'!$A55,'V2 Global valeurs'!$A$2:$L$1221,8,FALSE),"0")</f>
        <v>0</v>
      </c>
      <c r="V55" s="22" t="str">
        <f>IF(AND('V2 Global valeurs'!$G55="A",'V2 Global valeurs'!E55="BASE"),VLOOKUP('V2 Global valeurs'!$A55,'V2 Global valeurs'!$A$2:$L$1221,9,FALSE),"0")</f>
        <v>0</v>
      </c>
      <c r="W55" s="22" t="str">
        <f>IF(AND('V2 Global valeurs'!$G55="A",'V2 Global valeurs'!E55="BASE"),VLOOKUP('V2 Global valeurs'!$A55,'V2 Global valeurs'!$A$2:$L$1221,10,FALSE),"0")</f>
        <v>0</v>
      </c>
      <c r="X55" s="22" t="str">
        <f>IF(AND('V2 Global valeurs'!$G55="A",'V2 Global valeurs'!E55="BASE"),VLOOKUP('V2 Global valeurs'!$A55,'V2 Global valeurs'!$A$2:$L$1221,11,FALSE),"0")</f>
        <v>0</v>
      </c>
      <c r="Y55" s="22" t="str">
        <f>IF(AND('V2 Global valeurs'!$G55="A",'V2 Global valeurs'!E55="BASE"),VLOOKUP('V2 Global valeurs'!$A55,'V2 Global valeurs'!$A$2:$L$1221,12,FALSE),"0")</f>
        <v>0</v>
      </c>
      <c r="Z55" s="19" t="s">
        <v>132</v>
      </c>
      <c r="AA55" s="19" t="s">
        <v>133</v>
      </c>
      <c r="AB55" s="22" t="s">
        <v>14</v>
      </c>
      <c r="AC55" s="22" t="str">
        <f>IF(AND('V2 Global valeurs'!$G55="E",'V2 Global valeurs'!$E55="RENFORT 1"),VLOOKUP('V2 Global valeurs'!$A55,'V2 Global valeurs'!$A$2:$L$1221,8,FALSE),"0")</f>
        <v>0</v>
      </c>
      <c r="AD55" s="22" t="str">
        <f>IF(AND('V2 Global valeurs'!$G55="E",'V2 Global valeurs'!$E55="RENFORT 1"),VLOOKUP('V2 Global valeurs'!$A55,'V2 Global valeurs'!$A$2:$L$1221,9,FALSE),"0")</f>
        <v>0</v>
      </c>
      <c r="AE55" s="22" t="str">
        <f>IF(AND('V2 Global valeurs'!$G55="E",'V2 Global valeurs'!$E55="RENFORT 1"),VLOOKUP('V2 Global valeurs'!$A55,'V2 Global valeurs'!$A$2:$L$1221,10,FALSE),"0")</f>
        <v>0</v>
      </c>
      <c r="AF55" s="22" t="str">
        <f>IF(AND('V2 Global valeurs'!$G55="E",'V2 Global valeurs'!$E55="RENFORT 1"),VLOOKUP('V2 Global valeurs'!$A55,'V2 Global valeurs'!$A$2:$L$1221,11,FALSE),"0")</f>
        <v>0</v>
      </c>
      <c r="AG55" s="22" t="str">
        <f>IF(AND('V2 Global valeurs'!$G55="E",'V2 Global valeurs'!$E55="RENFORT 1"),VLOOKUP('V2 Global valeurs'!$A55,'V2 Global valeurs'!$A$2:$L$1221,12,FALSE),"0")</f>
        <v>0</v>
      </c>
      <c r="AH55" s="22">
        <f>IF(AND('V2 Global valeurs'!$G55="A",'V2 Global valeurs'!$E55="RENFORT 1"),VLOOKUP('V2 Global valeurs'!$A55,'V2 Global valeurs'!$A$2:$L$1221,8,FALSE),"0")</f>
        <v>0</v>
      </c>
      <c r="AI55" s="22">
        <f>IF(AND('V2 Global valeurs'!$G55="A",'V2 Global valeurs'!$E55="RENFORT 1"),VLOOKUP('V2 Global valeurs'!$A55,'V2 Global valeurs'!$A$2:$L$1221,9,FALSE),"0")</f>
        <v>15.469999999999999</v>
      </c>
      <c r="AJ55" s="22">
        <f>IF(AND('V2 Global valeurs'!$G55="A",'V2 Global valeurs'!$E55="RENFORT 1"),VLOOKUP('V2 Global valeurs'!$A55,'V2 Global valeurs'!$A$2:$L$1221,10,FALSE),"0")</f>
        <v>0</v>
      </c>
      <c r="AK55" s="22">
        <f>IF(AND('V2 Global valeurs'!$G55="A",'V2 Global valeurs'!$E55="RENFORT 1"),VLOOKUP('V2 Global valeurs'!$A55,'V2 Global valeurs'!$A$2:$L$1221,11,FALSE),"0")</f>
        <v>144.19</v>
      </c>
      <c r="AL55" s="22">
        <f>IF(AND('V2 Global valeurs'!$G55="A",'V2 Global valeurs'!$E55="RENFORT 1"),VLOOKUP('V2 Global valeurs'!$A55,'V2 Global valeurs'!$A$2:$L$1221,12,FALSE),"0")</f>
        <v>0</v>
      </c>
      <c r="AP55" s="23" t="str">
        <f>IF(AND('V2 Global valeurs'!$G55="E",'V2 Global valeurs'!$E55="RENFORT 2"),VLOOKUP('V2 Global valeurs'!$A55,'V2 Global valeurs'!$A$2:$L$1221,8,FALSE),"0")</f>
        <v>0</v>
      </c>
      <c r="AQ55" s="23" t="str">
        <f>IF(AND('V2 Global valeurs'!$G55="E",'V2 Global valeurs'!$E55="RENFORT 2"),VLOOKUP('V2 Global valeurs'!$A55,'V2 Global valeurs'!$A$2:$L$1221,9,FALSE),"0")</f>
        <v>0</v>
      </c>
      <c r="AR55" s="23" t="str">
        <f>IF(AND('V2 Global valeurs'!$G55="E",'V2 Global valeurs'!$E55="RENFORT 2"),VLOOKUP('V2 Global valeurs'!$A55,'V2 Global valeurs'!$A$2:$L$1221,10,FALSE),"0")</f>
        <v>0</v>
      </c>
      <c r="AS55" s="23" t="str">
        <f>IF(AND('V2 Global valeurs'!$G55="E",'V2 Global valeurs'!$E55="RENFORT 2"),VLOOKUP('V2 Global valeurs'!$A55,'V2 Global valeurs'!$A$2:$L$1221,11,FALSE),"0")</f>
        <v>0</v>
      </c>
      <c r="AT55" s="23" t="str">
        <f>IF(AND('V2 Global valeurs'!$G55="E",'V2 Global valeurs'!$E55="RENFORT 2"),VLOOKUP('V2 Global valeurs'!$A55,'V2 Global valeurs'!$A$2:$L$1221,12,FALSE),"0")</f>
        <v>0</v>
      </c>
      <c r="AU55" s="23" t="str">
        <f>IF(AND('V2 Global valeurs'!$G55="A",'V2 Global valeurs'!$E55="RENFORT 2"),VLOOKUP('V2 Global valeurs'!$A55,'V2 Global valeurs'!$A$2:$L$1221,8,FALSE),"0")</f>
        <v>0</v>
      </c>
      <c r="AV55" s="23" t="str">
        <f>IF(AND('V2 Global valeurs'!$G55="A",'V2 Global valeurs'!$E55="RENFORT 2"),VLOOKUP('V2 Global valeurs'!$A55,'V2 Global valeurs'!$A$2:$L$1221,9,FALSE),"0")</f>
        <v>0</v>
      </c>
      <c r="AW55" s="23" t="str">
        <f>IF(AND('V2 Global valeurs'!$G55="A",'V2 Global valeurs'!$E55="RENFORT 2"),VLOOKUP('V2 Global valeurs'!$A55,'V2 Global valeurs'!$A$2:$L$1221,10,FALSE),"0")</f>
        <v>0</v>
      </c>
      <c r="AX55" s="23" t="str">
        <f>IF(AND('V2 Global valeurs'!$G55="A",'V2 Global valeurs'!$E55="RENFORT 2"),VLOOKUP('V2 Global valeurs'!$A55,'V2 Global valeurs'!$A$2:$L$1221,11,FALSE),"0")</f>
        <v>0</v>
      </c>
      <c r="AY55" s="23" t="str">
        <f>IF(AND('V2 Global valeurs'!$G55="A",'V2 Global valeurs'!$E55="RENFORT 2"),VLOOKUP('V2 Global valeurs'!$A55,'V2 Global valeurs'!$A$2:$L$1221,12,FALSE),"0")</f>
        <v>0</v>
      </c>
    </row>
    <row r="56" spans="1:51" x14ac:dyDescent="0.25">
      <c r="A56" t="s">
        <v>134</v>
      </c>
      <c r="B56" t="s">
        <v>135</v>
      </c>
      <c r="C56" t="s">
        <v>136</v>
      </c>
      <c r="D56" t="s">
        <v>137</v>
      </c>
      <c r="E56" t="s">
        <v>367</v>
      </c>
      <c r="F56">
        <v>4</v>
      </c>
      <c r="G56" s="2" t="s">
        <v>9</v>
      </c>
      <c r="H56">
        <v>0</v>
      </c>
      <c r="I56">
        <v>49.269999999999996</v>
      </c>
      <c r="J56">
        <v>0</v>
      </c>
      <c r="K56">
        <v>130.46</v>
      </c>
      <c r="L56">
        <v>0</v>
      </c>
      <c r="M56" t="s">
        <v>136</v>
      </c>
      <c r="N56" t="s">
        <v>137</v>
      </c>
      <c r="O56" s="4" t="s">
        <v>9</v>
      </c>
      <c r="P56" s="9">
        <f>IF(AND('V2 Global valeurs'!$G56="E",'V2 Global valeurs'!E56="BASE"),VLOOKUP('V2 Global valeurs'!$A56,'V2 Global valeurs'!$A$2:$L$1221,8,FALSE),"0")</f>
        <v>0</v>
      </c>
      <c r="Q56" s="9">
        <f>IF(AND('V2 Global valeurs'!$G56="E",'V2 Global valeurs'!E56="BASE"),VLOOKUP('V2 Global valeurs'!$A56,'V2 Global valeurs'!$A$2:$L$1221,9,FALSE),"0")</f>
        <v>49.269999999999996</v>
      </c>
      <c r="R56" s="9">
        <f>IF(AND('V2 Global valeurs'!$G56="E",'V2 Global valeurs'!E56="BASE"),VLOOKUP('V2 Global valeurs'!$A56,'V2 Global valeurs'!$A$2:$L$1221,10,FALSE),"0")</f>
        <v>0</v>
      </c>
      <c r="S56" s="9">
        <f>IF(AND('V2 Global valeurs'!$G56="E",'V2 Global valeurs'!E56="BASE"),VLOOKUP('V2 Global valeurs'!$A56,'V2 Global valeurs'!$A$2:$L$1221,11,FALSE),"0")</f>
        <v>130.46</v>
      </c>
      <c r="T56" s="9">
        <f>IF(AND('V2 Global valeurs'!$G56="E",'V2 Global valeurs'!E56="BASE"),VLOOKUP('V2 Global valeurs'!$A56,'V2 Global valeurs'!$A$2:$L$1221,12,FALSE),"0")</f>
        <v>0</v>
      </c>
      <c r="U56" s="9" t="str">
        <f>IF(AND('V2 Global valeurs'!$G56="A",'V2 Global valeurs'!E56="BASE"),VLOOKUP('V2 Global valeurs'!$A56,'V2 Global valeurs'!$A$2:$L$1221,8,FALSE),"0")</f>
        <v>0</v>
      </c>
      <c r="V56" s="9" t="str">
        <f>IF(AND('V2 Global valeurs'!$G56="A",'V2 Global valeurs'!E56="BASE"),VLOOKUP('V2 Global valeurs'!$A56,'V2 Global valeurs'!$A$2:$L$1221,9,FALSE),"0")</f>
        <v>0</v>
      </c>
      <c r="W56" s="9" t="str">
        <f>IF(AND('V2 Global valeurs'!$G56="A",'V2 Global valeurs'!E56="BASE"),VLOOKUP('V2 Global valeurs'!$A56,'V2 Global valeurs'!$A$2:$L$1221,10,FALSE),"0")</f>
        <v>0</v>
      </c>
      <c r="X56" s="9" t="str">
        <f>IF(AND('V2 Global valeurs'!$G56="A",'V2 Global valeurs'!E56="BASE"),VLOOKUP('V2 Global valeurs'!$A56,'V2 Global valeurs'!$A$2:$L$1221,11,FALSE),"0")</f>
        <v>0</v>
      </c>
      <c r="Y56" s="9" t="str">
        <f>IF(AND('V2 Global valeurs'!$G56="A",'V2 Global valeurs'!E56="BASE"),VLOOKUP('V2 Global valeurs'!$A56,'V2 Global valeurs'!$A$2:$L$1221,12,FALSE),"0")</f>
        <v>0</v>
      </c>
      <c r="AB56" s="3"/>
      <c r="AC56" s="3" t="str">
        <f>IF(AND('V2 Global valeurs'!$G56="E",'V2 Global valeurs'!$E56="RENFORT 1"),VLOOKUP('V2 Global valeurs'!$A56,'V2 Global valeurs'!$A$2:$L$1221,8,FALSE),"0")</f>
        <v>0</v>
      </c>
      <c r="AD56" s="3" t="str">
        <f>IF(AND('V2 Global valeurs'!$G56="E",'V2 Global valeurs'!$E56="RENFORT 1"),VLOOKUP('V2 Global valeurs'!$A56,'V2 Global valeurs'!$A$2:$L$1221,9,FALSE),"0")</f>
        <v>0</v>
      </c>
      <c r="AE56" s="3" t="str">
        <f>IF(AND('V2 Global valeurs'!$G56="E",'V2 Global valeurs'!$E56="RENFORT 1"),VLOOKUP('V2 Global valeurs'!$A56,'V2 Global valeurs'!$A$2:$L$1221,10,FALSE),"0")</f>
        <v>0</v>
      </c>
      <c r="AF56" s="3" t="str">
        <f>IF(AND('V2 Global valeurs'!$G56="E",'V2 Global valeurs'!$E56="RENFORT 1"),VLOOKUP('V2 Global valeurs'!$A56,'V2 Global valeurs'!$A$2:$L$1221,11,FALSE),"0")</f>
        <v>0</v>
      </c>
      <c r="AG56" s="3" t="str">
        <f>IF(AND('V2 Global valeurs'!$G56="E",'V2 Global valeurs'!$E56="RENFORT 1"),VLOOKUP('V2 Global valeurs'!$A56,'V2 Global valeurs'!$A$2:$L$1221,12,FALSE),"0")</f>
        <v>0</v>
      </c>
      <c r="AH56" s="3" t="str">
        <f>IF(AND('V2 Global valeurs'!$G56="A",'V2 Global valeurs'!$E56="RENFORT 1"),VLOOKUP('V2 Global valeurs'!$A56,'V2 Global valeurs'!$A$2:$L$1221,8,FALSE),"0")</f>
        <v>0</v>
      </c>
      <c r="AI56" s="3" t="str">
        <f>IF(AND('V2 Global valeurs'!$G56="A",'V2 Global valeurs'!$E56="RENFORT 1"),VLOOKUP('V2 Global valeurs'!$A56,'V2 Global valeurs'!$A$2:$L$1221,9,FALSE),"0")</f>
        <v>0</v>
      </c>
      <c r="AJ56" s="3" t="str">
        <f>IF(AND('V2 Global valeurs'!$G56="A",'V2 Global valeurs'!$E56="RENFORT 1"),VLOOKUP('V2 Global valeurs'!$A56,'V2 Global valeurs'!$A$2:$L$1221,10,FALSE),"0")</f>
        <v>0</v>
      </c>
      <c r="AK56" s="3" t="str">
        <f>IF(AND('V2 Global valeurs'!$G56="A",'V2 Global valeurs'!$E56="RENFORT 1"),VLOOKUP('V2 Global valeurs'!$A56,'V2 Global valeurs'!$A$2:$L$1221,11,FALSE),"0")</f>
        <v>0</v>
      </c>
      <c r="AL56" s="3" t="str">
        <f>IF(AND('V2 Global valeurs'!$G56="A",'V2 Global valeurs'!$E56="RENFORT 1"),VLOOKUP('V2 Global valeurs'!$A56,'V2 Global valeurs'!$A$2:$L$1221,12,FALSE),"0")</f>
        <v>0</v>
      </c>
      <c r="AP56" s="1" t="str">
        <f>IF(AND('V2 Global valeurs'!$G56="E",'V2 Global valeurs'!$E56="RENFORT 2"),VLOOKUP('V2 Global valeurs'!$A56,'V2 Global valeurs'!$A$2:$L$1221,8,FALSE),"0")</f>
        <v>0</v>
      </c>
      <c r="AQ56" s="1" t="str">
        <f>IF(AND('V2 Global valeurs'!$G56="E",'V2 Global valeurs'!$E56="RENFORT 2"),VLOOKUP('V2 Global valeurs'!$A56,'V2 Global valeurs'!$A$2:$L$1221,9,FALSE),"0")</f>
        <v>0</v>
      </c>
      <c r="AR56" s="1" t="str">
        <f>IF(AND('V2 Global valeurs'!$G56="E",'V2 Global valeurs'!$E56="RENFORT 2"),VLOOKUP('V2 Global valeurs'!$A56,'V2 Global valeurs'!$A$2:$L$1221,10,FALSE),"0")</f>
        <v>0</v>
      </c>
      <c r="AS56" s="1" t="str">
        <f>IF(AND('V2 Global valeurs'!$G56="E",'V2 Global valeurs'!$E56="RENFORT 2"),VLOOKUP('V2 Global valeurs'!$A56,'V2 Global valeurs'!$A$2:$L$1221,11,FALSE),"0")</f>
        <v>0</v>
      </c>
      <c r="AT56" s="1" t="str">
        <f>IF(AND('V2 Global valeurs'!$G56="E",'V2 Global valeurs'!$E56="RENFORT 2"),VLOOKUP('V2 Global valeurs'!$A56,'V2 Global valeurs'!$A$2:$L$1221,12,FALSE),"0")</f>
        <v>0</v>
      </c>
      <c r="AU56" s="1" t="str">
        <f>IF(AND('V2 Global valeurs'!$G56="A",'V2 Global valeurs'!$E56="RENFORT 2"),VLOOKUP('V2 Global valeurs'!$A56,'V2 Global valeurs'!$A$2:$L$1221,8,FALSE),"0")</f>
        <v>0</v>
      </c>
      <c r="AV56" s="1" t="str">
        <f>IF(AND('V2 Global valeurs'!$G56="A",'V2 Global valeurs'!$E56="RENFORT 2"),VLOOKUP('V2 Global valeurs'!$A56,'V2 Global valeurs'!$A$2:$L$1221,9,FALSE),"0")</f>
        <v>0</v>
      </c>
      <c r="AW56" s="1" t="str">
        <f>IF(AND('V2 Global valeurs'!$G56="A",'V2 Global valeurs'!$E56="RENFORT 2"),VLOOKUP('V2 Global valeurs'!$A56,'V2 Global valeurs'!$A$2:$L$1221,10,FALSE),"0")</f>
        <v>0</v>
      </c>
      <c r="AX56" s="1" t="str">
        <f>IF(AND('V2 Global valeurs'!$G56="A",'V2 Global valeurs'!$E56="RENFORT 2"),VLOOKUP('V2 Global valeurs'!$A56,'V2 Global valeurs'!$A$2:$L$1221,11,FALSE),"0")</f>
        <v>0</v>
      </c>
      <c r="AY56" s="1" t="str">
        <f>IF(AND('V2 Global valeurs'!$G56="A",'V2 Global valeurs'!$E56="RENFORT 2"),VLOOKUP('V2 Global valeurs'!$A56,'V2 Global valeurs'!$A$2:$L$1221,12,FALSE),"0")</f>
        <v>0</v>
      </c>
    </row>
    <row r="57" spans="1:51" x14ac:dyDescent="0.25">
      <c r="A57" t="s">
        <v>138</v>
      </c>
      <c r="B57" t="s">
        <v>139</v>
      </c>
      <c r="C57" t="s">
        <v>139</v>
      </c>
      <c r="D57" t="s">
        <v>140</v>
      </c>
      <c r="E57" t="s">
        <v>367</v>
      </c>
      <c r="F57" s="2">
        <v>5</v>
      </c>
      <c r="G57" s="2" t="s">
        <v>9</v>
      </c>
      <c r="H57">
        <v>0</v>
      </c>
      <c r="I57">
        <v>55.76</v>
      </c>
      <c r="J57">
        <v>55.76</v>
      </c>
      <c r="K57">
        <v>40.17</v>
      </c>
      <c r="L57">
        <v>0</v>
      </c>
      <c r="M57" t="s">
        <v>139</v>
      </c>
      <c r="N57" t="s">
        <v>140</v>
      </c>
      <c r="O57" s="4" t="s">
        <v>9</v>
      </c>
      <c r="P57" s="9">
        <f>IF(AND('V2 Global valeurs'!$G57="E",'V2 Global valeurs'!E57="BASE"),VLOOKUP('V2 Global valeurs'!$A57,'V2 Global valeurs'!$A$2:$L$1221,8,FALSE),"0")</f>
        <v>0</v>
      </c>
      <c r="Q57" s="9">
        <f>IF(AND('V2 Global valeurs'!$G57="E",'V2 Global valeurs'!E57="BASE"),VLOOKUP('V2 Global valeurs'!$A57,'V2 Global valeurs'!$A$2:$L$1221,9,FALSE),"0")</f>
        <v>55.76</v>
      </c>
      <c r="R57" s="9">
        <f>IF(AND('V2 Global valeurs'!$G57="E",'V2 Global valeurs'!E57="BASE"),VLOOKUP('V2 Global valeurs'!$A57,'V2 Global valeurs'!$A$2:$L$1221,10,FALSE),"0")</f>
        <v>55.76</v>
      </c>
      <c r="S57" s="9">
        <f>IF(AND('V2 Global valeurs'!$G57="E",'V2 Global valeurs'!E57="BASE"),VLOOKUP('V2 Global valeurs'!$A57,'V2 Global valeurs'!$A$2:$L$1221,11,FALSE),"0")</f>
        <v>40.17</v>
      </c>
      <c r="T57" s="9">
        <f>IF(AND('V2 Global valeurs'!$G57="E",'V2 Global valeurs'!E57="BASE"),VLOOKUP('V2 Global valeurs'!$A57,'V2 Global valeurs'!$A$2:$L$1221,12,FALSE),"0")</f>
        <v>0</v>
      </c>
      <c r="U57" s="9" t="str">
        <f>IF(AND('V2 Global valeurs'!$G57="A",'V2 Global valeurs'!E57="BASE"),VLOOKUP('V2 Global valeurs'!$A57,'V2 Global valeurs'!$A$2:$L$1221,8,FALSE),"0")</f>
        <v>0</v>
      </c>
      <c r="V57" s="9" t="str">
        <f>IF(AND('V2 Global valeurs'!$G57="A",'V2 Global valeurs'!E57="BASE"),VLOOKUP('V2 Global valeurs'!$A57,'V2 Global valeurs'!$A$2:$L$1221,9,FALSE),"0")</f>
        <v>0</v>
      </c>
      <c r="W57" s="9" t="str">
        <f>IF(AND('V2 Global valeurs'!$G57="A",'V2 Global valeurs'!E57="BASE"),VLOOKUP('V2 Global valeurs'!$A57,'V2 Global valeurs'!$A$2:$L$1221,10,FALSE),"0")</f>
        <v>0</v>
      </c>
      <c r="X57" s="9" t="str">
        <f>IF(AND('V2 Global valeurs'!$G57="A",'V2 Global valeurs'!E57="BASE"),VLOOKUP('V2 Global valeurs'!$A57,'V2 Global valeurs'!$A$2:$L$1221,11,FALSE),"0")</f>
        <v>0</v>
      </c>
      <c r="Y57" s="9" t="str">
        <f>IF(AND('V2 Global valeurs'!$G57="A",'V2 Global valeurs'!E57="BASE"),VLOOKUP('V2 Global valeurs'!$A57,'V2 Global valeurs'!$A$2:$L$1221,12,FALSE),"0")</f>
        <v>0</v>
      </c>
      <c r="AB57" s="3"/>
      <c r="AC57" s="3" t="str">
        <f>IF(AND('V2 Global valeurs'!$G57="E",'V2 Global valeurs'!$E57="RENFORT 1"),VLOOKUP('V2 Global valeurs'!$A57,'V2 Global valeurs'!$A$2:$L$1221,8,FALSE),"0")</f>
        <v>0</v>
      </c>
      <c r="AD57" s="3" t="str">
        <f>IF(AND('V2 Global valeurs'!$G57="E",'V2 Global valeurs'!$E57="RENFORT 1"),VLOOKUP('V2 Global valeurs'!$A57,'V2 Global valeurs'!$A$2:$L$1221,9,FALSE),"0")</f>
        <v>0</v>
      </c>
      <c r="AE57" s="3" t="str">
        <f>IF(AND('V2 Global valeurs'!$G57="E",'V2 Global valeurs'!$E57="RENFORT 1"),VLOOKUP('V2 Global valeurs'!$A57,'V2 Global valeurs'!$A$2:$L$1221,10,FALSE),"0")</f>
        <v>0</v>
      </c>
      <c r="AF57" s="3" t="str">
        <f>IF(AND('V2 Global valeurs'!$G57="E",'V2 Global valeurs'!$E57="RENFORT 1"),VLOOKUP('V2 Global valeurs'!$A57,'V2 Global valeurs'!$A$2:$L$1221,11,FALSE),"0")</f>
        <v>0</v>
      </c>
      <c r="AG57" s="3" t="str">
        <f>IF(AND('V2 Global valeurs'!$G57="E",'V2 Global valeurs'!$E57="RENFORT 1"),VLOOKUP('V2 Global valeurs'!$A57,'V2 Global valeurs'!$A$2:$L$1221,12,FALSE),"0")</f>
        <v>0</v>
      </c>
      <c r="AH57" s="3" t="str">
        <f>IF(AND('V2 Global valeurs'!$G57="A",'V2 Global valeurs'!$E57="RENFORT 1"),VLOOKUP('V2 Global valeurs'!$A57,'V2 Global valeurs'!$A$2:$L$1221,8,FALSE),"0")</f>
        <v>0</v>
      </c>
      <c r="AI57" s="3" t="str">
        <f>IF(AND('V2 Global valeurs'!$G57="A",'V2 Global valeurs'!$E57="RENFORT 1"),VLOOKUP('V2 Global valeurs'!$A57,'V2 Global valeurs'!$A$2:$L$1221,9,FALSE),"0")</f>
        <v>0</v>
      </c>
      <c r="AJ57" s="3" t="str">
        <f>IF(AND('V2 Global valeurs'!$G57="A",'V2 Global valeurs'!$E57="RENFORT 1"),VLOOKUP('V2 Global valeurs'!$A57,'V2 Global valeurs'!$A$2:$L$1221,10,FALSE),"0")</f>
        <v>0</v>
      </c>
      <c r="AK57" s="3" t="str">
        <f>IF(AND('V2 Global valeurs'!$G57="A",'V2 Global valeurs'!$E57="RENFORT 1"),VLOOKUP('V2 Global valeurs'!$A57,'V2 Global valeurs'!$A$2:$L$1221,11,FALSE),"0")</f>
        <v>0</v>
      </c>
      <c r="AL57" s="3" t="str">
        <f>IF(AND('V2 Global valeurs'!$G57="A",'V2 Global valeurs'!$E57="RENFORT 1"),VLOOKUP('V2 Global valeurs'!$A57,'V2 Global valeurs'!$A$2:$L$1221,12,FALSE),"0")</f>
        <v>0</v>
      </c>
      <c r="AP57" s="1" t="str">
        <f>IF(AND('V2 Global valeurs'!$G57="E",'V2 Global valeurs'!$E57="RENFORT 2"),VLOOKUP('V2 Global valeurs'!$A57,'V2 Global valeurs'!$A$2:$L$1221,8,FALSE),"0")</f>
        <v>0</v>
      </c>
      <c r="AQ57" s="1" t="str">
        <f>IF(AND('V2 Global valeurs'!$G57="E",'V2 Global valeurs'!$E57="RENFORT 2"),VLOOKUP('V2 Global valeurs'!$A57,'V2 Global valeurs'!$A$2:$L$1221,9,FALSE),"0")</f>
        <v>0</v>
      </c>
      <c r="AR57" s="1" t="str">
        <f>IF(AND('V2 Global valeurs'!$G57="E",'V2 Global valeurs'!$E57="RENFORT 2"),VLOOKUP('V2 Global valeurs'!$A57,'V2 Global valeurs'!$A$2:$L$1221,10,FALSE),"0")</f>
        <v>0</v>
      </c>
      <c r="AS57" s="1" t="str">
        <f>IF(AND('V2 Global valeurs'!$G57="E",'V2 Global valeurs'!$E57="RENFORT 2"),VLOOKUP('V2 Global valeurs'!$A57,'V2 Global valeurs'!$A$2:$L$1221,11,FALSE),"0")</f>
        <v>0</v>
      </c>
      <c r="AT57" s="1" t="str">
        <f>IF(AND('V2 Global valeurs'!$G57="E",'V2 Global valeurs'!$E57="RENFORT 2"),VLOOKUP('V2 Global valeurs'!$A57,'V2 Global valeurs'!$A$2:$L$1221,12,FALSE),"0")</f>
        <v>0</v>
      </c>
      <c r="AU57" s="1" t="str">
        <f>IF(AND('V2 Global valeurs'!$G57="A",'V2 Global valeurs'!$E57="RENFORT 2"),VLOOKUP('V2 Global valeurs'!$A57,'V2 Global valeurs'!$A$2:$L$1221,8,FALSE),"0")</f>
        <v>0</v>
      </c>
      <c r="AV57" s="1" t="str">
        <f>IF(AND('V2 Global valeurs'!$G57="A",'V2 Global valeurs'!$E57="RENFORT 2"),VLOOKUP('V2 Global valeurs'!$A57,'V2 Global valeurs'!$A$2:$L$1221,9,FALSE),"0")</f>
        <v>0</v>
      </c>
      <c r="AW57" s="1" t="str">
        <f>IF(AND('V2 Global valeurs'!$G57="A",'V2 Global valeurs'!$E57="RENFORT 2"),VLOOKUP('V2 Global valeurs'!$A57,'V2 Global valeurs'!$A$2:$L$1221,10,FALSE),"0")</f>
        <v>0</v>
      </c>
      <c r="AX57" s="1" t="str">
        <f>IF(AND('V2 Global valeurs'!$G57="A",'V2 Global valeurs'!$E57="RENFORT 2"),VLOOKUP('V2 Global valeurs'!$A57,'V2 Global valeurs'!$A$2:$L$1221,11,FALSE),"0")</f>
        <v>0</v>
      </c>
      <c r="AY57" s="1" t="str">
        <f>IF(AND('V2 Global valeurs'!$G57="A",'V2 Global valeurs'!$E57="RENFORT 2"),VLOOKUP('V2 Global valeurs'!$A57,'V2 Global valeurs'!$A$2:$L$1221,12,FALSE),"0")</f>
        <v>0</v>
      </c>
    </row>
    <row r="58" spans="1:51" x14ac:dyDescent="0.25">
      <c r="A58" t="s">
        <v>141</v>
      </c>
      <c r="B58" t="s">
        <v>142</v>
      </c>
      <c r="C58" t="s">
        <v>143</v>
      </c>
      <c r="D58" t="s">
        <v>144</v>
      </c>
      <c r="E58" t="s">
        <v>367</v>
      </c>
      <c r="F58" s="2">
        <v>4</v>
      </c>
      <c r="G58" s="2" t="s">
        <v>14</v>
      </c>
      <c r="H58">
        <v>0</v>
      </c>
      <c r="I58">
        <v>0</v>
      </c>
      <c r="J58">
        <v>0</v>
      </c>
      <c r="K58">
        <v>95.689999999999984</v>
      </c>
      <c r="L58">
        <v>0</v>
      </c>
      <c r="M58" t="s">
        <v>143</v>
      </c>
      <c r="N58" t="s">
        <v>144</v>
      </c>
      <c r="O58" s="4" t="s">
        <v>14</v>
      </c>
      <c r="P58" s="9" t="str">
        <f>IF(AND('V2 Global valeurs'!$G58="E",'V2 Global valeurs'!E58="BASE"),VLOOKUP('V2 Global valeurs'!$A58,'V2 Global valeurs'!$A$2:$L$1221,8,FALSE),"0")</f>
        <v>0</v>
      </c>
      <c r="Q58" s="9" t="str">
        <f>IF(AND('V2 Global valeurs'!$G58="E",'V2 Global valeurs'!E58="BASE"),VLOOKUP('V2 Global valeurs'!$A58,'V2 Global valeurs'!$A$2:$L$1221,9,FALSE),"0")</f>
        <v>0</v>
      </c>
      <c r="R58" s="9" t="str">
        <f>IF(AND('V2 Global valeurs'!$G58="E",'V2 Global valeurs'!E58="BASE"),VLOOKUP('V2 Global valeurs'!$A58,'V2 Global valeurs'!$A$2:$L$1221,10,FALSE),"0")</f>
        <v>0</v>
      </c>
      <c r="S58" s="9" t="str">
        <f>IF(AND('V2 Global valeurs'!$G58="E",'V2 Global valeurs'!E58="BASE"),VLOOKUP('V2 Global valeurs'!$A58,'V2 Global valeurs'!$A$2:$L$1221,11,FALSE),"0")</f>
        <v>0</v>
      </c>
      <c r="T58" s="9" t="str">
        <f>IF(AND('V2 Global valeurs'!$G58="E",'V2 Global valeurs'!E58="BASE"),VLOOKUP('V2 Global valeurs'!$A58,'V2 Global valeurs'!$A$2:$L$1221,12,FALSE),"0")</f>
        <v>0</v>
      </c>
      <c r="U58" s="9">
        <f>IF(AND('V2 Global valeurs'!$G58="A",'V2 Global valeurs'!E58="BASE"),VLOOKUP('V2 Global valeurs'!$A58,'V2 Global valeurs'!$A$2:$L$1221,8,FALSE),"0")</f>
        <v>0</v>
      </c>
      <c r="V58" s="9">
        <f>IF(AND('V2 Global valeurs'!$G58="A",'V2 Global valeurs'!E58="BASE"),VLOOKUP('V2 Global valeurs'!$A58,'V2 Global valeurs'!$A$2:$L$1221,9,FALSE),"0")</f>
        <v>0</v>
      </c>
      <c r="W58" s="9">
        <f>IF(AND('V2 Global valeurs'!$G58="A",'V2 Global valeurs'!E58="BASE"),VLOOKUP('V2 Global valeurs'!$A58,'V2 Global valeurs'!$A$2:$L$1221,10,FALSE),"0")</f>
        <v>0</v>
      </c>
      <c r="X58" s="9">
        <f>IF(AND('V2 Global valeurs'!$G58="A",'V2 Global valeurs'!E58="BASE"),VLOOKUP('V2 Global valeurs'!$A58,'V2 Global valeurs'!$A$2:$L$1221,11,FALSE),"0")</f>
        <v>95.689999999999984</v>
      </c>
      <c r="Y58" s="9">
        <f>IF(AND('V2 Global valeurs'!$G58="A",'V2 Global valeurs'!E58="BASE"),VLOOKUP('V2 Global valeurs'!$A58,'V2 Global valeurs'!$A$2:$L$1221,12,FALSE),"0")</f>
        <v>0</v>
      </c>
      <c r="AB58" s="3"/>
      <c r="AC58" s="3" t="str">
        <f>IF(AND('V2 Global valeurs'!$G58="E",'V2 Global valeurs'!$E58="RENFORT 1"),VLOOKUP('V2 Global valeurs'!$A58,'V2 Global valeurs'!$A$2:$L$1221,8,FALSE),"0")</f>
        <v>0</v>
      </c>
      <c r="AD58" s="3" t="str">
        <f>IF(AND('V2 Global valeurs'!$G58="E",'V2 Global valeurs'!$E58="RENFORT 1"),VLOOKUP('V2 Global valeurs'!$A58,'V2 Global valeurs'!$A$2:$L$1221,9,FALSE),"0")</f>
        <v>0</v>
      </c>
      <c r="AE58" s="3" t="str">
        <f>IF(AND('V2 Global valeurs'!$G58="E",'V2 Global valeurs'!$E58="RENFORT 1"),VLOOKUP('V2 Global valeurs'!$A58,'V2 Global valeurs'!$A$2:$L$1221,10,FALSE),"0")</f>
        <v>0</v>
      </c>
      <c r="AF58" s="3" t="str">
        <f>IF(AND('V2 Global valeurs'!$G58="E",'V2 Global valeurs'!$E58="RENFORT 1"),VLOOKUP('V2 Global valeurs'!$A58,'V2 Global valeurs'!$A$2:$L$1221,11,FALSE),"0")</f>
        <v>0</v>
      </c>
      <c r="AG58" s="3" t="str">
        <f>IF(AND('V2 Global valeurs'!$G58="E",'V2 Global valeurs'!$E58="RENFORT 1"),VLOOKUP('V2 Global valeurs'!$A58,'V2 Global valeurs'!$A$2:$L$1221,12,FALSE),"0")</f>
        <v>0</v>
      </c>
      <c r="AH58" s="3" t="str">
        <f>IF(AND('V2 Global valeurs'!$G58="A",'V2 Global valeurs'!$E58="RENFORT 1"),VLOOKUP('V2 Global valeurs'!$A58,'V2 Global valeurs'!$A$2:$L$1221,8,FALSE),"0")</f>
        <v>0</v>
      </c>
      <c r="AI58" s="3" t="str">
        <f>IF(AND('V2 Global valeurs'!$G58="A",'V2 Global valeurs'!$E58="RENFORT 1"),VLOOKUP('V2 Global valeurs'!$A58,'V2 Global valeurs'!$A$2:$L$1221,9,FALSE),"0")</f>
        <v>0</v>
      </c>
      <c r="AJ58" s="3" t="str">
        <f>IF(AND('V2 Global valeurs'!$G58="A",'V2 Global valeurs'!$E58="RENFORT 1"),VLOOKUP('V2 Global valeurs'!$A58,'V2 Global valeurs'!$A$2:$L$1221,10,FALSE),"0")</f>
        <v>0</v>
      </c>
      <c r="AK58" s="3" t="str">
        <f>IF(AND('V2 Global valeurs'!$G58="A",'V2 Global valeurs'!$E58="RENFORT 1"),VLOOKUP('V2 Global valeurs'!$A58,'V2 Global valeurs'!$A$2:$L$1221,11,FALSE),"0")</f>
        <v>0</v>
      </c>
      <c r="AL58" s="3" t="str">
        <f>IF(AND('V2 Global valeurs'!$G58="A",'V2 Global valeurs'!$E58="RENFORT 1"),VLOOKUP('V2 Global valeurs'!$A58,'V2 Global valeurs'!$A$2:$L$1221,12,FALSE),"0")</f>
        <v>0</v>
      </c>
      <c r="AP58" s="1" t="str">
        <f>IF(AND('V2 Global valeurs'!$G58="E",'V2 Global valeurs'!$E58="RENFORT 2"),VLOOKUP('V2 Global valeurs'!$A58,'V2 Global valeurs'!$A$2:$L$1221,8,FALSE),"0")</f>
        <v>0</v>
      </c>
      <c r="AQ58" s="1" t="str">
        <f>IF(AND('V2 Global valeurs'!$G58="E",'V2 Global valeurs'!$E58="RENFORT 2"),VLOOKUP('V2 Global valeurs'!$A58,'V2 Global valeurs'!$A$2:$L$1221,9,FALSE),"0")</f>
        <v>0</v>
      </c>
      <c r="AR58" s="1" t="str">
        <f>IF(AND('V2 Global valeurs'!$G58="E",'V2 Global valeurs'!$E58="RENFORT 2"),VLOOKUP('V2 Global valeurs'!$A58,'V2 Global valeurs'!$A$2:$L$1221,10,FALSE),"0")</f>
        <v>0</v>
      </c>
      <c r="AS58" s="1" t="str">
        <f>IF(AND('V2 Global valeurs'!$G58="E",'V2 Global valeurs'!$E58="RENFORT 2"),VLOOKUP('V2 Global valeurs'!$A58,'V2 Global valeurs'!$A$2:$L$1221,11,FALSE),"0")</f>
        <v>0</v>
      </c>
      <c r="AT58" s="1" t="str">
        <f>IF(AND('V2 Global valeurs'!$G58="E",'V2 Global valeurs'!$E58="RENFORT 2"),VLOOKUP('V2 Global valeurs'!$A58,'V2 Global valeurs'!$A$2:$L$1221,12,FALSE),"0")</f>
        <v>0</v>
      </c>
      <c r="AU58" s="1" t="str">
        <f>IF(AND('V2 Global valeurs'!$G58="A",'V2 Global valeurs'!$E58="RENFORT 2"),VLOOKUP('V2 Global valeurs'!$A58,'V2 Global valeurs'!$A$2:$L$1221,8,FALSE),"0")</f>
        <v>0</v>
      </c>
      <c r="AV58" s="1" t="str">
        <f>IF(AND('V2 Global valeurs'!$G58="A",'V2 Global valeurs'!$E58="RENFORT 2"),VLOOKUP('V2 Global valeurs'!$A58,'V2 Global valeurs'!$A$2:$L$1221,9,FALSE),"0")</f>
        <v>0</v>
      </c>
      <c r="AW58" s="1" t="str">
        <f>IF(AND('V2 Global valeurs'!$G58="A",'V2 Global valeurs'!$E58="RENFORT 2"),VLOOKUP('V2 Global valeurs'!$A58,'V2 Global valeurs'!$A$2:$L$1221,10,FALSE),"0")</f>
        <v>0</v>
      </c>
      <c r="AX58" s="1" t="str">
        <f>IF(AND('V2 Global valeurs'!$G58="A",'V2 Global valeurs'!$E58="RENFORT 2"),VLOOKUP('V2 Global valeurs'!$A58,'V2 Global valeurs'!$A$2:$L$1221,11,FALSE),"0")</f>
        <v>0</v>
      </c>
      <c r="AY58" s="1" t="str">
        <f>IF(AND('V2 Global valeurs'!$G58="A",'V2 Global valeurs'!$E58="RENFORT 2"),VLOOKUP('V2 Global valeurs'!$A58,'V2 Global valeurs'!$A$2:$L$1221,12,FALSE),"0")</f>
        <v>0</v>
      </c>
    </row>
    <row r="59" spans="1:51" x14ac:dyDescent="0.25">
      <c r="A59" s="11" t="s">
        <v>415</v>
      </c>
      <c r="B59" t="s">
        <v>142</v>
      </c>
      <c r="C59" t="s">
        <v>143</v>
      </c>
      <c r="D59" t="s">
        <v>144</v>
      </c>
      <c r="E59" t="s">
        <v>367</v>
      </c>
      <c r="F59" s="2">
        <v>4</v>
      </c>
      <c r="G59" s="2" t="s">
        <v>9</v>
      </c>
      <c r="H59">
        <v>0</v>
      </c>
      <c r="I59">
        <v>68.789999999999992</v>
      </c>
      <c r="J59">
        <v>0</v>
      </c>
      <c r="K59">
        <v>68.789999999999992</v>
      </c>
      <c r="L59">
        <v>0</v>
      </c>
      <c r="M59" t="s">
        <v>143</v>
      </c>
      <c r="N59" t="s">
        <v>144</v>
      </c>
      <c r="O59" s="4" t="s">
        <v>9</v>
      </c>
      <c r="P59" s="9">
        <f>IF(AND('V2 Global valeurs'!$G59="E",'V2 Global valeurs'!E59="BASE"),VLOOKUP('V2 Global valeurs'!$A59,'V2 Global valeurs'!$A$2:$L$1221,8,FALSE),"0")</f>
        <v>0</v>
      </c>
      <c r="Q59" s="9">
        <f>IF(AND('V2 Global valeurs'!$G59="E",'V2 Global valeurs'!E59="BASE"),VLOOKUP('V2 Global valeurs'!$A59,'V2 Global valeurs'!$A$2:$L$1221,9,FALSE),"0")</f>
        <v>68.789999999999992</v>
      </c>
      <c r="R59" s="9">
        <f>IF(AND('V2 Global valeurs'!$G59="E",'V2 Global valeurs'!E59="BASE"),VLOOKUP('V2 Global valeurs'!$A59,'V2 Global valeurs'!$A$2:$L$1221,10,FALSE),"0")</f>
        <v>0</v>
      </c>
      <c r="S59" s="9">
        <f>IF(AND('V2 Global valeurs'!$G59="E",'V2 Global valeurs'!E59="BASE"),VLOOKUP('V2 Global valeurs'!$A59,'V2 Global valeurs'!$A$2:$L$1221,11,FALSE),"0")</f>
        <v>68.789999999999992</v>
      </c>
      <c r="T59" s="9">
        <f>IF(AND('V2 Global valeurs'!$G59="E",'V2 Global valeurs'!E59="BASE"),VLOOKUP('V2 Global valeurs'!$A59,'V2 Global valeurs'!$A$2:$L$1221,12,FALSE),"0")</f>
        <v>0</v>
      </c>
      <c r="U59" s="9" t="str">
        <f>IF(AND('V2 Global valeurs'!$G59="A",'V2 Global valeurs'!E59="BASE"),VLOOKUP('V2 Global valeurs'!$A59,'V2 Global valeurs'!$A$2:$L$1221,8,FALSE),"0")</f>
        <v>0</v>
      </c>
      <c r="V59" s="9" t="str">
        <f>IF(AND('V2 Global valeurs'!$G59="A",'V2 Global valeurs'!E59="BASE"),VLOOKUP('V2 Global valeurs'!$A59,'V2 Global valeurs'!$A$2:$L$1221,9,FALSE),"0")</f>
        <v>0</v>
      </c>
      <c r="W59" s="9" t="str">
        <f>IF(AND('V2 Global valeurs'!$G59="A",'V2 Global valeurs'!E59="BASE"),VLOOKUP('V2 Global valeurs'!$A59,'V2 Global valeurs'!$A$2:$L$1221,10,FALSE),"0")</f>
        <v>0</v>
      </c>
      <c r="X59" s="9" t="str">
        <f>IF(AND('V2 Global valeurs'!$G59="A",'V2 Global valeurs'!E59="BASE"),VLOOKUP('V2 Global valeurs'!$A59,'V2 Global valeurs'!$A$2:$L$1221,11,FALSE),"0")</f>
        <v>0</v>
      </c>
      <c r="Y59" s="9" t="str">
        <f>IF(AND('V2 Global valeurs'!$G59="A",'V2 Global valeurs'!E59="BASE"),VLOOKUP('V2 Global valeurs'!$A59,'V2 Global valeurs'!$A$2:$L$1221,12,FALSE),"0")</f>
        <v>0</v>
      </c>
      <c r="AB59" s="3"/>
      <c r="AC59" s="3" t="str">
        <f>IF(AND('V2 Global valeurs'!$G59="E",'V2 Global valeurs'!$E59="RENFORT 1"),VLOOKUP('V2 Global valeurs'!$A59,'V2 Global valeurs'!$A$2:$L$1221,8,FALSE),"0")</f>
        <v>0</v>
      </c>
      <c r="AD59" s="3" t="str">
        <f>IF(AND('V2 Global valeurs'!$G59="E",'V2 Global valeurs'!$E59="RENFORT 1"),VLOOKUP('V2 Global valeurs'!$A59,'V2 Global valeurs'!$A$2:$L$1221,9,FALSE),"0")</f>
        <v>0</v>
      </c>
      <c r="AE59" s="3" t="str">
        <f>IF(AND('V2 Global valeurs'!$G59="E",'V2 Global valeurs'!$E59="RENFORT 1"),VLOOKUP('V2 Global valeurs'!$A59,'V2 Global valeurs'!$A$2:$L$1221,10,FALSE),"0")</f>
        <v>0</v>
      </c>
      <c r="AF59" s="3" t="str">
        <f>IF(AND('V2 Global valeurs'!$G59="E",'V2 Global valeurs'!$E59="RENFORT 1"),VLOOKUP('V2 Global valeurs'!$A59,'V2 Global valeurs'!$A$2:$L$1221,11,FALSE),"0")</f>
        <v>0</v>
      </c>
      <c r="AG59" s="3" t="str">
        <f>IF(AND('V2 Global valeurs'!$G59="E",'V2 Global valeurs'!$E59="RENFORT 1"),VLOOKUP('V2 Global valeurs'!$A59,'V2 Global valeurs'!$A$2:$L$1221,12,FALSE),"0")</f>
        <v>0</v>
      </c>
      <c r="AH59" s="3" t="str">
        <f>IF(AND('V2 Global valeurs'!$G59="A",'V2 Global valeurs'!$E59="RENFORT 1"),VLOOKUP('V2 Global valeurs'!$A59,'V2 Global valeurs'!$A$2:$L$1221,8,FALSE),"0")</f>
        <v>0</v>
      </c>
      <c r="AI59" s="3" t="str">
        <f>IF(AND('V2 Global valeurs'!$G59="A",'V2 Global valeurs'!$E59="RENFORT 1"),VLOOKUP('V2 Global valeurs'!$A59,'V2 Global valeurs'!$A$2:$L$1221,9,FALSE),"0")</f>
        <v>0</v>
      </c>
      <c r="AJ59" s="3" t="str">
        <f>IF(AND('V2 Global valeurs'!$G59="A",'V2 Global valeurs'!$E59="RENFORT 1"),VLOOKUP('V2 Global valeurs'!$A59,'V2 Global valeurs'!$A$2:$L$1221,10,FALSE),"0")</f>
        <v>0</v>
      </c>
      <c r="AK59" s="3" t="str">
        <f>IF(AND('V2 Global valeurs'!$G59="A",'V2 Global valeurs'!$E59="RENFORT 1"),VLOOKUP('V2 Global valeurs'!$A59,'V2 Global valeurs'!$A$2:$L$1221,11,FALSE),"0")</f>
        <v>0</v>
      </c>
      <c r="AL59" s="3" t="str">
        <f>IF(AND('V2 Global valeurs'!$G59="A",'V2 Global valeurs'!$E59="RENFORT 1"),VLOOKUP('V2 Global valeurs'!$A59,'V2 Global valeurs'!$A$2:$L$1221,12,FALSE),"0")</f>
        <v>0</v>
      </c>
      <c r="AP59" s="1" t="str">
        <f>IF(AND('V2 Global valeurs'!$G59="E",'V2 Global valeurs'!$E59="RENFORT 2"),VLOOKUP('V2 Global valeurs'!$A59,'V2 Global valeurs'!$A$2:$L$1221,8,FALSE),"0")</f>
        <v>0</v>
      </c>
      <c r="AQ59" s="1" t="str">
        <f>IF(AND('V2 Global valeurs'!$G59="E",'V2 Global valeurs'!$E59="RENFORT 2"),VLOOKUP('V2 Global valeurs'!$A59,'V2 Global valeurs'!$A$2:$L$1221,9,FALSE),"0")</f>
        <v>0</v>
      </c>
      <c r="AR59" s="1" t="str">
        <f>IF(AND('V2 Global valeurs'!$G59="E",'V2 Global valeurs'!$E59="RENFORT 2"),VLOOKUP('V2 Global valeurs'!$A59,'V2 Global valeurs'!$A$2:$L$1221,10,FALSE),"0")</f>
        <v>0</v>
      </c>
      <c r="AS59" s="1" t="str">
        <f>IF(AND('V2 Global valeurs'!$G59="E",'V2 Global valeurs'!$E59="RENFORT 2"),VLOOKUP('V2 Global valeurs'!$A59,'V2 Global valeurs'!$A$2:$L$1221,11,FALSE),"0")</f>
        <v>0</v>
      </c>
      <c r="AT59" s="1" t="str">
        <f>IF(AND('V2 Global valeurs'!$G59="E",'V2 Global valeurs'!$E59="RENFORT 2"),VLOOKUP('V2 Global valeurs'!$A59,'V2 Global valeurs'!$A$2:$L$1221,12,FALSE),"0")</f>
        <v>0</v>
      </c>
      <c r="AU59" s="1" t="str">
        <f>IF(AND('V2 Global valeurs'!$G59="A",'V2 Global valeurs'!$E59="RENFORT 2"),VLOOKUP('V2 Global valeurs'!$A59,'V2 Global valeurs'!$A$2:$L$1221,8,FALSE),"0")</f>
        <v>0</v>
      </c>
      <c r="AV59" s="1" t="str">
        <f>IF(AND('V2 Global valeurs'!$G59="A",'V2 Global valeurs'!$E59="RENFORT 2"),VLOOKUP('V2 Global valeurs'!$A59,'V2 Global valeurs'!$A$2:$L$1221,9,FALSE),"0")</f>
        <v>0</v>
      </c>
      <c r="AW59" s="1" t="str">
        <f>IF(AND('V2 Global valeurs'!$G59="A",'V2 Global valeurs'!$E59="RENFORT 2"),VLOOKUP('V2 Global valeurs'!$A59,'V2 Global valeurs'!$A$2:$L$1221,10,FALSE),"0")</f>
        <v>0</v>
      </c>
      <c r="AX59" s="1" t="str">
        <f>IF(AND('V2 Global valeurs'!$G59="A",'V2 Global valeurs'!$E59="RENFORT 2"),VLOOKUP('V2 Global valeurs'!$A59,'V2 Global valeurs'!$A$2:$L$1221,11,FALSE),"0")</f>
        <v>0</v>
      </c>
      <c r="AY59" s="1" t="str">
        <f>IF(AND('V2 Global valeurs'!$G59="A",'V2 Global valeurs'!$E59="RENFORT 2"),VLOOKUP('V2 Global valeurs'!$A59,'V2 Global valeurs'!$A$2:$L$1221,12,FALSE),"0")</f>
        <v>0</v>
      </c>
    </row>
    <row r="60" spans="1:51" x14ac:dyDescent="0.25">
      <c r="A60" t="s">
        <v>145</v>
      </c>
      <c r="B60" t="s">
        <v>142</v>
      </c>
      <c r="C60" t="s">
        <v>146</v>
      </c>
      <c r="D60" t="s">
        <v>147</v>
      </c>
      <c r="E60" t="s">
        <v>368</v>
      </c>
      <c r="F60">
        <v>4</v>
      </c>
      <c r="G60" s="2" t="s">
        <v>14</v>
      </c>
      <c r="H60">
        <v>0</v>
      </c>
      <c r="I60">
        <v>15.36</v>
      </c>
      <c r="J60">
        <v>0</v>
      </c>
      <c r="K60">
        <v>133.1</v>
      </c>
      <c r="L60">
        <v>0</v>
      </c>
      <c r="O60" s="4"/>
      <c r="P60" s="9" t="str">
        <f>IF(AND('V2 Global valeurs'!$G60="E",'V2 Global valeurs'!E60="BASE"),VLOOKUP('V2 Global valeurs'!$A60,'V2 Global valeurs'!$A$2:$L$1221,8,FALSE),"0")</f>
        <v>0</v>
      </c>
      <c r="Q60" s="9" t="str">
        <f>IF(AND('V2 Global valeurs'!$G60="E",'V2 Global valeurs'!E60="BASE"),VLOOKUP('V2 Global valeurs'!$A60,'V2 Global valeurs'!$A$2:$L$1221,9,FALSE),"0")</f>
        <v>0</v>
      </c>
      <c r="R60" s="9" t="str">
        <f>IF(AND('V2 Global valeurs'!$G60="E",'V2 Global valeurs'!E60="BASE"),VLOOKUP('V2 Global valeurs'!$A60,'V2 Global valeurs'!$A$2:$L$1221,10,FALSE),"0")</f>
        <v>0</v>
      </c>
      <c r="S60" s="9" t="str">
        <f>IF(AND('V2 Global valeurs'!$G60="E",'V2 Global valeurs'!E60="BASE"),VLOOKUP('V2 Global valeurs'!$A60,'V2 Global valeurs'!$A$2:$L$1221,11,FALSE),"0")</f>
        <v>0</v>
      </c>
      <c r="T60" s="9" t="str">
        <f>IF(AND('V2 Global valeurs'!$G60="E",'V2 Global valeurs'!E60="BASE"),VLOOKUP('V2 Global valeurs'!$A60,'V2 Global valeurs'!$A$2:$L$1221,12,FALSE),"0")</f>
        <v>0</v>
      </c>
      <c r="U60" s="9" t="str">
        <f>IF(AND('V2 Global valeurs'!$G60="A",'V2 Global valeurs'!E60="BASE"),VLOOKUP('V2 Global valeurs'!$A60,'V2 Global valeurs'!$A$2:$L$1221,8,FALSE),"0")</f>
        <v>0</v>
      </c>
      <c r="V60" s="9" t="str">
        <f>IF(AND('V2 Global valeurs'!$G60="A",'V2 Global valeurs'!E60="BASE"),VLOOKUP('V2 Global valeurs'!$A60,'V2 Global valeurs'!$A$2:$L$1221,9,FALSE),"0")</f>
        <v>0</v>
      </c>
      <c r="W60" s="9" t="str">
        <f>IF(AND('V2 Global valeurs'!$G60="A",'V2 Global valeurs'!E60="BASE"),VLOOKUP('V2 Global valeurs'!$A60,'V2 Global valeurs'!$A$2:$L$1221,10,FALSE),"0")</f>
        <v>0</v>
      </c>
      <c r="X60" s="9" t="str">
        <f>IF(AND('V2 Global valeurs'!$G60="A",'V2 Global valeurs'!E60="BASE"),VLOOKUP('V2 Global valeurs'!$A60,'V2 Global valeurs'!$A$2:$L$1221,11,FALSE),"0")</f>
        <v>0</v>
      </c>
      <c r="Y60" s="9" t="str">
        <f>IF(AND('V2 Global valeurs'!$G60="A",'V2 Global valeurs'!E60="BASE"),VLOOKUP('V2 Global valeurs'!$A60,'V2 Global valeurs'!$A$2:$L$1221,12,FALSE),"0")</f>
        <v>0</v>
      </c>
      <c r="Z60" t="s">
        <v>146</v>
      </c>
      <c r="AA60" t="s">
        <v>147</v>
      </c>
      <c r="AB60" s="3" t="s">
        <v>14</v>
      </c>
      <c r="AC60" s="3" t="str">
        <f>IF(AND('V2 Global valeurs'!$G60="E",'V2 Global valeurs'!$E60="RENFORT 1"),VLOOKUP('V2 Global valeurs'!$A60,'V2 Global valeurs'!$A$2:$L$1221,8,FALSE),"0")</f>
        <v>0</v>
      </c>
      <c r="AD60" s="3" t="str">
        <f>IF(AND('V2 Global valeurs'!$G60="E",'V2 Global valeurs'!$E60="RENFORT 1"),VLOOKUP('V2 Global valeurs'!$A60,'V2 Global valeurs'!$A$2:$L$1221,9,FALSE),"0")</f>
        <v>0</v>
      </c>
      <c r="AE60" s="3" t="str">
        <f>IF(AND('V2 Global valeurs'!$G60="E",'V2 Global valeurs'!$E60="RENFORT 1"),VLOOKUP('V2 Global valeurs'!$A60,'V2 Global valeurs'!$A$2:$L$1221,10,FALSE),"0")</f>
        <v>0</v>
      </c>
      <c r="AF60" s="3" t="str">
        <f>IF(AND('V2 Global valeurs'!$G60="E",'V2 Global valeurs'!$E60="RENFORT 1"),VLOOKUP('V2 Global valeurs'!$A60,'V2 Global valeurs'!$A$2:$L$1221,11,FALSE),"0")</f>
        <v>0</v>
      </c>
      <c r="AG60" s="3" t="str">
        <f>IF(AND('V2 Global valeurs'!$G60="E",'V2 Global valeurs'!$E60="RENFORT 1"),VLOOKUP('V2 Global valeurs'!$A60,'V2 Global valeurs'!$A$2:$L$1221,12,FALSE),"0")</f>
        <v>0</v>
      </c>
      <c r="AH60" s="3">
        <f>IF(AND('V2 Global valeurs'!$G60="A",'V2 Global valeurs'!$E60="RENFORT 1"),VLOOKUP('V2 Global valeurs'!$A60,'V2 Global valeurs'!$A$2:$L$1221,8,FALSE),"0")</f>
        <v>0</v>
      </c>
      <c r="AI60" s="3">
        <f>IF(AND('V2 Global valeurs'!$G60="A",'V2 Global valeurs'!$E60="RENFORT 1"),VLOOKUP('V2 Global valeurs'!$A60,'V2 Global valeurs'!$A$2:$L$1221,9,FALSE),"0")</f>
        <v>15.36</v>
      </c>
      <c r="AJ60" s="3">
        <f>IF(AND('V2 Global valeurs'!$G60="A",'V2 Global valeurs'!$E60="RENFORT 1"),VLOOKUP('V2 Global valeurs'!$A60,'V2 Global valeurs'!$A$2:$L$1221,10,FALSE),"0")</f>
        <v>0</v>
      </c>
      <c r="AK60" s="3">
        <f>IF(AND('V2 Global valeurs'!$G60="A",'V2 Global valeurs'!$E60="RENFORT 1"),VLOOKUP('V2 Global valeurs'!$A60,'V2 Global valeurs'!$A$2:$L$1221,11,FALSE),"0")</f>
        <v>133.1</v>
      </c>
      <c r="AL60" s="3">
        <f>IF(AND('V2 Global valeurs'!$G60="A",'V2 Global valeurs'!$E60="RENFORT 1"),VLOOKUP('V2 Global valeurs'!$A60,'V2 Global valeurs'!$A$2:$L$1221,12,FALSE),"0")</f>
        <v>0</v>
      </c>
      <c r="AP60" s="1" t="str">
        <f>IF(AND('V2 Global valeurs'!$G60="E",'V2 Global valeurs'!$E60="RENFORT 2"),VLOOKUP('V2 Global valeurs'!$A60,'V2 Global valeurs'!$A$2:$L$1221,8,FALSE),"0")</f>
        <v>0</v>
      </c>
      <c r="AQ60" s="1" t="str">
        <f>IF(AND('V2 Global valeurs'!$G60="E",'V2 Global valeurs'!$E60="RENFORT 2"),VLOOKUP('V2 Global valeurs'!$A60,'V2 Global valeurs'!$A$2:$L$1221,9,FALSE),"0")</f>
        <v>0</v>
      </c>
      <c r="AR60" s="1" t="str">
        <f>IF(AND('V2 Global valeurs'!$G60="E",'V2 Global valeurs'!$E60="RENFORT 2"),VLOOKUP('V2 Global valeurs'!$A60,'V2 Global valeurs'!$A$2:$L$1221,10,FALSE),"0")</f>
        <v>0</v>
      </c>
      <c r="AS60" s="1" t="str">
        <f>IF(AND('V2 Global valeurs'!$G60="E",'V2 Global valeurs'!$E60="RENFORT 2"),VLOOKUP('V2 Global valeurs'!$A60,'V2 Global valeurs'!$A$2:$L$1221,11,FALSE),"0")</f>
        <v>0</v>
      </c>
      <c r="AT60" s="1" t="str">
        <f>IF(AND('V2 Global valeurs'!$G60="E",'V2 Global valeurs'!$E60="RENFORT 2"),VLOOKUP('V2 Global valeurs'!$A60,'V2 Global valeurs'!$A$2:$L$1221,12,FALSE),"0")</f>
        <v>0</v>
      </c>
      <c r="AU60" s="1" t="str">
        <f>IF(AND('V2 Global valeurs'!$G60="A",'V2 Global valeurs'!$E60="RENFORT 2"),VLOOKUP('V2 Global valeurs'!$A60,'V2 Global valeurs'!$A$2:$L$1221,8,FALSE),"0")</f>
        <v>0</v>
      </c>
      <c r="AV60" s="1" t="str">
        <f>IF(AND('V2 Global valeurs'!$G60="A",'V2 Global valeurs'!$E60="RENFORT 2"),VLOOKUP('V2 Global valeurs'!$A60,'V2 Global valeurs'!$A$2:$L$1221,9,FALSE),"0")</f>
        <v>0</v>
      </c>
      <c r="AW60" s="1" t="str">
        <f>IF(AND('V2 Global valeurs'!$G60="A",'V2 Global valeurs'!$E60="RENFORT 2"),VLOOKUP('V2 Global valeurs'!$A60,'V2 Global valeurs'!$A$2:$L$1221,10,FALSE),"0")</f>
        <v>0</v>
      </c>
      <c r="AX60" s="1" t="str">
        <f>IF(AND('V2 Global valeurs'!$G60="A",'V2 Global valeurs'!$E60="RENFORT 2"),VLOOKUP('V2 Global valeurs'!$A60,'V2 Global valeurs'!$A$2:$L$1221,11,FALSE),"0")</f>
        <v>0</v>
      </c>
      <c r="AY60" s="1" t="str">
        <f>IF(AND('V2 Global valeurs'!$G60="A",'V2 Global valeurs'!$E60="RENFORT 2"),VLOOKUP('V2 Global valeurs'!$A60,'V2 Global valeurs'!$A$2:$L$1221,12,FALSE),"0")</f>
        <v>0</v>
      </c>
    </row>
    <row r="61" spans="1:51" s="19" customFormat="1" x14ac:dyDescent="0.25">
      <c r="A61" s="19" t="s">
        <v>148</v>
      </c>
      <c r="B61" s="19" t="s">
        <v>149</v>
      </c>
      <c r="C61" s="19" t="s">
        <v>150</v>
      </c>
      <c r="D61" s="19" t="s">
        <v>151</v>
      </c>
      <c r="E61" s="19" t="s">
        <v>367</v>
      </c>
      <c r="F61" s="20">
        <v>8</v>
      </c>
      <c r="G61" s="20" t="s">
        <v>9</v>
      </c>
      <c r="H61" s="19">
        <v>165.99</v>
      </c>
      <c r="I61" s="19">
        <v>63.61</v>
      </c>
      <c r="J61" s="19">
        <v>109.39000000000001</v>
      </c>
      <c r="K61" s="19">
        <v>165.99</v>
      </c>
      <c r="L61" s="19">
        <v>165.99</v>
      </c>
      <c r="M61" s="19" t="s">
        <v>150</v>
      </c>
      <c r="N61" s="19" t="s">
        <v>151</v>
      </c>
      <c r="O61" s="21" t="s">
        <v>9</v>
      </c>
      <c r="P61" s="22">
        <f>IF(AND('V2 Global valeurs'!$G61="E",'V2 Global valeurs'!E61="BASE"),VLOOKUP('V2 Global valeurs'!$A61,'V2 Global valeurs'!$A$2:$L$1221,8,FALSE),"0")</f>
        <v>165.99</v>
      </c>
      <c r="Q61" s="22">
        <f>IF(AND('V2 Global valeurs'!$G61="E",'V2 Global valeurs'!E61="BASE"),VLOOKUP('V2 Global valeurs'!$A61,'V2 Global valeurs'!$A$2:$L$1221,9,FALSE),"0")</f>
        <v>63.61</v>
      </c>
      <c r="R61" s="22">
        <f>IF(AND('V2 Global valeurs'!$G61="E",'V2 Global valeurs'!E61="BASE"),VLOOKUP('V2 Global valeurs'!$A61,'V2 Global valeurs'!$A$2:$L$1221,10,FALSE),"0")</f>
        <v>109.39000000000001</v>
      </c>
      <c r="S61" s="22">
        <f>IF(AND('V2 Global valeurs'!$G61="E",'V2 Global valeurs'!E61="BASE"),VLOOKUP('V2 Global valeurs'!$A61,'V2 Global valeurs'!$A$2:$L$1221,11,FALSE),"0")</f>
        <v>165.99</v>
      </c>
      <c r="T61" s="22">
        <f>IF(AND('V2 Global valeurs'!$G61="E",'V2 Global valeurs'!E61="BASE"),VLOOKUP('V2 Global valeurs'!$A61,'V2 Global valeurs'!$A$2:$L$1221,12,FALSE),"0")</f>
        <v>165.99</v>
      </c>
      <c r="U61" s="22" t="str">
        <f>IF(AND('V2 Global valeurs'!$G61="A",'V2 Global valeurs'!E61="BASE"),VLOOKUP('V2 Global valeurs'!$A61,'V2 Global valeurs'!$A$2:$L$1221,8,FALSE),"0")</f>
        <v>0</v>
      </c>
      <c r="V61" s="22" t="str">
        <f>IF(AND('V2 Global valeurs'!$G61="A",'V2 Global valeurs'!E61="BASE"),VLOOKUP('V2 Global valeurs'!$A61,'V2 Global valeurs'!$A$2:$L$1221,9,FALSE),"0")</f>
        <v>0</v>
      </c>
      <c r="W61" s="22" t="str">
        <f>IF(AND('V2 Global valeurs'!$G61="A",'V2 Global valeurs'!E61="BASE"),VLOOKUP('V2 Global valeurs'!$A61,'V2 Global valeurs'!$A$2:$L$1221,10,FALSE),"0")</f>
        <v>0</v>
      </c>
      <c r="X61" s="22" t="str">
        <f>IF(AND('V2 Global valeurs'!$G61="A",'V2 Global valeurs'!E61="BASE"),VLOOKUP('V2 Global valeurs'!$A61,'V2 Global valeurs'!$A$2:$L$1221,11,FALSE),"0")</f>
        <v>0</v>
      </c>
      <c r="Y61" s="22" t="str">
        <f>IF(AND('V2 Global valeurs'!$G61="A",'V2 Global valeurs'!E61="BASE"),VLOOKUP('V2 Global valeurs'!$A61,'V2 Global valeurs'!$A$2:$L$1221,12,FALSE),"0")</f>
        <v>0</v>
      </c>
      <c r="AB61" s="22"/>
      <c r="AC61" s="22" t="str">
        <f>IF(AND('V2 Global valeurs'!$G61="E",'V2 Global valeurs'!$E61="RENFORT 1"),VLOOKUP('V2 Global valeurs'!$A61,'V2 Global valeurs'!$A$2:$L$1221,8,FALSE),"0")</f>
        <v>0</v>
      </c>
      <c r="AD61" s="22" t="str">
        <f>IF(AND('V2 Global valeurs'!$G61="E",'V2 Global valeurs'!$E61="RENFORT 1"),VLOOKUP('V2 Global valeurs'!$A61,'V2 Global valeurs'!$A$2:$L$1221,9,FALSE),"0")</f>
        <v>0</v>
      </c>
      <c r="AE61" s="22" t="str">
        <f>IF(AND('V2 Global valeurs'!$G61="E",'V2 Global valeurs'!$E61="RENFORT 1"),VLOOKUP('V2 Global valeurs'!$A61,'V2 Global valeurs'!$A$2:$L$1221,10,FALSE),"0")</f>
        <v>0</v>
      </c>
      <c r="AF61" s="22" t="str">
        <f>IF(AND('V2 Global valeurs'!$G61="E",'V2 Global valeurs'!$E61="RENFORT 1"),VLOOKUP('V2 Global valeurs'!$A61,'V2 Global valeurs'!$A$2:$L$1221,11,FALSE),"0")</f>
        <v>0</v>
      </c>
      <c r="AG61" s="22" t="str">
        <f>IF(AND('V2 Global valeurs'!$G61="E",'V2 Global valeurs'!$E61="RENFORT 1"),VLOOKUP('V2 Global valeurs'!$A61,'V2 Global valeurs'!$A$2:$L$1221,12,FALSE),"0")</f>
        <v>0</v>
      </c>
      <c r="AH61" s="22" t="str">
        <f>IF(AND('V2 Global valeurs'!$G61="A",'V2 Global valeurs'!$E61="RENFORT 1"),VLOOKUP('V2 Global valeurs'!$A61,'V2 Global valeurs'!$A$2:$L$1221,8,FALSE),"0")</f>
        <v>0</v>
      </c>
      <c r="AI61" s="22" t="str">
        <f>IF(AND('V2 Global valeurs'!$G61="A",'V2 Global valeurs'!$E61="RENFORT 1"),VLOOKUP('V2 Global valeurs'!$A61,'V2 Global valeurs'!$A$2:$L$1221,9,FALSE),"0")</f>
        <v>0</v>
      </c>
      <c r="AJ61" s="22" t="str">
        <f>IF(AND('V2 Global valeurs'!$G61="A",'V2 Global valeurs'!$E61="RENFORT 1"),VLOOKUP('V2 Global valeurs'!$A61,'V2 Global valeurs'!$A$2:$L$1221,10,FALSE),"0")</f>
        <v>0</v>
      </c>
      <c r="AK61" s="22" t="str">
        <f>IF(AND('V2 Global valeurs'!$G61="A",'V2 Global valeurs'!$E61="RENFORT 1"),VLOOKUP('V2 Global valeurs'!$A61,'V2 Global valeurs'!$A$2:$L$1221,11,FALSE),"0")</f>
        <v>0</v>
      </c>
      <c r="AL61" s="22" t="str">
        <f>IF(AND('V2 Global valeurs'!$G61="A",'V2 Global valeurs'!$E61="RENFORT 1"),VLOOKUP('V2 Global valeurs'!$A61,'V2 Global valeurs'!$A$2:$L$1221,12,FALSE),"0")</f>
        <v>0</v>
      </c>
      <c r="AP61" s="23" t="str">
        <f>IF(AND('V2 Global valeurs'!$G61="E",'V2 Global valeurs'!$E61="RENFORT 2"),VLOOKUP('V2 Global valeurs'!$A61,'V2 Global valeurs'!$A$2:$L$1221,8,FALSE),"0")</f>
        <v>0</v>
      </c>
      <c r="AQ61" s="23" t="str">
        <f>IF(AND('V2 Global valeurs'!$G61="E",'V2 Global valeurs'!$E61="RENFORT 2"),VLOOKUP('V2 Global valeurs'!$A61,'V2 Global valeurs'!$A$2:$L$1221,9,FALSE),"0")</f>
        <v>0</v>
      </c>
      <c r="AR61" s="23" t="str">
        <f>IF(AND('V2 Global valeurs'!$G61="E",'V2 Global valeurs'!$E61="RENFORT 2"),VLOOKUP('V2 Global valeurs'!$A61,'V2 Global valeurs'!$A$2:$L$1221,10,FALSE),"0")</f>
        <v>0</v>
      </c>
      <c r="AS61" s="23" t="str">
        <f>IF(AND('V2 Global valeurs'!$G61="E",'V2 Global valeurs'!$E61="RENFORT 2"),VLOOKUP('V2 Global valeurs'!$A61,'V2 Global valeurs'!$A$2:$L$1221,11,FALSE),"0")</f>
        <v>0</v>
      </c>
      <c r="AT61" s="23" t="str">
        <f>IF(AND('V2 Global valeurs'!$G61="E",'V2 Global valeurs'!$E61="RENFORT 2"),VLOOKUP('V2 Global valeurs'!$A61,'V2 Global valeurs'!$A$2:$L$1221,12,FALSE),"0")</f>
        <v>0</v>
      </c>
      <c r="AU61" s="23" t="str">
        <f>IF(AND('V2 Global valeurs'!$G61="A",'V2 Global valeurs'!$E61="RENFORT 2"),VLOOKUP('V2 Global valeurs'!$A61,'V2 Global valeurs'!$A$2:$L$1221,8,FALSE),"0")</f>
        <v>0</v>
      </c>
      <c r="AV61" s="23" t="str">
        <f>IF(AND('V2 Global valeurs'!$G61="A",'V2 Global valeurs'!$E61="RENFORT 2"),VLOOKUP('V2 Global valeurs'!$A61,'V2 Global valeurs'!$A$2:$L$1221,9,FALSE),"0")</f>
        <v>0</v>
      </c>
      <c r="AW61" s="23" t="str">
        <f>IF(AND('V2 Global valeurs'!$G61="A",'V2 Global valeurs'!$E61="RENFORT 2"),VLOOKUP('V2 Global valeurs'!$A61,'V2 Global valeurs'!$A$2:$L$1221,10,FALSE),"0")</f>
        <v>0</v>
      </c>
      <c r="AX61" s="23" t="str">
        <f>IF(AND('V2 Global valeurs'!$G61="A",'V2 Global valeurs'!$E61="RENFORT 2"),VLOOKUP('V2 Global valeurs'!$A61,'V2 Global valeurs'!$A$2:$L$1221,11,FALSE),"0")</f>
        <v>0</v>
      </c>
      <c r="AY61" s="23" t="str">
        <f>IF(AND('V2 Global valeurs'!$G61="A",'V2 Global valeurs'!$E61="RENFORT 2"),VLOOKUP('V2 Global valeurs'!$A61,'V2 Global valeurs'!$A$2:$L$1221,12,FALSE),"0")</f>
        <v>0</v>
      </c>
    </row>
    <row r="62" spans="1:51" s="19" customFormat="1" x14ac:dyDescent="0.25">
      <c r="A62" s="19" t="s">
        <v>152</v>
      </c>
      <c r="B62" s="19" t="s">
        <v>149</v>
      </c>
      <c r="C62" s="19" t="s">
        <v>153</v>
      </c>
      <c r="D62" s="19" t="s">
        <v>151</v>
      </c>
      <c r="E62" s="19" t="s">
        <v>368</v>
      </c>
      <c r="F62" s="19">
        <v>8</v>
      </c>
      <c r="G62" s="20" t="s">
        <v>9</v>
      </c>
      <c r="H62" s="19">
        <v>206.27</v>
      </c>
      <c r="I62" s="19">
        <v>77.760000000000005</v>
      </c>
      <c r="J62" s="19">
        <v>133.99</v>
      </c>
      <c r="K62" s="19">
        <v>206.27</v>
      </c>
      <c r="L62" s="19">
        <v>206.27</v>
      </c>
      <c r="O62" s="21"/>
      <c r="P62" s="22" t="str">
        <f>IF(AND('V2 Global valeurs'!$G62="E",'V2 Global valeurs'!E62="BASE"),VLOOKUP('V2 Global valeurs'!$A62,'V2 Global valeurs'!$A$2:$L$1221,8,FALSE),"0")</f>
        <v>0</v>
      </c>
      <c r="Q62" s="22" t="str">
        <f>IF(AND('V2 Global valeurs'!$G62="E",'V2 Global valeurs'!E62="BASE"),VLOOKUP('V2 Global valeurs'!$A62,'V2 Global valeurs'!$A$2:$L$1221,9,FALSE),"0")</f>
        <v>0</v>
      </c>
      <c r="R62" s="22" t="str">
        <f>IF(AND('V2 Global valeurs'!$G62="E",'V2 Global valeurs'!E62="BASE"),VLOOKUP('V2 Global valeurs'!$A62,'V2 Global valeurs'!$A$2:$L$1221,10,FALSE),"0")</f>
        <v>0</v>
      </c>
      <c r="S62" s="22" t="str">
        <f>IF(AND('V2 Global valeurs'!$G62="E",'V2 Global valeurs'!E62="BASE"),VLOOKUP('V2 Global valeurs'!$A62,'V2 Global valeurs'!$A$2:$L$1221,11,FALSE),"0")</f>
        <v>0</v>
      </c>
      <c r="T62" s="22" t="str">
        <f>IF(AND('V2 Global valeurs'!$G62="E",'V2 Global valeurs'!E62="BASE"),VLOOKUP('V2 Global valeurs'!$A62,'V2 Global valeurs'!$A$2:$L$1221,12,FALSE),"0")</f>
        <v>0</v>
      </c>
      <c r="U62" s="22" t="str">
        <f>IF(AND('V2 Global valeurs'!$G62="A",'V2 Global valeurs'!E62="BASE"),VLOOKUP('V2 Global valeurs'!$A62,'V2 Global valeurs'!$A$2:$L$1221,8,FALSE),"0")</f>
        <v>0</v>
      </c>
      <c r="V62" s="22" t="str">
        <f>IF(AND('V2 Global valeurs'!$G62="A",'V2 Global valeurs'!E62="BASE"),VLOOKUP('V2 Global valeurs'!$A62,'V2 Global valeurs'!$A$2:$L$1221,9,FALSE),"0")</f>
        <v>0</v>
      </c>
      <c r="W62" s="22" t="str">
        <f>IF(AND('V2 Global valeurs'!$G62="A",'V2 Global valeurs'!E62="BASE"),VLOOKUP('V2 Global valeurs'!$A62,'V2 Global valeurs'!$A$2:$L$1221,10,FALSE),"0")</f>
        <v>0</v>
      </c>
      <c r="X62" s="22" t="str">
        <f>IF(AND('V2 Global valeurs'!$G62="A",'V2 Global valeurs'!E62="BASE"),VLOOKUP('V2 Global valeurs'!$A62,'V2 Global valeurs'!$A$2:$L$1221,11,FALSE),"0")</f>
        <v>0</v>
      </c>
      <c r="Y62" s="22" t="str">
        <f>IF(AND('V2 Global valeurs'!$G62="A",'V2 Global valeurs'!E62="BASE"),VLOOKUP('V2 Global valeurs'!$A62,'V2 Global valeurs'!$A$2:$L$1221,12,FALSE),"0")</f>
        <v>0</v>
      </c>
      <c r="Z62" s="19" t="s">
        <v>153</v>
      </c>
      <c r="AA62" s="19" t="s">
        <v>151</v>
      </c>
      <c r="AB62" s="22" t="s">
        <v>9</v>
      </c>
      <c r="AC62" s="22">
        <f>IF(AND('V2 Global valeurs'!$G62="E",'V2 Global valeurs'!$E62="RENFORT 1"),VLOOKUP('V2 Global valeurs'!$A62,'V2 Global valeurs'!$A$2:$L$1221,8,FALSE),"0")</f>
        <v>206.27</v>
      </c>
      <c r="AD62" s="22">
        <f>IF(AND('V2 Global valeurs'!$G62="E",'V2 Global valeurs'!$E62="RENFORT 1"),VLOOKUP('V2 Global valeurs'!$A62,'V2 Global valeurs'!$A$2:$L$1221,9,FALSE),"0")</f>
        <v>77.760000000000005</v>
      </c>
      <c r="AE62" s="22">
        <f>IF(AND('V2 Global valeurs'!$G62="E",'V2 Global valeurs'!$E62="RENFORT 1"),VLOOKUP('V2 Global valeurs'!$A62,'V2 Global valeurs'!$A$2:$L$1221,10,FALSE),"0")</f>
        <v>133.99</v>
      </c>
      <c r="AF62" s="22">
        <f>IF(AND('V2 Global valeurs'!$G62="E",'V2 Global valeurs'!$E62="RENFORT 1"),VLOOKUP('V2 Global valeurs'!$A62,'V2 Global valeurs'!$A$2:$L$1221,11,FALSE),"0")</f>
        <v>206.27</v>
      </c>
      <c r="AG62" s="22">
        <f>IF(AND('V2 Global valeurs'!$G62="E",'V2 Global valeurs'!$E62="RENFORT 1"),VLOOKUP('V2 Global valeurs'!$A62,'V2 Global valeurs'!$A$2:$L$1221,12,FALSE),"0")</f>
        <v>206.27</v>
      </c>
      <c r="AH62" s="22" t="str">
        <f>IF(AND('V2 Global valeurs'!$G62="A",'V2 Global valeurs'!$E62="RENFORT 1"),VLOOKUP('V2 Global valeurs'!$A62,'V2 Global valeurs'!$A$2:$L$1221,8,FALSE),"0")</f>
        <v>0</v>
      </c>
      <c r="AI62" s="22" t="str">
        <f>IF(AND('V2 Global valeurs'!$G62="A",'V2 Global valeurs'!$E62="RENFORT 1"),VLOOKUP('V2 Global valeurs'!$A62,'V2 Global valeurs'!$A$2:$L$1221,9,FALSE),"0")</f>
        <v>0</v>
      </c>
      <c r="AJ62" s="22" t="str">
        <f>IF(AND('V2 Global valeurs'!$G62="A",'V2 Global valeurs'!$E62="RENFORT 1"),VLOOKUP('V2 Global valeurs'!$A62,'V2 Global valeurs'!$A$2:$L$1221,10,FALSE),"0")</f>
        <v>0</v>
      </c>
      <c r="AK62" s="22" t="str">
        <f>IF(AND('V2 Global valeurs'!$G62="A",'V2 Global valeurs'!$E62="RENFORT 1"),VLOOKUP('V2 Global valeurs'!$A62,'V2 Global valeurs'!$A$2:$L$1221,11,FALSE),"0")</f>
        <v>0</v>
      </c>
      <c r="AL62" s="22" t="str">
        <f>IF(AND('V2 Global valeurs'!$G62="A",'V2 Global valeurs'!$E62="RENFORT 1"),VLOOKUP('V2 Global valeurs'!$A62,'V2 Global valeurs'!$A$2:$L$1221,12,FALSE),"0")</f>
        <v>0</v>
      </c>
      <c r="AP62" s="23" t="str">
        <f>IF(AND('V2 Global valeurs'!$G62="E",'V2 Global valeurs'!$E62="RENFORT 2"),VLOOKUP('V2 Global valeurs'!$A62,'V2 Global valeurs'!$A$2:$L$1221,8,FALSE),"0")</f>
        <v>0</v>
      </c>
      <c r="AQ62" s="23" t="str">
        <f>IF(AND('V2 Global valeurs'!$G62="E",'V2 Global valeurs'!$E62="RENFORT 2"),VLOOKUP('V2 Global valeurs'!$A62,'V2 Global valeurs'!$A$2:$L$1221,9,FALSE),"0")</f>
        <v>0</v>
      </c>
      <c r="AR62" s="23" t="str">
        <f>IF(AND('V2 Global valeurs'!$G62="E",'V2 Global valeurs'!$E62="RENFORT 2"),VLOOKUP('V2 Global valeurs'!$A62,'V2 Global valeurs'!$A$2:$L$1221,10,FALSE),"0")</f>
        <v>0</v>
      </c>
      <c r="AS62" s="23" t="str">
        <f>IF(AND('V2 Global valeurs'!$G62="E",'V2 Global valeurs'!$E62="RENFORT 2"),VLOOKUP('V2 Global valeurs'!$A62,'V2 Global valeurs'!$A$2:$L$1221,11,FALSE),"0")</f>
        <v>0</v>
      </c>
      <c r="AT62" s="23" t="str">
        <f>IF(AND('V2 Global valeurs'!$G62="E",'V2 Global valeurs'!$E62="RENFORT 2"),VLOOKUP('V2 Global valeurs'!$A62,'V2 Global valeurs'!$A$2:$L$1221,12,FALSE),"0")</f>
        <v>0</v>
      </c>
      <c r="AU62" s="23" t="str">
        <f>IF(AND('V2 Global valeurs'!$G62="A",'V2 Global valeurs'!$E62="RENFORT 2"),VLOOKUP('V2 Global valeurs'!$A62,'V2 Global valeurs'!$A$2:$L$1221,8,FALSE),"0")</f>
        <v>0</v>
      </c>
      <c r="AV62" s="23" t="str">
        <f>IF(AND('V2 Global valeurs'!$G62="A",'V2 Global valeurs'!$E62="RENFORT 2"),VLOOKUP('V2 Global valeurs'!$A62,'V2 Global valeurs'!$A$2:$L$1221,9,FALSE),"0")</f>
        <v>0</v>
      </c>
      <c r="AW62" s="23" t="str">
        <f>IF(AND('V2 Global valeurs'!$G62="A",'V2 Global valeurs'!$E62="RENFORT 2"),VLOOKUP('V2 Global valeurs'!$A62,'V2 Global valeurs'!$A$2:$L$1221,10,FALSE),"0")</f>
        <v>0</v>
      </c>
      <c r="AX62" s="23" t="str">
        <f>IF(AND('V2 Global valeurs'!$G62="A",'V2 Global valeurs'!$E62="RENFORT 2"),VLOOKUP('V2 Global valeurs'!$A62,'V2 Global valeurs'!$A$2:$L$1221,11,FALSE),"0")</f>
        <v>0</v>
      </c>
      <c r="AY62" s="23" t="str">
        <f>IF(AND('V2 Global valeurs'!$G62="A",'V2 Global valeurs'!$E62="RENFORT 2"),VLOOKUP('V2 Global valeurs'!$A62,'V2 Global valeurs'!$A$2:$L$1221,12,FALSE),"0")</f>
        <v>0</v>
      </c>
    </row>
    <row r="63" spans="1:51" s="19" customFormat="1" x14ac:dyDescent="0.25">
      <c r="A63" s="19" t="s">
        <v>154</v>
      </c>
      <c r="B63" s="19" t="s">
        <v>149</v>
      </c>
      <c r="C63" s="19" t="s">
        <v>155</v>
      </c>
      <c r="D63" s="19" t="s">
        <v>156</v>
      </c>
      <c r="E63" s="19" t="s">
        <v>369</v>
      </c>
      <c r="F63" s="21">
        <v>8</v>
      </c>
      <c r="G63" s="20" t="s">
        <v>14</v>
      </c>
      <c r="H63" s="19">
        <v>65.44</v>
      </c>
      <c r="I63" s="19">
        <v>24.68</v>
      </c>
      <c r="J63" s="19">
        <v>42.910000000000004</v>
      </c>
      <c r="K63" s="19">
        <v>65.44</v>
      </c>
      <c r="L63" s="19">
        <v>65.44</v>
      </c>
      <c r="O63" s="21"/>
      <c r="P63" s="22" t="str">
        <f>IF(AND('V2 Global valeurs'!$G63="E",'V2 Global valeurs'!E63="BASE"),VLOOKUP('V2 Global valeurs'!$A63,'V2 Global valeurs'!$A$2:$L$1221,8,FALSE),"0")</f>
        <v>0</v>
      </c>
      <c r="Q63" s="22" t="str">
        <f>IF(AND('V2 Global valeurs'!$G63="E",'V2 Global valeurs'!E63="BASE"),VLOOKUP('V2 Global valeurs'!$A63,'V2 Global valeurs'!$A$2:$L$1221,9,FALSE),"0")</f>
        <v>0</v>
      </c>
      <c r="R63" s="22" t="str">
        <f>IF(AND('V2 Global valeurs'!$G63="E",'V2 Global valeurs'!E63="BASE"),VLOOKUP('V2 Global valeurs'!$A63,'V2 Global valeurs'!$A$2:$L$1221,10,FALSE),"0")</f>
        <v>0</v>
      </c>
      <c r="S63" s="22" t="str">
        <f>IF(AND('V2 Global valeurs'!$G63="E",'V2 Global valeurs'!E63="BASE"),VLOOKUP('V2 Global valeurs'!$A63,'V2 Global valeurs'!$A$2:$L$1221,11,FALSE),"0")</f>
        <v>0</v>
      </c>
      <c r="T63" s="22" t="str">
        <f>IF(AND('V2 Global valeurs'!$G63="E",'V2 Global valeurs'!E63="BASE"),VLOOKUP('V2 Global valeurs'!$A63,'V2 Global valeurs'!$A$2:$L$1221,12,FALSE),"0")</f>
        <v>0</v>
      </c>
      <c r="U63" s="22" t="str">
        <f>IF(AND('V2 Global valeurs'!$G63="A",'V2 Global valeurs'!E63="BASE"),VLOOKUP('V2 Global valeurs'!$A63,'V2 Global valeurs'!$A$2:$L$1221,8,FALSE),"0")</f>
        <v>0</v>
      </c>
      <c r="V63" s="22" t="str">
        <f>IF(AND('V2 Global valeurs'!$G63="A",'V2 Global valeurs'!E63="BASE"),VLOOKUP('V2 Global valeurs'!$A63,'V2 Global valeurs'!$A$2:$L$1221,9,FALSE),"0")</f>
        <v>0</v>
      </c>
      <c r="W63" s="22" t="str">
        <f>IF(AND('V2 Global valeurs'!$G63="A",'V2 Global valeurs'!E63="BASE"),VLOOKUP('V2 Global valeurs'!$A63,'V2 Global valeurs'!$A$2:$L$1221,10,FALSE),"0")</f>
        <v>0</v>
      </c>
      <c r="X63" s="22" t="str">
        <f>IF(AND('V2 Global valeurs'!$G63="A",'V2 Global valeurs'!E63="BASE"),VLOOKUP('V2 Global valeurs'!$A63,'V2 Global valeurs'!$A$2:$L$1221,11,FALSE),"0")</f>
        <v>0</v>
      </c>
      <c r="Y63" s="22" t="str">
        <f>IF(AND('V2 Global valeurs'!$G63="A",'V2 Global valeurs'!E63="BASE"),VLOOKUP('V2 Global valeurs'!$A63,'V2 Global valeurs'!$A$2:$L$1221,12,FALSE),"0")</f>
        <v>0</v>
      </c>
      <c r="AB63" s="22"/>
      <c r="AC63" s="22" t="str">
        <f>IF(AND('V2 Global valeurs'!$G63="E",'V2 Global valeurs'!$E63="RENFORT 1"),VLOOKUP('V2 Global valeurs'!$A63,'V2 Global valeurs'!$A$2:$L$1221,8,FALSE),"0")</f>
        <v>0</v>
      </c>
      <c r="AD63" s="22" t="str">
        <f>IF(AND('V2 Global valeurs'!$G63="E",'V2 Global valeurs'!$E63="RENFORT 1"),VLOOKUP('V2 Global valeurs'!$A63,'V2 Global valeurs'!$A$2:$L$1221,9,FALSE),"0")</f>
        <v>0</v>
      </c>
      <c r="AE63" s="22" t="str">
        <f>IF(AND('V2 Global valeurs'!$G63="E",'V2 Global valeurs'!$E63="RENFORT 1"),VLOOKUP('V2 Global valeurs'!$A63,'V2 Global valeurs'!$A$2:$L$1221,10,FALSE),"0")</f>
        <v>0</v>
      </c>
      <c r="AF63" s="22" t="str">
        <f>IF(AND('V2 Global valeurs'!$G63="E",'V2 Global valeurs'!$E63="RENFORT 1"),VLOOKUP('V2 Global valeurs'!$A63,'V2 Global valeurs'!$A$2:$L$1221,11,FALSE),"0")</f>
        <v>0</v>
      </c>
      <c r="AG63" s="22" t="str">
        <f>IF(AND('V2 Global valeurs'!$G63="E",'V2 Global valeurs'!$E63="RENFORT 1"),VLOOKUP('V2 Global valeurs'!$A63,'V2 Global valeurs'!$A$2:$L$1221,12,FALSE),"0")</f>
        <v>0</v>
      </c>
      <c r="AH63" s="22" t="str">
        <f>IF(AND('V2 Global valeurs'!$G63="A",'V2 Global valeurs'!$E63="RENFORT 1"),VLOOKUP('V2 Global valeurs'!$A63,'V2 Global valeurs'!$A$2:$L$1221,8,FALSE),"0")</f>
        <v>0</v>
      </c>
      <c r="AI63" s="22" t="str">
        <f>IF(AND('V2 Global valeurs'!$G63="A",'V2 Global valeurs'!$E63="RENFORT 1"),VLOOKUP('V2 Global valeurs'!$A63,'V2 Global valeurs'!$A$2:$L$1221,9,FALSE),"0")</f>
        <v>0</v>
      </c>
      <c r="AJ63" s="22" t="str">
        <f>IF(AND('V2 Global valeurs'!$G63="A",'V2 Global valeurs'!$E63="RENFORT 1"),VLOOKUP('V2 Global valeurs'!$A63,'V2 Global valeurs'!$A$2:$L$1221,10,FALSE),"0")</f>
        <v>0</v>
      </c>
      <c r="AK63" s="22" t="str">
        <f>IF(AND('V2 Global valeurs'!$G63="A",'V2 Global valeurs'!$E63="RENFORT 1"),VLOOKUP('V2 Global valeurs'!$A63,'V2 Global valeurs'!$A$2:$L$1221,11,FALSE),"0")</f>
        <v>0</v>
      </c>
      <c r="AL63" s="22" t="str">
        <f>IF(AND('V2 Global valeurs'!$G63="A",'V2 Global valeurs'!$E63="RENFORT 1"),VLOOKUP('V2 Global valeurs'!$A63,'V2 Global valeurs'!$A$2:$L$1221,12,FALSE),"0")</f>
        <v>0</v>
      </c>
      <c r="AM63" s="19" t="s">
        <v>155</v>
      </c>
      <c r="AN63" s="19" t="s">
        <v>156</v>
      </c>
      <c r="AO63" s="19" t="s">
        <v>14</v>
      </c>
      <c r="AP63" s="23" t="str">
        <f>IF(AND('V2 Global valeurs'!$G63="E",'V2 Global valeurs'!$E63="RENFORT 2"),VLOOKUP('V2 Global valeurs'!$A63,'V2 Global valeurs'!$A$2:$L$1221,8,FALSE),"0")</f>
        <v>0</v>
      </c>
      <c r="AQ63" s="23" t="str">
        <f>IF(AND('V2 Global valeurs'!$G63="E",'V2 Global valeurs'!$E63="RENFORT 2"),VLOOKUP('V2 Global valeurs'!$A63,'V2 Global valeurs'!$A$2:$L$1221,9,FALSE),"0")</f>
        <v>0</v>
      </c>
      <c r="AR63" s="23" t="str">
        <f>IF(AND('V2 Global valeurs'!$G63="E",'V2 Global valeurs'!$E63="RENFORT 2"),VLOOKUP('V2 Global valeurs'!$A63,'V2 Global valeurs'!$A$2:$L$1221,10,FALSE),"0")</f>
        <v>0</v>
      </c>
      <c r="AS63" s="23" t="str">
        <f>IF(AND('V2 Global valeurs'!$G63="E",'V2 Global valeurs'!$E63="RENFORT 2"),VLOOKUP('V2 Global valeurs'!$A63,'V2 Global valeurs'!$A$2:$L$1221,11,FALSE),"0")</f>
        <v>0</v>
      </c>
      <c r="AT63" s="23" t="str">
        <f>IF(AND('V2 Global valeurs'!$G63="E",'V2 Global valeurs'!$E63="RENFORT 2"),VLOOKUP('V2 Global valeurs'!$A63,'V2 Global valeurs'!$A$2:$L$1221,12,FALSE),"0")</f>
        <v>0</v>
      </c>
      <c r="AU63" s="23">
        <f>IF(AND('V2 Global valeurs'!$G63="A",'V2 Global valeurs'!$E63="RENFORT 2"),VLOOKUP('V2 Global valeurs'!$A63,'V2 Global valeurs'!$A$2:$L$1221,8,FALSE),"0")</f>
        <v>65.44</v>
      </c>
      <c r="AV63" s="23">
        <f>IF(AND('V2 Global valeurs'!$G63="A",'V2 Global valeurs'!$E63="RENFORT 2"),VLOOKUP('V2 Global valeurs'!$A63,'V2 Global valeurs'!$A$2:$L$1221,9,FALSE),"0")</f>
        <v>24.68</v>
      </c>
      <c r="AW63" s="23">
        <f>IF(AND('V2 Global valeurs'!$G63="A",'V2 Global valeurs'!$E63="RENFORT 2"),VLOOKUP('V2 Global valeurs'!$A63,'V2 Global valeurs'!$A$2:$L$1221,10,FALSE),"0")</f>
        <v>42.910000000000004</v>
      </c>
      <c r="AX63" s="23">
        <f>IF(AND('V2 Global valeurs'!$G63="A",'V2 Global valeurs'!$E63="RENFORT 2"),VLOOKUP('V2 Global valeurs'!$A63,'V2 Global valeurs'!$A$2:$L$1221,11,FALSE),"0")</f>
        <v>65.44</v>
      </c>
      <c r="AY63" s="23">
        <f>IF(AND('V2 Global valeurs'!$G63="A",'V2 Global valeurs'!$E63="RENFORT 2"),VLOOKUP('V2 Global valeurs'!$A63,'V2 Global valeurs'!$A$2:$L$1221,12,FALSE),"0")</f>
        <v>65.44</v>
      </c>
    </row>
    <row r="64" spans="1:51" x14ac:dyDescent="0.25">
      <c r="A64" t="s">
        <v>157</v>
      </c>
      <c r="B64" t="s">
        <v>158</v>
      </c>
      <c r="C64" t="s">
        <v>159</v>
      </c>
      <c r="D64" t="s">
        <v>160</v>
      </c>
      <c r="E64" t="s">
        <v>367</v>
      </c>
      <c r="F64">
        <v>8</v>
      </c>
      <c r="G64" s="2" t="s">
        <v>9</v>
      </c>
      <c r="H64">
        <v>165.99</v>
      </c>
      <c r="I64">
        <v>63.61</v>
      </c>
      <c r="J64">
        <v>109.39000000000001</v>
      </c>
      <c r="K64">
        <v>165.99</v>
      </c>
      <c r="L64">
        <v>165.99</v>
      </c>
      <c r="M64" t="s">
        <v>159</v>
      </c>
      <c r="N64" t="s">
        <v>160</v>
      </c>
      <c r="O64" s="4" t="s">
        <v>9</v>
      </c>
      <c r="P64" s="9">
        <f>IF(AND('V2 Global valeurs'!$G64="E",'V2 Global valeurs'!E64="BASE"),VLOOKUP('V2 Global valeurs'!$A64,'V2 Global valeurs'!$A$2:$L$1221,8,FALSE),"0")</f>
        <v>165.99</v>
      </c>
      <c r="Q64" s="9">
        <f>IF(AND('V2 Global valeurs'!$G64="E",'V2 Global valeurs'!E64="BASE"),VLOOKUP('V2 Global valeurs'!$A64,'V2 Global valeurs'!$A$2:$L$1221,9,FALSE),"0")</f>
        <v>63.61</v>
      </c>
      <c r="R64" s="9">
        <f>IF(AND('V2 Global valeurs'!$G64="E",'V2 Global valeurs'!E64="BASE"),VLOOKUP('V2 Global valeurs'!$A64,'V2 Global valeurs'!$A$2:$L$1221,10,FALSE),"0")</f>
        <v>109.39000000000001</v>
      </c>
      <c r="S64" s="9">
        <f>IF(AND('V2 Global valeurs'!$G64="E",'V2 Global valeurs'!E64="BASE"),VLOOKUP('V2 Global valeurs'!$A64,'V2 Global valeurs'!$A$2:$L$1221,11,FALSE),"0")</f>
        <v>165.99</v>
      </c>
      <c r="T64" s="9">
        <f>IF(AND('V2 Global valeurs'!$G64="E",'V2 Global valeurs'!E64="BASE"),VLOOKUP('V2 Global valeurs'!$A64,'V2 Global valeurs'!$A$2:$L$1221,12,FALSE),"0")</f>
        <v>165.99</v>
      </c>
      <c r="U64" s="9" t="str">
        <f>IF(AND('V2 Global valeurs'!$G64="A",'V2 Global valeurs'!E64="BASE"),VLOOKUP('V2 Global valeurs'!$A64,'V2 Global valeurs'!$A$2:$L$1221,8,FALSE),"0")</f>
        <v>0</v>
      </c>
      <c r="V64" s="9" t="str">
        <f>IF(AND('V2 Global valeurs'!$G64="A",'V2 Global valeurs'!E64="BASE"),VLOOKUP('V2 Global valeurs'!$A64,'V2 Global valeurs'!$A$2:$L$1221,9,FALSE),"0")</f>
        <v>0</v>
      </c>
      <c r="W64" s="9" t="str">
        <f>IF(AND('V2 Global valeurs'!$G64="A",'V2 Global valeurs'!E64="BASE"),VLOOKUP('V2 Global valeurs'!$A64,'V2 Global valeurs'!$A$2:$L$1221,10,FALSE),"0")</f>
        <v>0</v>
      </c>
      <c r="X64" s="9" t="str">
        <f>IF(AND('V2 Global valeurs'!$G64="A",'V2 Global valeurs'!E64="BASE"),VLOOKUP('V2 Global valeurs'!$A64,'V2 Global valeurs'!$A$2:$L$1221,11,FALSE),"0")</f>
        <v>0</v>
      </c>
      <c r="Y64" s="9" t="str">
        <f>IF(AND('V2 Global valeurs'!$G64="A",'V2 Global valeurs'!E64="BASE"),VLOOKUP('V2 Global valeurs'!$A64,'V2 Global valeurs'!$A$2:$L$1221,12,FALSE),"0")</f>
        <v>0</v>
      </c>
      <c r="AB64" s="3"/>
      <c r="AC64" s="3" t="str">
        <f>IF(AND('V2 Global valeurs'!$G64="E",'V2 Global valeurs'!$E64="RENFORT 1"),VLOOKUP('V2 Global valeurs'!$A64,'V2 Global valeurs'!$A$2:$L$1221,8,FALSE),"0")</f>
        <v>0</v>
      </c>
      <c r="AD64" s="3" t="str">
        <f>IF(AND('V2 Global valeurs'!$G64="E",'V2 Global valeurs'!$E64="RENFORT 1"),VLOOKUP('V2 Global valeurs'!$A64,'V2 Global valeurs'!$A$2:$L$1221,9,FALSE),"0")</f>
        <v>0</v>
      </c>
      <c r="AE64" s="3" t="str">
        <f>IF(AND('V2 Global valeurs'!$G64="E",'V2 Global valeurs'!$E64="RENFORT 1"),VLOOKUP('V2 Global valeurs'!$A64,'V2 Global valeurs'!$A$2:$L$1221,10,FALSE),"0")</f>
        <v>0</v>
      </c>
      <c r="AF64" s="3" t="str">
        <f>IF(AND('V2 Global valeurs'!$G64="E",'V2 Global valeurs'!$E64="RENFORT 1"),VLOOKUP('V2 Global valeurs'!$A64,'V2 Global valeurs'!$A$2:$L$1221,11,FALSE),"0")</f>
        <v>0</v>
      </c>
      <c r="AG64" s="3" t="str">
        <f>IF(AND('V2 Global valeurs'!$G64="E",'V2 Global valeurs'!$E64="RENFORT 1"),VLOOKUP('V2 Global valeurs'!$A64,'V2 Global valeurs'!$A$2:$L$1221,12,FALSE),"0")</f>
        <v>0</v>
      </c>
      <c r="AH64" s="3" t="str">
        <f>IF(AND('V2 Global valeurs'!$G64="A",'V2 Global valeurs'!$E64="RENFORT 1"),VLOOKUP('V2 Global valeurs'!$A64,'V2 Global valeurs'!$A$2:$L$1221,8,FALSE),"0")</f>
        <v>0</v>
      </c>
      <c r="AI64" s="3" t="str">
        <f>IF(AND('V2 Global valeurs'!$G64="A",'V2 Global valeurs'!$E64="RENFORT 1"),VLOOKUP('V2 Global valeurs'!$A64,'V2 Global valeurs'!$A$2:$L$1221,9,FALSE),"0")</f>
        <v>0</v>
      </c>
      <c r="AJ64" s="3" t="str">
        <f>IF(AND('V2 Global valeurs'!$G64="A",'V2 Global valeurs'!$E64="RENFORT 1"),VLOOKUP('V2 Global valeurs'!$A64,'V2 Global valeurs'!$A$2:$L$1221,10,FALSE),"0")</f>
        <v>0</v>
      </c>
      <c r="AK64" s="3" t="str">
        <f>IF(AND('V2 Global valeurs'!$G64="A",'V2 Global valeurs'!$E64="RENFORT 1"),VLOOKUP('V2 Global valeurs'!$A64,'V2 Global valeurs'!$A$2:$L$1221,11,FALSE),"0")</f>
        <v>0</v>
      </c>
      <c r="AL64" s="3" t="str">
        <f>IF(AND('V2 Global valeurs'!$G64="A",'V2 Global valeurs'!$E64="RENFORT 1"),VLOOKUP('V2 Global valeurs'!$A64,'V2 Global valeurs'!$A$2:$L$1221,12,FALSE),"0")</f>
        <v>0</v>
      </c>
      <c r="AP64" s="1" t="str">
        <f>IF(AND('V2 Global valeurs'!$G64="E",'V2 Global valeurs'!$E64="RENFORT 2"),VLOOKUP('V2 Global valeurs'!$A64,'V2 Global valeurs'!$A$2:$L$1221,8,FALSE),"0")</f>
        <v>0</v>
      </c>
      <c r="AQ64" s="1" t="str">
        <f>IF(AND('V2 Global valeurs'!$G64="E",'V2 Global valeurs'!$E64="RENFORT 2"),VLOOKUP('V2 Global valeurs'!$A64,'V2 Global valeurs'!$A$2:$L$1221,9,FALSE),"0")</f>
        <v>0</v>
      </c>
      <c r="AR64" s="1" t="str">
        <f>IF(AND('V2 Global valeurs'!$G64="E",'V2 Global valeurs'!$E64="RENFORT 2"),VLOOKUP('V2 Global valeurs'!$A64,'V2 Global valeurs'!$A$2:$L$1221,10,FALSE),"0")</f>
        <v>0</v>
      </c>
      <c r="AS64" s="1" t="str">
        <f>IF(AND('V2 Global valeurs'!$G64="E",'V2 Global valeurs'!$E64="RENFORT 2"),VLOOKUP('V2 Global valeurs'!$A64,'V2 Global valeurs'!$A$2:$L$1221,11,FALSE),"0")</f>
        <v>0</v>
      </c>
      <c r="AT64" s="1" t="str">
        <f>IF(AND('V2 Global valeurs'!$G64="E",'V2 Global valeurs'!$E64="RENFORT 2"),VLOOKUP('V2 Global valeurs'!$A64,'V2 Global valeurs'!$A$2:$L$1221,12,FALSE),"0")</f>
        <v>0</v>
      </c>
      <c r="AU64" s="1" t="str">
        <f>IF(AND('V2 Global valeurs'!$G64="A",'V2 Global valeurs'!$E64="RENFORT 2"),VLOOKUP('V2 Global valeurs'!$A64,'V2 Global valeurs'!$A$2:$L$1221,8,FALSE),"0")</f>
        <v>0</v>
      </c>
      <c r="AV64" s="1" t="str">
        <f>IF(AND('V2 Global valeurs'!$G64="A",'V2 Global valeurs'!$E64="RENFORT 2"),VLOOKUP('V2 Global valeurs'!$A64,'V2 Global valeurs'!$A$2:$L$1221,9,FALSE),"0")</f>
        <v>0</v>
      </c>
      <c r="AW64" s="1" t="str">
        <f>IF(AND('V2 Global valeurs'!$G64="A",'V2 Global valeurs'!$E64="RENFORT 2"),VLOOKUP('V2 Global valeurs'!$A64,'V2 Global valeurs'!$A$2:$L$1221,10,FALSE),"0")</f>
        <v>0</v>
      </c>
      <c r="AX64" s="1" t="str">
        <f>IF(AND('V2 Global valeurs'!$G64="A",'V2 Global valeurs'!$E64="RENFORT 2"),VLOOKUP('V2 Global valeurs'!$A64,'V2 Global valeurs'!$A$2:$L$1221,11,FALSE),"0")</f>
        <v>0</v>
      </c>
      <c r="AY64" s="1" t="str">
        <f>IF(AND('V2 Global valeurs'!$G64="A",'V2 Global valeurs'!$E64="RENFORT 2"),VLOOKUP('V2 Global valeurs'!$A64,'V2 Global valeurs'!$A$2:$L$1221,12,FALSE),"0")</f>
        <v>0</v>
      </c>
    </row>
    <row r="65" spans="1:51" x14ac:dyDescent="0.25">
      <c r="A65" t="s">
        <v>161</v>
      </c>
      <c r="B65" t="s">
        <v>158</v>
      </c>
      <c r="C65" t="s">
        <v>162</v>
      </c>
      <c r="D65" t="s">
        <v>163</v>
      </c>
      <c r="E65" t="s">
        <v>368</v>
      </c>
      <c r="F65">
        <v>8</v>
      </c>
      <c r="G65" s="2" t="s">
        <v>9</v>
      </c>
      <c r="H65">
        <v>206.27</v>
      </c>
      <c r="I65">
        <v>77.760000000000005</v>
      </c>
      <c r="J65">
        <v>133.99</v>
      </c>
      <c r="K65">
        <v>206.27</v>
      </c>
      <c r="L65">
        <v>206.27</v>
      </c>
      <c r="O65" s="4"/>
      <c r="P65" s="9" t="str">
        <f>IF(AND('V2 Global valeurs'!$G65="E",'V2 Global valeurs'!E65="BASE"),VLOOKUP('V2 Global valeurs'!$A65,'V2 Global valeurs'!$A$2:$L$1221,8,FALSE),"0")</f>
        <v>0</v>
      </c>
      <c r="Q65" s="9" t="str">
        <f>IF(AND('V2 Global valeurs'!$G65="E",'V2 Global valeurs'!E65="BASE"),VLOOKUP('V2 Global valeurs'!$A65,'V2 Global valeurs'!$A$2:$L$1221,9,FALSE),"0")</f>
        <v>0</v>
      </c>
      <c r="R65" s="9" t="str">
        <f>IF(AND('V2 Global valeurs'!$G65="E",'V2 Global valeurs'!E65="BASE"),VLOOKUP('V2 Global valeurs'!$A65,'V2 Global valeurs'!$A$2:$L$1221,10,FALSE),"0")</f>
        <v>0</v>
      </c>
      <c r="S65" s="9" t="str">
        <f>IF(AND('V2 Global valeurs'!$G65="E",'V2 Global valeurs'!E65="BASE"),VLOOKUP('V2 Global valeurs'!$A65,'V2 Global valeurs'!$A$2:$L$1221,11,FALSE),"0")</f>
        <v>0</v>
      </c>
      <c r="T65" s="9" t="str">
        <f>IF(AND('V2 Global valeurs'!$G65="E",'V2 Global valeurs'!E65="BASE"),VLOOKUP('V2 Global valeurs'!$A65,'V2 Global valeurs'!$A$2:$L$1221,12,FALSE),"0")</f>
        <v>0</v>
      </c>
      <c r="U65" s="9" t="str">
        <f>IF(AND('V2 Global valeurs'!$G65="A",'V2 Global valeurs'!E65="BASE"),VLOOKUP('V2 Global valeurs'!$A65,'V2 Global valeurs'!$A$2:$L$1221,8,FALSE),"0")</f>
        <v>0</v>
      </c>
      <c r="V65" s="9" t="str">
        <f>IF(AND('V2 Global valeurs'!$G65="A",'V2 Global valeurs'!E65="BASE"),VLOOKUP('V2 Global valeurs'!$A65,'V2 Global valeurs'!$A$2:$L$1221,9,FALSE),"0")</f>
        <v>0</v>
      </c>
      <c r="W65" s="9" t="str">
        <f>IF(AND('V2 Global valeurs'!$G65="A",'V2 Global valeurs'!E65="BASE"),VLOOKUP('V2 Global valeurs'!$A65,'V2 Global valeurs'!$A$2:$L$1221,10,FALSE),"0")</f>
        <v>0</v>
      </c>
      <c r="X65" s="9" t="str">
        <f>IF(AND('V2 Global valeurs'!$G65="A",'V2 Global valeurs'!E65="BASE"),VLOOKUP('V2 Global valeurs'!$A65,'V2 Global valeurs'!$A$2:$L$1221,11,FALSE),"0")</f>
        <v>0</v>
      </c>
      <c r="Y65" s="9" t="str">
        <f>IF(AND('V2 Global valeurs'!$G65="A",'V2 Global valeurs'!E65="BASE"),VLOOKUP('V2 Global valeurs'!$A65,'V2 Global valeurs'!$A$2:$L$1221,12,FALSE),"0")</f>
        <v>0</v>
      </c>
      <c r="Z65" t="s">
        <v>162</v>
      </c>
      <c r="AA65" t="s">
        <v>163</v>
      </c>
      <c r="AB65" s="3" t="s">
        <v>9</v>
      </c>
      <c r="AC65" s="3">
        <f>IF(AND('V2 Global valeurs'!$G65="E",'V2 Global valeurs'!$E65="RENFORT 1"),VLOOKUP('V2 Global valeurs'!$A65,'V2 Global valeurs'!$A$2:$L$1221,8,FALSE),"0")</f>
        <v>206.27</v>
      </c>
      <c r="AD65" s="3">
        <f>IF(AND('V2 Global valeurs'!$G65="E",'V2 Global valeurs'!$E65="RENFORT 1"),VLOOKUP('V2 Global valeurs'!$A65,'V2 Global valeurs'!$A$2:$L$1221,9,FALSE),"0")</f>
        <v>77.760000000000005</v>
      </c>
      <c r="AE65" s="3">
        <f>IF(AND('V2 Global valeurs'!$G65="E",'V2 Global valeurs'!$E65="RENFORT 1"),VLOOKUP('V2 Global valeurs'!$A65,'V2 Global valeurs'!$A$2:$L$1221,10,FALSE),"0")</f>
        <v>133.99</v>
      </c>
      <c r="AF65" s="3">
        <f>IF(AND('V2 Global valeurs'!$G65="E",'V2 Global valeurs'!$E65="RENFORT 1"),VLOOKUP('V2 Global valeurs'!$A65,'V2 Global valeurs'!$A$2:$L$1221,11,FALSE),"0")</f>
        <v>206.27</v>
      </c>
      <c r="AG65" s="3">
        <f>IF(AND('V2 Global valeurs'!$G65="E",'V2 Global valeurs'!$E65="RENFORT 1"),VLOOKUP('V2 Global valeurs'!$A65,'V2 Global valeurs'!$A$2:$L$1221,12,FALSE),"0")</f>
        <v>206.27</v>
      </c>
      <c r="AH65" s="3" t="str">
        <f>IF(AND('V2 Global valeurs'!$G65="A",'V2 Global valeurs'!$E65="RENFORT 1"),VLOOKUP('V2 Global valeurs'!$A65,'V2 Global valeurs'!$A$2:$L$1221,8,FALSE),"0")</f>
        <v>0</v>
      </c>
      <c r="AI65" s="3" t="str">
        <f>IF(AND('V2 Global valeurs'!$G65="A",'V2 Global valeurs'!$E65="RENFORT 1"),VLOOKUP('V2 Global valeurs'!$A65,'V2 Global valeurs'!$A$2:$L$1221,9,FALSE),"0")</f>
        <v>0</v>
      </c>
      <c r="AJ65" s="3" t="str">
        <f>IF(AND('V2 Global valeurs'!$G65="A",'V2 Global valeurs'!$E65="RENFORT 1"),VLOOKUP('V2 Global valeurs'!$A65,'V2 Global valeurs'!$A$2:$L$1221,10,FALSE),"0")</f>
        <v>0</v>
      </c>
      <c r="AK65" s="3" t="str">
        <f>IF(AND('V2 Global valeurs'!$G65="A",'V2 Global valeurs'!$E65="RENFORT 1"),VLOOKUP('V2 Global valeurs'!$A65,'V2 Global valeurs'!$A$2:$L$1221,11,FALSE),"0")</f>
        <v>0</v>
      </c>
      <c r="AL65" s="3" t="str">
        <f>IF(AND('V2 Global valeurs'!$G65="A",'V2 Global valeurs'!$E65="RENFORT 1"),VLOOKUP('V2 Global valeurs'!$A65,'V2 Global valeurs'!$A$2:$L$1221,12,FALSE),"0")</f>
        <v>0</v>
      </c>
      <c r="AP65" s="1" t="str">
        <f>IF(AND('V2 Global valeurs'!$G65="E",'V2 Global valeurs'!$E65="RENFORT 2"),VLOOKUP('V2 Global valeurs'!$A65,'V2 Global valeurs'!$A$2:$L$1221,8,FALSE),"0")</f>
        <v>0</v>
      </c>
      <c r="AQ65" s="1" t="str">
        <f>IF(AND('V2 Global valeurs'!$G65="E",'V2 Global valeurs'!$E65="RENFORT 2"),VLOOKUP('V2 Global valeurs'!$A65,'V2 Global valeurs'!$A$2:$L$1221,9,FALSE),"0")</f>
        <v>0</v>
      </c>
      <c r="AR65" s="1" t="str">
        <f>IF(AND('V2 Global valeurs'!$G65="E",'V2 Global valeurs'!$E65="RENFORT 2"),VLOOKUP('V2 Global valeurs'!$A65,'V2 Global valeurs'!$A$2:$L$1221,10,FALSE),"0")</f>
        <v>0</v>
      </c>
      <c r="AS65" s="1" t="str">
        <f>IF(AND('V2 Global valeurs'!$G65="E",'V2 Global valeurs'!$E65="RENFORT 2"),VLOOKUP('V2 Global valeurs'!$A65,'V2 Global valeurs'!$A$2:$L$1221,11,FALSE),"0")</f>
        <v>0</v>
      </c>
      <c r="AT65" s="1" t="str">
        <f>IF(AND('V2 Global valeurs'!$G65="E",'V2 Global valeurs'!$E65="RENFORT 2"),VLOOKUP('V2 Global valeurs'!$A65,'V2 Global valeurs'!$A$2:$L$1221,12,FALSE),"0")</f>
        <v>0</v>
      </c>
      <c r="AU65" s="1" t="str">
        <f>IF(AND('V2 Global valeurs'!$G65="A",'V2 Global valeurs'!$E65="RENFORT 2"),VLOOKUP('V2 Global valeurs'!$A65,'V2 Global valeurs'!$A$2:$L$1221,8,FALSE),"0")</f>
        <v>0</v>
      </c>
      <c r="AV65" s="1" t="str">
        <f>IF(AND('V2 Global valeurs'!$G65="A",'V2 Global valeurs'!$E65="RENFORT 2"),VLOOKUP('V2 Global valeurs'!$A65,'V2 Global valeurs'!$A$2:$L$1221,9,FALSE),"0")</f>
        <v>0</v>
      </c>
      <c r="AW65" s="1" t="str">
        <f>IF(AND('V2 Global valeurs'!$G65="A",'V2 Global valeurs'!$E65="RENFORT 2"),VLOOKUP('V2 Global valeurs'!$A65,'V2 Global valeurs'!$A$2:$L$1221,10,FALSE),"0")</f>
        <v>0</v>
      </c>
      <c r="AX65" s="1" t="str">
        <f>IF(AND('V2 Global valeurs'!$G65="A",'V2 Global valeurs'!$E65="RENFORT 2"),VLOOKUP('V2 Global valeurs'!$A65,'V2 Global valeurs'!$A$2:$L$1221,11,FALSE),"0")</f>
        <v>0</v>
      </c>
      <c r="AY65" s="1" t="str">
        <f>IF(AND('V2 Global valeurs'!$G65="A",'V2 Global valeurs'!$E65="RENFORT 2"),VLOOKUP('V2 Global valeurs'!$A65,'V2 Global valeurs'!$A$2:$L$1221,12,FALSE),"0")</f>
        <v>0</v>
      </c>
    </row>
    <row r="66" spans="1:51" x14ac:dyDescent="0.25">
      <c r="A66" t="s">
        <v>164</v>
      </c>
      <c r="B66" t="s">
        <v>165</v>
      </c>
      <c r="C66" t="s">
        <v>166</v>
      </c>
      <c r="D66" t="s">
        <v>167</v>
      </c>
      <c r="E66" t="s">
        <v>367</v>
      </c>
      <c r="F66" s="2">
        <v>3</v>
      </c>
      <c r="G66" s="2" t="s">
        <v>14</v>
      </c>
      <c r="H66">
        <v>194.02999999999997</v>
      </c>
      <c r="I66">
        <v>0</v>
      </c>
      <c r="J66">
        <v>0</v>
      </c>
      <c r="K66">
        <v>0</v>
      </c>
      <c r="L66">
        <v>0</v>
      </c>
      <c r="M66" t="s">
        <v>166</v>
      </c>
      <c r="N66" t="s">
        <v>167</v>
      </c>
      <c r="O66" s="4" t="s">
        <v>14</v>
      </c>
      <c r="P66" s="9" t="str">
        <f>IF(AND('V2 Global valeurs'!$G66="E",'V2 Global valeurs'!E66="BASE"),VLOOKUP('V2 Global valeurs'!$A66,'V2 Global valeurs'!$A$2:$L$1221,8,FALSE),"0")</f>
        <v>0</v>
      </c>
      <c r="Q66" s="9" t="str">
        <f>IF(AND('V2 Global valeurs'!$G66="E",'V2 Global valeurs'!E66="BASE"),VLOOKUP('V2 Global valeurs'!$A66,'V2 Global valeurs'!$A$2:$L$1221,9,FALSE),"0")</f>
        <v>0</v>
      </c>
      <c r="R66" s="9" t="str">
        <f>IF(AND('V2 Global valeurs'!$G66="E",'V2 Global valeurs'!E66="BASE"),VLOOKUP('V2 Global valeurs'!$A66,'V2 Global valeurs'!$A$2:$L$1221,10,FALSE),"0")</f>
        <v>0</v>
      </c>
      <c r="S66" s="9" t="str">
        <f>IF(AND('V2 Global valeurs'!$G66="E",'V2 Global valeurs'!E66="BASE"),VLOOKUP('V2 Global valeurs'!$A66,'V2 Global valeurs'!$A$2:$L$1221,11,FALSE),"0")</f>
        <v>0</v>
      </c>
      <c r="T66" s="9" t="str">
        <f>IF(AND('V2 Global valeurs'!$G66="E",'V2 Global valeurs'!E66="BASE"),VLOOKUP('V2 Global valeurs'!$A66,'V2 Global valeurs'!$A$2:$L$1221,12,FALSE),"0")</f>
        <v>0</v>
      </c>
      <c r="U66" s="9">
        <f>IF(AND('V2 Global valeurs'!$G66="A",'V2 Global valeurs'!E66="BASE"),VLOOKUP('V2 Global valeurs'!$A66,'V2 Global valeurs'!$A$2:$L$1221,8,FALSE),"0")</f>
        <v>194.02999999999997</v>
      </c>
      <c r="V66" s="9">
        <f>IF(AND('V2 Global valeurs'!$G66="A",'V2 Global valeurs'!E66="BASE"),VLOOKUP('V2 Global valeurs'!$A66,'V2 Global valeurs'!$A$2:$L$1221,9,FALSE),"0")</f>
        <v>0</v>
      </c>
      <c r="W66" s="9">
        <f>IF(AND('V2 Global valeurs'!$G66="A",'V2 Global valeurs'!E66="BASE"),VLOOKUP('V2 Global valeurs'!$A66,'V2 Global valeurs'!$A$2:$L$1221,10,FALSE),"0")</f>
        <v>0</v>
      </c>
      <c r="X66" s="9">
        <f>IF(AND('V2 Global valeurs'!$G66="A",'V2 Global valeurs'!E66="BASE"),VLOOKUP('V2 Global valeurs'!$A66,'V2 Global valeurs'!$A$2:$L$1221,11,FALSE),"0")</f>
        <v>0</v>
      </c>
      <c r="Y66" s="9">
        <f>IF(AND('V2 Global valeurs'!$G66="A",'V2 Global valeurs'!E66="BASE"),VLOOKUP('V2 Global valeurs'!$A66,'V2 Global valeurs'!$A$2:$L$1221,12,FALSE),"0")</f>
        <v>0</v>
      </c>
      <c r="AB66" s="3"/>
      <c r="AC66" s="3" t="str">
        <f>IF(AND('V2 Global valeurs'!$G66="E",'V2 Global valeurs'!$E66="RENFORT 1"),VLOOKUP('V2 Global valeurs'!$A66,'V2 Global valeurs'!$A$2:$L$1221,8,FALSE),"0")</f>
        <v>0</v>
      </c>
      <c r="AD66" s="3" t="str">
        <f>IF(AND('V2 Global valeurs'!$G66="E",'V2 Global valeurs'!$E66="RENFORT 1"),VLOOKUP('V2 Global valeurs'!$A66,'V2 Global valeurs'!$A$2:$L$1221,9,FALSE),"0")</f>
        <v>0</v>
      </c>
      <c r="AE66" s="3" t="str">
        <f>IF(AND('V2 Global valeurs'!$G66="E",'V2 Global valeurs'!$E66="RENFORT 1"),VLOOKUP('V2 Global valeurs'!$A66,'V2 Global valeurs'!$A$2:$L$1221,10,FALSE),"0")</f>
        <v>0</v>
      </c>
      <c r="AF66" s="3" t="str">
        <f>IF(AND('V2 Global valeurs'!$G66="E",'V2 Global valeurs'!$E66="RENFORT 1"),VLOOKUP('V2 Global valeurs'!$A66,'V2 Global valeurs'!$A$2:$L$1221,11,FALSE),"0")</f>
        <v>0</v>
      </c>
      <c r="AG66" s="3" t="str">
        <f>IF(AND('V2 Global valeurs'!$G66="E",'V2 Global valeurs'!$E66="RENFORT 1"),VLOOKUP('V2 Global valeurs'!$A66,'V2 Global valeurs'!$A$2:$L$1221,12,FALSE),"0")</f>
        <v>0</v>
      </c>
      <c r="AH66" s="3" t="str">
        <f>IF(AND('V2 Global valeurs'!$G66="A",'V2 Global valeurs'!$E66="RENFORT 1"),VLOOKUP('V2 Global valeurs'!$A66,'V2 Global valeurs'!$A$2:$L$1221,8,FALSE),"0")</f>
        <v>0</v>
      </c>
      <c r="AI66" s="3" t="str">
        <f>IF(AND('V2 Global valeurs'!$G66="A",'V2 Global valeurs'!$E66="RENFORT 1"),VLOOKUP('V2 Global valeurs'!$A66,'V2 Global valeurs'!$A$2:$L$1221,9,FALSE),"0")</f>
        <v>0</v>
      </c>
      <c r="AJ66" s="3" t="str">
        <f>IF(AND('V2 Global valeurs'!$G66="A",'V2 Global valeurs'!$E66="RENFORT 1"),VLOOKUP('V2 Global valeurs'!$A66,'V2 Global valeurs'!$A$2:$L$1221,10,FALSE),"0")</f>
        <v>0</v>
      </c>
      <c r="AK66" s="3" t="str">
        <f>IF(AND('V2 Global valeurs'!$G66="A",'V2 Global valeurs'!$E66="RENFORT 1"),VLOOKUP('V2 Global valeurs'!$A66,'V2 Global valeurs'!$A$2:$L$1221,11,FALSE),"0")</f>
        <v>0</v>
      </c>
      <c r="AL66" s="3" t="str">
        <f>IF(AND('V2 Global valeurs'!$G66="A",'V2 Global valeurs'!$E66="RENFORT 1"),VLOOKUP('V2 Global valeurs'!$A66,'V2 Global valeurs'!$A$2:$L$1221,12,FALSE),"0")</f>
        <v>0</v>
      </c>
      <c r="AP66" s="1" t="str">
        <f>IF(AND('V2 Global valeurs'!$G66="E",'V2 Global valeurs'!$E66="RENFORT 2"),VLOOKUP('V2 Global valeurs'!$A66,'V2 Global valeurs'!$A$2:$L$1221,8,FALSE),"0")</f>
        <v>0</v>
      </c>
      <c r="AQ66" s="1" t="str">
        <f>IF(AND('V2 Global valeurs'!$G66="E",'V2 Global valeurs'!$E66="RENFORT 2"),VLOOKUP('V2 Global valeurs'!$A66,'V2 Global valeurs'!$A$2:$L$1221,9,FALSE),"0")</f>
        <v>0</v>
      </c>
      <c r="AR66" s="1" t="str">
        <f>IF(AND('V2 Global valeurs'!$G66="E",'V2 Global valeurs'!$E66="RENFORT 2"),VLOOKUP('V2 Global valeurs'!$A66,'V2 Global valeurs'!$A$2:$L$1221,10,FALSE),"0")</f>
        <v>0</v>
      </c>
      <c r="AS66" s="1" t="str">
        <f>IF(AND('V2 Global valeurs'!$G66="E",'V2 Global valeurs'!$E66="RENFORT 2"),VLOOKUP('V2 Global valeurs'!$A66,'V2 Global valeurs'!$A$2:$L$1221,11,FALSE),"0")</f>
        <v>0</v>
      </c>
      <c r="AT66" s="1" t="str">
        <f>IF(AND('V2 Global valeurs'!$G66="E",'V2 Global valeurs'!$E66="RENFORT 2"),VLOOKUP('V2 Global valeurs'!$A66,'V2 Global valeurs'!$A$2:$L$1221,12,FALSE),"0")</f>
        <v>0</v>
      </c>
      <c r="AU66" s="1" t="str">
        <f>IF(AND('V2 Global valeurs'!$G66="A",'V2 Global valeurs'!$E66="RENFORT 2"),VLOOKUP('V2 Global valeurs'!$A66,'V2 Global valeurs'!$A$2:$L$1221,8,FALSE),"0")</f>
        <v>0</v>
      </c>
      <c r="AV66" s="1" t="str">
        <f>IF(AND('V2 Global valeurs'!$G66="A",'V2 Global valeurs'!$E66="RENFORT 2"),VLOOKUP('V2 Global valeurs'!$A66,'V2 Global valeurs'!$A$2:$L$1221,9,FALSE),"0")</f>
        <v>0</v>
      </c>
      <c r="AW66" s="1" t="str">
        <f>IF(AND('V2 Global valeurs'!$G66="A",'V2 Global valeurs'!$E66="RENFORT 2"),VLOOKUP('V2 Global valeurs'!$A66,'V2 Global valeurs'!$A$2:$L$1221,10,FALSE),"0")</f>
        <v>0</v>
      </c>
      <c r="AX66" s="1" t="str">
        <f>IF(AND('V2 Global valeurs'!$G66="A",'V2 Global valeurs'!$E66="RENFORT 2"),VLOOKUP('V2 Global valeurs'!$A66,'V2 Global valeurs'!$A$2:$L$1221,11,FALSE),"0")</f>
        <v>0</v>
      </c>
      <c r="AY66" s="1" t="str">
        <f>IF(AND('V2 Global valeurs'!$G66="A",'V2 Global valeurs'!$E66="RENFORT 2"),VLOOKUP('V2 Global valeurs'!$A66,'V2 Global valeurs'!$A$2:$L$1221,12,FALSE),"0")</f>
        <v>0</v>
      </c>
    </row>
    <row r="67" spans="1:51" x14ac:dyDescent="0.25">
      <c r="A67" t="s">
        <v>168</v>
      </c>
      <c r="B67" t="s">
        <v>169</v>
      </c>
      <c r="C67" t="s">
        <v>170</v>
      </c>
      <c r="D67" t="s">
        <v>171</v>
      </c>
      <c r="E67" t="s">
        <v>367</v>
      </c>
      <c r="F67">
        <v>3</v>
      </c>
      <c r="G67" s="2" t="s">
        <v>9</v>
      </c>
      <c r="H67">
        <v>243</v>
      </c>
      <c r="I67">
        <v>0</v>
      </c>
      <c r="J67">
        <v>0</v>
      </c>
      <c r="K67">
        <v>0</v>
      </c>
      <c r="L67">
        <v>0</v>
      </c>
      <c r="M67" t="s">
        <v>170</v>
      </c>
      <c r="N67" t="s">
        <v>171</v>
      </c>
      <c r="O67" s="4" t="s">
        <v>9</v>
      </c>
      <c r="P67" s="9">
        <f>IF(AND('V2 Global valeurs'!$G67="E",'V2 Global valeurs'!E67="BASE"),VLOOKUP('V2 Global valeurs'!$A67,'V2 Global valeurs'!$A$2:$L$1221,8,FALSE),"0")</f>
        <v>243</v>
      </c>
      <c r="Q67" s="9">
        <f>IF(AND('V2 Global valeurs'!$G67="E",'V2 Global valeurs'!E67="BASE"),VLOOKUP('V2 Global valeurs'!$A67,'V2 Global valeurs'!$A$2:$L$1221,9,FALSE),"0")</f>
        <v>0</v>
      </c>
      <c r="R67" s="9">
        <f>IF(AND('V2 Global valeurs'!$G67="E",'V2 Global valeurs'!E67="BASE"),VLOOKUP('V2 Global valeurs'!$A67,'V2 Global valeurs'!$A$2:$L$1221,10,FALSE),"0")</f>
        <v>0</v>
      </c>
      <c r="S67" s="9">
        <f>IF(AND('V2 Global valeurs'!$G67="E",'V2 Global valeurs'!E67="BASE"),VLOOKUP('V2 Global valeurs'!$A67,'V2 Global valeurs'!$A$2:$L$1221,11,FALSE),"0")</f>
        <v>0</v>
      </c>
      <c r="T67" s="9">
        <f>IF(AND('V2 Global valeurs'!$G67="E",'V2 Global valeurs'!E67="BASE"),VLOOKUP('V2 Global valeurs'!$A67,'V2 Global valeurs'!$A$2:$L$1221,12,FALSE),"0")</f>
        <v>0</v>
      </c>
      <c r="U67" s="9" t="str">
        <f>IF(AND('V2 Global valeurs'!$G67="A",'V2 Global valeurs'!E67="BASE"),VLOOKUP('V2 Global valeurs'!$A67,'V2 Global valeurs'!$A$2:$L$1221,8,FALSE),"0")</f>
        <v>0</v>
      </c>
      <c r="V67" s="9" t="str">
        <f>IF(AND('V2 Global valeurs'!$G67="A",'V2 Global valeurs'!E67="BASE"),VLOOKUP('V2 Global valeurs'!$A67,'V2 Global valeurs'!$A$2:$L$1221,9,FALSE),"0")</f>
        <v>0</v>
      </c>
      <c r="W67" s="9" t="str">
        <f>IF(AND('V2 Global valeurs'!$G67="A",'V2 Global valeurs'!E67="BASE"),VLOOKUP('V2 Global valeurs'!$A67,'V2 Global valeurs'!$A$2:$L$1221,10,FALSE),"0")</f>
        <v>0</v>
      </c>
      <c r="X67" s="9" t="str">
        <f>IF(AND('V2 Global valeurs'!$G67="A",'V2 Global valeurs'!E67="BASE"),VLOOKUP('V2 Global valeurs'!$A67,'V2 Global valeurs'!$A$2:$L$1221,11,FALSE),"0")</f>
        <v>0</v>
      </c>
      <c r="Y67" s="9" t="str">
        <f>IF(AND('V2 Global valeurs'!$G67="A",'V2 Global valeurs'!E67="BASE"),VLOOKUP('V2 Global valeurs'!$A67,'V2 Global valeurs'!$A$2:$L$1221,12,FALSE),"0")</f>
        <v>0</v>
      </c>
      <c r="AB67" s="3"/>
      <c r="AC67" s="3" t="str">
        <f>IF(AND('V2 Global valeurs'!$G67="E",'V2 Global valeurs'!$E67="RENFORT 1"),VLOOKUP('V2 Global valeurs'!$A67,'V2 Global valeurs'!$A$2:$L$1221,8,FALSE),"0")</f>
        <v>0</v>
      </c>
      <c r="AD67" s="3" t="str">
        <f>IF(AND('V2 Global valeurs'!$G67="E",'V2 Global valeurs'!$E67="RENFORT 1"),VLOOKUP('V2 Global valeurs'!$A67,'V2 Global valeurs'!$A$2:$L$1221,9,FALSE),"0")</f>
        <v>0</v>
      </c>
      <c r="AE67" s="3" t="str">
        <f>IF(AND('V2 Global valeurs'!$G67="E",'V2 Global valeurs'!$E67="RENFORT 1"),VLOOKUP('V2 Global valeurs'!$A67,'V2 Global valeurs'!$A$2:$L$1221,10,FALSE),"0")</f>
        <v>0</v>
      </c>
      <c r="AF67" s="3" t="str">
        <f>IF(AND('V2 Global valeurs'!$G67="E",'V2 Global valeurs'!$E67="RENFORT 1"),VLOOKUP('V2 Global valeurs'!$A67,'V2 Global valeurs'!$A$2:$L$1221,11,FALSE),"0")</f>
        <v>0</v>
      </c>
      <c r="AG67" s="3" t="str">
        <f>IF(AND('V2 Global valeurs'!$G67="E",'V2 Global valeurs'!$E67="RENFORT 1"),VLOOKUP('V2 Global valeurs'!$A67,'V2 Global valeurs'!$A$2:$L$1221,12,FALSE),"0")</f>
        <v>0</v>
      </c>
      <c r="AH67" s="3" t="str">
        <f>IF(AND('V2 Global valeurs'!$G67="A",'V2 Global valeurs'!$E67="RENFORT 1"),VLOOKUP('V2 Global valeurs'!$A67,'V2 Global valeurs'!$A$2:$L$1221,8,FALSE),"0")</f>
        <v>0</v>
      </c>
      <c r="AI67" s="3" t="str">
        <f>IF(AND('V2 Global valeurs'!$G67="A",'V2 Global valeurs'!$E67="RENFORT 1"),VLOOKUP('V2 Global valeurs'!$A67,'V2 Global valeurs'!$A$2:$L$1221,9,FALSE),"0")</f>
        <v>0</v>
      </c>
      <c r="AJ67" s="3" t="str">
        <f>IF(AND('V2 Global valeurs'!$G67="A",'V2 Global valeurs'!$E67="RENFORT 1"),VLOOKUP('V2 Global valeurs'!$A67,'V2 Global valeurs'!$A$2:$L$1221,10,FALSE),"0")</f>
        <v>0</v>
      </c>
      <c r="AK67" s="3" t="str">
        <f>IF(AND('V2 Global valeurs'!$G67="A",'V2 Global valeurs'!$E67="RENFORT 1"),VLOOKUP('V2 Global valeurs'!$A67,'V2 Global valeurs'!$A$2:$L$1221,11,FALSE),"0")</f>
        <v>0</v>
      </c>
      <c r="AL67" s="3" t="str">
        <f>IF(AND('V2 Global valeurs'!$G67="A",'V2 Global valeurs'!$E67="RENFORT 1"),VLOOKUP('V2 Global valeurs'!$A67,'V2 Global valeurs'!$A$2:$L$1221,12,FALSE),"0")</f>
        <v>0</v>
      </c>
      <c r="AP67" s="1" t="str">
        <f>IF(AND('V2 Global valeurs'!$G67="E",'V2 Global valeurs'!$E67="RENFORT 2"),VLOOKUP('V2 Global valeurs'!$A67,'V2 Global valeurs'!$A$2:$L$1221,8,FALSE),"0")</f>
        <v>0</v>
      </c>
      <c r="AQ67" s="1" t="str">
        <f>IF(AND('V2 Global valeurs'!$G67="E",'V2 Global valeurs'!$E67="RENFORT 2"),VLOOKUP('V2 Global valeurs'!$A67,'V2 Global valeurs'!$A$2:$L$1221,9,FALSE),"0")</f>
        <v>0</v>
      </c>
      <c r="AR67" s="1" t="str">
        <f>IF(AND('V2 Global valeurs'!$G67="E",'V2 Global valeurs'!$E67="RENFORT 2"),VLOOKUP('V2 Global valeurs'!$A67,'V2 Global valeurs'!$A$2:$L$1221,10,FALSE),"0")</f>
        <v>0</v>
      </c>
      <c r="AS67" s="1" t="str">
        <f>IF(AND('V2 Global valeurs'!$G67="E",'V2 Global valeurs'!$E67="RENFORT 2"),VLOOKUP('V2 Global valeurs'!$A67,'V2 Global valeurs'!$A$2:$L$1221,11,FALSE),"0")</f>
        <v>0</v>
      </c>
      <c r="AT67" s="1" t="str">
        <f>IF(AND('V2 Global valeurs'!$G67="E",'V2 Global valeurs'!$E67="RENFORT 2"),VLOOKUP('V2 Global valeurs'!$A67,'V2 Global valeurs'!$A$2:$L$1221,12,FALSE),"0")</f>
        <v>0</v>
      </c>
      <c r="AU67" s="1" t="str">
        <f>IF(AND('V2 Global valeurs'!$G67="A",'V2 Global valeurs'!$E67="RENFORT 2"),VLOOKUP('V2 Global valeurs'!$A67,'V2 Global valeurs'!$A$2:$L$1221,8,FALSE),"0")</f>
        <v>0</v>
      </c>
      <c r="AV67" s="1" t="str">
        <f>IF(AND('V2 Global valeurs'!$G67="A",'V2 Global valeurs'!$E67="RENFORT 2"),VLOOKUP('V2 Global valeurs'!$A67,'V2 Global valeurs'!$A$2:$L$1221,9,FALSE),"0")</f>
        <v>0</v>
      </c>
      <c r="AW67" s="1" t="str">
        <f>IF(AND('V2 Global valeurs'!$G67="A",'V2 Global valeurs'!$E67="RENFORT 2"),VLOOKUP('V2 Global valeurs'!$A67,'V2 Global valeurs'!$A$2:$L$1221,10,FALSE),"0")</f>
        <v>0</v>
      </c>
      <c r="AX67" s="1" t="str">
        <f>IF(AND('V2 Global valeurs'!$G67="A",'V2 Global valeurs'!$E67="RENFORT 2"),VLOOKUP('V2 Global valeurs'!$A67,'V2 Global valeurs'!$A$2:$L$1221,11,FALSE),"0")</f>
        <v>0</v>
      </c>
      <c r="AY67" s="1" t="str">
        <f>IF(AND('V2 Global valeurs'!$G67="A",'V2 Global valeurs'!$E67="RENFORT 2"),VLOOKUP('V2 Global valeurs'!$A67,'V2 Global valeurs'!$A$2:$L$1221,12,FALSE),"0")</f>
        <v>0</v>
      </c>
    </row>
    <row r="68" spans="1:51" x14ac:dyDescent="0.25">
      <c r="A68" t="s">
        <v>172</v>
      </c>
      <c r="B68" t="s">
        <v>169</v>
      </c>
      <c r="C68" t="s">
        <v>173</v>
      </c>
      <c r="D68" t="s">
        <v>174</v>
      </c>
      <c r="E68" t="s">
        <v>368</v>
      </c>
      <c r="F68">
        <v>3</v>
      </c>
      <c r="G68" s="2" t="s">
        <v>9</v>
      </c>
      <c r="H68">
        <v>294.04000000000008</v>
      </c>
      <c r="I68">
        <v>0</v>
      </c>
      <c r="J68">
        <v>0</v>
      </c>
      <c r="K68">
        <v>0</v>
      </c>
      <c r="L68">
        <v>0</v>
      </c>
      <c r="O68" s="4"/>
      <c r="P68" s="9" t="str">
        <f>IF(AND('V2 Global valeurs'!$G68="E",'V2 Global valeurs'!E68="BASE"),VLOOKUP('V2 Global valeurs'!$A68,'V2 Global valeurs'!$A$2:$L$1221,8,FALSE),"0")</f>
        <v>0</v>
      </c>
      <c r="Q68" s="9" t="str">
        <f>IF(AND('V2 Global valeurs'!$G68="E",'V2 Global valeurs'!E68="BASE"),VLOOKUP('V2 Global valeurs'!$A68,'V2 Global valeurs'!$A$2:$L$1221,9,FALSE),"0")</f>
        <v>0</v>
      </c>
      <c r="R68" s="9" t="str">
        <f>IF(AND('V2 Global valeurs'!$G68="E",'V2 Global valeurs'!E68="BASE"),VLOOKUP('V2 Global valeurs'!$A68,'V2 Global valeurs'!$A$2:$L$1221,10,FALSE),"0")</f>
        <v>0</v>
      </c>
      <c r="S68" s="9" t="str">
        <f>IF(AND('V2 Global valeurs'!$G68="E",'V2 Global valeurs'!E68="BASE"),VLOOKUP('V2 Global valeurs'!$A68,'V2 Global valeurs'!$A$2:$L$1221,11,FALSE),"0")</f>
        <v>0</v>
      </c>
      <c r="T68" s="9" t="str">
        <f>IF(AND('V2 Global valeurs'!$G68="E",'V2 Global valeurs'!E68="BASE"),VLOOKUP('V2 Global valeurs'!$A68,'V2 Global valeurs'!$A$2:$L$1221,12,FALSE),"0")</f>
        <v>0</v>
      </c>
      <c r="U68" s="9" t="str">
        <f>IF(AND('V2 Global valeurs'!$G68="A",'V2 Global valeurs'!E68="BASE"),VLOOKUP('V2 Global valeurs'!$A68,'V2 Global valeurs'!$A$2:$L$1221,8,FALSE),"0")</f>
        <v>0</v>
      </c>
      <c r="V68" s="9" t="str">
        <f>IF(AND('V2 Global valeurs'!$G68="A",'V2 Global valeurs'!E68="BASE"),VLOOKUP('V2 Global valeurs'!$A68,'V2 Global valeurs'!$A$2:$L$1221,9,FALSE),"0")</f>
        <v>0</v>
      </c>
      <c r="W68" s="9" t="str">
        <f>IF(AND('V2 Global valeurs'!$G68="A",'V2 Global valeurs'!E68="BASE"),VLOOKUP('V2 Global valeurs'!$A68,'V2 Global valeurs'!$A$2:$L$1221,10,FALSE),"0")</f>
        <v>0</v>
      </c>
      <c r="X68" s="9" t="str">
        <f>IF(AND('V2 Global valeurs'!$G68="A",'V2 Global valeurs'!E68="BASE"),VLOOKUP('V2 Global valeurs'!$A68,'V2 Global valeurs'!$A$2:$L$1221,11,FALSE),"0")</f>
        <v>0</v>
      </c>
      <c r="Y68" s="9" t="str">
        <f>IF(AND('V2 Global valeurs'!$G68="A",'V2 Global valeurs'!E68="BASE"),VLOOKUP('V2 Global valeurs'!$A68,'V2 Global valeurs'!$A$2:$L$1221,12,FALSE),"0")</f>
        <v>0</v>
      </c>
      <c r="Z68" t="s">
        <v>173</v>
      </c>
      <c r="AA68" t="s">
        <v>174</v>
      </c>
      <c r="AB68" s="3" t="s">
        <v>9</v>
      </c>
      <c r="AC68" s="3">
        <f>IF(AND('V2 Global valeurs'!$G68="E",'V2 Global valeurs'!$E68="RENFORT 1"),VLOOKUP('V2 Global valeurs'!$A68,'V2 Global valeurs'!$A$2:$L$1221,8,FALSE),"0")</f>
        <v>294.04000000000008</v>
      </c>
      <c r="AD68" s="3">
        <f>IF(AND('V2 Global valeurs'!$G68="E",'V2 Global valeurs'!$E68="RENFORT 1"),VLOOKUP('V2 Global valeurs'!$A68,'V2 Global valeurs'!$A$2:$L$1221,9,FALSE),"0")</f>
        <v>0</v>
      </c>
      <c r="AE68" s="3">
        <f>IF(AND('V2 Global valeurs'!$G68="E",'V2 Global valeurs'!$E68="RENFORT 1"),VLOOKUP('V2 Global valeurs'!$A68,'V2 Global valeurs'!$A$2:$L$1221,10,FALSE),"0")</f>
        <v>0</v>
      </c>
      <c r="AF68" s="3">
        <f>IF(AND('V2 Global valeurs'!$G68="E",'V2 Global valeurs'!$E68="RENFORT 1"),VLOOKUP('V2 Global valeurs'!$A68,'V2 Global valeurs'!$A$2:$L$1221,11,FALSE),"0")</f>
        <v>0</v>
      </c>
      <c r="AG68" s="3">
        <f>IF(AND('V2 Global valeurs'!$G68="E",'V2 Global valeurs'!$E68="RENFORT 1"),VLOOKUP('V2 Global valeurs'!$A68,'V2 Global valeurs'!$A$2:$L$1221,12,FALSE),"0")</f>
        <v>0</v>
      </c>
      <c r="AH68" s="3" t="str">
        <f>IF(AND('V2 Global valeurs'!$G68="A",'V2 Global valeurs'!$E68="RENFORT 1"),VLOOKUP('V2 Global valeurs'!$A68,'V2 Global valeurs'!$A$2:$L$1221,8,FALSE),"0")</f>
        <v>0</v>
      </c>
      <c r="AI68" s="3" t="str">
        <f>IF(AND('V2 Global valeurs'!$G68="A",'V2 Global valeurs'!$E68="RENFORT 1"),VLOOKUP('V2 Global valeurs'!$A68,'V2 Global valeurs'!$A$2:$L$1221,9,FALSE),"0")</f>
        <v>0</v>
      </c>
      <c r="AJ68" s="3" t="str">
        <f>IF(AND('V2 Global valeurs'!$G68="A",'V2 Global valeurs'!$E68="RENFORT 1"),VLOOKUP('V2 Global valeurs'!$A68,'V2 Global valeurs'!$A$2:$L$1221,10,FALSE),"0")</f>
        <v>0</v>
      </c>
      <c r="AK68" s="3" t="str">
        <f>IF(AND('V2 Global valeurs'!$G68="A",'V2 Global valeurs'!$E68="RENFORT 1"),VLOOKUP('V2 Global valeurs'!$A68,'V2 Global valeurs'!$A$2:$L$1221,11,FALSE),"0")</f>
        <v>0</v>
      </c>
      <c r="AL68" s="3" t="str">
        <f>IF(AND('V2 Global valeurs'!$G68="A",'V2 Global valeurs'!$E68="RENFORT 1"),VLOOKUP('V2 Global valeurs'!$A68,'V2 Global valeurs'!$A$2:$L$1221,12,FALSE),"0")</f>
        <v>0</v>
      </c>
      <c r="AP68" s="1" t="str">
        <f>IF(AND('V2 Global valeurs'!$G68="E",'V2 Global valeurs'!$E68="RENFORT 2"),VLOOKUP('V2 Global valeurs'!$A68,'V2 Global valeurs'!$A$2:$L$1221,8,FALSE),"0")</f>
        <v>0</v>
      </c>
      <c r="AQ68" s="1" t="str">
        <f>IF(AND('V2 Global valeurs'!$G68="E",'V2 Global valeurs'!$E68="RENFORT 2"),VLOOKUP('V2 Global valeurs'!$A68,'V2 Global valeurs'!$A$2:$L$1221,9,FALSE),"0")</f>
        <v>0</v>
      </c>
      <c r="AR68" s="1" t="str">
        <f>IF(AND('V2 Global valeurs'!$G68="E",'V2 Global valeurs'!$E68="RENFORT 2"),VLOOKUP('V2 Global valeurs'!$A68,'V2 Global valeurs'!$A$2:$L$1221,10,FALSE),"0")</f>
        <v>0</v>
      </c>
      <c r="AS68" s="1" t="str">
        <f>IF(AND('V2 Global valeurs'!$G68="E",'V2 Global valeurs'!$E68="RENFORT 2"),VLOOKUP('V2 Global valeurs'!$A68,'V2 Global valeurs'!$A$2:$L$1221,11,FALSE),"0")</f>
        <v>0</v>
      </c>
      <c r="AT68" s="1" t="str">
        <f>IF(AND('V2 Global valeurs'!$G68="E",'V2 Global valeurs'!$E68="RENFORT 2"),VLOOKUP('V2 Global valeurs'!$A68,'V2 Global valeurs'!$A$2:$L$1221,12,FALSE),"0")</f>
        <v>0</v>
      </c>
      <c r="AU68" s="1" t="str">
        <f>IF(AND('V2 Global valeurs'!$G68="A",'V2 Global valeurs'!$E68="RENFORT 2"),VLOOKUP('V2 Global valeurs'!$A68,'V2 Global valeurs'!$A$2:$L$1221,8,FALSE),"0")</f>
        <v>0</v>
      </c>
      <c r="AV68" s="1" t="str">
        <f>IF(AND('V2 Global valeurs'!$G68="A",'V2 Global valeurs'!$E68="RENFORT 2"),VLOOKUP('V2 Global valeurs'!$A68,'V2 Global valeurs'!$A$2:$L$1221,9,FALSE),"0")</f>
        <v>0</v>
      </c>
      <c r="AW68" s="1" t="str">
        <f>IF(AND('V2 Global valeurs'!$G68="A",'V2 Global valeurs'!$E68="RENFORT 2"),VLOOKUP('V2 Global valeurs'!$A68,'V2 Global valeurs'!$A$2:$L$1221,10,FALSE),"0")</f>
        <v>0</v>
      </c>
      <c r="AX68" s="1" t="str">
        <f>IF(AND('V2 Global valeurs'!$G68="A",'V2 Global valeurs'!$E68="RENFORT 2"),VLOOKUP('V2 Global valeurs'!$A68,'V2 Global valeurs'!$A$2:$L$1221,11,FALSE),"0")</f>
        <v>0</v>
      </c>
      <c r="AY68" s="1" t="str">
        <f>IF(AND('V2 Global valeurs'!$G68="A",'V2 Global valeurs'!$E68="RENFORT 2"),VLOOKUP('V2 Global valeurs'!$A68,'V2 Global valeurs'!$A$2:$L$1221,12,FALSE),"0")</f>
        <v>0</v>
      </c>
    </row>
    <row r="69" spans="1:51" x14ac:dyDescent="0.25">
      <c r="A69" t="s">
        <v>175</v>
      </c>
      <c r="B69" t="s">
        <v>176</v>
      </c>
      <c r="C69" t="s">
        <v>177</v>
      </c>
      <c r="D69" t="s">
        <v>178</v>
      </c>
      <c r="E69" t="s">
        <v>367</v>
      </c>
      <c r="F69">
        <v>3</v>
      </c>
      <c r="G69" s="2" t="s">
        <v>9</v>
      </c>
      <c r="H69">
        <v>274.03000000000003</v>
      </c>
      <c r="I69">
        <v>0</v>
      </c>
      <c r="J69">
        <v>0</v>
      </c>
      <c r="K69">
        <v>0</v>
      </c>
      <c r="L69">
        <v>0</v>
      </c>
      <c r="M69" t="s">
        <v>177</v>
      </c>
      <c r="N69" t="s">
        <v>178</v>
      </c>
      <c r="O69" s="4" t="s">
        <v>9</v>
      </c>
      <c r="P69" s="9">
        <f>IF(AND('V2 Global valeurs'!$G69="E",'V2 Global valeurs'!E69="BASE"),VLOOKUP('V2 Global valeurs'!$A69,'V2 Global valeurs'!$A$2:$L$1221,8,FALSE),"0")</f>
        <v>274.03000000000003</v>
      </c>
      <c r="Q69" s="9">
        <f>IF(AND('V2 Global valeurs'!$G69="E",'V2 Global valeurs'!E69="BASE"),VLOOKUP('V2 Global valeurs'!$A69,'V2 Global valeurs'!$A$2:$L$1221,9,FALSE),"0")</f>
        <v>0</v>
      </c>
      <c r="R69" s="9">
        <f>IF(AND('V2 Global valeurs'!$G69="E",'V2 Global valeurs'!E69="BASE"),VLOOKUP('V2 Global valeurs'!$A69,'V2 Global valeurs'!$A$2:$L$1221,10,FALSE),"0")</f>
        <v>0</v>
      </c>
      <c r="S69" s="9">
        <f>IF(AND('V2 Global valeurs'!$G69="E",'V2 Global valeurs'!E69="BASE"),VLOOKUP('V2 Global valeurs'!$A69,'V2 Global valeurs'!$A$2:$L$1221,11,FALSE),"0")</f>
        <v>0</v>
      </c>
      <c r="T69" s="9">
        <f>IF(AND('V2 Global valeurs'!$G69="E",'V2 Global valeurs'!E69="BASE"),VLOOKUP('V2 Global valeurs'!$A69,'V2 Global valeurs'!$A$2:$L$1221,12,FALSE),"0")</f>
        <v>0</v>
      </c>
      <c r="U69" s="9" t="str">
        <f>IF(AND('V2 Global valeurs'!$G69="A",'V2 Global valeurs'!E69="BASE"),VLOOKUP('V2 Global valeurs'!$A69,'V2 Global valeurs'!$A$2:$L$1221,8,FALSE),"0")</f>
        <v>0</v>
      </c>
      <c r="V69" s="9" t="str">
        <f>IF(AND('V2 Global valeurs'!$G69="A",'V2 Global valeurs'!E69="BASE"),VLOOKUP('V2 Global valeurs'!$A69,'V2 Global valeurs'!$A$2:$L$1221,9,FALSE),"0")</f>
        <v>0</v>
      </c>
      <c r="W69" s="9" t="str">
        <f>IF(AND('V2 Global valeurs'!$G69="A",'V2 Global valeurs'!E69="BASE"),VLOOKUP('V2 Global valeurs'!$A69,'V2 Global valeurs'!$A$2:$L$1221,10,FALSE),"0")</f>
        <v>0</v>
      </c>
      <c r="X69" s="9" t="str">
        <f>IF(AND('V2 Global valeurs'!$G69="A",'V2 Global valeurs'!E69="BASE"),VLOOKUP('V2 Global valeurs'!$A69,'V2 Global valeurs'!$A$2:$L$1221,11,FALSE),"0")</f>
        <v>0</v>
      </c>
      <c r="Y69" s="9" t="str">
        <f>IF(AND('V2 Global valeurs'!$G69="A",'V2 Global valeurs'!E69="BASE"),VLOOKUP('V2 Global valeurs'!$A69,'V2 Global valeurs'!$A$2:$L$1221,12,FALSE),"0")</f>
        <v>0</v>
      </c>
      <c r="AB69" s="3"/>
      <c r="AC69" s="3" t="str">
        <f>IF(AND('V2 Global valeurs'!$G69="E",'V2 Global valeurs'!$E69="RENFORT 1"),VLOOKUP('V2 Global valeurs'!$A69,'V2 Global valeurs'!$A$2:$L$1221,8,FALSE),"0")</f>
        <v>0</v>
      </c>
      <c r="AD69" s="3" t="str">
        <f>IF(AND('V2 Global valeurs'!$G69="E",'V2 Global valeurs'!$E69="RENFORT 1"),VLOOKUP('V2 Global valeurs'!$A69,'V2 Global valeurs'!$A$2:$L$1221,9,FALSE),"0")</f>
        <v>0</v>
      </c>
      <c r="AE69" s="3" t="str">
        <f>IF(AND('V2 Global valeurs'!$G69="E",'V2 Global valeurs'!$E69="RENFORT 1"),VLOOKUP('V2 Global valeurs'!$A69,'V2 Global valeurs'!$A$2:$L$1221,10,FALSE),"0")</f>
        <v>0</v>
      </c>
      <c r="AF69" s="3" t="str">
        <f>IF(AND('V2 Global valeurs'!$G69="E",'V2 Global valeurs'!$E69="RENFORT 1"),VLOOKUP('V2 Global valeurs'!$A69,'V2 Global valeurs'!$A$2:$L$1221,11,FALSE),"0")</f>
        <v>0</v>
      </c>
      <c r="AG69" s="3" t="str">
        <f>IF(AND('V2 Global valeurs'!$G69="E",'V2 Global valeurs'!$E69="RENFORT 1"),VLOOKUP('V2 Global valeurs'!$A69,'V2 Global valeurs'!$A$2:$L$1221,12,FALSE),"0")</f>
        <v>0</v>
      </c>
      <c r="AH69" s="3" t="str">
        <f>IF(AND('V2 Global valeurs'!$G69="A",'V2 Global valeurs'!$E69="RENFORT 1"),VLOOKUP('V2 Global valeurs'!$A69,'V2 Global valeurs'!$A$2:$L$1221,8,FALSE),"0")</f>
        <v>0</v>
      </c>
      <c r="AI69" s="3" t="str">
        <f>IF(AND('V2 Global valeurs'!$G69="A",'V2 Global valeurs'!$E69="RENFORT 1"),VLOOKUP('V2 Global valeurs'!$A69,'V2 Global valeurs'!$A$2:$L$1221,9,FALSE),"0")</f>
        <v>0</v>
      </c>
      <c r="AJ69" s="3" t="str">
        <f>IF(AND('V2 Global valeurs'!$G69="A",'V2 Global valeurs'!$E69="RENFORT 1"),VLOOKUP('V2 Global valeurs'!$A69,'V2 Global valeurs'!$A$2:$L$1221,10,FALSE),"0")</f>
        <v>0</v>
      </c>
      <c r="AK69" s="3" t="str">
        <f>IF(AND('V2 Global valeurs'!$G69="A",'V2 Global valeurs'!$E69="RENFORT 1"),VLOOKUP('V2 Global valeurs'!$A69,'V2 Global valeurs'!$A$2:$L$1221,11,FALSE),"0")</f>
        <v>0</v>
      </c>
      <c r="AL69" s="3" t="str">
        <f>IF(AND('V2 Global valeurs'!$G69="A",'V2 Global valeurs'!$E69="RENFORT 1"),VLOOKUP('V2 Global valeurs'!$A69,'V2 Global valeurs'!$A$2:$L$1221,12,FALSE),"0")</f>
        <v>0</v>
      </c>
      <c r="AP69" s="1" t="str">
        <f>IF(AND('V2 Global valeurs'!$G69="E",'V2 Global valeurs'!$E69="RENFORT 2"),VLOOKUP('V2 Global valeurs'!$A69,'V2 Global valeurs'!$A$2:$L$1221,8,FALSE),"0")</f>
        <v>0</v>
      </c>
      <c r="AQ69" s="1" t="str">
        <f>IF(AND('V2 Global valeurs'!$G69="E",'V2 Global valeurs'!$E69="RENFORT 2"),VLOOKUP('V2 Global valeurs'!$A69,'V2 Global valeurs'!$A$2:$L$1221,9,FALSE),"0")</f>
        <v>0</v>
      </c>
      <c r="AR69" s="1" t="str">
        <f>IF(AND('V2 Global valeurs'!$G69="E",'V2 Global valeurs'!$E69="RENFORT 2"),VLOOKUP('V2 Global valeurs'!$A69,'V2 Global valeurs'!$A$2:$L$1221,10,FALSE),"0")</f>
        <v>0</v>
      </c>
      <c r="AS69" s="1" t="str">
        <f>IF(AND('V2 Global valeurs'!$G69="E",'V2 Global valeurs'!$E69="RENFORT 2"),VLOOKUP('V2 Global valeurs'!$A69,'V2 Global valeurs'!$A$2:$L$1221,11,FALSE),"0")</f>
        <v>0</v>
      </c>
      <c r="AT69" s="1" t="str">
        <f>IF(AND('V2 Global valeurs'!$G69="E",'V2 Global valeurs'!$E69="RENFORT 2"),VLOOKUP('V2 Global valeurs'!$A69,'V2 Global valeurs'!$A$2:$L$1221,12,FALSE),"0")</f>
        <v>0</v>
      </c>
      <c r="AU69" s="1" t="str">
        <f>IF(AND('V2 Global valeurs'!$G69="A",'V2 Global valeurs'!$E69="RENFORT 2"),VLOOKUP('V2 Global valeurs'!$A69,'V2 Global valeurs'!$A$2:$L$1221,8,FALSE),"0")</f>
        <v>0</v>
      </c>
      <c r="AV69" s="1" t="str">
        <f>IF(AND('V2 Global valeurs'!$G69="A",'V2 Global valeurs'!$E69="RENFORT 2"),VLOOKUP('V2 Global valeurs'!$A69,'V2 Global valeurs'!$A$2:$L$1221,9,FALSE),"0")</f>
        <v>0</v>
      </c>
      <c r="AW69" s="1" t="str">
        <f>IF(AND('V2 Global valeurs'!$G69="A",'V2 Global valeurs'!$E69="RENFORT 2"),VLOOKUP('V2 Global valeurs'!$A69,'V2 Global valeurs'!$A$2:$L$1221,10,FALSE),"0")</f>
        <v>0</v>
      </c>
      <c r="AX69" s="1" t="str">
        <f>IF(AND('V2 Global valeurs'!$G69="A",'V2 Global valeurs'!$E69="RENFORT 2"),VLOOKUP('V2 Global valeurs'!$A69,'V2 Global valeurs'!$A$2:$L$1221,11,FALSE),"0")</f>
        <v>0</v>
      </c>
      <c r="AY69" s="1" t="str">
        <f>IF(AND('V2 Global valeurs'!$G69="A",'V2 Global valeurs'!$E69="RENFORT 2"),VLOOKUP('V2 Global valeurs'!$A69,'V2 Global valeurs'!$A$2:$L$1221,12,FALSE),"0")</f>
        <v>0</v>
      </c>
    </row>
    <row r="70" spans="1:51" x14ac:dyDescent="0.25">
      <c r="A70" t="s">
        <v>179</v>
      </c>
      <c r="B70" t="s">
        <v>176</v>
      </c>
      <c r="C70" t="s">
        <v>180</v>
      </c>
      <c r="D70" t="s">
        <v>181</v>
      </c>
      <c r="E70" t="s">
        <v>368</v>
      </c>
      <c r="F70">
        <v>3</v>
      </c>
      <c r="G70" s="2" t="s">
        <v>14</v>
      </c>
      <c r="H70">
        <v>47.160000000000004</v>
      </c>
      <c r="I70">
        <v>0</v>
      </c>
      <c r="J70">
        <v>0</v>
      </c>
      <c r="K70">
        <v>0</v>
      </c>
      <c r="L70">
        <v>0</v>
      </c>
      <c r="O70" s="4"/>
      <c r="P70" s="9" t="str">
        <f>IF(AND('V2 Global valeurs'!$G70="E",'V2 Global valeurs'!E70="BASE"),VLOOKUP('V2 Global valeurs'!$A70,'V2 Global valeurs'!$A$2:$L$1221,8,FALSE),"0")</f>
        <v>0</v>
      </c>
      <c r="Q70" s="9" t="str">
        <f>IF(AND('V2 Global valeurs'!$G70="E",'V2 Global valeurs'!E70="BASE"),VLOOKUP('V2 Global valeurs'!$A70,'V2 Global valeurs'!$A$2:$L$1221,9,FALSE),"0")</f>
        <v>0</v>
      </c>
      <c r="R70" s="9" t="str">
        <f>IF(AND('V2 Global valeurs'!$G70="E",'V2 Global valeurs'!E70="BASE"),VLOOKUP('V2 Global valeurs'!$A70,'V2 Global valeurs'!$A$2:$L$1221,10,FALSE),"0")</f>
        <v>0</v>
      </c>
      <c r="S70" s="9" t="str">
        <f>IF(AND('V2 Global valeurs'!$G70="E",'V2 Global valeurs'!E70="BASE"),VLOOKUP('V2 Global valeurs'!$A70,'V2 Global valeurs'!$A$2:$L$1221,11,FALSE),"0")</f>
        <v>0</v>
      </c>
      <c r="T70" s="9" t="str">
        <f>IF(AND('V2 Global valeurs'!$G70="E",'V2 Global valeurs'!E70="BASE"),VLOOKUP('V2 Global valeurs'!$A70,'V2 Global valeurs'!$A$2:$L$1221,12,FALSE),"0")</f>
        <v>0</v>
      </c>
      <c r="U70" s="9" t="str">
        <f>IF(AND('V2 Global valeurs'!$G70="A",'V2 Global valeurs'!E70="BASE"),VLOOKUP('V2 Global valeurs'!$A70,'V2 Global valeurs'!$A$2:$L$1221,8,FALSE),"0")</f>
        <v>0</v>
      </c>
      <c r="V70" s="9" t="str">
        <f>IF(AND('V2 Global valeurs'!$G70="A",'V2 Global valeurs'!E70="BASE"),VLOOKUP('V2 Global valeurs'!$A70,'V2 Global valeurs'!$A$2:$L$1221,9,FALSE),"0")</f>
        <v>0</v>
      </c>
      <c r="W70" s="9" t="str">
        <f>IF(AND('V2 Global valeurs'!$G70="A",'V2 Global valeurs'!E70="BASE"),VLOOKUP('V2 Global valeurs'!$A70,'V2 Global valeurs'!$A$2:$L$1221,10,FALSE),"0")</f>
        <v>0</v>
      </c>
      <c r="X70" s="9" t="str">
        <f>IF(AND('V2 Global valeurs'!$G70="A",'V2 Global valeurs'!E70="BASE"),VLOOKUP('V2 Global valeurs'!$A70,'V2 Global valeurs'!$A$2:$L$1221,11,FALSE),"0")</f>
        <v>0</v>
      </c>
      <c r="Y70" s="9" t="str">
        <f>IF(AND('V2 Global valeurs'!$G70="A",'V2 Global valeurs'!E70="BASE"),VLOOKUP('V2 Global valeurs'!$A70,'V2 Global valeurs'!$A$2:$L$1221,12,FALSE),"0")</f>
        <v>0</v>
      </c>
      <c r="Z70" t="s">
        <v>180</v>
      </c>
      <c r="AA70" t="s">
        <v>181</v>
      </c>
      <c r="AB70" s="3" t="s">
        <v>14</v>
      </c>
      <c r="AC70" s="3" t="str">
        <f>IF(AND('V2 Global valeurs'!$G70="E",'V2 Global valeurs'!$E70="RENFORT 1"),VLOOKUP('V2 Global valeurs'!$A70,'V2 Global valeurs'!$A$2:$L$1221,8,FALSE),"0")</f>
        <v>0</v>
      </c>
      <c r="AD70" s="3" t="str">
        <f>IF(AND('V2 Global valeurs'!$G70="E",'V2 Global valeurs'!$E70="RENFORT 1"),VLOOKUP('V2 Global valeurs'!$A70,'V2 Global valeurs'!$A$2:$L$1221,9,FALSE),"0")</f>
        <v>0</v>
      </c>
      <c r="AE70" s="3" t="str">
        <f>IF(AND('V2 Global valeurs'!$G70="E",'V2 Global valeurs'!$E70="RENFORT 1"),VLOOKUP('V2 Global valeurs'!$A70,'V2 Global valeurs'!$A$2:$L$1221,10,FALSE),"0")</f>
        <v>0</v>
      </c>
      <c r="AF70" s="3" t="str">
        <f>IF(AND('V2 Global valeurs'!$G70="E",'V2 Global valeurs'!$E70="RENFORT 1"),VLOOKUP('V2 Global valeurs'!$A70,'V2 Global valeurs'!$A$2:$L$1221,11,FALSE),"0")</f>
        <v>0</v>
      </c>
      <c r="AG70" s="3" t="str">
        <f>IF(AND('V2 Global valeurs'!$G70="E",'V2 Global valeurs'!$E70="RENFORT 1"),VLOOKUP('V2 Global valeurs'!$A70,'V2 Global valeurs'!$A$2:$L$1221,12,FALSE),"0")</f>
        <v>0</v>
      </c>
      <c r="AH70" s="3">
        <f>IF(AND('V2 Global valeurs'!$G70="A",'V2 Global valeurs'!$E70="RENFORT 1"),VLOOKUP('V2 Global valeurs'!$A70,'V2 Global valeurs'!$A$2:$L$1221,8,FALSE),"0")</f>
        <v>47.160000000000004</v>
      </c>
      <c r="AI70" s="3">
        <f>IF(AND('V2 Global valeurs'!$G70="A",'V2 Global valeurs'!$E70="RENFORT 1"),VLOOKUP('V2 Global valeurs'!$A70,'V2 Global valeurs'!$A$2:$L$1221,9,FALSE),"0")</f>
        <v>0</v>
      </c>
      <c r="AJ70" s="3">
        <f>IF(AND('V2 Global valeurs'!$G70="A",'V2 Global valeurs'!$E70="RENFORT 1"),VLOOKUP('V2 Global valeurs'!$A70,'V2 Global valeurs'!$A$2:$L$1221,10,FALSE),"0")</f>
        <v>0</v>
      </c>
      <c r="AK70" s="3">
        <f>IF(AND('V2 Global valeurs'!$G70="A",'V2 Global valeurs'!$E70="RENFORT 1"),VLOOKUP('V2 Global valeurs'!$A70,'V2 Global valeurs'!$A$2:$L$1221,11,FALSE),"0")</f>
        <v>0</v>
      </c>
      <c r="AL70" s="3">
        <f>IF(AND('V2 Global valeurs'!$G70="A",'V2 Global valeurs'!$E70="RENFORT 1"),VLOOKUP('V2 Global valeurs'!$A70,'V2 Global valeurs'!$A$2:$L$1221,12,FALSE),"0")</f>
        <v>0</v>
      </c>
      <c r="AP70" s="1" t="str">
        <f>IF(AND('V2 Global valeurs'!$G70="E",'V2 Global valeurs'!$E70="RENFORT 2"),VLOOKUP('V2 Global valeurs'!$A70,'V2 Global valeurs'!$A$2:$L$1221,8,FALSE),"0")</f>
        <v>0</v>
      </c>
      <c r="AQ70" s="1" t="str">
        <f>IF(AND('V2 Global valeurs'!$G70="E",'V2 Global valeurs'!$E70="RENFORT 2"),VLOOKUP('V2 Global valeurs'!$A70,'V2 Global valeurs'!$A$2:$L$1221,9,FALSE),"0")</f>
        <v>0</v>
      </c>
      <c r="AR70" s="1" t="str">
        <f>IF(AND('V2 Global valeurs'!$G70="E",'V2 Global valeurs'!$E70="RENFORT 2"),VLOOKUP('V2 Global valeurs'!$A70,'V2 Global valeurs'!$A$2:$L$1221,10,FALSE),"0")</f>
        <v>0</v>
      </c>
      <c r="AS70" s="1" t="str">
        <f>IF(AND('V2 Global valeurs'!$G70="E",'V2 Global valeurs'!$E70="RENFORT 2"),VLOOKUP('V2 Global valeurs'!$A70,'V2 Global valeurs'!$A$2:$L$1221,11,FALSE),"0")</f>
        <v>0</v>
      </c>
      <c r="AT70" s="1" t="str">
        <f>IF(AND('V2 Global valeurs'!$G70="E",'V2 Global valeurs'!$E70="RENFORT 2"),VLOOKUP('V2 Global valeurs'!$A70,'V2 Global valeurs'!$A$2:$L$1221,12,FALSE),"0")</f>
        <v>0</v>
      </c>
      <c r="AU70" s="1" t="str">
        <f>IF(AND('V2 Global valeurs'!$G70="A",'V2 Global valeurs'!$E70="RENFORT 2"),VLOOKUP('V2 Global valeurs'!$A70,'V2 Global valeurs'!$A$2:$L$1221,8,FALSE),"0")</f>
        <v>0</v>
      </c>
      <c r="AV70" s="1" t="str">
        <f>IF(AND('V2 Global valeurs'!$G70="A",'V2 Global valeurs'!$E70="RENFORT 2"),VLOOKUP('V2 Global valeurs'!$A70,'V2 Global valeurs'!$A$2:$L$1221,9,FALSE),"0")</f>
        <v>0</v>
      </c>
      <c r="AW70" s="1" t="str">
        <f>IF(AND('V2 Global valeurs'!$G70="A",'V2 Global valeurs'!$E70="RENFORT 2"),VLOOKUP('V2 Global valeurs'!$A70,'V2 Global valeurs'!$A$2:$L$1221,10,FALSE),"0")</f>
        <v>0</v>
      </c>
      <c r="AX70" s="1" t="str">
        <f>IF(AND('V2 Global valeurs'!$G70="A",'V2 Global valeurs'!$E70="RENFORT 2"),VLOOKUP('V2 Global valeurs'!$A70,'V2 Global valeurs'!$A$2:$L$1221,11,FALSE),"0")</f>
        <v>0</v>
      </c>
      <c r="AY70" s="1" t="str">
        <f>IF(AND('V2 Global valeurs'!$G70="A",'V2 Global valeurs'!$E70="RENFORT 2"),VLOOKUP('V2 Global valeurs'!$A70,'V2 Global valeurs'!$A$2:$L$1221,12,FALSE),"0")</f>
        <v>0</v>
      </c>
    </row>
    <row r="71" spans="1:51" x14ac:dyDescent="0.25">
      <c r="A71" t="s">
        <v>182</v>
      </c>
      <c r="B71" t="s">
        <v>183</v>
      </c>
      <c r="C71" t="s">
        <v>184</v>
      </c>
      <c r="D71" t="s">
        <v>185</v>
      </c>
      <c r="E71" t="s">
        <v>367</v>
      </c>
      <c r="F71" s="2">
        <v>4</v>
      </c>
      <c r="G71" s="2" t="s">
        <v>9</v>
      </c>
      <c r="H71">
        <v>0</v>
      </c>
      <c r="I71">
        <v>78.990000000000009</v>
      </c>
      <c r="J71">
        <v>0</v>
      </c>
      <c r="K71">
        <v>190.01000000000002</v>
      </c>
      <c r="L71">
        <v>0</v>
      </c>
      <c r="M71" t="s">
        <v>184</v>
      </c>
      <c r="N71" t="s">
        <v>185</v>
      </c>
      <c r="O71" s="4" t="s">
        <v>9</v>
      </c>
      <c r="P71" s="9">
        <f>IF(AND('V2 Global valeurs'!$G71="E",'V2 Global valeurs'!E71="BASE"),VLOOKUP('V2 Global valeurs'!$A71,'V2 Global valeurs'!$A$2:$L$1221,8,FALSE),"0")</f>
        <v>0</v>
      </c>
      <c r="Q71" s="9">
        <f>IF(AND('V2 Global valeurs'!$G71="E",'V2 Global valeurs'!E71="BASE"),VLOOKUP('V2 Global valeurs'!$A71,'V2 Global valeurs'!$A$2:$L$1221,9,FALSE),"0")</f>
        <v>78.990000000000009</v>
      </c>
      <c r="R71" s="9">
        <f>IF(AND('V2 Global valeurs'!$G71="E",'V2 Global valeurs'!E71="BASE"),VLOOKUP('V2 Global valeurs'!$A71,'V2 Global valeurs'!$A$2:$L$1221,10,FALSE),"0")</f>
        <v>0</v>
      </c>
      <c r="S71" s="9">
        <f>IF(AND('V2 Global valeurs'!$G71="E",'V2 Global valeurs'!E71="BASE"),VLOOKUP('V2 Global valeurs'!$A71,'V2 Global valeurs'!$A$2:$L$1221,11,FALSE),"0")</f>
        <v>190.01000000000002</v>
      </c>
      <c r="T71" s="9">
        <f>IF(AND('V2 Global valeurs'!$G71="E",'V2 Global valeurs'!E71="BASE"),VLOOKUP('V2 Global valeurs'!$A71,'V2 Global valeurs'!$A$2:$L$1221,12,FALSE),"0")</f>
        <v>0</v>
      </c>
      <c r="U71" s="9" t="str">
        <f>IF(AND('V2 Global valeurs'!$G71="A",'V2 Global valeurs'!E71="BASE"),VLOOKUP('V2 Global valeurs'!$A71,'V2 Global valeurs'!$A$2:$L$1221,8,FALSE),"0")</f>
        <v>0</v>
      </c>
      <c r="V71" s="9" t="str">
        <f>IF(AND('V2 Global valeurs'!$G71="A",'V2 Global valeurs'!E71="BASE"),VLOOKUP('V2 Global valeurs'!$A71,'V2 Global valeurs'!$A$2:$L$1221,9,FALSE),"0")</f>
        <v>0</v>
      </c>
      <c r="W71" s="9" t="str">
        <f>IF(AND('V2 Global valeurs'!$G71="A",'V2 Global valeurs'!E71="BASE"),VLOOKUP('V2 Global valeurs'!$A71,'V2 Global valeurs'!$A$2:$L$1221,10,FALSE),"0")</f>
        <v>0</v>
      </c>
      <c r="X71" s="9" t="str">
        <f>IF(AND('V2 Global valeurs'!$G71="A",'V2 Global valeurs'!E71="BASE"),VLOOKUP('V2 Global valeurs'!$A71,'V2 Global valeurs'!$A$2:$L$1221,11,FALSE),"0")</f>
        <v>0</v>
      </c>
      <c r="Y71" s="9" t="str">
        <f>IF(AND('V2 Global valeurs'!$G71="A",'V2 Global valeurs'!E71="BASE"),VLOOKUP('V2 Global valeurs'!$A71,'V2 Global valeurs'!$A$2:$L$1221,12,FALSE),"0")</f>
        <v>0</v>
      </c>
      <c r="AB71" s="3"/>
      <c r="AC71" s="3" t="str">
        <f>IF(AND('V2 Global valeurs'!$G71="E",'V2 Global valeurs'!$E71="RENFORT 1"),VLOOKUP('V2 Global valeurs'!$A71,'V2 Global valeurs'!$A$2:$L$1221,8,FALSE),"0")</f>
        <v>0</v>
      </c>
      <c r="AD71" s="3" t="str">
        <f>IF(AND('V2 Global valeurs'!$G71="E",'V2 Global valeurs'!$E71="RENFORT 1"),VLOOKUP('V2 Global valeurs'!$A71,'V2 Global valeurs'!$A$2:$L$1221,9,FALSE),"0")</f>
        <v>0</v>
      </c>
      <c r="AE71" s="3" t="str">
        <f>IF(AND('V2 Global valeurs'!$G71="E",'V2 Global valeurs'!$E71="RENFORT 1"),VLOOKUP('V2 Global valeurs'!$A71,'V2 Global valeurs'!$A$2:$L$1221,10,FALSE),"0")</f>
        <v>0</v>
      </c>
      <c r="AF71" s="3" t="str">
        <f>IF(AND('V2 Global valeurs'!$G71="E",'V2 Global valeurs'!$E71="RENFORT 1"),VLOOKUP('V2 Global valeurs'!$A71,'V2 Global valeurs'!$A$2:$L$1221,11,FALSE),"0")</f>
        <v>0</v>
      </c>
      <c r="AG71" s="3" t="str">
        <f>IF(AND('V2 Global valeurs'!$G71="E",'V2 Global valeurs'!$E71="RENFORT 1"),VLOOKUP('V2 Global valeurs'!$A71,'V2 Global valeurs'!$A$2:$L$1221,12,FALSE),"0")</f>
        <v>0</v>
      </c>
      <c r="AH71" s="3" t="str">
        <f>IF(AND('V2 Global valeurs'!$G71="A",'V2 Global valeurs'!$E71="RENFORT 1"),VLOOKUP('V2 Global valeurs'!$A71,'V2 Global valeurs'!$A$2:$L$1221,8,FALSE),"0")</f>
        <v>0</v>
      </c>
      <c r="AI71" s="3" t="str">
        <f>IF(AND('V2 Global valeurs'!$G71="A",'V2 Global valeurs'!$E71="RENFORT 1"),VLOOKUP('V2 Global valeurs'!$A71,'V2 Global valeurs'!$A$2:$L$1221,9,FALSE),"0")</f>
        <v>0</v>
      </c>
      <c r="AJ71" s="3" t="str">
        <f>IF(AND('V2 Global valeurs'!$G71="A",'V2 Global valeurs'!$E71="RENFORT 1"),VLOOKUP('V2 Global valeurs'!$A71,'V2 Global valeurs'!$A$2:$L$1221,10,FALSE),"0")</f>
        <v>0</v>
      </c>
      <c r="AK71" s="3" t="str">
        <f>IF(AND('V2 Global valeurs'!$G71="A",'V2 Global valeurs'!$E71="RENFORT 1"),VLOOKUP('V2 Global valeurs'!$A71,'V2 Global valeurs'!$A$2:$L$1221,11,FALSE),"0")</f>
        <v>0</v>
      </c>
      <c r="AL71" s="3" t="str">
        <f>IF(AND('V2 Global valeurs'!$G71="A",'V2 Global valeurs'!$E71="RENFORT 1"),VLOOKUP('V2 Global valeurs'!$A71,'V2 Global valeurs'!$A$2:$L$1221,12,FALSE),"0")</f>
        <v>0</v>
      </c>
      <c r="AP71" s="1" t="str">
        <f>IF(AND('V2 Global valeurs'!$G71="E",'V2 Global valeurs'!$E71="RENFORT 2"),VLOOKUP('V2 Global valeurs'!$A71,'V2 Global valeurs'!$A$2:$L$1221,8,FALSE),"0")</f>
        <v>0</v>
      </c>
      <c r="AQ71" s="1" t="str">
        <f>IF(AND('V2 Global valeurs'!$G71="E",'V2 Global valeurs'!$E71="RENFORT 2"),VLOOKUP('V2 Global valeurs'!$A71,'V2 Global valeurs'!$A$2:$L$1221,9,FALSE),"0")</f>
        <v>0</v>
      </c>
      <c r="AR71" s="1" t="str">
        <f>IF(AND('V2 Global valeurs'!$G71="E",'V2 Global valeurs'!$E71="RENFORT 2"),VLOOKUP('V2 Global valeurs'!$A71,'V2 Global valeurs'!$A$2:$L$1221,10,FALSE),"0")</f>
        <v>0</v>
      </c>
      <c r="AS71" s="1" t="str">
        <f>IF(AND('V2 Global valeurs'!$G71="E",'V2 Global valeurs'!$E71="RENFORT 2"),VLOOKUP('V2 Global valeurs'!$A71,'V2 Global valeurs'!$A$2:$L$1221,11,FALSE),"0")</f>
        <v>0</v>
      </c>
      <c r="AT71" s="1" t="str">
        <f>IF(AND('V2 Global valeurs'!$G71="E",'V2 Global valeurs'!$E71="RENFORT 2"),VLOOKUP('V2 Global valeurs'!$A71,'V2 Global valeurs'!$A$2:$L$1221,12,FALSE),"0")</f>
        <v>0</v>
      </c>
      <c r="AU71" s="1" t="str">
        <f>IF(AND('V2 Global valeurs'!$G71="A",'V2 Global valeurs'!$E71="RENFORT 2"),VLOOKUP('V2 Global valeurs'!$A71,'V2 Global valeurs'!$A$2:$L$1221,8,FALSE),"0")</f>
        <v>0</v>
      </c>
      <c r="AV71" s="1" t="str">
        <f>IF(AND('V2 Global valeurs'!$G71="A",'V2 Global valeurs'!$E71="RENFORT 2"),VLOOKUP('V2 Global valeurs'!$A71,'V2 Global valeurs'!$A$2:$L$1221,9,FALSE),"0")</f>
        <v>0</v>
      </c>
      <c r="AW71" s="1" t="str">
        <f>IF(AND('V2 Global valeurs'!$G71="A",'V2 Global valeurs'!$E71="RENFORT 2"),VLOOKUP('V2 Global valeurs'!$A71,'V2 Global valeurs'!$A$2:$L$1221,10,FALSE),"0")</f>
        <v>0</v>
      </c>
      <c r="AX71" s="1" t="str">
        <f>IF(AND('V2 Global valeurs'!$G71="A",'V2 Global valeurs'!$E71="RENFORT 2"),VLOOKUP('V2 Global valeurs'!$A71,'V2 Global valeurs'!$A$2:$L$1221,11,FALSE),"0")</f>
        <v>0</v>
      </c>
      <c r="AY71" s="1" t="str">
        <f>IF(AND('V2 Global valeurs'!$G71="A",'V2 Global valeurs'!$E71="RENFORT 2"),VLOOKUP('V2 Global valeurs'!$A71,'V2 Global valeurs'!$A$2:$L$1221,12,FALSE),"0")</f>
        <v>0</v>
      </c>
    </row>
    <row r="72" spans="1:51" x14ac:dyDescent="0.25">
      <c r="A72" t="s">
        <v>186</v>
      </c>
      <c r="B72" t="s">
        <v>187</v>
      </c>
      <c r="C72" t="s">
        <v>188</v>
      </c>
      <c r="D72" t="s">
        <v>189</v>
      </c>
      <c r="E72" t="s">
        <v>367</v>
      </c>
      <c r="F72" s="2">
        <v>5</v>
      </c>
      <c r="G72" s="2" t="s">
        <v>9</v>
      </c>
      <c r="H72">
        <v>0</v>
      </c>
      <c r="I72">
        <v>60.849999999999994</v>
      </c>
      <c r="J72">
        <v>60.85</v>
      </c>
      <c r="K72">
        <v>45.31</v>
      </c>
      <c r="L72">
        <v>0</v>
      </c>
      <c r="M72" t="s">
        <v>188</v>
      </c>
      <c r="N72" t="s">
        <v>189</v>
      </c>
      <c r="O72" s="4" t="s">
        <v>9</v>
      </c>
      <c r="P72" s="9">
        <f>IF(AND('V2 Global valeurs'!$G72="E",'V2 Global valeurs'!E72="BASE"),VLOOKUP('V2 Global valeurs'!$A72,'V2 Global valeurs'!$A$2:$L$1221,8,FALSE),"0")</f>
        <v>0</v>
      </c>
      <c r="Q72" s="9">
        <f>IF(AND('V2 Global valeurs'!$G72="E",'V2 Global valeurs'!E72="BASE"),VLOOKUP('V2 Global valeurs'!$A72,'V2 Global valeurs'!$A$2:$L$1221,9,FALSE),"0")</f>
        <v>60.849999999999994</v>
      </c>
      <c r="R72" s="9">
        <f>IF(AND('V2 Global valeurs'!$G72="E",'V2 Global valeurs'!E72="BASE"),VLOOKUP('V2 Global valeurs'!$A72,'V2 Global valeurs'!$A$2:$L$1221,10,FALSE),"0")</f>
        <v>60.85</v>
      </c>
      <c r="S72" s="9">
        <f>IF(AND('V2 Global valeurs'!$G72="E",'V2 Global valeurs'!E72="BASE"),VLOOKUP('V2 Global valeurs'!$A72,'V2 Global valeurs'!$A$2:$L$1221,11,FALSE),"0")</f>
        <v>45.31</v>
      </c>
      <c r="T72" s="9">
        <f>IF(AND('V2 Global valeurs'!$G72="E",'V2 Global valeurs'!E72="BASE"),VLOOKUP('V2 Global valeurs'!$A72,'V2 Global valeurs'!$A$2:$L$1221,12,FALSE),"0")</f>
        <v>0</v>
      </c>
      <c r="U72" s="9" t="str">
        <f>IF(AND('V2 Global valeurs'!$G72="A",'V2 Global valeurs'!E72="BASE"),VLOOKUP('V2 Global valeurs'!$A72,'V2 Global valeurs'!$A$2:$L$1221,8,FALSE),"0")</f>
        <v>0</v>
      </c>
      <c r="V72" s="9" t="str">
        <f>IF(AND('V2 Global valeurs'!$G72="A",'V2 Global valeurs'!E72="BASE"),VLOOKUP('V2 Global valeurs'!$A72,'V2 Global valeurs'!$A$2:$L$1221,9,FALSE),"0")</f>
        <v>0</v>
      </c>
      <c r="W72" s="9" t="str">
        <f>IF(AND('V2 Global valeurs'!$G72="A",'V2 Global valeurs'!E72="BASE"),VLOOKUP('V2 Global valeurs'!$A72,'V2 Global valeurs'!$A$2:$L$1221,10,FALSE),"0")</f>
        <v>0</v>
      </c>
      <c r="X72" s="9" t="str">
        <f>IF(AND('V2 Global valeurs'!$G72="A",'V2 Global valeurs'!E72="BASE"),VLOOKUP('V2 Global valeurs'!$A72,'V2 Global valeurs'!$A$2:$L$1221,11,FALSE),"0")</f>
        <v>0</v>
      </c>
      <c r="Y72" s="9" t="str">
        <f>IF(AND('V2 Global valeurs'!$G72="A",'V2 Global valeurs'!E72="BASE"),VLOOKUP('V2 Global valeurs'!$A72,'V2 Global valeurs'!$A$2:$L$1221,12,FALSE),"0")</f>
        <v>0</v>
      </c>
      <c r="AB72" s="3"/>
      <c r="AC72" s="3" t="str">
        <f>IF(AND('V2 Global valeurs'!$G72="E",'V2 Global valeurs'!$E72="RENFORT 1"),VLOOKUP('V2 Global valeurs'!$A72,'V2 Global valeurs'!$A$2:$L$1221,8,FALSE),"0")</f>
        <v>0</v>
      </c>
      <c r="AD72" s="3" t="str">
        <f>IF(AND('V2 Global valeurs'!$G72="E",'V2 Global valeurs'!$E72="RENFORT 1"),VLOOKUP('V2 Global valeurs'!$A72,'V2 Global valeurs'!$A$2:$L$1221,9,FALSE),"0")</f>
        <v>0</v>
      </c>
      <c r="AE72" s="3" t="str">
        <f>IF(AND('V2 Global valeurs'!$G72="E",'V2 Global valeurs'!$E72="RENFORT 1"),VLOOKUP('V2 Global valeurs'!$A72,'V2 Global valeurs'!$A$2:$L$1221,10,FALSE),"0")</f>
        <v>0</v>
      </c>
      <c r="AF72" s="3" t="str">
        <f>IF(AND('V2 Global valeurs'!$G72="E",'V2 Global valeurs'!$E72="RENFORT 1"),VLOOKUP('V2 Global valeurs'!$A72,'V2 Global valeurs'!$A$2:$L$1221,11,FALSE),"0")</f>
        <v>0</v>
      </c>
      <c r="AG72" s="3" t="str">
        <f>IF(AND('V2 Global valeurs'!$G72="E",'V2 Global valeurs'!$E72="RENFORT 1"),VLOOKUP('V2 Global valeurs'!$A72,'V2 Global valeurs'!$A$2:$L$1221,12,FALSE),"0")</f>
        <v>0</v>
      </c>
      <c r="AH72" s="3" t="str">
        <f>IF(AND('V2 Global valeurs'!$G72="A",'V2 Global valeurs'!$E72="RENFORT 1"),VLOOKUP('V2 Global valeurs'!$A72,'V2 Global valeurs'!$A$2:$L$1221,8,FALSE),"0")</f>
        <v>0</v>
      </c>
      <c r="AI72" s="3" t="str">
        <f>IF(AND('V2 Global valeurs'!$G72="A",'V2 Global valeurs'!$E72="RENFORT 1"),VLOOKUP('V2 Global valeurs'!$A72,'V2 Global valeurs'!$A$2:$L$1221,9,FALSE),"0")</f>
        <v>0</v>
      </c>
      <c r="AJ72" s="3" t="str">
        <f>IF(AND('V2 Global valeurs'!$G72="A",'V2 Global valeurs'!$E72="RENFORT 1"),VLOOKUP('V2 Global valeurs'!$A72,'V2 Global valeurs'!$A$2:$L$1221,10,FALSE),"0")</f>
        <v>0</v>
      </c>
      <c r="AK72" s="3" t="str">
        <f>IF(AND('V2 Global valeurs'!$G72="A",'V2 Global valeurs'!$E72="RENFORT 1"),VLOOKUP('V2 Global valeurs'!$A72,'V2 Global valeurs'!$A$2:$L$1221,11,FALSE),"0")</f>
        <v>0</v>
      </c>
      <c r="AL72" s="3" t="str">
        <f>IF(AND('V2 Global valeurs'!$G72="A",'V2 Global valeurs'!$E72="RENFORT 1"),VLOOKUP('V2 Global valeurs'!$A72,'V2 Global valeurs'!$A$2:$L$1221,12,FALSE),"0")</f>
        <v>0</v>
      </c>
      <c r="AP72" s="1" t="str">
        <f>IF(AND('V2 Global valeurs'!$G72="E",'V2 Global valeurs'!$E72="RENFORT 2"),VLOOKUP('V2 Global valeurs'!$A72,'V2 Global valeurs'!$A$2:$L$1221,8,FALSE),"0")</f>
        <v>0</v>
      </c>
      <c r="AQ72" s="1" t="str">
        <f>IF(AND('V2 Global valeurs'!$G72="E",'V2 Global valeurs'!$E72="RENFORT 2"),VLOOKUP('V2 Global valeurs'!$A72,'V2 Global valeurs'!$A$2:$L$1221,9,FALSE),"0")</f>
        <v>0</v>
      </c>
      <c r="AR72" s="1" t="str">
        <f>IF(AND('V2 Global valeurs'!$G72="E",'V2 Global valeurs'!$E72="RENFORT 2"),VLOOKUP('V2 Global valeurs'!$A72,'V2 Global valeurs'!$A$2:$L$1221,10,FALSE),"0")</f>
        <v>0</v>
      </c>
      <c r="AS72" s="1" t="str">
        <f>IF(AND('V2 Global valeurs'!$G72="E",'V2 Global valeurs'!$E72="RENFORT 2"),VLOOKUP('V2 Global valeurs'!$A72,'V2 Global valeurs'!$A$2:$L$1221,11,FALSE),"0")</f>
        <v>0</v>
      </c>
      <c r="AT72" s="1" t="str">
        <f>IF(AND('V2 Global valeurs'!$G72="E",'V2 Global valeurs'!$E72="RENFORT 2"),VLOOKUP('V2 Global valeurs'!$A72,'V2 Global valeurs'!$A$2:$L$1221,12,FALSE),"0")</f>
        <v>0</v>
      </c>
      <c r="AU72" s="1" t="str">
        <f>IF(AND('V2 Global valeurs'!$G72="A",'V2 Global valeurs'!$E72="RENFORT 2"),VLOOKUP('V2 Global valeurs'!$A72,'V2 Global valeurs'!$A$2:$L$1221,8,FALSE),"0")</f>
        <v>0</v>
      </c>
      <c r="AV72" s="1" t="str">
        <f>IF(AND('V2 Global valeurs'!$G72="A",'V2 Global valeurs'!$E72="RENFORT 2"),VLOOKUP('V2 Global valeurs'!$A72,'V2 Global valeurs'!$A$2:$L$1221,9,FALSE),"0")</f>
        <v>0</v>
      </c>
      <c r="AW72" s="1" t="str">
        <f>IF(AND('V2 Global valeurs'!$G72="A",'V2 Global valeurs'!$E72="RENFORT 2"),VLOOKUP('V2 Global valeurs'!$A72,'V2 Global valeurs'!$A$2:$L$1221,10,FALSE),"0")</f>
        <v>0</v>
      </c>
      <c r="AX72" s="1" t="str">
        <f>IF(AND('V2 Global valeurs'!$G72="A",'V2 Global valeurs'!$E72="RENFORT 2"),VLOOKUP('V2 Global valeurs'!$A72,'V2 Global valeurs'!$A$2:$L$1221,11,FALSE),"0")</f>
        <v>0</v>
      </c>
      <c r="AY72" s="1" t="str">
        <f>IF(AND('V2 Global valeurs'!$G72="A",'V2 Global valeurs'!$E72="RENFORT 2"),VLOOKUP('V2 Global valeurs'!$A72,'V2 Global valeurs'!$A$2:$L$1221,12,FALSE),"0")</f>
        <v>0</v>
      </c>
    </row>
    <row r="73" spans="1:51" x14ac:dyDescent="0.25">
      <c r="A73" t="s">
        <v>190</v>
      </c>
      <c r="B73" t="s">
        <v>191</v>
      </c>
      <c r="C73" t="s">
        <v>192</v>
      </c>
      <c r="D73" t="s">
        <v>193</v>
      </c>
      <c r="E73" t="s">
        <v>367</v>
      </c>
      <c r="F73" s="2">
        <v>8</v>
      </c>
      <c r="G73" s="2" t="s">
        <v>9</v>
      </c>
      <c r="H73">
        <v>285.01000000000005</v>
      </c>
      <c r="I73">
        <v>101.25</v>
      </c>
      <c r="J73">
        <v>174.85000000000002</v>
      </c>
      <c r="K73">
        <v>285.01000000000005</v>
      </c>
      <c r="L73">
        <v>285.01000000000005</v>
      </c>
      <c r="M73" t="s">
        <v>192</v>
      </c>
      <c r="N73" t="s">
        <v>193</v>
      </c>
      <c r="O73" s="4" t="s">
        <v>9</v>
      </c>
      <c r="P73" s="9">
        <f>IF(AND('V2 Global valeurs'!$G73="E",'V2 Global valeurs'!E73="BASE"),VLOOKUP('V2 Global valeurs'!$A73,'V2 Global valeurs'!$A$2:$L$1221,8,FALSE),"0")</f>
        <v>285.01000000000005</v>
      </c>
      <c r="Q73" s="9">
        <f>IF(AND('V2 Global valeurs'!$G73="E",'V2 Global valeurs'!E73="BASE"),VLOOKUP('V2 Global valeurs'!$A73,'V2 Global valeurs'!$A$2:$L$1221,9,FALSE),"0")</f>
        <v>101.25</v>
      </c>
      <c r="R73" s="9">
        <f>IF(AND('V2 Global valeurs'!$G73="E",'V2 Global valeurs'!E73="BASE"),VLOOKUP('V2 Global valeurs'!$A73,'V2 Global valeurs'!$A$2:$L$1221,10,FALSE),"0")</f>
        <v>174.85000000000002</v>
      </c>
      <c r="S73" s="9">
        <f>IF(AND('V2 Global valeurs'!$G73="E",'V2 Global valeurs'!E73="BASE"),VLOOKUP('V2 Global valeurs'!$A73,'V2 Global valeurs'!$A$2:$L$1221,11,FALSE),"0")</f>
        <v>285.01000000000005</v>
      </c>
      <c r="T73" s="9">
        <f>IF(AND('V2 Global valeurs'!$G73="E",'V2 Global valeurs'!E73="BASE"),VLOOKUP('V2 Global valeurs'!$A73,'V2 Global valeurs'!$A$2:$L$1221,12,FALSE),"0")</f>
        <v>285.01000000000005</v>
      </c>
      <c r="U73" s="9" t="str">
        <f>IF(AND('V2 Global valeurs'!$G73="A",'V2 Global valeurs'!E73="BASE"),VLOOKUP('V2 Global valeurs'!$A73,'V2 Global valeurs'!$A$2:$L$1221,8,FALSE),"0")</f>
        <v>0</v>
      </c>
      <c r="V73" s="9" t="str">
        <f>IF(AND('V2 Global valeurs'!$G73="A",'V2 Global valeurs'!E73="BASE"),VLOOKUP('V2 Global valeurs'!$A73,'V2 Global valeurs'!$A$2:$L$1221,9,FALSE),"0")</f>
        <v>0</v>
      </c>
      <c r="W73" s="9" t="str">
        <f>IF(AND('V2 Global valeurs'!$G73="A",'V2 Global valeurs'!E73="BASE"),VLOOKUP('V2 Global valeurs'!$A73,'V2 Global valeurs'!$A$2:$L$1221,10,FALSE),"0")</f>
        <v>0</v>
      </c>
      <c r="X73" s="9" t="str">
        <f>IF(AND('V2 Global valeurs'!$G73="A",'V2 Global valeurs'!E73="BASE"),VLOOKUP('V2 Global valeurs'!$A73,'V2 Global valeurs'!$A$2:$L$1221,11,FALSE),"0")</f>
        <v>0</v>
      </c>
      <c r="Y73" s="9" t="str">
        <f>IF(AND('V2 Global valeurs'!$G73="A",'V2 Global valeurs'!E73="BASE"),VLOOKUP('V2 Global valeurs'!$A73,'V2 Global valeurs'!$A$2:$L$1221,12,FALSE),"0")</f>
        <v>0</v>
      </c>
      <c r="AB73" s="3"/>
      <c r="AC73" s="3" t="str">
        <f>IF(AND('V2 Global valeurs'!$G73="E",'V2 Global valeurs'!$E73="RENFORT 1"),VLOOKUP('V2 Global valeurs'!$A73,'V2 Global valeurs'!$A$2:$L$1221,8,FALSE),"0")</f>
        <v>0</v>
      </c>
      <c r="AD73" s="3" t="str">
        <f>IF(AND('V2 Global valeurs'!$G73="E",'V2 Global valeurs'!$E73="RENFORT 1"),VLOOKUP('V2 Global valeurs'!$A73,'V2 Global valeurs'!$A$2:$L$1221,9,FALSE),"0")</f>
        <v>0</v>
      </c>
      <c r="AE73" s="3" t="str">
        <f>IF(AND('V2 Global valeurs'!$G73="E",'V2 Global valeurs'!$E73="RENFORT 1"),VLOOKUP('V2 Global valeurs'!$A73,'V2 Global valeurs'!$A$2:$L$1221,10,FALSE),"0")</f>
        <v>0</v>
      </c>
      <c r="AF73" s="3" t="str">
        <f>IF(AND('V2 Global valeurs'!$G73="E",'V2 Global valeurs'!$E73="RENFORT 1"),VLOOKUP('V2 Global valeurs'!$A73,'V2 Global valeurs'!$A$2:$L$1221,11,FALSE),"0")</f>
        <v>0</v>
      </c>
      <c r="AG73" s="3" t="str">
        <f>IF(AND('V2 Global valeurs'!$G73="E",'V2 Global valeurs'!$E73="RENFORT 1"),VLOOKUP('V2 Global valeurs'!$A73,'V2 Global valeurs'!$A$2:$L$1221,12,FALSE),"0")</f>
        <v>0</v>
      </c>
      <c r="AH73" s="3" t="str">
        <f>IF(AND('V2 Global valeurs'!$G73="A",'V2 Global valeurs'!$E73="RENFORT 1"),VLOOKUP('V2 Global valeurs'!$A73,'V2 Global valeurs'!$A$2:$L$1221,8,FALSE),"0")</f>
        <v>0</v>
      </c>
      <c r="AI73" s="3" t="str">
        <f>IF(AND('V2 Global valeurs'!$G73="A",'V2 Global valeurs'!$E73="RENFORT 1"),VLOOKUP('V2 Global valeurs'!$A73,'V2 Global valeurs'!$A$2:$L$1221,9,FALSE),"0")</f>
        <v>0</v>
      </c>
      <c r="AJ73" s="3" t="str">
        <f>IF(AND('V2 Global valeurs'!$G73="A",'V2 Global valeurs'!$E73="RENFORT 1"),VLOOKUP('V2 Global valeurs'!$A73,'V2 Global valeurs'!$A$2:$L$1221,10,FALSE),"0")</f>
        <v>0</v>
      </c>
      <c r="AK73" s="3" t="str">
        <f>IF(AND('V2 Global valeurs'!$G73="A",'V2 Global valeurs'!$E73="RENFORT 1"),VLOOKUP('V2 Global valeurs'!$A73,'V2 Global valeurs'!$A$2:$L$1221,11,FALSE),"0")</f>
        <v>0</v>
      </c>
      <c r="AL73" s="3" t="str">
        <f>IF(AND('V2 Global valeurs'!$G73="A",'V2 Global valeurs'!$E73="RENFORT 1"),VLOOKUP('V2 Global valeurs'!$A73,'V2 Global valeurs'!$A$2:$L$1221,12,FALSE),"0")</f>
        <v>0</v>
      </c>
      <c r="AP73" s="1" t="str">
        <f>IF(AND('V2 Global valeurs'!$G73="E",'V2 Global valeurs'!$E73="RENFORT 2"),VLOOKUP('V2 Global valeurs'!$A73,'V2 Global valeurs'!$A$2:$L$1221,8,FALSE),"0")</f>
        <v>0</v>
      </c>
      <c r="AQ73" s="1" t="str">
        <f>IF(AND('V2 Global valeurs'!$G73="E",'V2 Global valeurs'!$E73="RENFORT 2"),VLOOKUP('V2 Global valeurs'!$A73,'V2 Global valeurs'!$A$2:$L$1221,9,FALSE),"0")</f>
        <v>0</v>
      </c>
      <c r="AR73" s="1" t="str">
        <f>IF(AND('V2 Global valeurs'!$G73="E",'V2 Global valeurs'!$E73="RENFORT 2"),VLOOKUP('V2 Global valeurs'!$A73,'V2 Global valeurs'!$A$2:$L$1221,10,FALSE),"0")</f>
        <v>0</v>
      </c>
      <c r="AS73" s="1" t="str">
        <f>IF(AND('V2 Global valeurs'!$G73="E",'V2 Global valeurs'!$E73="RENFORT 2"),VLOOKUP('V2 Global valeurs'!$A73,'V2 Global valeurs'!$A$2:$L$1221,11,FALSE),"0")</f>
        <v>0</v>
      </c>
      <c r="AT73" s="1" t="str">
        <f>IF(AND('V2 Global valeurs'!$G73="E",'V2 Global valeurs'!$E73="RENFORT 2"),VLOOKUP('V2 Global valeurs'!$A73,'V2 Global valeurs'!$A$2:$L$1221,12,FALSE),"0")</f>
        <v>0</v>
      </c>
      <c r="AU73" s="1" t="str">
        <f>IF(AND('V2 Global valeurs'!$G73="A",'V2 Global valeurs'!$E73="RENFORT 2"),VLOOKUP('V2 Global valeurs'!$A73,'V2 Global valeurs'!$A$2:$L$1221,8,FALSE),"0")</f>
        <v>0</v>
      </c>
      <c r="AV73" s="1" t="str">
        <f>IF(AND('V2 Global valeurs'!$G73="A",'V2 Global valeurs'!$E73="RENFORT 2"),VLOOKUP('V2 Global valeurs'!$A73,'V2 Global valeurs'!$A$2:$L$1221,9,FALSE),"0")</f>
        <v>0</v>
      </c>
      <c r="AW73" s="1" t="str">
        <f>IF(AND('V2 Global valeurs'!$G73="A",'V2 Global valeurs'!$E73="RENFORT 2"),VLOOKUP('V2 Global valeurs'!$A73,'V2 Global valeurs'!$A$2:$L$1221,10,FALSE),"0")</f>
        <v>0</v>
      </c>
      <c r="AX73" s="1" t="str">
        <f>IF(AND('V2 Global valeurs'!$G73="A",'V2 Global valeurs'!$E73="RENFORT 2"),VLOOKUP('V2 Global valeurs'!$A73,'V2 Global valeurs'!$A$2:$L$1221,11,FALSE),"0")</f>
        <v>0</v>
      </c>
      <c r="AY73" s="1" t="str">
        <f>IF(AND('V2 Global valeurs'!$G73="A",'V2 Global valeurs'!$E73="RENFORT 2"),VLOOKUP('V2 Global valeurs'!$A73,'V2 Global valeurs'!$A$2:$L$1221,12,FALSE),"0")</f>
        <v>0</v>
      </c>
    </row>
    <row r="74" spans="1:51" x14ac:dyDescent="0.25">
      <c r="A74" t="s">
        <v>194</v>
      </c>
      <c r="B74" t="s">
        <v>191</v>
      </c>
      <c r="C74" t="s">
        <v>195</v>
      </c>
      <c r="D74" t="s">
        <v>196</v>
      </c>
      <c r="E74" t="s">
        <v>368</v>
      </c>
      <c r="F74">
        <v>8</v>
      </c>
      <c r="G74" s="2" t="s">
        <v>14</v>
      </c>
      <c r="H74">
        <v>54.93</v>
      </c>
      <c r="I74">
        <v>19.28</v>
      </c>
      <c r="J74">
        <v>33.57</v>
      </c>
      <c r="K74">
        <v>54.93</v>
      </c>
      <c r="L74">
        <v>54.93</v>
      </c>
      <c r="O74" s="4"/>
      <c r="P74" s="9" t="str">
        <f>IF(AND('V2 Global valeurs'!$G74="E",'V2 Global valeurs'!E74="BASE"),VLOOKUP('V2 Global valeurs'!$A74,'V2 Global valeurs'!$A$2:$L$1221,8,FALSE),"0")</f>
        <v>0</v>
      </c>
      <c r="Q74" s="9" t="str">
        <f>IF(AND('V2 Global valeurs'!$G74="E",'V2 Global valeurs'!E74="BASE"),VLOOKUP('V2 Global valeurs'!$A74,'V2 Global valeurs'!$A$2:$L$1221,9,FALSE),"0")</f>
        <v>0</v>
      </c>
      <c r="R74" s="9" t="str">
        <f>IF(AND('V2 Global valeurs'!$G74="E",'V2 Global valeurs'!E74="BASE"),VLOOKUP('V2 Global valeurs'!$A74,'V2 Global valeurs'!$A$2:$L$1221,10,FALSE),"0")</f>
        <v>0</v>
      </c>
      <c r="S74" s="9" t="str">
        <f>IF(AND('V2 Global valeurs'!$G74="E",'V2 Global valeurs'!E74="BASE"),VLOOKUP('V2 Global valeurs'!$A74,'V2 Global valeurs'!$A$2:$L$1221,11,FALSE),"0")</f>
        <v>0</v>
      </c>
      <c r="T74" s="9" t="str">
        <f>IF(AND('V2 Global valeurs'!$G74="E",'V2 Global valeurs'!E74="BASE"),VLOOKUP('V2 Global valeurs'!$A74,'V2 Global valeurs'!$A$2:$L$1221,12,FALSE),"0")</f>
        <v>0</v>
      </c>
      <c r="U74" s="9" t="str">
        <f>IF(AND('V2 Global valeurs'!$G74="A",'V2 Global valeurs'!E74="BASE"),VLOOKUP('V2 Global valeurs'!$A74,'V2 Global valeurs'!$A$2:$L$1221,8,FALSE),"0")</f>
        <v>0</v>
      </c>
      <c r="V74" s="9" t="str">
        <f>IF(AND('V2 Global valeurs'!$G74="A",'V2 Global valeurs'!E74="BASE"),VLOOKUP('V2 Global valeurs'!$A74,'V2 Global valeurs'!$A$2:$L$1221,9,FALSE),"0")</f>
        <v>0</v>
      </c>
      <c r="W74" s="9" t="str">
        <f>IF(AND('V2 Global valeurs'!$G74="A",'V2 Global valeurs'!E74="BASE"),VLOOKUP('V2 Global valeurs'!$A74,'V2 Global valeurs'!$A$2:$L$1221,10,FALSE),"0")</f>
        <v>0</v>
      </c>
      <c r="X74" s="9" t="str">
        <f>IF(AND('V2 Global valeurs'!$G74="A",'V2 Global valeurs'!E74="BASE"),VLOOKUP('V2 Global valeurs'!$A74,'V2 Global valeurs'!$A$2:$L$1221,11,FALSE),"0")</f>
        <v>0</v>
      </c>
      <c r="Y74" s="9" t="str">
        <f>IF(AND('V2 Global valeurs'!$G74="A",'V2 Global valeurs'!E74="BASE"),VLOOKUP('V2 Global valeurs'!$A74,'V2 Global valeurs'!$A$2:$L$1221,12,FALSE),"0")</f>
        <v>0</v>
      </c>
      <c r="Z74" t="s">
        <v>195</v>
      </c>
      <c r="AA74" t="s">
        <v>196</v>
      </c>
      <c r="AB74" s="3" t="s">
        <v>14</v>
      </c>
      <c r="AC74" s="3" t="str">
        <f>IF(AND('V2 Global valeurs'!$G74="E",'V2 Global valeurs'!$E74="RENFORT 1"),VLOOKUP('V2 Global valeurs'!$A74,'V2 Global valeurs'!$A$2:$L$1221,8,FALSE),"0")</f>
        <v>0</v>
      </c>
      <c r="AD74" s="3" t="str">
        <f>IF(AND('V2 Global valeurs'!$G74="E",'V2 Global valeurs'!$E74="RENFORT 1"),VLOOKUP('V2 Global valeurs'!$A74,'V2 Global valeurs'!$A$2:$L$1221,9,FALSE),"0")</f>
        <v>0</v>
      </c>
      <c r="AE74" s="3" t="str">
        <f>IF(AND('V2 Global valeurs'!$G74="E",'V2 Global valeurs'!$E74="RENFORT 1"),VLOOKUP('V2 Global valeurs'!$A74,'V2 Global valeurs'!$A$2:$L$1221,10,FALSE),"0")</f>
        <v>0</v>
      </c>
      <c r="AF74" s="3" t="str">
        <f>IF(AND('V2 Global valeurs'!$G74="E",'V2 Global valeurs'!$E74="RENFORT 1"),VLOOKUP('V2 Global valeurs'!$A74,'V2 Global valeurs'!$A$2:$L$1221,11,FALSE),"0")</f>
        <v>0</v>
      </c>
      <c r="AG74" s="3" t="str">
        <f>IF(AND('V2 Global valeurs'!$G74="E",'V2 Global valeurs'!$E74="RENFORT 1"),VLOOKUP('V2 Global valeurs'!$A74,'V2 Global valeurs'!$A$2:$L$1221,12,FALSE),"0")</f>
        <v>0</v>
      </c>
      <c r="AH74" s="3">
        <f>IF(AND('V2 Global valeurs'!$G74="A",'V2 Global valeurs'!$E74="RENFORT 1"),VLOOKUP('V2 Global valeurs'!$A74,'V2 Global valeurs'!$A$2:$L$1221,8,FALSE),"0")</f>
        <v>54.93</v>
      </c>
      <c r="AI74" s="3">
        <f>IF(AND('V2 Global valeurs'!$G74="A",'V2 Global valeurs'!$E74="RENFORT 1"),VLOOKUP('V2 Global valeurs'!$A74,'V2 Global valeurs'!$A$2:$L$1221,9,FALSE),"0")</f>
        <v>19.28</v>
      </c>
      <c r="AJ74" s="3">
        <f>IF(AND('V2 Global valeurs'!$G74="A",'V2 Global valeurs'!$E74="RENFORT 1"),VLOOKUP('V2 Global valeurs'!$A74,'V2 Global valeurs'!$A$2:$L$1221,10,FALSE),"0")</f>
        <v>33.57</v>
      </c>
      <c r="AK74" s="3">
        <f>IF(AND('V2 Global valeurs'!$G74="A",'V2 Global valeurs'!$E74="RENFORT 1"),VLOOKUP('V2 Global valeurs'!$A74,'V2 Global valeurs'!$A$2:$L$1221,11,FALSE),"0")</f>
        <v>54.93</v>
      </c>
      <c r="AL74" s="3">
        <f>IF(AND('V2 Global valeurs'!$G74="A",'V2 Global valeurs'!$E74="RENFORT 1"),VLOOKUP('V2 Global valeurs'!$A74,'V2 Global valeurs'!$A$2:$L$1221,12,FALSE),"0")</f>
        <v>54.93</v>
      </c>
      <c r="AP74" s="1" t="str">
        <f>IF(AND('V2 Global valeurs'!$G74="E",'V2 Global valeurs'!$E74="RENFORT 2"),VLOOKUP('V2 Global valeurs'!$A74,'V2 Global valeurs'!$A$2:$L$1221,8,FALSE),"0")</f>
        <v>0</v>
      </c>
      <c r="AQ74" s="1" t="str">
        <f>IF(AND('V2 Global valeurs'!$G74="E",'V2 Global valeurs'!$E74="RENFORT 2"),VLOOKUP('V2 Global valeurs'!$A74,'V2 Global valeurs'!$A$2:$L$1221,9,FALSE),"0")</f>
        <v>0</v>
      </c>
      <c r="AR74" s="1" t="str">
        <f>IF(AND('V2 Global valeurs'!$G74="E",'V2 Global valeurs'!$E74="RENFORT 2"),VLOOKUP('V2 Global valeurs'!$A74,'V2 Global valeurs'!$A$2:$L$1221,10,FALSE),"0")</f>
        <v>0</v>
      </c>
      <c r="AS74" s="1" t="str">
        <f>IF(AND('V2 Global valeurs'!$G74="E",'V2 Global valeurs'!$E74="RENFORT 2"),VLOOKUP('V2 Global valeurs'!$A74,'V2 Global valeurs'!$A$2:$L$1221,11,FALSE),"0")</f>
        <v>0</v>
      </c>
      <c r="AT74" s="1" t="str">
        <f>IF(AND('V2 Global valeurs'!$G74="E",'V2 Global valeurs'!$E74="RENFORT 2"),VLOOKUP('V2 Global valeurs'!$A74,'V2 Global valeurs'!$A$2:$L$1221,12,FALSE),"0")</f>
        <v>0</v>
      </c>
      <c r="AU74" s="1" t="str">
        <f>IF(AND('V2 Global valeurs'!$G74="A",'V2 Global valeurs'!$E74="RENFORT 2"),VLOOKUP('V2 Global valeurs'!$A74,'V2 Global valeurs'!$A$2:$L$1221,8,FALSE),"0")</f>
        <v>0</v>
      </c>
      <c r="AV74" s="1" t="str">
        <f>IF(AND('V2 Global valeurs'!$G74="A",'V2 Global valeurs'!$E74="RENFORT 2"),VLOOKUP('V2 Global valeurs'!$A74,'V2 Global valeurs'!$A$2:$L$1221,9,FALSE),"0")</f>
        <v>0</v>
      </c>
      <c r="AW74" s="1" t="str">
        <f>IF(AND('V2 Global valeurs'!$G74="A",'V2 Global valeurs'!$E74="RENFORT 2"),VLOOKUP('V2 Global valeurs'!$A74,'V2 Global valeurs'!$A$2:$L$1221,10,FALSE),"0")</f>
        <v>0</v>
      </c>
      <c r="AX74" s="1" t="str">
        <f>IF(AND('V2 Global valeurs'!$G74="A",'V2 Global valeurs'!$E74="RENFORT 2"),VLOOKUP('V2 Global valeurs'!$A74,'V2 Global valeurs'!$A$2:$L$1221,11,FALSE),"0")</f>
        <v>0</v>
      </c>
      <c r="AY74" s="1" t="str">
        <f>IF(AND('V2 Global valeurs'!$G74="A",'V2 Global valeurs'!$E74="RENFORT 2"),VLOOKUP('V2 Global valeurs'!$A74,'V2 Global valeurs'!$A$2:$L$1221,12,FALSE),"0")</f>
        <v>0</v>
      </c>
    </row>
    <row r="75" spans="1:51" x14ac:dyDescent="0.25">
      <c r="A75" t="s">
        <v>197</v>
      </c>
      <c r="B75" t="s">
        <v>198</v>
      </c>
      <c r="C75" t="s">
        <v>199</v>
      </c>
      <c r="D75" t="s">
        <v>200</v>
      </c>
      <c r="E75" t="s">
        <v>367</v>
      </c>
      <c r="F75" s="2">
        <v>4</v>
      </c>
      <c r="G75" s="2" t="s">
        <v>9</v>
      </c>
      <c r="H75">
        <v>0</v>
      </c>
      <c r="I75">
        <v>74.929999999999993</v>
      </c>
      <c r="J75">
        <v>0</v>
      </c>
      <c r="K75">
        <v>199.23</v>
      </c>
      <c r="L75">
        <v>0</v>
      </c>
      <c r="M75" t="s">
        <v>199</v>
      </c>
      <c r="N75" t="s">
        <v>200</v>
      </c>
      <c r="O75" s="4" t="s">
        <v>9</v>
      </c>
      <c r="P75" s="9">
        <f>IF(AND('V2 Global valeurs'!$G75="E",'V2 Global valeurs'!E75="BASE"),VLOOKUP('V2 Global valeurs'!$A75,'V2 Global valeurs'!$A$2:$L$1221,8,FALSE),"0")</f>
        <v>0</v>
      </c>
      <c r="Q75" s="9">
        <f>IF(AND('V2 Global valeurs'!$G75="E",'V2 Global valeurs'!E75="BASE"),VLOOKUP('V2 Global valeurs'!$A75,'V2 Global valeurs'!$A$2:$L$1221,9,FALSE),"0")</f>
        <v>74.929999999999993</v>
      </c>
      <c r="R75" s="9">
        <f>IF(AND('V2 Global valeurs'!$G75="E",'V2 Global valeurs'!E75="BASE"),VLOOKUP('V2 Global valeurs'!$A75,'V2 Global valeurs'!$A$2:$L$1221,10,FALSE),"0")</f>
        <v>0</v>
      </c>
      <c r="S75" s="9">
        <f>IF(AND('V2 Global valeurs'!$G75="E",'V2 Global valeurs'!E75="BASE"),VLOOKUP('V2 Global valeurs'!$A75,'V2 Global valeurs'!$A$2:$L$1221,11,FALSE),"0")</f>
        <v>199.23</v>
      </c>
      <c r="T75" s="9">
        <f>IF(AND('V2 Global valeurs'!$G75="E",'V2 Global valeurs'!E75="BASE"),VLOOKUP('V2 Global valeurs'!$A75,'V2 Global valeurs'!$A$2:$L$1221,12,FALSE),"0")</f>
        <v>0</v>
      </c>
      <c r="U75" s="9" t="str">
        <f>IF(AND('V2 Global valeurs'!$G75="A",'V2 Global valeurs'!E75="BASE"),VLOOKUP('V2 Global valeurs'!$A75,'V2 Global valeurs'!$A$2:$L$1221,8,FALSE),"0")</f>
        <v>0</v>
      </c>
      <c r="V75" s="9" t="str">
        <f>IF(AND('V2 Global valeurs'!$G75="A",'V2 Global valeurs'!E75="BASE"),VLOOKUP('V2 Global valeurs'!$A75,'V2 Global valeurs'!$A$2:$L$1221,9,FALSE),"0")</f>
        <v>0</v>
      </c>
      <c r="W75" s="9" t="str">
        <f>IF(AND('V2 Global valeurs'!$G75="A",'V2 Global valeurs'!E75="BASE"),VLOOKUP('V2 Global valeurs'!$A75,'V2 Global valeurs'!$A$2:$L$1221,10,FALSE),"0")</f>
        <v>0</v>
      </c>
      <c r="X75" s="9" t="str">
        <f>IF(AND('V2 Global valeurs'!$G75="A",'V2 Global valeurs'!E75="BASE"),VLOOKUP('V2 Global valeurs'!$A75,'V2 Global valeurs'!$A$2:$L$1221,11,FALSE),"0")</f>
        <v>0</v>
      </c>
      <c r="Y75" s="9" t="str">
        <f>IF(AND('V2 Global valeurs'!$G75="A",'V2 Global valeurs'!E75="BASE"),VLOOKUP('V2 Global valeurs'!$A75,'V2 Global valeurs'!$A$2:$L$1221,12,FALSE),"0")</f>
        <v>0</v>
      </c>
      <c r="AB75" s="3"/>
      <c r="AC75" s="3" t="str">
        <f>IF(AND('V2 Global valeurs'!$G75="E",'V2 Global valeurs'!$E75="RENFORT 1"),VLOOKUP('V2 Global valeurs'!$A75,'V2 Global valeurs'!$A$2:$L$1221,8,FALSE),"0")</f>
        <v>0</v>
      </c>
      <c r="AD75" s="3" t="str">
        <f>IF(AND('V2 Global valeurs'!$G75="E",'V2 Global valeurs'!$E75="RENFORT 1"),VLOOKUP('V2 Global valeurs'!$A75,'V2 Global valeurs'!$A$2:$L$1221,9,FALSE),"0")</f>
        <v>0</v>
      </c>
      <c r="AE75" s="3" t="str">
        <f>IF(AND('V2 Global valeurs'!$G75="E",'V2 Global valeurs'!$E75="RENFORT 1"),VLOOKUP('V2 Global valeurs'!$A75,'V2 Global valeurs'!$A$2:$L$1221,10,FALSE),"0")</f>
        <v>0</v>
      </c>
      <c r="AF75" s="3" t="str">
        <f>IF(AND('V2 Global valeurs'!$G75="E",'V2 Global valeurs'!$E75="RENFORT 1"),VLOOKUP('V2 Global valeurs'!$A75,'V2 Global valeurs'!$A$2:$L$1221,11,FALSE),"0")</f>
        <v>0</v>
      </c>
      <c r="AG75" s="3" t="str">
        <f>IF(AND('V2 Global valeurs'!$G75="E",'V2 Global valeurs'!$E75="RENFORT 1"),VLOOKUP('V2 Global valeurs'!$A75,'V2 Global valeurs'!$A$2:$L$1221,12,FALSE),"0")</f>
        <v>0</v>
      </c>
      <c r="AH75" s="3" t="str">
        <f>IF(AND('V2 Global valeurs'!$G75="A",'V2 Global valeurs'!$E75="RENFORT 1"),VLOOKUP('V2 Global valeurs'!$A75,'V2 Global valeurs'!$A$2:$L$1221,8,FALSE),"0")</f>
        <v>0</v>
      </c>
      <c r="AI75" s="3" t="str">
        <f>IF(AND('V2 Global valeurs'!$G75="A",'V2 Global valeurs'!$E75="RENFORT 1"),VLOOKUP('V2 Global valeurs'!$A75,'V2 Global valeurs'!$A$2:$L$1221,9,FALSE),"0")</f>
        <v>0</v>
      </c>
      <c r="AJ75" s="3" t="str">
        <f>IF(AND('V2 Global valeurs'!$G75="A",'V2 Global valeurs'!$E75="RENFORT 1"),VLOOKUP('V2 Global valeurs'!$A75,'V2 Global valeurs'!$A$2:$L$1221,10,FALSE),"0")</f>
        <v>0</v>
      </c>
      <c r="AK75" s="3" t="str">
        <f>IF(AND('V2 Global valeurs'!$G75="A",'V2 Global valeurs'!$E75="RENFORT 1"),VLOOKUP('V2 Global valeurs'!$A75,'V2 Global valeurs'!$A$2:$L$1221,11,FALSE),"0")</f>
        <v>0</v>
      </c>
      <c r="AL75" s="3" t="str">
        <f>IF(AND('V2 Global valeurs'!$G75="A",'V2 Global valeurs'!$E75="RENFORT 1"),VLOOKUP('V2 Global valeurs'!$A75,'V2 Global valeurs'!$A$2:$L$1221,12,FALSE),"0")</f>
        <v>0</v>
      </c>
      <c r="AP75" s="1" t="str">
        <f>IF(AND('V2 Global valeurs'!$G75="E",'V2 Global valeurs'!$E75="RENFORT 2"),VLOOKUP('V2 Global valeurs'!$A75,'V2 Global valeurs'!$A$2:$L$1221,8,FALSE),"0")</f>
        <v>0</v>
      </c>
      <c r="AQ75" s="1" t="str">
        <f>IF(AND('V2 Global valeurs'!$G75="E",'V2 Global valeurs'!$E75="RENFORT 2"),VLOOKUP('V2 Global valeurs'!$A75,'V2 Global valeurs'!$A$2:$L$1221,9,FALSE),"0")</f>
        <v>0</v>
      </c>
      <c r="AR75" s="1" t="str">
        <f>IF(AND('V2 Global valeurs'!$G75="E",'V2 Global valeurs'!$E75="RENFORT 2"),VLOOKUP('V2 Global valeurs'!$A75,'V2 Global valeurs'!$A$2:$L$1221,10,FALSE),"0")</f>
        <v>0</v>
      </c>
      <c r="AS75" s="1" t="str">
        <f>IF(AND('V2 Global valeurs'!$G75="E",'V2 Global valeurs'!$E75="RENFORT 2"),VLOOKUP('V2 Global valeurs'!$A75,'V2 Global valeurs'!$A$2:$L$1221,11,FALSE),"0")</f>
        <v>0</v>
      </c>
      <c r="AT75" s="1" t="str">
        <f>IF(AND('V2 Global valeurs'!$G75="E",'V2 Global valeurs'!$E75="RENFORT 2"),VLOOKUP('V2 Global valeurs'!$A75,'V2 Global valeurs'!$A$2:$L$1221,12,FALSE),"0")</f>
        <v>0</v>
      </c>
      <c r="AU75" s="1" t="str">
        <f>IF(AND('V2 Global valeurs'!$G75="A",'V2 Global valeurs'!$E75="RENFORT 2"),VLOOKUP('V2 Global valeurs'!$A75,'V2 Global valeurs'!$A$2:$L$1221,8,FALSE),"0")</f>
        <v>0</v>
      </c>
      <c r="AV75" s="1" t="str">
        <f>IF(AND('V2 Global valeurs'!$G75="A",'V2 Global valeurs'!$E75="RENFORT 2"),VLOOKUP('V2 Global valeurs'!$A75,'V2 Global valeurs'!$A$2:$L$1221,9,FALSE),"0")</f>
        <v>0</v>
      </c>
      <c r="AW75" s="1" t="str">
        <f>IF(AND('V2 Global valeurs'!$G75="A",'V2 Global valeurs'!$E75="RENFORT 2"),VLOOKUP('V2 Global valeurs'!$A75,'V2 Global valeurs'!$A$2:$L$1221,10,FALSE),"0")</f>
        <v>0</v>
      </c>
      <c r="AX75" s="1" t="str">
        <f>IF(AND('V2 Global valeurs'!$G75="A",'V2 Global valeurs'!$E75="RENFORT 2"),VLOOKUP('V2 Global valeurs'!$A75,'V2 Global valeurs'!$A$2:$L$1221,11,FALSE),"0")</f>
        <v>0</v>
      </c>
      <c r="AY75" s="1" t="str">
        <f>IF(AND('V2 Global valeurs'!$G75="A",'V2 Global valeurs'!$E75="RENFORT 2"),VLOOKUP('V2 Global valeurs'!$A75,'V2 Global valeurs'!$A$2:$L$1221,12,FALSE),"0")</f>
        <v>0</v>
      </c>
    </row>
    <row r="76" spans="1:51" x14ac:dyDescent="0.25">
      <c r="A76" t="s">
        <v>201</v>
      </c>
      <c r="B76" t="s">
        <v>202</v>
      </c>
      <c r="C76" t="s">
        <v>203</v>
      </c>
      <c r="D76" t="s">
        <v>204</v>
      </c>
      <c r="E76" t="s">
        <v>367</v>
      </c>
      <c r="F76" s="2">
        <v>8</v>
      </c>
      <c r="G76" s="2" t="s">
        <v>9</v>
      </c>
      <c r="H76">
        <v>165.58</v>
      </c>
      <c r="I76">
        <v>59.11</v>
      </c>
      <c r="J76">
        <v>101.70000000000002</v>
      </c>
      <c r="K76">
        <v>165.58</v>
      </c>
      <c r="L76">
        <v>165.58</v>
      </c>
      <c r="M76" t="s">
        <v>203</v>
      </c>
      <c r="N76" t="s">
        <v>204</v>
      </c>
      <c r="O76" s="4" t="s">
        <v>9</v>
      </c>
      <c r="P76" s="9">
        <f>IF(AND('V2 Global valeurs'!$G76="E",'V2 Global valeurs'!E76="BASE"),VLOOKUP('V2 Global valeurs'!$A76,'V2 Global valeurs'!$A$2:$L$1221,8,FALSE),"0")</f>
        <v>165.58</v>
      </c>
      <c r="Q76" s="9">
        <f>IF(AND('V2 Global valeurs'!$G76="E",'V2 Global valeurs'!E76="BASE"),VLOOKUP('V2 Global valeurs'!$A76,'V2 Global valeurs'!$A$2:$L$1221,9,FALSE),"0")</f>
        <v>59.11</v>
      </c>
      <c r="R76" s="9">
        <f>IF(AND('V2 Global valeurs'!$G76="E",'V2 Global valeurs'!E76="BASE"),VLOOKUP('V2 Global valeurs'!$A76,'V2 Global valeurs'!$A$2:$L$1221,10,FALSE),"0")</f>
        <v>101.70000000000002</v>
      </c>
      <c r="S76" s="9">
        <f>IF(AND('V2 Global valeurs'!$G76="E",'V2 Global valeurs'!E76="BASE"),VLOOKUP('V2 Global valeurs'!$A76,'V2 Global valeurs'!$A$2:$L$1221,11,FALSE),"0")</f>
        <v>165.58</v>
      </c>
      <c r="T76" s="9">
        <f>IF(AND('V2 Global valeurs'!$G76="E",'V2 Global valeurs'!E76="BASE"),VLOOKUP('V2 Global valeurs'!$A76,'V2 Global valeurs'!$A$2:$L$1221,12,FALSE),"0")</f>
        <v>165.58</v>
      </c>
      <c r="U76" s="9" t="str">
        <f>IF(AND('V2 Global valeurs'!$G76="A",'V2 Global valeurs'!E76="BASE"),VLOOKUP('V2 Global valeurs'!$A76,'V2 Global valeurs'!$A$2:$L$1221,8,FALSE),"0")</f>
        <v>0</v>
      </c>
      <c r="V76" s="9" t="str">
        <f>IF(AND('V2 Global valeurs'!$G76="A",'V2 Global valeurs'!E76="BASE"),VLOOKUP('V2 Global valeurs'!$A76,'V2 Global valeurs'!$A$2:$L$1221,9,FALSE),"0")</f>
        <v>0</v>
      </c>
      <c r="W76" s="9" t="str">
        <f>IF(AND('V2 Global valeurs'!$G76="A",'V2 Global valeurs'!E76="BASE"),VLOOKUP('V2 Global valeurs'!$A76,'V2 Global valeurs'!$A$2:$L$1221,10,FALSE),"0")</f>
        <v>0</v>
      </c>
      <c r="X76" s="9" t="str">
        <f>IF(AND('V2 Global valeurs'!$G76="A",'V2 Global valeurs'!E76="BASE"),VLOOKUP('V2 Global valeurs'!$A76,'V2 Global valeurs'!$A$2:$L$1221,11,FALSE),"0")</f>
        <v>0</v>
      </c>
      <c r="Y76" s="9" t="str">
        <f>IF(AND('V2 Global valeurs'!$G76="A",'V2 Global valeurs'!E76="BASE"),VLOOKUP('V2 Global valeurs'!$A76,'V2 Global valeurs'!$A$2:$L$1221,12,FALSE),"0")</f>
        <v>0</v>
      </c>
      <c r="AB76" s="3"/>
      <c r="AC76" s="3" t="str">
        <f>IF(AND('V2 Global valeurs'!$G76="E",'V2 Global valeurs'!$E76="RENFORT 1"),VLOOKUP('V2 Global valeurs'!$A76,'V2 Global valeurs'!$A$2:$L$1221,8,FALSE),"0")</f>
        <v>0</v>
      </c>
      <c r="AD76" s="3" t="str">
        <f>IF(AND('V2 Global valeurs'!$G76="E",'V2 Global valeurs'!$E76="RENFORT 1"),VLOOKUP('V2 Global valeurs'!$A76,'V2 Global valeurs'!$A$2:$L$1221,9,FALSE),"0")</f>
        <v>0</v>
      </c>
      <c r="AE76" s="3" t="str">
        <f>IF(AND('V2 Global valeurs'!$G76="E",'V2 Global valeurs'!$E76="RENFORT 1"),VLOOKUP('V2 Global valeurs'!$A76,'V2 Global valeurs'!$A$2:$L$1221,10,FALSE),"0")</f>
        <v>0</v>
      </c>
      <c r="AF76" s="3" t="str">
        <f>IF(AND('V2 Global valeurs'!$G76="E",'V2 Global valeurs'!$E76="RENFORT 1"),VLOOKUP('V2 Global valeurs'!$A76,'V2 Global valeurs'!$A$2:$L$1221,11,FALSE),"0")</f>
        <v>0</v>
      </c>
      <c r="AG76" s="3" t="str">
        <f>IF(AND('V2 Global valeurs'!$G76="E",'V2 Global valeurs'!$E76="RENFORT 1"),VLOOKUP('V2 Global valeurs'!$A76,'V2 Global valeurs'!$A$2:$L$1221,12,FALSE),"0")</f>
        <v>0</v>
      </c>
      <c r="AH76" s="3" t="str">
        <f>IF(AND('V2 Global valeurs'!$G76="A",'V2 Global valeurs'!$E76="RENFORT 1"),VLOOKUP('V2 Global valeurs'!$A76,'V2 Global valeurs'!$A$2:$L$1221,8,FALSE),"0")</f>
        <v>0</v>
      </c>
      <c r="AI76" s="3" t="str">
        <f>IF(AND('V2 Global valeurs'!$G76="A",'V2 Global valeurs'!$E76="RENFORT 1"),VLOOKUP('V2 Global valeurs'!$A76,'V2 Global valeurs'!$A$2:$L$1221,9,FALSE),"0")</f>
        <v>0</v>
      </c>
      <c r="AJ76" s="3" t="str">
        <f>IF(AND('V2 Global valeurs'!$G76="A",'V2 Global valeurs'!$E76="RENFORT 1"),VLOOKUP('V2 Global valeurs'!$A76,'V2 Global valeurs'!$A$2:$L$1221,10,FALSE),"0")</f>
        <v>0</v>
      </c>
      <c r="AK76" s="3" t="str">
        <f>IF(AND('V2 Global valeurs'!$G76="A",'V2 Global valeurs'!$E76="RENFORT 1"),VLOOKUP('V2 Global valeurs'!$A76,'V2 Global valeurs'!$A$2:$L$1221,11,FALSE),"0")</f>
        <v>0</v>
      </c>
      <c r="AL76" s="3" t="str">
        <f>IF(AND('V2 Global valeurs'!$G76="A",'V2 Global valeurs'!$E76="RENFORT 1"),VLOOKUP('V2 Global valeurs'!$A76,'V2 Global valeurs'!$A$2:$L$1221,12,FALSE),"0")</f>
        <v>0</v>
      </c>
      <c r="AP76" s="1" t="str">
        <f>IF(AND('V2 Global valeurs'!$G76="E",'V2 Global valeurs'!$E76="RENFORT 2"),VLOOKUP('V2 Global valeurs'!$A76,'V2 Global valeurs'!$A$2:$L$1221,8,FALSE),"0")</f>
        <v>0</v>
      </c>
      <c r="AQ76" s="1" t="str">
        <f>IF(AND('V2 Global valeurs'!$G76="E",'V2 Global valeurs'!$E76="RENFORT 2"),VLOOKUP('V2 Global valeurs'!$A76,'V2 Global valeurs'!$A$2:$L$1221,9,FALSE),"0")</f>
        <v>0</v>
      </c>
      <c r="AR76" s="1" t="str">
        <f>IF(AND('V2 Global valeurs'!$G76="E",'V2 Global valeurs'!$E76="RENFORT 2"),VLOOKUP('V2 Global valeurs'!$A76,'V2 Global valeurs'!$A$2:$L$1221,10,FALSE),"0")</f>
        <v>0</v>
      </c>
      <c r="AS76" s="1" t="str">
        <f>IF(AND('V2 Global valeurs'!$G76="E",'V2 Global valeurs'!$E76="RENFORT 2"),VLOOKUP('V2 Global valeurs'!$A76,'V2 Global valeurs'!$A$2:$L$1221,11,FALSE),"0")</f>
        <v>0</v>
      </c>
      <c r="AT76" s="1" t="str">
        <f>IF(AND('V2 Global valeurs'!$G76="E",'V2 Global valeurs'!$E76="RENFORT 2"),VLOOKUP('V2 Global valeurs'!$A76,'V2 Global valeurs'!$A$2:$L$1221,12,FALSE),"0")</f>
        <v>0</v>
      </c>
      <c r="AU76" s="1" t="str">
        <f>IF(AND('V2 Global valeurs'!$G76="A",'V2 Global valeurs'!$E76="RENFORT 2"),VLOOKUP('V2 Global valeurs'!$A76,'V2 Global valeurs'!$A$2:$L$1221,8,FALSE),"0")</f>
        <v>0</v>
      </c>
      <c r="AV76" s="1" t="str">
        <f>IF(AND('V2 Global valeurs'!$G76="A",'V2 Global valeurs'!$E76="RENFORT 2"),VLOOKUP('V2 Global valeurs'!$A76,'V2 Global valeurs'!$A$2:$L$1221,9,FALSE),"0")</f>
        <v>0</v>
      </c>
      <c r="AW76" s="1" t="str">
        <f>IF(AND('V2 Global valeurs'!$G76="A",'V2 Global valeurs'!$E76="RENFORT 2"),VLOOKUP('V2 Global valeurs'!$A76,'V2 Global valeurs'!$A$2:$L$1221,10,FALSE),"0")</f>
        <v>0</v>
      </c>
      <c r="AX76" s="1" t="str">
        <f>IF(AND('V2 Global valeurs'!$G76="A",'V2 Global valeurs'!$E76="RENFORT 2"),VLOOKUP('V2 Global valeurs'!$A76,'V2 Global valeurs'!$A$2:$L$1221,11,FALSE),"0")</f>
        <v>0</v>
      </c>
      <c r="AY76" s="1" t="str">
        <f>IF(AND('V2 Global valeurs'!$G76="A",'V2 Global valeurs'!$E76="RENFORT 2"),VLOOKUP('V2 Global valeurs'!$A76,'V2 Global valeurs'!$A$2:$L$1221,12,FALSE),"0")</f>
        <v>0</v>
      </c>
    </row>
    <row r="77" spans="1:51" x14ac:dyDescent="0.25">
      <c r="A77" t="s">
        <v>205</v>
      </c>
      <c r="B77" t="s">
        <v>202</v>
      </c>
      <c r="C77" t="s">
        <v>206</v>
      </c>
      <c r="D77" t="s">
        <v>207</v>
      </c>
      <c r="E77" t="s">
        <v>368</v>
      </c>
      <c r="F77">
        <v>8</v>
      </c>
      <c r="G77" s="2" t="s">
        <v>14</v>
      </c>
      <c r="H77">
        <v>64.86</v>
      </c>
      <c r="I77">
        <v>21.970000000000002</v>
      </c>
      <c r="J77">
        <v>38.26</v>
      </c>
      <c r="K77">
        <v>64.86</v>
      </c>
      <c r="L77">
        <v>64.86</v>
      </c>
      <c r="O77" s="4"/>
      <c r="P77" s="9" t="str">
        <f>IF(AND('V2 Global valeurs'!$G77="E",'V2 Global valeurs'!E77="BASE"),VLOOKUP('V2 Global valeurs'!$A77,'V2 Global valeurs'!$A$2:$L$1221,8,FALSE),"0")</f>
        <v>0</v>
      </c>
      <c r="Q77" s="9" t="str">
        <f>IF(AND('V2 Global valeurs'!$G77="E",'V2 Global valeurs'!E77="BASE"),VLOOKUP('V2 Global valeurs'!$A77,'V2 Global valeurs'!$A$2:$L$1221,9,FALSE),"0")</f>
        <v>0</v>
      </c>
      <c r="R77" s="9" t="str">
        <f>IF(AND('V2 Global valeurs'!$G77="E",'V2 Global valeurs'!E77="BASE"),VLOOKUP('V2 Global valeurs'!$A77,'V2 Global valeurs'!$A$2:$L$1221,10,FALSE),"0")</f>
        <v>0</v>
      </c>
      <c r="S77" s="9" t="str">
        <f>IF(AND('V2 Global valeurs'!$G77="E",'V2 Global valeurs'!E77="BASE"),VLOOKUP('V2 Global valeurs'!$A77,'V2 Global valeurs'!$A$2:$L$1221,11,FALSE),"0")</f>
        <v>0</v>
      </c>
      <c r="T77" s="9" t="str">
        <f>IF(AND('V2 Global valeurs'!$G77="E",'V2 Global valeurs'!E77="BASE"),VLOOKUP('V2 Global valeurs'!$A77,'V2 Global valeurs'!$A$2:$L$1221,12,FALSE),"0")</f>
        <v>0</v>
      </c>
      <c r="U77" s="9" t="str">
        <f>IF(AND('V2 Global valeurs'!$G77="A",'V2 Global valeurs'!E77="BASE"),VLOOKUP('V2 Global valeurs'!$A77,'V2 Global valeurs'!$A$2:$L$1221,8,FALSE),"0")</f>
        <v>0</v>
      </c>
      <c r="V77" s="9" t="str">
        <f>IF(AND('V2 Global valeurs'!$G77="A",'V2 Global valeurs'!E77="BASE"),VLOOKUP('V2 Global valeurs'!$A77,'V2 Global valeurs'!$A$2:$L$1221,9,FALSE),"0")</f>
        <v>0</v>
      </c>
      <c r="W77" s="9" t="str">
        <f>IF(AND('V2 Global valeurs'!$G77="A",'V2 Global valeurs'!E77="BASE"),VLOOKUP('V2 Global valeurs'!$A77,'V2 Global valeurs'!$A$2:$L$1221,10,FALSE),"0")</f>
        <v>0</v>
      </c>
      <c r="X77" s="9" t="str">
        <f>IF(AND('V2 Global valeurs'!$G77="A",'V2 Global valeurs'!E77="BASE"),VLOOKUP('V2 Global valeurs'!$A77,'V2 Global valeurs'!$A$2:$L$1221,11,FALSE),"0")</f>
        <v>0</v>
      </c>
      <c r="Y77" s="9" t="str">
        <f>IF(AND('V2 Global valeurs'!$G77="A",'V2 Global valeurs'!E77="BASE"),VLOOKUP('V2 Global valeurs'!$A77,'V2 Global valeurs'!$A$2:$L$1221,12,FALSE),"0")</f>
        <v>0</v>
      </c>
      <c r="Z77" t="s">
        <v>206</v>
      </c>
      <c r="AA77" t="s">
        <v>207</v>
      </c>
      <c r="AB77" s="3" t="s">
        <v>14</v>
      </c>
      <c r="AC77" s="3" t="str">
        <f>IF(AND('V2 Global valeurs'!$G77="E",'V2 Global valeurs'!$E77="RENFORT 1"),VLOOKUP('V2 Global valeurs'!$A77,'V2 Global valeurs'!$A$2:$L$1221,8,FALSE),"0")</f>
        <v>0</v>
      </c>
      <c r="AD77" s="3" t="str">
        <f>IF(AND('V2 Global valeurs'!$G77="E",'V2 Global valeurs'!$E77="RENFORT 1"),VLOOKUP('V2 Global valeurs'!$A77,'V2 Global valeurs'!$A$2:$L$1221,9,FALSE),"0")</f>
        <v>0</v>
      </c>
      <c r="AE77" s="3" t="str">
        <f>IF(AND('V2 Global valeurs'!$G77="E",'V2 Global valeurs'!$E77="RENFORT 1"),VLOOKUP('V2 Global valeurs'!$A77,'V2 Global valeurs'!$A$2:$L$1221,10,FALSE),"0")</f>
        <v>0</v>
      </c>
      <c r="AF77" s="3" t="str">
        <f>IF(AND('V2 Global valeurs'!$G77="E",'V2 Global valeurs'!$E77="RENFORT 1"),VLOOKUP('V2 Global valeurs'!$A77,'V2 Global valeurs'!$A$2:$L$1221,11,FALSE),"0")</f>
        <v>0</v>
      </c>
      <c r="AG77" s="3" t="str">
        <f>IF(AND('V2 Global valeurs'!$G77="E",'V2 Global valeurs'!$E77="RENFORT 1"),VLOOKUP('V2 Global valeurs'!$A77,'V2 Global valeurs'!$A$2:$L$1221,12,FALSE),"0")</f>
        <v>0</v>
      </c>
      <c r="AH77" s="3">
        <f>IF(AND('V2 Global valeurs'!$G77="A",'V2 Global valeurs'!$E77="RENFORT 1"),VLOOKUP('V2 Global valeurs'!$A77,'V2 Global valeurs'!$A$2:$L$1221,8,FALSE),"0")</f>
        <v>64.86</v>
      </c>
      <c r="AI77" s="3">
        <f>IF(AND('V2 Global valeurs'!$G77="A",'V2 Global valeurs'!$E77="RENFORT 1"),VLOOKUP('V2 Global valeurs'!$A77,'V2 Global valeurs'!$A$2:$L$1221,9,FALSE),"0")</f>
        <v>21.970000000000002</v>
      </c>
      <c r="AJ77" s="3">
        <f>IF(AND('V2 Global valeurs'!$G77="A",'V2 Global valeurs'!$E77="RENFORT 1"),VLOOKUP('V2 Global valeurs'!$A77,'V2 Global valeurs'!$A$2:$L$1221,10,FALSE),"0")</f>
        <v>38.26</v>
      </c>
      <c r="AK77" s="3">
        <f>IF(AND('V2 Global valeurs'!$G77="A",'V2 Global valeurs'!$E77="RENFORT 1"),VLOOKUP('V2 Global valeurs'!$A77,'V2 Global valeurs'!$A$2:$L$1221,11,FALSE),"0")</f>
        <v>64.86</v>
      </c>
      <c r="AL77" s="3">
        <f>IF(AND('V2 Global valeurs'!$G77="A",'V2 Global valeurs'!$E77="RENFORT 1"),VLOOKUP('V2 Global valeurs'!$A77,'V2 Global valeurs'!$A$2:$L$1221,12,FALSE),"0")</f>
        <v>64.86</v>
      </c>
      <c r="AP77" s="1" t="str">
        <f>IF(AND('V2 Global valeurs'!$G77="E",'V2 Global valeurs'!$E77="RENFORT 2"),VLOOKUP('V2 Global valeurs'!$A77,'V2 Global valeurs'!$A$2:$L$1221,8,FALSE),"0")</f>
        <v>0</v>
      </c>
      <c r="AQ77" s="1" t="str">
        <f>IF(AND('V2 Global valeurs'!$G77="E",'V2 Global valeurs'!$E77="RENFORT 2"),VLOOKUP('V2 Global valeurs'!$A77,'V2 Global valeurs'!$A$2:$L$1221,9,FALSE),"0")</f>
        <v>0</v>
      </c>
      <c r="AR77" s="1" t="str">
        <f>IF(AND('V2 Global valeurs'!$G77="E",'V2 Global valeurs'!$E77="RENFORT 2"),VLOOKUP('V2 Global valeurs'!$A77,'V2 Global valeurs'!$A$2:$L$1221,10,FALSE),"0")</f>
        <v>0</v>
      </c>
      <c r="AS77" s="1" t="str">
        <f>IF(AND('V2 Global valeurs'!$G77="E",'V2 Global valeurs'!$E77="RENFORT 2"),VLOOKUP('V2 Global valeurs'!$A77,'V2 Global valeurs'!$A$2:$L$1221,11,FALSE),"0")</f>
        <v>0</v>
      </c>
      <c r="AT77" s="1" t="str">
        <f>IF(AND('V2 Global valeurs'!$G77="E",'V2 Global valeurs'!$E77="RENFORT 2"),VLOOKUP('V2 Global valeurs'!$A77,'V2 Global valeurs'!$A$2:$L$1221,12,FALSE),"0")</f>
        <v>0</v>
      </c>
      <c r="AU77" s="1" t="str">
        <f>IF(AND('V2 Global valeurs'!$G77="A",'V2 Global valeurs'!$E77="RENFORT 2"),VLOOKUP('V2 Global valeurs'!$A77,'V2 Global valeurs'!$A$2:$L$1221,8,FALSE),"0")</f>
        <v>0</v>
      </c>
      <c r="AV77" s="1" t="str">
        <f>IF(AND('V2 Global valeurs'!$G77="A",'V2 Global valeurs'!$E77="RENFORT 2"),VLOOKUP('V2 Global valeurs'!$A77,'V2 Global valeurs'!$A$2:$L$1221,9,FALSE),"0")</f>
        <v>0</v>
      </c>
      <c r="AW77" s="1" t="str">
        <f>IF(AND('V2 Global valeurs'!$G77="A",'V2 Global valeurs'!$E77="RENFORT 2"),VLOOKUP('V2 Global valeurs'!$A77,'V2 Global valeurs'!$A$2:$L$1221,10,FALSE),"0")</f>
        <v>0</v>
      </c>
      <c r="AX77" s="1" t="str">
        <f>IF(AND('V2 Global valeurs'!$G77="A",'V2 Global valeurs'!$E77="RENFORT 2"),VLOOKUP('V2 Global valeurs'!$A77,'V2 Global valeurs'!$A$2:$L$1221,11,FALSE),"0")</f>
        <v>0</v>
      </c>
      <c r="AY77" s="1" t="str">
        <f>IF(AND('V2 Global valeurs'!$G77="A",'V2 Global valeurs'!$E77="RENFORT 2"),VLOOKUP('V2 Global valeurs'!$A77,'V2 Global valeurs'!$A$2:$L$1221,12,FALSE),"0")</f>
        <v>0</v>
      </c>
    </row>
    <row r="78" spans="1:51" x14ac:dyDescent="0.25">
      <c r="A78" t="s">
        <v>208</v>
      </c>
      <c r="B78" t="s">
        <v>209</v>
      </c>
      <c r="C78" t="s">
        <v>209</v>
      </c>
      <c r="D78" t="s">
        <v>207</v>
      </c>
      <c r="E78" t="s">
        <v>367</v>
      </c>
      <c r="F78" s="2">
        <v>4</v>
      </c>
      <c r="G78" s="2" t="s">
        <v>14</v>
      </c>
      <c r="H78">
        <v>0</v>
      </c>
      <c r="I78">
        <v>0</v>
      </c>
      <c r="J78">
        <v>0</v>
      </c>
      <c r="K78">
        <v>46.239999999999995</v>
      </c>
      <c r="L78">
        <v>0</v>
      </c>
      <c r="M78" t="s">
        <v>209</v>
      </c>
      <c r="N78" t="s">
        <v>207</v>
      </c>
      <c r="O78" s="4" t="s">
        <v>14</v>
      </c>
      <c r="P78" s="9" t="str">
        <f>IF(AND('V2 Global valeurs'!$G78="E",'V2 Global valeurs'!E78="BASE"),VLOOKUP('V2 Global valeurs'!$A78,'V2 Global valeurs'!$A$2:$L$1221,8,FALSE),"0")</f>
        <v>0</v>
      </c>
      <c r="Q78" s="9" t="str">
        <f>IF(AND('V2 Global valeurs'!$G78="E",'V2 Global valeurs'!E78="BASE"),VLOOKUP('V2 Global valeurs'!$A78,'V2 Global valeurs'!$A$2:$L$1221,9,FALSE),"0")</f>
        <v>0</v>
      </c>
      <c r="R78" s="9" t="str">
        <f>IF(AND('V2 Global valeurs'!$G78="E",'V2 Global valeurs'!E78="BASE"),VLOOKUP('V2 Global valeurs'!$A78,'V2 Global valeurs'!$A$2:$L$1221,10,FALSE),"0")</f>
        <v>0</v>
      </c>
      <c r="S78" s="9" t="str">
        <f>IF(AND('V2 Global valeurs'!$G78="E",'V2 Global valeurs'!E78="BASE"),VLOOKUP('V2 Global valeurs'!$A78,'V2 Global valeurs'!$A$2:$L$1221,11,FALSE),"0")</f>
        <v>0</v>
      </c>
      <c r="T78" s="9" t="str">
        <f>IF(AND('V2 Global valeurs'!$G78="E",'V2 Global valeurs'!E78="BASE"),VLOOKUP('V2 Global valeurs'!$A78,'V2 Global valeurs'!$A$2:$L$1221,12,FALSE),"0")</f>
        <v>0</v>
      </c>
      <c r="U78" s="9">
        <f>IF(AND('V2 Global valeurs'!$G78="A",'V2 Global valeurs'!E78="BASE"),VLOOKUP('V2 Global valeurs'!$A78,'V2 Global valeurs'!$A$2:$L$1221,8,FALSE),"0")</f>
        <v>0</v>
      </c>
      <c r="V78" s="9">
        <f>IF(AND('V2 Global valeurs'!$G78="A",'V2 Global valeurs'!E78="BASE"),VLOOKUP('V2 Global valeurs'!$A78,'V2 Global valeurs'!$A$2:$L$1221,9,FALSE),"0")</f>
        <v>0</v>
      </c>
      <c r="W78" s="9">
        <f>IF(AND('V2 Global valeurs'!$G78="A",'V2 Global valeurs'!E78="BASE"),VLOOKUP('V2 Global valeurs'!$A78,'V2 Global valeurs'!$A$2:$L$1221,10,FALSE),"0")</f>
        <v>0</v>
      </c>
      <c r="X78" s="9">
        <f>IF(AND('V2 Global valeurs'!$G78="A",'V2 Global valeurs'!E78="BASE"),VLOOKUP('V2 Global valeurs'!$A78,'V2 Global valeurs'!$A$2:$L$1221,11,FALSE),"0")</f>
        <v>46.239999999999995</v>
      </c>
      <c r="Y78" s="9">
        <f>IF(AND('V2 Global valeurs'!$G78="A",'V2 Global valeurs'!E78="BASE"),VLOOKUP('V2 Global valeurs'!$A78,'V2 Global valeurs'!$A$2:$L$1221,12,FALSE),"0")</f>
        <v>0</v>
      </c>
      <c r="AB78" s="3"/>
      <c r="AC78" s="3" t="str">
        <f>IF(AND('V2 Global valeurs'!$G78="E",'V2 Global valeurs'!$E78="RENFORT 1"),VLOOKUP('V2 Global valeurs'!$A78,'V2 Global valeurs'!$A$2:$L$1221,8,FALSE),"0")</f>
        <v>0</v>
      </c>
      <c r="AD78" s="3" t="str">
        <f>IF(AND('V2 Global valeurs'!$G78="E",'V2 Global valeurs'!$E78="RENFORT 1"),VLOOKUP('V2 Global valeurs'!$A78,'V2 Global valeurs'!$A$2:$L$1221,9,FALSE),"0")</f>
        <v>0</v>
      </c>
      <c r="AE78" s="3" t="str">
        <f>IF(AND('V2 Global valeurs'!$G78="E",'V2 Global valeurs'!$E78="RENFORT 1"),VLOOKUP('V2 Global valeurs'!$A78,'V2 Global valeurs'!$A$2:$L$1221,10,FALSE),"0")</f>
        <v>0</v>
      </c>
      <c r="AF78" s="3" t="str">
        <f>IF(AND('V2 Global valeurs'!$G78="E",'V2 Global valeurs'!$E78="RENFORT 1"),VLOOKUP('V2 Global valeurs'!$A78,'V2 Global valeurs'!$A$2:$L$1221,11,FALSE),"0")</f>
        <v>0</v>
      </c>
      <c r="AG78" s="3" t="str">
        <f>IF(AND('V2 Global valeurs'!$G78="E",'V2 Global valeurs'!$E78="RENFORT 1"),VLOOKUP('V2 Global valeurs'!$A78,'V2 Global valeurs'!$A$2:$L$1221,12,FALSE),"0")</f>
        <v>0</v>
      </c>
      <c r="AH78" s="3" t="str">
        <f>IF(AND('V2 Global valeurs'!$G78="A",'V2 Global valeurs'!$E78="RENFORT 1"),VLOOKUP('V2 Global valeurs'!$A78,'V2 Global valeurs'!$A$2:$L$1221,8,FALSE),"0")</f>
        <v>0</v>
      </c>
      <c r="AI78" s="3" t="str">
        <f>IF(AND('V2 Global valeurs'!$G78="A",'V2 Global valeurs'!$E78="RENFORT 1"),VLOOKUP('V2 Global valeurs'!$A78,'V2 Global valeurs'!$A$2:$L$1221,9,FALSE),"0")</f>
        <v>0</v>
      </c>
      <c r="AJ78" s="3" t="str">
        <f>IF(AND('V2 Global valeurs'!$G78="A",'V2 Global valeurs'!$E78="RENFORT 1"),VLOOKUP('V2 Global valeurs'!$A78,'V2 Global valeurs'!$A$2:$L$1221,10,FALSE),"0")</f>
        <v>0</v>
      </c>
      <c r="AK78" s="3" t="str">
        <f>IF(AND('V2 Global valeurs'!$G78="A",'V2 Global valeurs'!$E78="RENFORT 1"),VLOOKUP('V2 Global valeurs'!$A78,'V2 Global valeurs'!$A$2:$L$1221,11,FALSE),"0")</f>
        <v>0</v>
      </c>
      <c r="AL78" s="3" t="str">
        <f>IF(AND('V2 Global valeurs'!$G78="A",'V2 Global valeurs'!$E78="RENFORT 1"),VLOOKUP('V2 Global valeurs'!$A78,'V2 Global valeurs'!$A$2:$L$1221,12,FALSE),"0")</f>
        <v>0</v>
      </c>
      <c r="AP78" s="1" t="str">
        <f>IF(AND('V2 Global valeurs'!$G78="E",'V2 Global valeurs'!$E78="RENFORT 2"),VLOOKUP('V2 Global valeurs'!$A78,'V2 Global valeurs'!$A$2:$L$1221,8,FALSE),"0")</f>
        <v>0</v>
      </c>
      <c r="AQ78" s="1" t="str">
        <f>IF(AND('V2 Global valeurs'!$G78="E",'V2 Global valeurs'!$E78="RENFORT 2"),VLOOKUP('V2 Global valeurs'!$A78,'V2 Global valeurs'!$A$2:$L$1221,9,FALSE),"0")</f>
        <v>0</v>
      </c>
      <c r="AR78" s="1" t="str">
        <f>IF(AND('V2 Global valeurs'!$G78="E",'V2 Global valeurs'!$E78="RENFORT 2"),VLOOKUP('V2 Global valeurs'!$A78,'V2 Global valeurs'!$A$2:$L$1221,10,FALSE),"0")</f>
        <v>0</v>
      </c>
      <c r="AS78" s="1" t="str">
        <f>IF(AND('V2 Global valeurs'!$G78="E",'V2 Global valeurs'!$E78="RENFORT 2"),VLOOKUP('V2 Global valeurs'!$A78,'V2 Global valeurs'!$A$2:$L$1221,11,FALSE),"0")</f>
        <v>0</v>
      </c>
      <c r="AT78" s="1" t="str">
        <f>IF(AND('V2 Global valeurs'!$G78="E",'V2 Global valeurs'!$E78="RENFORT 2"),VLOOKUP('V2 Global valeurs'!$A78,'V2 Global valeurs'!$A$2:$L$1221,12,FALSE),"0")</f>
        <v>0</v>
      </c>
      <c r="AU78" s="1" t="str">
        <f>IF(AND('V2 Global valeurs'!$G78="A",'V2 Global valeurs'!$E78="RENFORT 2"),VLOOKUP('V2 Global valeurs'!$A78,'V2 Global valeurs'!$A$2:$L$1221,8,FALSE),"0")</f>
        <v>0</v>
      </c>
      <c r="AV78" s="1" t="str">
        <f>IF(AND('V2 Global valeurs'!$G78="A",'V2 Global valeurs'!$E78="RENFORT 2"),VLOOKUP('V2 Global valeurs'!$A78,'V2 Global valeurs'!$A$2:$L$1221,9,FALSE),"0")</f>
        <v>0</v>
      </c>
      <c r="AW78" s="1" t="str">
        <f>IF(AND('V2 Global valeurs'!$G78="A",'V2 Global valeurs'!$E78="RENFORT 2"),VLOOKUP('V2 Global valeurs'!$A78,'V2 Global valeurs'!$A$2:$L$1221,10,FALSE),"0")</f>
        <v>0</v>
      </c>
      <c r="AX78" s="1" t="str">
        <f>IF(AND('V2 Global valeurs'!$G78="A",'V2 Global valeurs'!$E78="RENFORT 2"),VLOOKUP('V2 Global valeurs'!$A78,'V2 Global valeurs'!$A$2:$L$1221,11,FALSE),"0")</f>
        <v>0</v>
      </c>
      <c r="AY78" s="1" t="str">
        <f>IF(AND('V2 Global valeurs'!$G78="A",'V2 Global valeurs'!$E78="RENFORT 2"),VLOOKUP('V2 Global valeurs'!$A78,'V2 Global valeurs'!$A$2:$L$1221,12,FALSE),"0")</f>
        <v>0</v>
      </c>
    </row>
    <row r="79" spans="1:51" x14ac:dyDescent="0.25">
      <c r="A79" s="11" t="s">
        <v>416</v>
      </c>
      <c r="B79" t="s">
        <v>209</v>
      </c>
      <c r="C79" t="s">
        <v>209</v>
      </c>
      <c r="D79" t="s">
        <v>207</v>
      </c>
      <c r="E79" t="s">
        <v>367</v>
      </c>
      <c r="F79" s="2">
        <v>4</v>
      </c>
      <c r="G79" s="2" t="s">
        <v>9</v>
      </c>
      <c r="H79">
        <v>0</v>
      </c>
      <c r="I79">
        <v>37.97</v>
      </c>
      <c r="J79">
        <v>0</v>
      </c>
      <c r="K79">
        <v>37.97</v>
      </c>
      <c r="L79">
        <v>0</v>
      </c>
      <c r="M79" t="s">
        <v>209</v>
      </c>
      <c r="N79" t="s">
        <v>207</v>
      </c>
      <c r="O79" s="4" t="s">
        <v>9</v>
      </c>
      <c r="P79" s="9">
        <f>IF(AND('V2 Global valeurs'!$G79="E",'V2 Global valeurs'!E79="BASE"),VLOOKUP('V2 Global valeurs'!$A79,'V2 Global valeurs'!$A$2:$L$1221,8,FALSE),"0")</f>
        <v>0</v>
      </c>
      <c r="Q79" s="9">
        <f>IF(AND('V2 Global valeurs'!$G79="E",'V2 Global valeurs'!E79="BASE"),VLOOKUP('V2 Global valeurs'!$A79,'V2 Global valeurs'!$A$2:$L$1221,9,FALSE),"0")</f>
        <v>37.97</v>
      </c>
      <c r="R79" s="9">
        <f>IF(AND('V2 Global valeurs'!$G79="E",'V2 Global valeurs'!E79="BASE"),VLOOKUP('V2 Global valeurs'!$A79,'V2 Global valeurs'!$A$2:$L$1221,10,FALSE),"0")</f>
        <v>0</v>
      </c>
      <c r="S79" s="9">
        <f>IF(AND('V2 Global valeurs'!$G79="E",'V2 Global valeurs'!E79="BASE"),VLOOKUP('V2 Global valeurs'!$A79,'V2 Global valeurs'!$A$2:$L$1221,11,FALSE),"0")</f>
        <v>37.97</v>
      </c>
      <c r="T79" s="9">
        <f>IF(AND('V2 Global valeurs'!$G79="E",'V2 Global valeurs'!E79="BASE"),VLOOKUP('V2 Global valeurs'!$A79,'V2 Global valeurs'!$A$2:$L$1221,12,FALSE),"0")</f>
        <v>0</v>
      </c>
      <c r="U79" s="9" t="str">
        <f>IF(AND('V2 Global valeurs'!$G79="A",'V2 Global valeurs'!E79="BASE"),VLOOKUP('V2 Global valeurs'!$A79,'V2 Global valeurs'!$A$2:$L$1221,8,FALSE),"0")</f>
        <v>0</v>
      </c>
      <c r="V79" s="9" t="str">
        <f>IF(AND('V2 Global valeurs'!$G79="A",'V2 Global valeurs'!E79="BASE"),VLOOKUP('V2 Global valeurs'!$A79,'V2 Global valeurs'!$A$2:$L$1221,9,FALSE),"0")</f>
        <v>0</v>
      </c>
      <c r="W79" s="9" t="str">
        <f>IF(AND('V2 Global valeurs'!$G79="A",'V2 Global valeurs'!E79="BASE"),VLOOKUP('V2 Global valeurs'!$A79,'V2 Global valeurs'!$A$2:$L$1221,10,FALSE),"0")</f>
        <v>0</v>
      </c>
      <c r="X79" s="9" t="str">
        <f>IF(AND('V2 Global valeurs'!$G79="A",'V2 Global valeurs'!E79="BASE"),VLOOKUP('V2 Global valeurs'!$A79,'V2 Global valeurs'!$A$2:$L$1221,11,FALSE),"0")</f>
        <v>0</v>
      </c>
      <c r="Y79" s="9" t="str">
        <f>IF(AND('V2 Global valeurs'!$G79="A",'V2 Global valeurs'!E79="BASE"),VLOOKUP('V2 Global valeurs'!$A79,'V2 Global valeurs'!$A$2:$L$1221,12,FALSE),"0")</f>
        <v>0</v>
      </c>
      <c r="AB79" s="3"/>
      <c r="AC79" s="3" t="str">
        <f>IF(AND('V2 Global valeurs'!$G79="E",'V2 Global valeurs'!$E79="RENFORT 1"),VLOOKUP('V2 Global valeurs'!$A79,'V2 Global valeurs'!$A$2:$L$1221,8,FALSE),"0")</f>
        <v>0</v>
      </c>
      <c r="AD79" s="3" t="str">
        <f>IF(AND('V2 Global valeurs'!$G79="E",'V2 Global valeurs'!$E79="RENFORT 1"),VLOOKUP('V2 Global valeurs'!$A79,'V2 Global valeurs'!$A$2:$L$1221,9,FALSE),"0")</f>
        <v>0</v>
      </c>
      <c r="AE79" s="3" t="str">
        <f>IF(AND('V2 Global valeurs'!$G79="E",'V2 Global valeurs'!$E79="RENFORT 1"),VLOOKUP('V2 Global valeurs'!$A79,'V2 Global valeurs'!$A$2:$L$1221,10,FALSE),"0")</f>
        <v>0</v>
      </c>
      <c r="AF79" s="3" t="str">
        <f>IF(AND('V2 Global valeurs'!$G79="E",'V2 Global valeurs'!$E79="RENFORT 1"),VLOOKUP('V2 Global valeurs'!$A79,'V2 Global valeurs'!$A$2:$L$1221,11,FALSE),"0")</f>
        <v>0</v>
      </c>
      <c r="AG79" s="3" t="str">
        <f>IF(AND('V2 Global valeurs'!$G79="E",'V2 Global valeurs'!$E79="RENFORT 1"),VLOOKUP('V2 Global valeurs'!$A79,'V2 Global valeurs'!$A$2:$L$1221,12,FALSE),"0")</f>
        <v>0</v>
      </c>
      <c r="AH79" s="3" t="str">
        <f>IF(AND('V2 Global valeurs'!$G79="A",'V2 Global valeurs'!$E79="RENFORT 1"),VLOOKUP('V2 Global valeurs'!$A79,'V2 Global valeurs'!$A$2:$L$1221,8,FALSE),"0")</f>
        <v>0</v>
      </c>
      <c r="AI79" s="3" t="str">
        <f>IF(AND('V2 Global valeurs'!$G79="A",'V2 Global valeurs'!$E79="RENFORT 1"),VLOOKUP('V2 Global valeurs'!$A79,'V2 Global valeurs'!$A$2:$L$1221,9,FALSE),"0")</f>
        <v>0</v>
      </c>
      <c r="AJ79" s="3" t="str">
        <f>IF(AND('V2 Global valeurs'!$G79="A",'V2 Global valeurs'!$E79="RENFORT 1"),VLOOKUP('V2 Global valeurs'!$A79,'V2 Global valeurs'!$A$2:$L$1221,10,FALSE),"0")</f>
        <v>0</v>
      </c>
      <c r="AK79" s="3" t="str">
        <f>IF(AND('V2 Global valeurs'!$G79="A",'V2 Global valeurs'!$E79="RENFORT 1"),VLOOKUP('V2 Global valeurs'!$A79,'V2 Global valeurs'!$A$2:$L$1221,11,FALSE),"0")</f>
        <v>0</v>
      </c>
      <c r="AL79" s="3" t="str">
        <f>IF(AND('V2 Global valeurs'!$G79="A",'V2 Global valeurs'!$E79="RENFORT 1"),VLOOKUP('V2 Global valeurs'!$A79,'V2 Global valeurs'!$A$2:$L$1221,12,FALSE),"0")</f>
        <v>0</v>
      </c>
      <c r="AP79" s="1" t="str">
        <f>IF(AND('V2 Global valeurs'!$G79="E",'V2 Global valeurs'!$E79="RENFORT 2"),VLOOKUP('V2 Global valeurs'!$A79,'V2 Global valeurs'!$A$2:$L$1221,8,FALSE),"0")</f>
        <v>0</v>
      </c>
      <c r="AQ79" s="1" t="str">
        <f>IF(AND('V2 Global valeurs'!$G79="E",'V2 Global valeurs'!$E79="RENFORT 2"),VLOOKUP('V2 Global valeurs'!$A79,'V2 Global valeurs'!$A$2:$L$1221,9,FALSE),"0")</f>
        <v>0</v>
      </c>
      <c r="AR79" s="1" t="str">
        <f>IF(AND('V2 Global valeurs'!$G79="E",'V2 Global valeurs'!$E79="RENFORT 2"),VLOOKUP('V2 Global valeurs'!$A79,'V2 Global valeurs'!$A$2:$L$1221,10,FALSE),"0")</f>
        <v>0</v>
      </c>
      <c r="AS79" s="1" t="str">
        <f>IF(AND('V2 Global valeurs'!$G79="E",'V2 Global valeurs'!$E79="RENFORT 2"),VLOOKUP('V2 Global valeurs'!$A79,'V2 Global valeurs'!$A$2:$L$1221,11,FALSE),"0")</f>
        <v>0</v>
      </c>
      <c r="AT79" s="1" t="str">
        <f>IF(AND('V2 Global valeurs'!$G79="E",'V2 Global valeurs'!$E79="RENFORT 2"),VLOOKUP('V2 Global valeurs'!$A79,'V2 Global valeurs'!$A$2:$L$1221,12,FALSE),"0")</f>
        <v>0</v>
      </c>
      <c r="AU79" s="1" t="str">
        <f>IF(AND('V2 Global valeurs'!$G79="A",'V2 Global valeurs'!$E79="RENFORT 2"),VLOOKUP('V2 Global valeurs'!$A79,'V2 Global valeurs'!$A$2:$L$1221,8,FALSE),"0")</f>
        <v>0</v>
      </c>
      <c r="AV79" s="1" t="str">
        <f>IF(AND('V2 Global valeurs'!$G79="A",'V2 Global valeurs'!$E79="RENFORT 2"),VLOOKUP('V2 Global valeurs'!$A79,'V2 Global valeurs'!$A$2:$L$1221,9,FALSE),"0")</f>
        <v>0</v>
      </c>
      <c r="AW79" s="1" t="str">
        <f>IF(AND('V2 Global valeurs'!$G79="A",'V2 Global valeurs'!$E79="RENFORT 2"),VLOOKUP('V2 Global valeurs'!$A79,'V2 Global valeurs'!$A$2:$L$1221,10,FALSE),"0")</f>
        <v>0</v>
      </c>
      <c r="AX79" s="1" t="str">
        <f>IF(AND('V2 Global valeurs'!$G79="A",'V2 Global valeurs'!$E79="RENFORT 2"),VLOOKUP('V2 Global valeurs'!$A79,'V2 Global valeurs'!$A$2:$L$1221,11,FALSE),"0")</f>
        <v>0</v>
      </c>
      <c r="AY79" s="1" t="str">
        <f>IF(AND('V2 Global valeurs'!$G79="A",'V2 Global valeurs'!$E79="RENFORT 2"),VLOOKUP('V2 Global valeurs'!$A79,'V2 Global valeurs'!$A$2:$L$1221,12,FALSE),"0")</f>
        <v>0</v>
      </c>
    </row>
    <row r="80" spans="1:51" x14ac:dyDescent="0.25">
      <c r="A80" t="s">
        <v>210</v>
      </c>
      <c r="B80" t="s">
        <v>211</v>
      </c>
      <c r="C80" t="s">
        <v>212</v>
      </c>
      <c r="D80" t="s">
        <v>213</v>
      </c>
      <c r="E80" t="s">
        <v>367</v>
      </c>
      <c r="F80" s="2">
        <v>3</v>
      </c>
      <c r="G80" s="2" t="s">
        <v>9</v>
      </c>
      <c r="H80">
        <v>144.09</v>
      </c>
      <c r="I80">
        <v>0</v>
      </c>
      <c r="J80">
        <v>0</v>
      </c>
      <c r="K80">
        <v>0</v>
      </c>
      <c r="L80">
        <v>0</v>
      </c>
      <c r="M80" t="s">
        <v>212</v>
      </c>
      <c r="N80" t="s">
        <v>213</v>
      </c>
      <c r="O80" s="4" t="s">
        <v>9</v>
      </c>
      <c r="P80" s="9">
        <f>IF(AND('V2 Global valeurs'!$G80="E",'V2 Global valeurs'!E80="BASE"),VLOOKUP('V2 Global valeurs'!$A80,'V2 Global valeurs'!$A$2:$L$1221,8,FALSE),"0")</f>
        <v>144.09</v>
      </c>
      <c r="Q80" s="9">
        <f>IF(AND('V2 Global valeurs'!$G80="E",'V2 Global valeurs'!E80="BASE"),VLOOKUP('V2 Global valeurs'!$A80,'V2 Global valeurs'!$A$2:$L$1221,9,FALSE),"0")</f>
        <v>0</v>
      </c>
      <c r="R80" s="9">
        <f>IF(AND('V2 Global valeurs'!$G80="E",'V2 Global valeurs'!E80="BASE"),VLOOKUP('V2 Global valeurs'!$A80,'V2 Global valeurs'!$A$2:$L$1221,10,FALSE),"0")</f>
        <v>0</v>
      </c>
      <c r="S80" s="9">
        <f>IF(AND('V2 Global valeurs'!$G80="E",'V2 Global valeurs'!E80="BASE"),VLOOKUP('V2 Global valeurs'!$A80,'V2 Global valeurs'!$A$2:$L$1221,11,FALSE),"0")</f>
        <v>0</v>
      </c>
      <c r="T80" s="9">
        <f>IF(AND('V2 Global valeurs'!$G80="E",'V2 Global valeurs'!E80="BASE"),VLOOKUP('V2 Global valeurs'!$A80,'V2 Global valeurs'!$A$2:$L$1221,12,FALSE),"0")</f>
        <v>0</v>
      </c>
      <c r="U80" s="9" t="str">
        <f>IF(AND('V2 Global valeurs'!$G80="A",'V2 Global valeurs'!E80="BASE"),VLOOKUP('V2 Global valeurs'!$A80,'V2 Global valeurs'!$A$2:$L$1221,8,FALSE),"0")</f>
        <v>0</v>
      </c>
      <c r="V80" s="9" t="str">
        <f>IF(AND('V2 Global valeurs'!$G80="A",'V2 Global valeurs'!E80="BASE"),VLOOKUP('V2 Global valeurs'!$A80,'V2 Global valeurs'!$A$2:$L$1221,9,FALSE),"0")</f>
        <v>0</v>
      </c>
      <c r="W80" s="9" t="str">
        <f>IF(AND('V2 Global valeurs'!$G80="A",'V2 Global valeurs'!E80="BASE"),VLOOKUP('V2 Global valeurs'!$A80,'V2 Global valeurs'!$A$2:$L$1221,10,FALSE),"0")</f>
        <v>0</v>
      </c>
      <c r="X80" s="9" t="str">
        <f>IF(AND('V2 Global valeurs'!$G80="A",'V2 Global valeurs'!E80="BASE"),VLOOKUP('V2 Global valeurs'!$A80,'V2 Global valeurs'!$A$2:$L$1221,11,FALSE),"0")</f>
        <v>0</v>
      </c>
      <c r="Y80" s="9" t="str">
        <f>IF(AND('V2 Global valeurs'!$G80="A",'V2 Global valeurs'!E80="BASE"),VLOOKUP('V2 Global valeurs'!$A80,'V2 Global valeurs'!$A$2:$L$1221,12,FALSE),"0")</f>
        <v>0</v>
      </c>
      <c r="AB80" s="3"/>
      <c r="AC80" s="3" t="str">
        <f>IF(AND('V2 Global valeurs'!$G80="E",'V2 Global valeurs'!$E80="RENFORT 1"),VLOOKUP('V2 Global valeurs'!$A80,'V2 Global valeurs'!$A$2:$L$1221,8,FALSE),"0")</f>
        <v>0</v>
      </c>
      <c r="AD80" s="3" t="str">
        <f>IF(AND('V2 Global valeurs'!$G80="E",'V2 Global valeurs'!$E80="RENFORT 1"),VLOOKUP('V2 Global valeurs'!$A80,'V2 Global valeurs'!$A$2:$L$1221,9,FALSE),"0")</f>
        <v>0</v>
      </c>
      <c r="AE80" s="3" t="str">
        <f>IF(AND('V2 Global valeurs'!$G80="E",'V2 Global valeurs'!$E80="RENFORT 1"),VLOOKUP('V2 Global valeurs'!$A80,'V2 Global valeurs'!$A$2:$L$1221,10,FALSE),"0")</f>
        <v>0</v>
      </c>
      <c r="AF80" s="3" t="str">
        <f>IF(AND('V2 Global valeurs'!$G80="E",'V2 Global valeurs'!$E80="RENFORT 1"),VLOOKUP('V2 Global valeurs'!$A80,'V2 Global valeurs'!$A$2:$L$1221,11,FALSE),"0")</f>
        <v>0</v>
      </c>
      <c r="AG80" s="3" t="str">
        <f>IF(AND('V2 Global valeurs'!$G80="E",'V2 Global valeurs'!$E80="RENFORT 1"),VLOOKUP('V2 Global valeurs'!$A80,'V2 Global valeurs'!$A$2:$L$1221,12,FALSE),"0")</f>
        <v>0</v>
      </c>
      <c r="AH80" s="3" t="str">
        <f>IF(AND('V2 Global valeurs'!$G80="A",'V2 Global valeurs'!$E80="RENFORT 1"),VLOOKUP('V2 Global valeurs'!$A80,'V2 Global valeurs'!$A$2:$L$1221,8,FALSE),"0")</f>
        <v>0</v>
      </c>
      <c r="AI80" s="3" t="str">
        <f>IF(AND('V2 Global valeurs'!$G80="A",'V2 Global valeurs'!$E80="RENFORT 1"),VLOOKUP('V2 Global valeurs'!$A80,'V2 Global valeurs'!$A$2:$L$1221,9,FALSE),"0")</f>
        <v>0</v>
      </c>
      <c r="AJ80" s="3" t="str">
        <f>IF(AND('V2 Global valeurs'!$G80="A",'V2 Global valeurs'!$E80="RENFORT 1"),VLOOKUP('V2 Global valeurs'!$A80,'V2 Global valeurs'!$A$2:$L$1221,10,FALSE),"0")</f>
        <v>0</v>
      </c>
      <c r="AK80" s="3" t="str">
        <f>IF(AND('V2 Global valeurs'!$G80="A",'V2 Global valeurs'!$E80="RENFORT 1"),VLOOKUP('V2 Global valeurs'!$A80,'V2 Global valeurs'!$A$2:$L$1221,11,FALSE),"0")</f>
        <v>0</v>
      </c>
      <c r="AL80" s="3" t="str">
        <f>IF(AND('V2 Global valeurs'!$G80="A",'V2 Global valeurs'!$E80="RENFORT 1"),VLOOKUP('V2 Global valeurs'!$A80,'V2 Global valeurs'!$A$2:$L$1221,12,FALSE),"0")</f>
        <v>0</v>
      </c>
      <c r="AP80" s="1" t="str">
        <f>IF(AND('V2 Global valeurs'!$G80="E",'V2 Global valeurs'!$E80="RENFORT 2"),VLOOKUP('V2 Global valeurs'!$A80,'V2 Global valeurs'!$A$2:$L$1221,8,FALSE),"0")</f>
        <v>0</v>
      </c>
      <c r="AQ80" s="1" t="str">
        <f>IF(AND('V2 Global valeurs'!$G80="E",'V2 Global valeurs'!$E80="RENFORT 2"),VLOOKUP('V2 Global valeurs'!$A80,'V2 Global valeurs'!$A$2:$L$1221,9,FALSE),"0")</f>
        <v>0</v>
      </c>
      <c r="AR80" s="1" t="str">
        <f>IF(AND('V2 Global valeurs'!$G80="E",'V2 Global valeurs'!$E80="RENFORT 2"),VLOOKUP('V2 Global valeurs'!$A80,'V2 Global valeurs'!$A$2:$L$1221,10,FALSE),"0")</f>
        <v>0</v>
      </c>
      <c r="AS80" s="1" t="str">
        <f>IF(AND('V2 Global valeurs'!$G80="E",'V2 Global valeurs'!$E80="RENFORT 2"),VLOOKUP('V2 Global valeurs'!$A80,'V2 Global valeurs'!$A$2:$L$1221,11,FALSE),"0")</f>
        <v>0</v>
      </c>
      <c r="AT80" s="1" t="str">
        <f>IF(AND('V2 Global valeurs'!$G80="E",'V2 Global valeurs'!$E80="RENFORT 2"),VLOOKUP('V2 Global valeurs'!$A80,'V2 Global valeurs'!$A$2:$L$1221,12,FALSE),"0")</f>
        <v>0</v>
      </c>
      <c r="AU80" s="1" t="str">
        <f>IF(AND('V2 Global valeurs'!$G80="A",'V2 Global valeurs'!$E80="RENFORT 2"),VLOOKUP('V2 Global valeurs'!$A80,'V2 Global valeurs'!$A$2:$L$1221,8,FALSE),"0")</f>
        <v>0</v>
      </c>
      <c r="AV80" s="1" t="str">
        <f>IF(AND('V2 Global valeurs'!$G80="A",'V2 Global valeurs'!$E80="RENFORT 2"),VLOOKUP('V2 Global valeurs'!$A80,'V2 Global valeurs'!$A$2:$L$1221,9,FALSE),"0")</f>
        <v>0</v>
      </c>
      <c r="AW80" s="1" t="str">
        <f>IF(AND('V2 Global valeurs'!$G80="A",'V2 Global valeurs'!$E80="RENFORT 2"),VLOOKUP('V2 Global valeurs'!$A80,'V2 Global valeurs'!$A$2:$L$1221,10,FALSE),"0")</f>
        <v>0</v>
      </c>
      <c r="AX80" s="1" t="str">
        <f>IF(AND('V2 Global valeurs'!$G80="A",'V2 Global valeurs'!$E80="RENFORT 2"),VLOOKUP('V2 Global valeurs'!$A80,'V2 Global valeurs'!$A$2:$L$1221,11,FALSE),"0")</f>
        <v>0</v>
      </c>
      <c r="AY80" s="1" t="str">
        <f>IF(AND('V2 Global valeurs'!$G80="A",'V2 Global valeurs'!$E80="RENFORT 2"),VLOOKUP('V2 Global valeurs'!$A80,'V2 Global valeurs'!$A$2:$L$1221,12,FALSE),"0")</f>
        <v>0</v>
      </c>
    </row>
    <row r="81" spans="1:51" x14ac:dyDescent="0.25">
      <c r="A81" t="s">
        <v>214</v>
      </c>
      <c r="B81" t="s">
        <v>211</v>
      </c>
      <c r="C81" t="s">
        <v>215</v>
      </c>
      <c r="D81" t="s">
        <v>216</v>
      </c>
      <c r="E81" t="s">
        <v>368</v>
      </c>
      <c r="F81">
        <v>3</v>
      </c>
      <c r="G81" s="2" t="s">
        <v>9</v>
      </c>
      <c r="H81">
        <v>177.79000000000002</v>
      </c>
      <c r="I81">
        <v>0</v>
      </c>
      <c r="J81">
        <v>0</v>
      </c>
      <c r="K81">
        <v>0</v>
      </c>
      <c r="L81">
        <v>0</v>
      </c>
      <c r="O81" s="4"/>
      <c r="P81" s="9" t="str">
        <f>IF(AND('V2 Global valeurs'!$G81="E",'V2 Global valeurs'!E81="BASE"),VLOOKUP('V2 Global valeurs'!$A81,'V2 Global valeurs'!$A$2:$L$1221,8,FALSE),"0")</f>
        <v>0</v>
      </c>
      <c r="Q81" s="9" t="str">
        <f>IF(AND('V2 Global valeurs'!$G81="E",'V2 Global valeurs'!E81="BASE"),VLOOKUP('V2 Global valeurs'!$A81,'V2 Global valeurs'!$A$2:$L$1221,9,FALSE),"0")</f>
        <v>0</v>
      </c>
      <c r="R81" s="9" t="str">
        <f>IF(AND('V2 Global valeurs'!$G81="E",'V2 Global valeurs'!E81="BASE"),VLOOKUP('V2 Global valeurs'!$A81,'V2 Global valeurs'!$A$2:$L$1221,10,FALSE),"0")</f>
        <v>0</v>
      </c>
      <c r="S81" s="9" t="str">
        <f>IF(AND('V2 Global valeurs'!$G81="E",'V2 Global valeurs'!E81="BASE"),VLOOKUP('V2 Global valeurs'!$A81,'V2 Global valeurs'!$A$2:$L$1221,11,FALSE),"0")</f>
        <v>0</v>
      </c>
      <c r="T81" s="9" t="str">
        <f>IF(AND('V2 Global valeurs'!$G81="E",'V2 Global valeurs'!E81="BASE"),VLOOKUP('V2 Global valeurs'!$A81,'V2 Global valeurs'!$A$2:$L$1221,12,FALSE),"0")</f>
        <v>0</v>
      </c>
      <c r="U81" s="9" t="str">
        <f>IF(AND('V2 Global valeurs'!$G81="A",'V2 Global valeurs'!E81="BASE"),VLOOKUP('V2 Global valeurs'!$A81,'V2 Global valeurs'!$A$2:$L$1221,8,FALSE),"0")</f>
        <v>0</v>
      </c>
      <c r="V81" s="9" t="str">
        <f>IF(AND('V2 Global valeurs'!$G81="A",'V2 Global valeurs'!E81="BASE"),VLOOKUP('V2 Global valeurs'!$A81,'V2 Global valeurs'!$A$2:$L$1221,9,FALSE),"0")</f>
        <v>0</v>
      </c>
      <c r="W81" s="9" t="str">
        <f>IF(AND('V2 Global valeurs'!$G81="A",'V2 Global valeurs'!E81="BASE"),VLOOKUP('V2 Global valeurs'!$A81,'V2 Global valeurs'!$A$2:$L$1221,10,FALSE),"0")</f>
        <v>0</v>
      </c>
      <c r="X81" s="9" t="str">
        <f>IF(AND('V2 Global valeurs'!$G81="A",'V2 Global valeurs'!E81="BASE"),VLOOKUP('V2 Global valeurs'!$A81,'V2 Global valeurs'!$A$2:$L$1221,11,FALSE),"0")</f>
        <v>0</v>
      </c>
      <c r="Y81" s="9" t="str">
        <f>IF(AND('V2 Global valeurs'!$G81="A",'V2 Global valeurs'!E81="BASE"),VLOOKUP('V2 Global valeurs'!$A81,'V2 Global valeurs'!$A$2:$L$1221,12,FALSE),"0")</f>
        <v>0</v>
      </c>
      <c r="Z81" t="s">
        <v>215</v>
      </c>
      <c r="AA81" t="s">
        <v>216</v>
      </c>
      <c r="AB81" s="3" t="s">
        <v>9</v>
      </c>
      <c r="AC81" s="3">
        <f>IF(AND('V2 Global valeurs'!$G81="E",'V2 Global valeurs'!$E81="RENFORT 1"),VLOOKUP('V2 Global valeurs'!$A81,'V2 Global valeurs'!$A$2:$L$1221,8,FALSE),"0")</f>
        <v>177.79000000000002</v>
      </c>
      <c r="AD81" s="3">
        <f>IF(AND('V2 Global valeurs'!$G81="E",'V2 Global valeurs'!$E81="RENFORT 1"),VLOOKUP('V2 Global valeurs'!$A81,'V2 Global valeurs'!$A$2:$L$1221,9,FALSE),"0")</f>
        <v>0</v>
      </c>
      <c r="AE81" s="3">
        <f>IF(AND('V2 Global valeurs'!$G81="E",'V2 Global valeurs'!$E81="RENFORT 1"),VLOOKUP('V2 Global valeurs'!$A81,'V2 Global valeurs'!$A$2:$L$1221,10,FALSE),"0")</f>
        <v>0</v>
      </c>
      <c r="AF81" s="3">
        <f>IF(AND('V2 Global valeurs'!$G81="E",'V2 Global valeurs'!$E81="RENFORT 1"),VLOOKUP('V2 Global valeurs'!$A81,'V2 Global valeurs'!$A$2:$L$1221,11,FALSE),"0")</f>
        <v>0</v>
      </c>
      <c r="AG81" s="3">
        <f>IF(AND('V2 Global valeurs'!$G81="E",'V2 Global valeurs'!$E81="RENFORT 1"),VLOOKUP('V2 Global valeurs'!$A81,'V2 Global valeurs'!$A$2:$L$1221,12,FALSE),"0")</f>
        <v>0</v>
      </c>
      <c r="AH81" s="3" t="str">
        <f>IF(AND('V2 Global valeurs'!$G81="A",'V2 Global valeurs'!$E81="RENFORT 1"),VLOOKUP('V2 Global valeurs'!$A81,'V2 Global valeurs'!$A$2:$L$1221,8,FALSE),"0")</f>
        <v>0</v>
      </c>
      <c r="AI81" s="3" t="str">
        <f>IF(AND('V2 Global valeurs'!$G81="A",'V2 Global valeurs'!$E81="RENFORT 1"),VLOOKUP('V2 Global valeurs'!$A81,'V2 Global valeurs'!$A$2:$L$1221,9,FALSE),"0")</f>
        <v>0</v>
      </c>
      <c r="AJ81" s="3" t="str">
        <f>IF(AND('V2 Global valeurs'!$G81="A",'V2 Global valeurs'!$E81="RENFORT 1"),VLOOKUP('V2 Global valeurs'!$A81,'V2 Global valeurs'!$A$2:$L$1221,10,FALSE),"0")</f>
        <v>0</v>
      </c>
      <c r="AK81" s="3" t="str">
        <f>IF(AND('V2 Global valeurs'!$G81="A",'V2 Global valeurs'!$E81="RENFORT 1"),VLOOKUP('V2 Global valeurs'!$A81,'V2 Global valeurs'!$A$2:$L$1221,11,FALSE),"0")</f>
        <v>0</v>
      </c>
      <c r="AL81" s="3" t="str">
        <f>IF(AND('V2 Global valeurs'!$G81="A",'V2 Global valeurs'!$E81="RENFORT 1"),VLOOKUP('V2 Global valeurs'!$A81,'V2 Global valeurs'!$A$2:$L$1221,12,FALSE),"0")</f>
        <v>0</v>
      </c>
      <c r="AP81" s="1" t="str">
        <f>IF(AND('V2 Global valeurs'!$G81="E",'V2 Global valeurs'!$E81="RENFORT 2"),VLOOKUP('V2 Global valeurs'!$A81,'V2 Global valeurs'!$A$2:$L$1221,8,FALSE),"0")</f>
        <v>0</v>
      </c>
      <c r="AQ81" s="1" t="str">
        <f>IF(AND('V2 Global valeurs'!$G81="E",'V2 Global valeurs'!$E81="RENFORT 2"),VLOOKUP('V2 Global valeurs'!$A81,'V2 Global valeurs'!$A$2:$L$1221,9,FALSE),"0")</f>
        <v>0</v>
      </c>
      <c r="AR81" s="1" t="str">
        <f>IF(AND('V2 Global valeurs'!$G81="E",'V2 Global valeurs'!$E81="RENFORT 2"),VLOOKUP('V2 Global valeurs'!$A81,'V2 Global valeurs'!$A$2:$L$1221,10,FALSE),"0")</f>
        <v>0</v>
      </c>
      <c r="AS81" s="1" t="str">
        <f>IF(AND('V2 Global valeurs'!$G81="E",'V2 Global valeurs'!$E81="RENFORT 2"),VLOOKUP('V2 Global valeurs'!$A81,'V2 Global valeurs'!$A$2:$L$1221,11,FALSE),"0")</f>
        <v>0</v>
      </c>
      <c r="AT81" s="1" t="str">
        <f>IF(AND('V2 Global valeurs'!$G81="E",'V2 Global valeurs'!$E81="RENFORT 2"),VLOOKUP('V2 Global valeurs'!$A81,'V2 Global valeurs'!$A$2:$L$1221,12,FALSE),"0")</f>
        <v>0</v>
      </c>
      <c r="AU81" s="1" t="str">
        <f>IF(AND('V2 Global valeurs'!$G81="A",'V2 Global valeurs'!$E81="RENFORT 2"),VLOOKUP('V2 Global valeurs'!$A81,'V2 Global valeurs'!$A$2:$L$1221,8,FALSE),"0")</f>
        <v>0</v>
      </c>
      <c r="AV81" s="1" t="str">
        <f>IF(AND('V2 Global valeurs'!$G81="A",'V2 Global valeurs'!$E81="RENFORT 2"),VLOOKUP('V2 Global valeurs'!$A81,'V2 Global valeurs'!$A$2:$L$1221,9,FALSE),"0")</f>
        <v>0</v>
      </c>
      <c r="AW81" s="1" t="str">
        <f>IF(AND('V2 Global valeurs'!$G81="A",'V2 Global valeurs'!$E81="RENFORT 2"),VLOOKUP('V2 Global valeurs'!$A81,'V2 Global valeurs'!$A$2:$L$1221,10,FALSE),"0")</f>
        <v>0</v>
      </c>
      <c r="AX81" s="1" t="str">
        <f>IF(AND('V2 Global valeurs'!$G81="A",'V2 Global valeurs'!$E81="RENFORT 2"),VLOOKUP('V2 Global valeurs'!$A81,'V2 Global valeurs'!$A$2:$L$1221,11,FALSE),"0")</f>
        <v>0</v>
      </c>
      <c r="AY81" s="1" t="str">
        <f>IF(AND('V2 Global valeurs'!$G81="A",'V2 Global valeurs'!$E81="RENFORT 2"),VLOOKUP('V2 Global valeurs'!$A81,'V2 Global valeurs'!$A$2:$L$1221,12,FALSE),"0")</f>
        <v>0</v>
      </c>
    </row>
    <row r="82" spans="1:51" x14ac:dyDescent="0.25">
      <c r="A82" t="s">
        <v>217</v>
      </c>
      <c r="B82" t="s">
        <v>218</v>
      </c>
      <c r="C82" t="s">
        <v>219</v>
      </c>
      <c r="D82" t="s">
        <v>220</v>
      </c>
      <c r="E82" t="s">
        <v>367</v>
      </c>
      <c r="F82" s="2">
        <v>4</v>
      </c>
      <c r="G82" s="2" t="s">
        <v>9</v>
      </c>
      <c r="H82">
        <v>0</v>
      </c>
      <c r="I82">
        <v>78.03</v>
      </c>
      <c r="J82">
        <v>0</v>
      </c>
      <c r="K82">
        <v>187.28</v>
      </c>
      <c r="L82">
        <v>0</v>
      </c>
      <c r="M82" t="s">
        <v>219</v>
      </c>
      <c r="N82" t="s">
        <v>220</v>
      </c>
      <c r="O82" s="4" t="s">
        <v>9</v>
      </c>
      <c r="P82" s="9">
        <f>IF(AND('V2 Global valeurs'!$G82="E",'V2 Global valeurs'!E82="BASE"),VLOOKUP('V2 Global valeurs'!$A82,'V2 Global valeurs'!$A$2:$L$1221,8,FALSE),"0")</f>
        <v>0</v>
      </c>
      <c r="Q82" s="9">
        <f>IF(AND('V2 Global valeurs'!$G82="E",'V2 Global valeurs'!E82="BASE"),VLOOKUP('V2 Global valeurs'!$A82,'V2 Global valeurs'!$A$2:$L$1221,9,FALSE),"0")</f>
        <v>78.03</v>
      </c>
      <c r="R82" s="9">
        <f>IF(AND('V2 Global valeurs'!$G82="E",'V2 Global valeurs'!E82="BASE"),VLOOKUP('V2 Global valeurs'!$A82,'V2 Global valeurs'!$A$2:$L$1221,10,FALSE),"0")</f>
        <v>0</v>
      </c>
      <c r="S82" s="9">
        <f>IF(AND('V2 Global valeurs'!$G82="E",'V2 Global valeurs'!E82="BASE"),VLOOKUP('V2 Global valeurs'!$A82,'V2 Global valeurs'!$A$2:$L$1221,11,FALSE),"0")</f>
        <v>187.28</v>
      </c>
      <c r="T82" s="9">
        <f>IF(AND('V2 Global valeurs'!$G82="E",'V2 Global valeurs'!E82="BASE"),VLOOKUP('V2 Global valeurs'!$A82,'V2 Global valeurs'!$A$2:$L$1221,12,FALSE),"0")</f>
        <v>0</v>
      </c>
      <c r="U82" s="9" t="str">
        <f>IF(AND('V2 Global valeurs'!$G82="A",'V2 Global valeurs'!E82="BASE"),VLOOKUP('V2 Global valeurs'!$A82,'V2 Global valeurs'!$A$2:$L$1221,8,FALSE),"0")</f>
        <v>0</v>
      </c>
      <c r="V82" s="9" t="str">
        <f>IF(AND('V2 Global valeurs'!$G82="A",'V2 Global valeurs'!E82="BASE"),VLOOKUP('V2 Global valeurs'!$A82,'V2 Global valeurs'!$A$2:$L$1221,9,FALSE),"0")</f>
        <v>0</v>
      </c>
      <c r="W82" s="9" t="str">
        <f>IF(AND('V2 Global valeurs'!$G82="A",'V2 Global valeurs'!E82="BASE"),VLOOKUP('V2 Global valeurs'!$A82,'V2 Global valeurs'!$A$2:$L$1221,10,FALSE),"0")</f>
        <v>0</v>
      </c>
      <c r="X82" s="9" t="str">
        <f>IF(AND('V2 Global valeurs'!$G82="A",'V2 Global valeurs'!E82="BASE"),VLOOKUP('V2 Global valeurs'!$A82,'V2 Global valeurs'!$A$2:$L$1221,11,FALSE),"0")</f>
        <v>0</v>
      </c>
      <c r="Y82" s="9" t="str">
        <f>IF(AND('V2 Global valeurs'!$G82="A",'V2 Global valeurs'!E82="BASE"),VLOOKUP('V2 Global valeurs'!$A82,'V2 Global valeurs'!$A$2:$L$1221,12,FALSE),"0")</f>
        <v>0</v>
      </c>
      <c r="AB82" s="3"/>
      <c r="AC82" s="3" t="str">
        <f>IF(AND('V2 Global valeurs'!$G82="E",'V2 Global valeurs'!$E82="RENFORT 1"),VLOOKUP('V2 Global valeurs'!$A82,'V2 Global valeurs'!$A$2:$L$1221,8,FALSE),"0")</f>
        <v>0</v>
      </c>
      <c r="AD82" s="3" t="str">
        <f>IF(AND('V2 Global valeurs'!$G82="E",'V2 Global valeurs'!$E82="RENFORT 1"),VLOOKUP('V2 Global valeurs'!$A82,'V2 Global valeurs'!$A$2:$L$1221,9,FALSE),"0")</f>
        <v>0</v>
      </c>
      <c r="AE82" s="3" t="str">
        <f>IF(AND('V2 Global valeurs'!$G82="E",'V2 Global valeurs'!$E82="RENFORT 1"),VLOOKUP('V2 Global valeurs'!$A82,'V2 Global valeurs'!$A$2:$L$1221,10,FALSE),"0")</f>
        <v>0</v>
      </c>
      <c r="AF82" s="3" t="str">
        <f>IF(AND('V2 Global valeurs'!$G82="E",'V2 Global valeurs'!$E82="RENFORT 1"),VLOOKUP('V2 Global valeurs'!$A82,'V2 Global valeurs'!$A$2:$L$1221,11,FALSE),"0")</f>
        <v>0</v>
      </c>
      <c r="AG82" s="3" t="str">
        <f>IF(AND('V2 Global valeurs'!$G82="E",'V2 Global valeurs'!$E82="RENFORT 1"),VLOOKUP('V2 Global valeurs'!$A82,'V2 Global valeurs'!$A$2:$L$1221,12,FALSE),"0")</f>
        <v>0</v>
      </c>
      <c r="AH82" s="3" t="str">
        <f>IF(AND('V2 Global valeurs'!$G82="A",'V2 Global valeurs'!$E82="RENFORT 1"),VLOOKUP('V2 Global valeurs'!$A82,'V2 Global valeurs'!$A$2:$L$1221,8,FALSE),"0")</f>
        <v>0</v>
      </c>
      <c r="AI82" s="3" t="str">
        <f>IF(AND('V2 Global valeurs'!$G82="A",'V2 Global valeurs'!$E82="RENFORT 1"),VLOOKUP('V2 Global valeurs'!$A82,'V2 Global valeurs'!$A$2:$L$1221,9,FALSE),"0")</f>
        <v>0</v>
      </c>
      <c r="AJ82" s="3" t="str">
        <f>IF(AND('V2 Global valeurs'!$G82="A",'V2 Global valeurs'!$E82="RENFORT 1"),VLOOKUP('V2 Global valeurs'!$A82,'V2 Global valeurs'!$A$2:$L$1221,10,FALSE),"0")</f>
        <v>0</v>
      </c>
      <c r="AK82" s="3" t="str">
        <f>IF(AND('V2 Global valeurs'!$G82="A",'V2 Global valeurs'!$E82="RENFORT 1"),VLOOKUP('V2 Global valeurs'!$A82,'V2 Global valeurs'!$A$2:$L$1221,11,FALSE),"0")</f>
        <v>0</v>
      </c>
      <c r="AL82" s="3" t="str">
        <f>IF(AND('V2 Global valeurs'!$G82="A",'V2 Global valeurs'!$E82="RENFORT 1"),VLOOKUP('V2 Global valeurs'!$A82,'V2 Global valeurs'!$A$2:$L$1221,12,FALSE),"0")</f>
        <v>0</v>
      </c>
      <c r="AP82" s="1" t="str">
        <f>IF(AND('V2 Global valeurs'!$G82="E",'V2 Global valeurs'!$E82="RENFORT 2"),VLOOKUP('V2 Global valeurs'!$A82,'V2 Global valeurs'!$A$2:$L$1221,8,FALSE),"0")</f>
        <v>0</v>
      </c>
      <c r="AQ82" s="1" t="str">
        <f>IF(AND('V2 Global valeurs'!$G82="E",'V2 Global valeurs'!$E82="RENFORT 2"),VLOOKUP('V2 Global valeurs'!$A82,'V2 Global valeurs'!$A$2:$L$1221,9,FALSE),"0")</f>
        <v>0</v>
      </c>
      <c r="AR82" s="1" t="str">
        <f>IF(AND('V2 Global valeurs'!$G82="E",'V2 Global valeurs'!$E82="RENFORT 2"),VLOOKUP('V2 Global valeurs'!$A82,'V2 Global valeurs'!$A$2:$L$1221,10,FALSE),"0")</f>
        <v>0</v>
      </c>
      <c r="AS82" s="1" t="str">
        <f>IF(AND('V2 Global valeurs'!$G82="E",'V2 Global valeurs'!$E82="RENFORT 2"),VLOOKUP('V2 Global valeurs'!$A82,'V2 Global valeurs'!$A$2:$L$1221,11,FALSE),"0")</f>
        <v>0</v>
      </c>
      <c r="AT82" s="1" t="str">
        <f>IF(AND('V2 Global valeurs'!$G82="E",'V2 Global valeurs'!$E82="RENFORT 2"),VLOOKUP('V2 Global valeurs'!$A82,'V2 Global valeurs'!$A$2:$L$1221,12,FALSE),"0")</f>
        <v>0</v>
      </c>
      <c r="AU82" s="1" t="str">
        <f>IF(AND('V2 Global valeurs'!$G82="A",'V2 Global valeurs'!$E82="RENFORT 2"),VLOOKUP('V2 Global valeurs'!$A82,'V2 Global valeurs'!$A$2:$L$1221,8,FALSE),"0")</f>
        <v>0</v>
      </c>
      <c r="AV82" s="1" t="str">
        <f>IF(AND('V2 Global valeurs'!$G82="A",'V2 Global valeurs'!$E82="RENFORT 2"),VLOOKUP('V2 Global valeurs'!$A82,'V2 Global valeurs'!$A$2:$L$1221,9,FALSE),"0")</f>
        <v>0</v>
      </c>
      <c r="AW82" s="1" t="str">
        <f>IF(AND('V2 Global valeurs'!$G82="A",'V2 Global valeurs'!$E82="RENFORT 2"),VLOOKUP('V2 Global valeurs'!$A82,'V2 Global valeurs'!$A$2:$L$1221,10,FALSE),"0")</f>
        <v>0</v>
      </c>
      <c r="AX82" s="1" t="str">
        <f>IF(AND('V2 Global valeurs'!$G82="A",'V2 Global valeurs'!$E82="RENFORT 2"),VLOOKUP('V2 Global valeurs'!$A82,'V2 Global valeurs'!$A$2:$L$1221,11,FALSE),"0")</f>
        <v>0</v>
      </c>
      <c r="AY82" s="1" t="str">
        <f>IF(AND('V2 Global valeurs'!$G82="A",'V2 Global valeurs'!$E82="RENFORT 2"),VLOOKUP('V2 Global valeurs'!$A82,'V2 Global valeurs'!$A$2:$L$1221,12,FALSE),"0")</f>
        <v>0</v>
      </c>
    </row>
    <row r="83" spans="1:51" x14ac:dyDescent="0.25">
      <c r="A83" t="s">
        <v>221</v>
      </c>
      <c r="B83" t="s">
        <v>222</v>
      </c>
      <c r="C83" t="s">
        <v>222</v>
      </c>
      <c r="D83" t="s">
        <v>223</v>
      </c>
      <c r="E83" t="s">
        <v>367</v>
      </c>
      <c r="F83" s="2">
        <v>8</v>
      </c>
      <c r="G83" s="2" t="s">
        <v>9</v>
      </c>
      <c r="H83">
        <v>144.17000000000002</v>
      </c>
      <c r="I83">
        <v>50.33</v>
      </c>
      <c r="J83">
        <v>90.000000000000014</v>
      </c>
      <c r="K83">
        <v>144.17000000000002</v>
      </c>
      <c r="L83">
        <v>144.17000000000002</v>
      </c>
      <c r="M83" t="s">
        <v>222</v>
      </c>
      <c r="N83" t="s">
        <v>223</v>
      </c>
      <c r="O83" s="4" t="s">
        <v>9</v>
      </c>
      <c r="P83" s="9">
        <f>IF(AND('V2 Global valeurs'!$G83="E",'V2 Global valeurs'!E83="BASE"),VLOOKUP('V2 Global valeurs'!$A83,'V2 Global valeurs'!$A$2:$L$1221,8,FALSE),"0")</f>
        <v>144.17000000000002</v>
      </c>
      <c r="Q83" s="9">
        <f>IF(AND('V2 Global valeurs'!$G83="E",'V2 Global valeurs'!E83="BASE"),VLOOKUP('V2 Global valeurs'!$A83,'V2 Global valeurs'!$A$2:$L$1221,9,FALSE),"0")</f>
        <v>50.33</v>
      </c>
      <c r="R83" s="9">
        <f>IF(AND('V2 Global valeurs'!$G83="E",'V2 Global valeurs'!E83="BASE"),VLOOKUP('V2 Global valeurs'!$A83,'V2 Global valeurs'!$A$2:$L$1221,10,FALSE),"0")</f>
        <v>90.000000000000014</v>
      </c>
      <c r="S83" s="9">
        <f>IF(AND('V2 Global valeurs'!$G83="E",'V2 Global valeurs'!E83="BASE"),VLOOKUP('V2 Global valeurs'!$A83,'V2 Global valeurs'!$A$2:$L$1221,11,FALSE),"0")</f>
        <v>144.17000000000002</v>
      </c>
      <c r="T83" s="9">
        <f>IF(AND('V2 Global valeurs'!$G83="E",'V2 Global valeurs'!E83="BASE"),VLOOKUP('V2 Global valeurs'!$A83,'V2 Global valeurs'!$A$2:$L$1221,12,FALSE),"0")</f>
        <v>144.17000000000002</v>
      </c>
      <c r="U83" s="9" t="str">
        <f>IF(AND('V2 Global valeurs'!$G83="A",'V2 Global valeurs'!E83="BASE"),VLOOKUP('V2 Global valeurs'!$A83,'V2 Global valeurs'!$A$2:$L$1221,8,FALSE),"0")</f>
        <v>0</v>
      </c>
      <c r="V83" s="9" t="str">
        <f>IF(AND('V2 Global valeurs'!$G83="A",'V2 Global valeurs'!E83="BASE"),VLOOKUP('V2 Global valeurs'!$A83,'V2 Global valeurs'!$A$2:$L$1221,9,FALSE),"0")</f>
        <v>0</v>
      </c>
      <c r="W83" s="9" t="str">
        <f>IF(AND('V2 Global valeurs'!$G83="A",'V2 Global valeurs'!E83="BASE"),VLOOKUP('V2 Global valeurs'!$A83,'V2 Global valeurs'!$A$2:$L$1221,10,FALSE),"0")</f>
        <v>0</v>
      </c>
      <c r="X83" s="9" t="str">
        <f>IF(AND('V2 Global valeurs'!$G83="A",'V2 Global valeurs'!E83="BASE"),VLOOKUP('V2 Global valeurs'!$A83,'V2 Global valeurs'!$A$2:$L$1221,11,FALSE),"0")</f>
        <v>0</v>
      </c>
      <c r="Y83" s="9" t="str">
        <f>IF(AND('V2 Global valeurs'!$G83="A",'V2 Global valeurs'!E83="BASE"),VLOOKUP('V2 Global valeurs'!$A83,'V2 Global valeurs'!$A$2:$L$1221,12,FALSE),"0")</f>
        <v>0</v>
      </c>
      <c r="AB83" s="3"/>
      <c r="AC83" s="3" t="str">
        <f>IF(AND('V2 Global valeurs'!$G83="E",'V2 Global valeurs'!$E83="RENFORT 1"),VLOOKUP('V2 Global valeurs'!$A83,'V2 Global valeurs'!$A$2:$L$1221,8,FALSE),"0")</f>
        <v>0</v>
      </c>
      <c r="AD83" s="3" t="str">
        <f>IF(AND('V2 Global valeurs'!$G83="E",'V2 Global valeurs'!$E83="RENFORT 1"),VLOOKUP('V2 Global valeurs'!$A83,'V2 Global valeurs'!$A$2:$L$1221,9,FALSE),"0")</f>
        <v>0</v>
      </c>
      <c r="AE83" s="3" t="str">
        <f>IF(AND('V2 Global valeurs'!$G83="E",'V2 Global valeurs'!$E83="RENFORT 1"),VLOOKUP('V2 Global valeurs'!$A83,'V2 Global valeurs'!$A$2:$L$1221,10,FALSE),"0")</f>
        <v>0</v>
      </c>
      <c r="AF83" s="3" t="str">
        <f>IF(AND('V2 Global valeurs'!$G83="E",'V2 Global valeurs'!$E83="RENFORT 1"),VLOOKUP('V2 Global valeurs'!$A83,'V2 Global valeurs'!$A$2:$L$1221,11,FALSE),"0")</f>
        <v>0</v>
      </c>
      <c r="AG83" s="3" t="str">
        <f>IF(AND('V2 Global valeurs'!$G83="E",'V2 Global valeurs'!$E83="RENFORT 1"),VLOOKUP('V2 Global valeurs'!$A83,'V2 Global valeurs'!$A$2:$L$1221,12,FALSE),"0")</f>
        <v>0</v>
      </c>
      <c r="AH83" s="3" t="str">
        <f>IF(AND('V2 Global valeurs'!$G83="A",'V2 Global valeurs'!$E83="RENFORT 1"),VLOOKUP('V2 Global valeurs'!$A83,'V2 Global valeurs'!$A$2:$L$1221,8,FALSE),"0")</f>
        <v>0</v>
      </c>
      <c r="AI83" s="3" t="str">
        <f>IF(AND('V2 Global valeurs'!$G83="A",'V2 Global valeurs'!$E83="RENFORT 1"),VLOOKUP('V2 Global valeurs'!$A83,'V2 Global valeurs'!$A$2:$L$1221,9,FALSE),"0")</f>
        <v>0</v>
      </c>
      <c r="AJ83" s="3" t="str">
        <f>IF(AND('V2 Global valeurs'!$G83="A",'V2 Global valeurs'!$E83="RENFORT 1"),VLOOKUP('V2 Global valeurs'!$A83,'V2 Global valeurs'!$A$2:$L$1221,10,FALSE),"0")</f>
        <v>0</v>
      </c>
      <c r="AK83" s="3" t="str">
        <f>IF(AND('V2 Global valeurs'!$G83="A",'V2 Global valeurs'!$E83="RENFORT 1"),VLOOKUP('V2 Global valeurs'!$A83,'V2 Global valeurs'!$A$2:$L$1221,11,FALSE),"0")</f>
        <v>0</v>
      </c>
      <c r="AL83" s="3" t="str">
        <f>IF(AND('V2 Global valeurs'!$G83="A",'V2 Global valeurs'!$E83="RENFORT 1"),VLOOKUP('V2 Global valeurs'!$A83,'V2 Global valeurs'!$A$2:$L$1221,12,FALSE),"0")</f>
        <v>0</v>
      </c>
      <c r="AP83" s="1" t="str">
        <f>IF(AND('V2 Global valeurs'!$G83="E",'V2 Global valeurs'!$E83="RENFORT 2"),VLOOKUP('V2 Global valeurs'!$A83,'V2 Global valeurs'!$A$2:$L$1221,8,FALSE),"0")</f>
        <v>0</v>
      </c>
      <c r="AQ83" s="1" t="str">
        <f>IF(AND('V2 Global valeurs'!$G83="E",'V2 Global valeurs'!$E83="RENFORT 2"),VLOOKUP('V2 Global valeurs'!$A83,'V2 Global valeurs'!$A$2:$L$1221,9,FALSE),"0")</f>
        <v>0</v>
      </c>
      <c r="AR83" s="1" t="str">
        <f>IF(AND('V2 Global valeurs'!$G83="E",'V2 Global valeurs'!$E83="RENFORT 2"),VLOOKUP('V2 Global valeurs'!$A83,'V2 Global valeurs'!$A$2:$L$1221,10,FALSE),"0")</f>
        <v>0</v>
      </c>
      <c r="AS83" s="1" t="str">
        <f>IF(AND('V2 Global valeurs'!$G83="E",'V2 Global valeurs'!$E83="RENFORT 2"),VLOOKUP('V2 Global valeurs'!$A83,'V2 Global valeurs'!$A$2:$L$1221,11,FALSE),"0")</f>
        <v>0</v>
      </c>
      <c r="AT83" s="1" t="str">
        <f>IF(AND('V2 Global valeurs'!$G83="E",'V2 Global valeurs'!$E83="RENFORT 2"),VLOOKUP('V2 Global valeurs'!$A83,'V2 Global valeurs'!$A$2:$L$1221,12,FALSE),"0")</f>
        <v>0</v>
      </c>
      <c r="AU83" s="1" t="str">
        <f>IF(AND('V2 Global valeurs'!$G83="A",'V2 Global valeurs'!$E83="RENFORT 2"),VLOOKUP('V2 Global valeurs'!$A83,'V2 Global valeurs'!$A$2:$L$1221,8,FALSE),"0")</f>
        <v>0</v>
      </c>
      <c r="AV83" s="1" t="str">
        <f>IF(AND('V2 Global valeurs'!$G83="A",'V2 Global valeurs'!$E83="RENFORT 2"),VLOOKUP('V2 Global valeurs'!$A83,'V2 Global valeurs'!$A$2:$L$1221,9,FALSE),"0")</f>
        <v>0</v>
      </c>
      <c r="AW83" s="1" t="str">
        <f>IF(AND('V2 Global valeurs'!$G83="A",'V2 Global valeurs'!$E83="RENFORT 2"),VLOOKUP('V2 Global valeurs'!$A83,'V2 Global valeurs'!$A$2:$L$1221,10,FALSE),"0")</f>
        <v>0</v>
      </c>
      <c r="AX83" s="1" t="str">
        <f>IF(AND('V2 Global valeurs'!$G83="A",'V2 Global valeurs'!$E83="RENFORT 2"),VLOOKUP('V2 Global valeurs'!$A83,'V2 Global valeurs'!$A$2:$L$1221,11,FALSE),"0")</f>
        <v>0</v>
      </c>
      <c r="AY83" s="1" t="str">
        <f>IF(AND('V2 Global valeurs'!$G83="A",'V2 Global valeurs'!$E83="RENFORT 2"),VLOOKUP('V2 Global valeurs'!$A83,'V2 Global valeurs'!$A$2:$L$1221,12,FALSE),"0")</f>
        <v>0</v>
      </c>
    </row>
    <row r="84" spans="1:51" x14ac:dyDescent="0.25">
      <c r="A84" t="s">
        <v>224</v>
      </c>
      <c r="B84" t="s">
        <v>225</v>
      </c>
      <c r="C84" t="s">
        <v>226</v>
      </c>
      <c r="D84" t="s">
        <v>227</v>
      </c>
      <c r="E84" t="s">
        <v>367</v>
      </c>
      <c r="F84" s="2">
        <v>4</v>
      </c>
      <c r="G84" s="2" t="s">
        <v>9</v>
      </c>
      <c r="H84">
        <v>0</v>
      </c>
      <c r="I84">
        <v>69.34</v>
      </c>
      <c r="J84">
        <v>0</v>
      </c>
      <c r="K84">
        <v>165.93</v>
      </c>
      <c r="L84">
        <v>0</v>
      </c>
      <c r="M84" t="s">
        <v>226</v>
      </c>
      <c r="N84" t="s">
        <v>227</v>
      </c>
      <c r="O84" s="4" t="s">
        <v>9</v>
      </c>
      <c r="P84" s="9">
        <f>IF(AND('V2 Global valeurs'!$G84="E",'V2 Global valeurs'!E84="BASE"),VLOOKUP('V2 Global valeurs'!$A84,'V2 Global valeurs'!$A$2:$L$1221,8,FALSE),"0")</f>
        <v>0</v>
      </c>
      <c r="Q84" s="9">
        <f>IF(AND('V2 Global valeurs'!$G84="E",'V2 Global valeurs'!E84="BASE"),VLOOKUP('V2 Global valeurs'!$A84,'V2 Global valeurs'!$A$2:$L$1221,9,FALSE),"0")</f>
        <v>69.34</v>
      </c>
      <c r="R84" s="9">
        <f>IF(AND('V2 Global valeurs'!$G84="E",'V2 Global valeurs'!E84="BASE"),VLOOKUP('V2 Global valeurs'!$A84,'V2 Global valeurs'!$A$2:$L$1221,10,FALSE),"0")</f>
        <v>0</v>
      </c>
      <c r="S84" s="9">
        <f>IF(AND('V2 Global valeurs'!$G84="E",'V2 Global valeurs'!E84="BASE"),VLOOKUP('V2 Global valeurs'!$A84,'V2 Global valeurs'!$A$2:$L$1221,11,FALSE),"0")</f>
        <v>165.93</v>
      </c>
      <c r="T84" s="9">
        <f>IF(AND('V2 Global valeurs'!$G84="E",'V2 Global valeurs'!E84="BASE"),VLOOKUP('V2 Global valeurs'!$A84,'V2 Global valeurs'!$A$2:$L$1221,12,FALSE),"0")</f>
        <v>0</v>
      </c>
      <c r="U84" s="9" t="str">
        <f>IF(AND('V2 Global valeurs'!$G84="A",'V2 Global valeurs'!E84="BASE"),VLOOKUP('V2 Global valeurs'!$A84,'V2 Global valeurs'!$A$2:$L$1221,8,FALSE),"0")</f>
        <v>0</v>
      </c>
      <c r="V84" s="9" t="str">
        <f>IF(AND('V2 Global valeurs'!$G84="A",'V2 Global valeurs'!E84="BASE"),VLOOKUP('V2 Global valeurs'!$A84,'V2 Global valeurs'!$A$2:$L$1221,9,FALSE),"0")</f>
        <v>0</v>
      </c>
      <c r="W84" s="9" t="str">
        <f>IF(AND('V2 Global valeurs'!$G84="A",'V2 Global valeurs'!E84="BASE"),VLOOKUP('V2 Global valeurs'!$A84,'V2 Global valeurs'!$A$2:$L$1221,10,FALSE),"0")</f>
        <v>0</v>
      </c>
      <c r="X84" s="9" t="str">
        <f>IF(AND('V2 Global valeurs'!$G84="A",'V2 Global valeurs'!E84="BASE"),VLOOKUP('V2 Global valeurs'!$A84,'V2 Global valeurs'!$A$2:$L$1221,11,FALSE),"0")</f>
        <v>0</v>
      </c>
      <c r="Y84" s="9" t="str">
        <f>IF(AND('V2 Global valeurs'!$G84="A",'V2 Global valeurs'!E84="BASE"),VLOOKUP('V2 Global valeurs'!$A84,'V2 Global valeurs'!$A$2:$L$1221,12,FALSE),"0")</f>
        <v>0</v>
      </c>
      <c r="AB84" s="3"/>
      <c r="AC84" s="3" t="str">
        <f>IF(AND('V2 Global valeurs'!$G84="E",'V2 Global valeurs'!$E84="RENFORT 1"),VLOOKUP('V2 Global valeurs'!$A84,'V2 Global valeurs'!$A$2:$L$1221,8,FALSE),"0")</f>
        <v>0</v>
      </c>
      <c r="AD84" s="3" t="str">
        <f>IF(AND('V2 Global valeurs'!$G84="E",'V2 Global valeurs'!$E84="RENFORT 1"),VLOOKUP('V2 Global valeurs'!$A84,'V2 Global valeurs'!$A$2:$L$1221,9,FALSE),"0")</f>
        <v>0</v>
      </c>
      <c r="AE84" s="3" t="str">
        <f>IF(AND('V2 Global valeurs'!$G84="E",'V2 Global valeurs'!$E84="RENFORT 1"),VLOOKUP('V2 Global valeurs'!$A84,'V2 Global valeurs'!$A$2:$L$1221,10,FALSE),"0")</f>
        <v>0</v>
      </c>
      <c r="AF84" s="3" t="str">
        <f>IF(AND('V2 Global valeurs'!$G84="E",'V2 Global valeurs'!$E84="RENFORT 1"),VLOOKUP('V2 Global valeurs'!$A84,'V2 Global valeurs'!$A$2:$L$1221,11,FALSE),"0")</f>
        <v>0</v>
      </c>
      <c r="AG84" s="3" t="str">
        <f>IF(AND('V2 Global valeurs'!$G84="E",'V2 Global valeurs'!$E84="RENFORT 1"),VLOOKUP('V2 Global valeurs'!$A84,'V2 Global valeurs'!$A$2:$L$1221,12,FALSE),"0")</f>
        <v>0</v>
      </c>
      <c r="AH84" s="3" t="str">
        <f>IF(AND('V2 Global valeurs'!$G84="A",'V2 Global valeurs'!$E84="RENFORT 1"),VLOOKUP('V2 Global valeurs'!$A84,'V2 Global valeurs'!$A$2:$L$1221,8,FALSE),"0")</f>
        <v>0</v>
      </c>
      <c r="AI84" s="3" t="str">
        <f>IF(AND('V2 Global valeurs'!$G84="A",'V2 Global valeurs'!$E84="RENFORT 1"),VLOOKUP('V2 Global valeurs'!$A84,'V2 Global valeurs'!$A$2:$L$1221,9,FALSE),"0")</f>
        <v>0</v>
      </c>
      <c r="AJ84" s="3" t="str">
        <f>IF(AND('V2 Global valeurs'!$G84="A",'V2 Global valeurs'!$E84="RENFORT 1"),VLOOKUP('V2 Global valeurs'!$A84,'V2 Global valeurs'!$A$2:$L$1221,10,FALSE),"0")</f>
        <v>0</v>
      </c>
      <c r="AK84" s="3" t="str">
        <f>IF(AND('V2 Global valeurs'!$G84="A",'V2 Global valeurs'!$E84="RENFORT 1"),VLOOKUP('V2 Global valeurs'!$A84,'V2 Global valeurs'!$A$2:$L$1221,11,FALSE),"0")</f>
        <v>0</v>
      </c>
      <c r="AL84" s="3" t="str">
        <f>IF(AND('V2 Global valeurs'!$G84="A",'V2 Global valeurs'!$E84="RENFORT 1"),VLOOKUP('V2 Global valeurs'!$A84,'V2 Global valeurs'!$A$2:$L$1221,12,FALSE),"0")</f>
        <v>0</v>
      </c>
      <c r="AP84" s="1" t="str">
        <f>IF(AND('V2 Global valeurs'!$G84="E",'V2 Global valeurs'!$E84="RENFORT 2"),VLOOKUP('V2 Global valeurs'!$A84,'V2 Global valeurs'!$A$2:$L$1221,8,FALSE),"0")</f>
        <v>0</v>
      </c>
      <c r="AQ84" s="1" t="str">
        <f>IF(AND('V2 Global valeurs'!$G84="E",'V2 Global valeurs'!$E84="RENFORT 2"),VLOOKUP('V2 Global valeurs'!$A84,'V2 Global valeurs'!$A$2:$L$1221,9,FALSE),"0")</f>
        <v>0</v>
      </c>
      <c r="AR84" s="1" t="str">
        <f>IF(AND('V2 Global valeurs'!$G84="E",'V2 Global valeurs'!$E84="RENFORT 2"),VLOOKUP('V2 Global valeurs'!$A84,'V2 Global valeurs'!$A$2:$L$1221,10,FALSE),"0")</f>
        <v>0</v>
      </c>
      <c r="AS84" s="1" t="str">
        <f>IF(AND('V2 Global valeurs'!$G84="E",'V2 Global valeurs'!$E84="RENFORT 2"),VLOOKUP('V2 Global valeurs'!$A84,'V2 Global valeurs'!$A$2:$L$1221,11,FALSE),"0")</f>
        <v>0</v>
      </c>
      <c r="AT84" s="1" t="str">
        <f>IF(AND('V2 Global valeurs'!$G84="E",'V2 Global valeurs'!$E84="RENFORT 2"),VLOOKUP('V2 Global valeurs'!$A84,'V2 Global valeurs'!$A$2:$L$1221,12,FALSE),"0")</f>
        <v>0</v>
      </c>
      <c r="AU84" s="1" t="str">
        <f>IF(AND('V2 Global valeurs'!$G84="A",'V2 Global valeurs'!$E84="RENFORT 2"),VLOOKUP('V2 Global valeurs'!$A84,'V2 Global valeurs'!$A$2:$L$1221,8,FALSE),"0")</f>
        <v>0</v>
      </c>
      <c r="AV84" s="1" t="str">
        <f>IF(AND('V2 Global valeurs'!$G84="A",'V2 Global valeurs'!$E84="RENFORT 2"),VLOOKUP('V2 Global valeurs'!$A84,'V2 Global valeurs'!$A$2:$L$1221,9,FALSE),"0")</f>
        <v>0</v>
      </c>
      <c r="AW84" s="1" t="str">
        <f>IF(AND('V2 Global valeurs'!$G84="A",'V2 Global valeurs'!$E84="RENFORT 2"),VLOOKUP('V2 Global valeurs'!$A84,'V2 Global valeurs'!$A$2:$L$1221,10,FALSE),"0")</f>
        <v>0</v>
      </c>
      <c r="AX84" s="1" t="str">
        <f>IF(AND('V2 Global valeurs'!$G84="A",'V2 Global valeurs'!$E84="RENFORT 2"),VLOOKUP('V2 Global valeurs'!$A84,'V2 Global valeurs'!$A$2:$L$1221,11,FALSE),"0")</f>
        <v>0</v>
      </c>
      <c r="AY84" s="1" t="str">
        <f>IF(AND('V2 Global valeurs'!$G84="A",'V2 Global valeurs'!$E84="RENFORT 2"),VLOOKUP('V2 Global valeurs'!$A84,'V2 Global valeurs'!$A$2:$L$1221,12,FALSE),"0")</f>
        <v>0</v>
      </c>
    </row>
    <row r="85" spans="1:51" x14ac:dyDescent="0.25">
      <c r="A85" t="s">
        <v>228</v>
      </c>
      <c r="B85" t="s">
        <v>229</v>
      </c>
      <c r="C85" t="s">
        <v>230</v>
      </c>
      <c r="D85" t="s">
        <v>231</v>
      </c>
      <c r="E85" t="s">
        <v>367</v>
      </c>
      <c r="F85" s="2">
        <v>8</v>
      </c>
      <c r="G85" s="2" t="s">
        <v>14</v>
      </c>
      <c r="H85">
        <v>146.86000000000001</v>
      </c>
      <c r="I85">
        <v>0</v>
      </c>
      <c r="J85">
        <v>58.78</v>
      </c>
      <c r="K85">
        <v>146.86000000000001</v>
      </c>
      <c r="L85">
        <v>146.86000000000001</v>
      </c>
      <c r="M85" t="s">
        <v>230</v>
      </c>
      <c r="N85" t="s">
        <v>231</v>
      </c>
      <c r="O85" s="4" t="s">
        <v>14</v>
      </c>
      <c r="P85" s="9" t="str">
        <f>IF(AND('V2 Global valeurs'!$G85="E",'V2 Global valeurs'!E85="BASE"),VLOOKUP('V2 Global valeurs'!$A85,'V2 Global valeurs'!$A$2:$L$1221,8,FALSE),"0")</f>
        <v>0</v>
      </c>
      <c r="Q85" s="9" t="str">
        <f>IF(AND('V2 Global valeurs'!$G85="E",'V2 Global valeurs'!E85="BASE"),VLOOKUP('V2 Global valeurs'!$A85,'V2 Global valeurs'!$A$2:$L$1221,9,FALSE),"0")</f>
        <v>0</v>
      </c>
      <c r="R85" s="9" t="str">
        <f>IF(AND('V2 Global valeurs'!$G85="E",'V2 Global valeurs'!E85="BASE"),VLOOKUP('V2 Global valeurs'!$A85,'V2 Global valeurs'!$A$2:$L$1221,10,FALSE),"0")</f>
        <v>0</v>
      </c>
      <c r="S85" s="9" t="str">
        <f>IF(AND('V2 Global valeurs'!$G85="E",'V2 Global valeurs'!E85="BASE"),VLOOKUP('V2 Global valeurs'!$A85,'V2 Global valeurs'!$A$2:$L$1221,11,FALSE),"0")</f>
        <v>0</v>
      </c>
      <c r="T85" s="9" t="str">
        <f>IF(AND('V2 Global valeurs'!$G85="E",'V2 Global valeurs'!E85="BASE"),VLOOKUP('V2 Global valeurs'!$A85,'V2 Global valeurs'!$A$2:$L$1221,12,FALSE),"0")</f>
        <v>0</v>
      </c>
      <c r="U85" s="9">
        <f>IF(AND('V2 Global valeurs'!$G85="A",'V2 Global valeurs'!E85="BASE"),VLOOKUP('V2 Global valeurs'!$A85,'V2 Global valeurs'!$A$2:$L$1221,8,FALSE),"0")</f>
        <v>146.86000000000001</v>
      </c>
      <c r="V85" s="9">
        <f>IF(AND('V2 Global valeurs'!$G85="A",'V2 Global valeurs'!E85="BASE"),VLOOKUP('V2 Global valeurs'!$A85,'V2 Global valeurs'!$A$2:$L$1221,9,FALSE),"0")</f>
        <v>0</v>
      </c>
      <c r="W85" s="9">
        <f>IF(AND('V2 Global valeurs'!$G85="A",'V2 Global valeurs'!E85="BASE"),VLOOKUP('V2 Global valeurs'!$A85,'V2 Global valeurs'!$A$2:$L$1221,10,FALSE),"0")</f>
        <v>58.78</v>
      </c>
      <c r="X85" s="9">
        <f>IF(AND('V2 Global valeurs'!$G85="A",'V2 Global valeurs'!E85="BASE"),VLOOKUP('V2 Global valeurs'!$A85,'V2 Global valeurs'!$A$2:$L$1221,11,FALSE),"0")</f>
        <v>146.86000000000001</v>
      </c>
      <c r="Y85" s="9">
        <f>IF(AND('V2 Global valeurs'!$G85="A",'V2 Global valeurs'!E85="BASE"),VLOOKUP('V2 Global valeurs'!$A85,'V2 Global valeurs'!$A$2:$L$1221,12,FALSE),"0")</f>
        <v>146.86000000000001</v>
      </c>
      <c r="AB85" s="3"/>
      <c r="AC85" s="3" t="str">
        <f>IF(AND('V2 Global valeurs'!$G85="E",'V2 Global valeurs'!$E85="RENFORT 1"),VLOOKUP('V2 Global valeurs'!$A85,'V2 Global valeurs'!$A$2:$L$1221,8,FALSE),"0")</f>
        <v>0</v>
      </c>
      <c r="AD85" s="3" t="str">
        <f>IF(AND('V2 Global valeurs'!$G85="E",'V2 Global valeurs'!$E85="RENFORT 1"),VLOOKUP('V2 Global valeurs'!$A85,'V2 Global valeurs'!$A$2:$L$1221,9,FALSE),"0")</f>
        <v>0</v>
      </c>
      <c r="AE85" s="3" t="str">
        <f>IF(AND('V2 Global valeurs'!$G85="E",'V2 Global valeurs'!$E85="RENFORT 1"),VLOOKUP('V2 Global valeurs'!$A85,'V2 Global valeurs'!$A$2:$L$1221,10,FALSE),"0")</f>
        <v>0</v>
      </c>
      <c r="AF85" s="3" t="str">
        <f>IF(AND('V2 Global valeurs'!$G85="E",'V2 Global valeurs'!$E85="RENFORT 1"),VLOOKUP('V2 Global valeurs'!$A85,'V2 Global valeurs'!$A$2:$L$1221,11,FALSE),"0")</f>
        <v>0</v>
      </c>
      <c r="AG85" s="3" t="str">
        <f>IF(AND('V2 Global valeurs'!$G85="E",'V2 Global valeurs'!$E85="RENFORT 1"),VLOOKUP('V2 Global valeurs'!$A85,'V2 Global valeurs'!$A$2:$L$1221,12,FALSE),"0")</f>
        <v>0</v>
      </c>
      <c r="AH85" s="3" t="str">
        <f>IF(AND('V2 Global valeurs'!$G85="A",'V2 Global valeurs'!$E85="RENFORT 1"),VLOOKUP('V2 Global valeurs'!$A85,'V2 Global valeurs'!$A$2:$L$1221,8,FALSE),"0")</f>
        <v>0</v>
      </c>
      <c r="AI85" s="3" t="str">
        <f>IF(AND('V2 Global valeurs'!$G85="A",'V2 Global valeurs'!$E85="RENFORT 1"),VLOOKUP('V2 Global valeurs'!$A85,'V2 Global valeurs'!$A$2:$L$1221,9,FALSE),"0")</f>
        <v>0</v>
      </c>
      <c r="AJ85" s="3" t="str">
        <f>IF(AND('V2 Global valeurs'!$G85="A",'V2 Global valeurs'!$E85="RENFORT 1"),VLOOKUP('V2 Global valeurs'!$A85,'V2 Global valeurs'!$A$2:$L$1221,10,FALSE),"0")</f>
        <v>0</v>
      </c>
      <c r="AK85" s="3" t="str">
        <f>IF(AND('V2 Global valeurs'!$G85="A",'V2 Global valeurs'!$E85="RENFORT 1"),VLOOKUP('V2 Global valeurs'!$A85,'V2 Global valeurs'!$A$2:$L$1221,11,FALSE),"0")</f>
        <v>0</v>
      </c>
      <c r="AL85" s="3" t="str">
        <f>IF(AND('V2 Global valeurs'!$G85="A",'V2 Global valeurs'!$E85="RENFORT 1"),VLOOKUP('V2 Global valeurs'!$A85,'V2 Global valeurs'!$A$2:$L$1221,12,FALSE),"0")</f>
        <v>0</v>
      </c>
      <c r="AP85" s="1" t="str">
        <f>IF(AND('V2 Global valeurs'!$G85="E",'V2 Global valeurs'!$E85="RENFORT 2"),VLOOKUP('V2 Global valeurs'!$A85,'V2 Global valeurs'!$A$2:$L$1221,8,FALSE),"0")</f>
        <v>0</v>
      </c>
      <c r="AQ85" s="1" t="str">
        <f>IF(AND('V2 Global valeurs'!$G85="E",'V2 Global valeurs'!$E85="RENFORT 2"),VLOOKUP('V2 Global valeurs'!$A85,'V2 Global valeurs'!$A$2:$L$1221,9,FALSE),"0")</f>
        <v>0</v>
      </c>
      <c r="AR85" s="1" t="str">
        <f>IF(AND('V2 Global valeurs'!$G85="E",'V2 Global valeurs'!$E85="RENFORT 2"),VLOOKUP('V2 Global valeurs'!$A85,'V2 Global valeurs'!$A$2:$L$1221,10,FALSE),"0")</f>
        <v>0</v>
      </c>
      <c r="AS85" s="1" t="str">
        <f>IF(AND('V2 Global valeurs'!$G85="E",'V2 Global valeurs'!$E85="RENFORT 2"),VLOOKUP('V2 Global valeurs'!$A85,'V2 Global valeurs'!$A$2:$L$1221,11,FALSE),"0")</f>
        <v>0</v>
      </c>
      <c r="AT85" s="1" t="str">
        <f>IF(AND('V2 Global valeurs'!$G85="E",'V2 Global valeurs'!$E85="RENFORT 2"),VLOOKUP('V2 Global valeurs'!$A85,'V2 Global valeurs'!$A$2:$L$1221,12,FALSE),"0")</f>
        <v>0</v>
      </c>
      <c r="AU85" s="1" t="str">
        <f>IF(AND('V2 Global valeurs'!$G85="A",'V2 Global valeurs'!$E85="RENFORT 2"),VLOOKUP('V2 Global valeurs'!$A85,'V2 Global valeurs'!$A$2:$L$1221,8,FALSE),"0")</f>
        <v>0</v>
      </c>
      <c r="AV85" s="1" t="str">
        <f>IF(AND('V2 Global valeurs'!$G85="A",'V2 Global valeurs'!$E85="RENFORT 2"),VLOOKUP('V2 Global valeurs'!$A85,'V2 Global valeurs'!$A$2:$L$1221,9,FALSE),"0")</f>
        <v>0</v>
      </c>
      <c r="AW85" s="1" t="str">
        <f>IF(AND('V2 Global valeurs'!$G85="A",'V2 Global valeurs'!$E85="RENFORT 2"),VLOOKUP('V2 Global valeurs'!$A85,'V2 Global valeurs'!$A$2:$L$1221,10,FALSE),"0")</f>
        <v>0</v>
      </c>
      <c r="AX85" s="1" t="str">
        <f>IF(AND('V2 Global valeurs'!$G85="A",'V2 Global valeurs'!$E85="RENFORT 2"),VLOOKUP('V2 Global valeurs'!$A85,'V2 Global valeurs'!$A$2:$L$1221,11,FALSE),"0")</f>
        <v>0</v>
      </c>
      <c r="AY85" s="1" t="str">
        <f>IF(AND('V2 Global valeurs'!$G85="A",'V2 Global valeurs'!$E85="RENFORT 2"),VLOOKUP('V2 Global valeurs'!$A85,'V2 Global valeurs'!$A$2:$L$1221,12,FALSE),"0")</f>
        <v>0</v>
      </c>
    </row>
    <row r="86" spans="1:51" x14ac:dyDescent="0.25">
      <c r="A86" s="11" t="s">
        <v>417</v>
      </c>
      <c r="B86" t="s">
        <v>229</v>
      </c>
      <c r="C86" t="s">
        <v>230</v>
      </c>
      <c r="D86" t="s">
        <v>231</v>
      </c>
      <c r="E86" t="s">
        <v>367</v>
      </c>
      <c r="F86" s="2">
        <v>8</v>
      </c>
      <c r="G86" s="2" t="s">
        <v>9</v>
      </c>
      <c r="H86">
        <v>80.720000000000013</v>
      </c>
      <c r="I86">
        <v>80.720000000000013</v>
      </c>
      <c r="J86">
        <v>80.720000000000013</v>
      </c>
      <c r="K86">
        <v>80.720000000000013</v>
      </c>
      <c r="L86">
        <v>80.720000000000013</v>
      </c>
      <c r="M86" t="s">
        <v>230</v>
      </c>
      <c r="N86" t="s">
        <v>231</v>
      </c>
      <c r="O86" s="4" t="s">
        <v>9</v>
      </c>
      <c r="P86" s="9">
        <f>IF(AND('V2 Global valeurs'!$G86="E",'V2 Global valeurs'!E86="BASE"),VLOOKUP('V2 Global valeurs'!$A86,'V2 Global valeurs'!$A$2:$L$1221,8,FALSE),"0")</f>
        <v>80.720000000000013</v>
      </c>
      <c r="Q86" s="9">
        <f>IF(AND('V2 Global valeurs'!$G86="E",'V2 Global valeurs'!E86="BASE"),VLOOKUP('V2 Global valeurs'!$A86,'V2 Global valeurs'!$A$2:$L$1221,9,FALSE),"0")</f>
        <v>80.720000000000013</v>
      </c>
      <c r="R86" s="9">
        <f>IF(AND('V2 Global valeurs'!$G86="E",'V2 Global valeurs'!E86="BASE"),VLOOKUP('V2 Global valeurs'!$A86,'V2 Global valeurs'!$A$2:$L$1221,10,FALSE),"0")</f>
        <v>80.720000000000013</v>
      </c>
      <c r="S86" s="9">
        <f>IF(AND('V2 Global valeurs'!$G86="E",'V2 Global valeurs'!E86="BASE"),VLOOKUP('V2 Global valeurs'!$A86,'V2 Global valeurs'!$A$2:$L$1221,11,FALSE),"0")</f>
        <v>80.720000000000013</v>
      </c>
      <c r="T86" s="9">
        <f>IF(AND('V2 Global valeurs'!$G86="E",'V2 Global valeurs'!E86="BASE"),VLOOKUP('V2 Global valeurs'!$A86,'V2 Global valeurs'!$A$2:$L$1221,12,FALSE),"0")</f>
        <v>80.720000000000013</v>
      </c>
      <c r="U86" s="9" t="str">
        <f>IF(AND('V2 Global valeurs'!$G86="A",'V2 Global valeurs'!E86="BASE"),VLOOKUP('V2 Global valeurs'!$A86,'V2 Global valeurs'!$A$2:$L$1221,8,FALSE),"0")</f>
        <v>0</v>
      </c>
      <c r="V86" s="9" t="str">
        <f>IF(AND('V2 Global valeurs'!$G86="A",'V2 Global valeurs'!E86="BASE"),VLOOKUP('V2 Global valeurs'!$A86,'V2 Global valeurs'!$A$2:$L$1221,9,FALSE),"0")</f>
        <v>0</v>
      </c>
      <c r="W86" s="9" t="str">
        <f>IF(AND('V2 Global valeurs'!$G86="A",'V2 Global valeurs'!E86="BASE"),VLOOKUP('V2 Global valeurs'!$A86,'V2 Global valeurs'!$A$2:$L$1221,10,FALSE),"0")</f>
        <v>0</v>
      </c>
      <c r="X86" s="9" t="str">
        <f>IF(AND('V2 Global valeurs'!$G86="A",'V2 Global valeurs'!E86="BASE"),VLOOKUP('V2 Global valeurs'!$A86,'V2 Global valeurs'!$A$2:$L$1221,11,FALSE),"0")</f>
        <v>0</v>
      </c>
      <c r="Y86" s="9" t="str">
        <f>IF(AND('V2 Global valeurs'!$G86="A",'V2 Global valeurs'!E86="BASE"),VLOOKUP('V2 Global valeurs'!$A86,'V2 Global valeurs'!$A$2:$L$1221,12,FALSE),"0")</f>
        <v>0</v>
      </c>
      <c r="AB86" s="3"/>
      <c r="AC86" s="3" t="str">
        <f>IF(AND('V2 Global valeurs'!$G86="E",'V2 Global valeurs'!$E86="RENFORT 1"),VLOOKUP('V2 Global valeurs'!$A86,'V2 Global valeurs'!$A$2:$L$1221,8,FALSE),"0")</f>
        <v>0</v>
      </c>
      <c r="AD86" s="3" t="str">
        <f>IF(AND('V2 Global valeurs'!$G86="E",'V2 Global valeurs'!$E86="RENFORT 1"),VLOOKUP('V2 Global valeurs'!$A86,'V2 Global valeurs'!$A$2:$L$1221,9,FALSE),"0")</f>
        <v>0</v>
      </c>
      <c r="AE86" s="3" t="str">
        <f>IF(AND('V2 Global valeurs'!$G86="E",'V2 Global valeurs'!$E86="RENFORT 1"),VLOOKUP('V2 Global valeurs'!$A86,'V2 Global valeurs'!$A$2:$L$1221,10,FALSE),"0")</f>
        <v>0</v>
      </c>
      <c r="AF86" s="3" t="str">
        <f>IF(AND('V2 Global valeurs'!$G86="E",'V2 Global valeurs'!$E86="RENFORT 1"),VLOOKUP('V2 Global valeurs'!$A86,'V2 Global valeurs'!$A$2:$L$1221,11,FALSE),"0")</f>
        <v>0</v>
      </c>
      <c r="AG86" s="3" t="str">
        <f>IF(AND('V2 Global valeurs'!$G86="E",'V2 Global valeurs'!$E86="RENFORT 1"),VLOOKUP('V2 Global valeurs'!$A86,'V2 Global valeurs'!$A$2:$L$1221,12,FALSE),"0")</f>
        <v>0</v>
      </c>
      <c r="AH86" s="3" t="str">
        <f>IF(AND('V2 Global valeurs'!$G86="A",'V2 Global valeurs'!$E86="RENFORT 1"),VLOOKUP('V2 Global valeurs'!$A86,'V2 Global valeurs'!$A$2:$L$1221,8,FALSE),"0")</f>
        <v>0</v>
      </c>
      <c r="AI86" s="3" t="str">
        <f>IF(AND('V2 Global valeurs'!$G86="A",'V2 Global valeurs'!$E86="RENFORT 1"),VLOOKUP('V2 Global valeurs'!$A86,'V2 Global valeurs'!$A$2:$L$1221,9,FALSE),"0")</f>
        <v>0</v>
      </c>
      <c r="AJ86" s="3" t="str">
        <f>IF(AND('V2 Global valeurs'!$G86="A",'V2 Global valeurs'!$E86="RENFORT 1"),VLOOKUP('V2 Global valeurs'!$A86,'V2 Global valeurs'!$A$2:$L$1221,10,FALSE),"0")</f>
        <v>0</v>
      </c>
      <c r="AK86" s="3" t="str">
        <f>IF(AND('V2 Global valeurs'!$G86="A",'V2 Global valeurs'!$E86="RENFORT 1"),VLOOKUP('V2 Global valeurs'!$A86,'V2 Global valeurs'!$A$2:$L$1221,11,FALSE),"0")</f>
        <v>0</v>
      </c>
      <c r="AL86" s="3" t="str">
        <f>IF(AND('V2 Global valeurs'!$G86="A",'V2 Global valeurs'!$E86="RENFORT 1"),VLOOKUP('V2 Global valeurs'!$A86,'V2 Global valeurs'!$A$2:$L$1221,12,FALSE),"0")</f>
        <v>0</v>
      </c>
      <c r="AP86" s="1" t="str">
        <f>IF(AND('V2 Global valeurs'!$G86="E",'V2 Global valeurs'!$E86="RENFORT 2"),VLOOKUP('V2 Global valeurs'!$A86,'V2 Global valeurs'!$A$2:$L$1221,8,FALSE),"0")</f>
        <v>0</v>
      </c>
      <c r="AQ86" s="1" t="str">
        <f>IF(AND('V2 Global valeurs'!$G86="E",'V2 Global valeurs'!$E86="RENFORT 2"),VLOOKUP('V2 Global valeurs'!$A86,'V2 Global valeurs'!$A$2:$L$1221,9,FALSE),"0")</f>
        <v>0</v>
      </c>
      <c r="AR86" s="1" t="str">
        <f>IF(AND('V2 Global valeurs'!$G86="E",'V2 Global valeurs'!$E86="RENFORT 2"),VLOOKUP('V2 Global valeurs'!$A86,'V2 Global valeurs'!$A$2:$L$1221,10,FALSE),"0")</f>
        <v>0</v>
      </c>
      <c r="AS86" s="1" t="str">
        <f>IF(AND('V2 Global valeurs'!$G86="E",'V2 Global valeurs'!$E86="RENFORT 2"),VLOOKUP('V2 Global valeurs'!$A86,'V2 Global valeurs'!$A$2:$L$1221,11,FALSE),"0")</f>
        <v>0</v>
      </c>
      <c r="AT86" s="1" t="str">
        <f>IF(AND('V2 Global valeurs'!$G86="E",'V2 Global valeurs'!$E86="RENFORT 2"),VLOOKUP('V2 Global valeurs'!$A86,'V2 Global valeurs'!$A$2:$L$1221,12,FALSE),"0")</f>
        <v>0</v>
      </c>
      <c r="AU86" s="1" t="str">
        <f>IF(AND('V2 Global valeurs'!$G86="A",'V2 Global valeurs'!$E86="RENFORT 2"),VLOOKUP('V2 Global valeurs'!$A86,'V2 Global valeurs'!$A$2:$L$1221,8,FALSE),"0")</f>
        <v>0</v>
      </c>
      <c r="AV86" s="1" t="str">
        <f>IF(AND('V2 Global valeurs'!$G86="A",'V2 Global valeurs'!$E86="RENFORT 2"),VLOOKUP('V2 Global valeurs'!$A86,'V2 Global valeurs'!$A$2:$L$1221,9,FALSE),"0")</f>
        <v>0</v>
      </c>
      <c r="AW86" s="1" t="str">
        <f>IF(AND('V2 Global valeurs'!$G86="A",'V2 Global valeurs'!$E86="RENFORT 2"),VLOOKUP('V2 Global valeurs'!$A86,'V2 Global valeurs'!$A$2:$L$1221,10,FALSE),"0")</f>
        <v>0</v>
      </c>
      <c r="AX86" s="1" t="str">
        <f>IF(AND('V2 Global valeurs'!$G86="A",'V2 Global valeurs'!$E86="RENFORT 2"),VLOOKUP('V2 Global valeurs'!$A86,'V2 Global valeurs'!$A$2:$L$1221,11,FALSE),"0")</f>
        <v>0</v>
      </c>
      <c r="AY86" s="1" t="str">
        <f>IF(AND('V2 Global valeurs'!$G86="A",'V2 Global valeurs'!$E86="RENFORT 2"),VLOOKUP('V2 Global valeurs'!$A86,'V2 Global valeurs'!$A$2:$L$1221,12,FALSE),"0")</f>
        <v>0</v>
      </c>
    </row>
    <row r="87" spans="1:51" x14ac:dyDescent="0.25">
      <c r="A87" t="s">
        <v>232</v>
      </c>
      <c r="B87" t="s">
        <v>229</v>
      </c>
      <c r="C87" t="s">
        <v>233</v>
      </c>
      <c r="D87" t="s">
        <v>234</v>
      </c>
      <c r="E87" t="s">
        <v>368</v>
      </c>
      <c r="F87">
        <v>8</v>
      </c>
      <c r="G87" s="2" t="s">
        <v>14</v>
      </c>
      <c r="H87">
        <v>185.36</v>
      </c>
      <c r="I87">
        <v>14.4</v>
      </c>
      <c r="J87">
        <v>84.890000000000015</v>
      </c>
      <c r="K87">
        <v>185.36</v>
      </c>
      <c r="L87">
        <v>185.36</v>
      </c>
      <c r="O87" s="4"/>
      <c r="P87" s="9" t="str">
        <f>IF(AND('V2 Global valeurs'!$G87="E",'V2 Global valeurs'!E87="BASE"),VLOOKUP('V2 Global valeurs'!$A87,'V2 Global valeurs'!$A$2:$L$1221,8,FALSE),"0")</f>
        <v>0</v>
      </c>
      <c r="Q87" s="9" t="str">
        <f>IF(AND('V2 Global valeurs'!$G87="E",'V2 Global valeurs'!E87="BASE"),VLOOKUP('V2 Global valeurs'!$A87,'V2 Global valeurs'!$A$2:$L$1221,9,FALSE),"0")</f>
        <v>0</v>
      </c>
      <c r="R87" s="9" t="str">
        <f>IF(AND('V2 Global valeurs'!$G87="E",'V2 Global valeurs'!E87="BASE"),VLOOKUP('V2 Global valeurs'!$A87,'V2 Global valeurs'!$A$2:$L$1221,10,FALSE),"0")</f>
        <v>0</v>
      </c>
      <c r="S87" s="9" t="str">
        <f>IF(AND('V2 Global valeurs'!$G87="E",'V2 Global valeurs'!E87="BASE"),VLOOKUP('V2 Global valeurs'!$A87,'V2 Global valeurs'!$A$2:$L$1221,11,FALSE),"0")</f>
        <v>0</v>
      </c>
      <c r="T87" s="9" t="str">
        <f>IF(AND('V2 Global valeurs'!$G87="E",'V2 Global valeurs'!E87="BASE"),VLOOKUP('V2 Global valeurs'!$A87,'V2 Global valeurs'!$A$2:$L$1221,12,FALSE),"0")</f>
        <v>0</v>
      </c>
      <c r="U87" s="9" t="str">
        <f>IF(AND('V2 Global valeurs'!$G87="A",'V2 Global valeurs'!E87="BASE"),VLOOKUP('V2 Global valeurs'!$A87,'V2 Global valeurs'!$A$2:$L$1221,8,FALSE),"0")</f>
        <v>0</v>
      </c>
      <c r="V87" s="9" t="str">
        <f>IF(AND('V2 Global valeurs'!$G87="A",'V2 Global valeurs'!E87="BASE"),VLOOKUP('V2 Global valeurs'!$A87,'V2 Global valeurs'!$A$2:$L$1221,9,FALSE),"0")</f>
        <v>0</v>
      </c>
      <c r="W87" s="9" t="str">
        <f>IF(AND('V2 Global valeurs'!$G87="A",'V2 Global valeurs'!E87="BASE"),VLOOKUP('V2 Global valeurs'!$A87,'V2 Global valeurs'!$A$2:$L$1221,10,FALSE),"0")</f>
        <v>0</v>
      </c>
      <c r="X87" s="9" t="str">
        <f>IF(AND('V2 Global valeurs'!$G87="A",'V2 Global valeurs'!E87="BASE"),VLOOKUP('V2 Global valeurs'!$A87,'V2 Global valeurs'!$A$2:$L$1221,11,FALSE),"0")</f>
        <v>0</v>
      </c>
      <c r="Y87" s="9" t="str">
        <f>IF(AND('V2 Global valeurs'!$G87="A",'V2 Global valeurs'!E87="BASE"),VLOOKUP('V2 Global valeurs'!$A87,'V2 Global valeurs'!$A$2:$L$1221,12,FALSE),"0")</f>
        <v>0</v>
      </c>
      <c r="Z87" t="s">
        <v>233</v>
      </c>
      <c r="AA87" t="s">
        <v>234</v>
      </c>
      <c r="AB87" s="3" t="s">
        <v>14</v>
      </c>
      <c r="AC87" s="3" t="str">
        <f>IF(AND('V2 Global valeurs'!$G87="E",'V2 Global valeurs'!$E87="RENFORT 1"),VLOOKUP('V2 Global valeurs'!$A87,'V2 Global valeurs'!$A$2:$L$1221,8,FALSE),"0")</f>
        <v>0</v>
      </c>
      <c r="AD87" s="3" t="str">
        <f>IF(AND('V2 Global valeurs'!$G87="E",'V2 Global valeurs'!$E87="RENFORT 1"),VLOOKUP('V2 Global valeurs'!$A87,'V2 Global valeurs'!$A$2:$L$1221,9,FALSE),"0")</f>
        <v>0</v>
      </c>
      <c r="AE87" s="3" t="str">
        <f>IF(AND('V2 Global valeurs'!$G87="E",'V2 Global valeurs'!$E87="RENFORT 1"),VLOOKUP('V2 Global valeurs'!$A87,'V2 Global valeurs'!$A$2:$L$1221,10,FALSE),"0")</f>
        <v>0</v>
      </c>
      <c r="AF87" s="3" t="str">
        <f>IF(AND('V2 Global valeurs'!$G87="E",'V2 Global valeurs'!$E87="RENFORT 1"),VLOOKUP('V2 Global valeurs'!$A87,'V2 Global valeurs'!$A$2:$L$1221,11,FALSE),"0")</f>
        <v>0</v>
      </c>
      <c r="AG87" s="3" t="str">
        <f>IF(AND('V2 Global valeurs'!$G87="E",'V2 Global valeurs'!$E87="RENFORT 1"),VLOOKUP('V2 Global valeurs'!$A87,'V2 Global valeurs'!$A$2:$L$1221,12,FALSE),"0")</f>
        <v>0</v>
      </c>
      <c r="AH87" s="3">
        <f>IF(AND('V2 Global valeurs'!$G87="A",'V2 Global valeurs'!$E87="RENFORT 1"),VLOOKUP('V2 Global valeurs'!$A87,'V2 Global valeurs'!$A$2:$L$1221,8,FALSE),"0")</f>
        <v>185.36</v>
      </c>
      <c r="AI87" s="3">
        <f>IF(AND('V2 Global valeurs'!$G87="A",'V2 Global valeurs'!$E87="RENFORT 1"),VLOOKUP('V2 Global valeurs'!$A87,'V2 Global valeurs'!$A$2:$L$1221,9,FALSE),"0")</f>
        <v>14.4</v>
      </c>
      <c r="AJ87" s="3">
        <f>IF(AND('V2 Global valeurs'!$G87="A",'V2 Global valeurs'!$E87="RENFORT 1"),VLOOKUP('V2 Global valeurs'!$A87,'V2 Global valeurs'!$A$2:$L$1221,10,FALSE),"0")</f>
        <v>84.890000000000015</v>
      </c>
      <c r="AK87" s="3">
        <f>IF(AND('V2 Global valeurs'!$G87="A",'V2 Global valeurs'!$E87="RENFORT 1"),VLOOKUP('V2 Global valeurs'!$A87,'V2 Global valeurs'!$A$2:$L$1221,11,FALSE),"0")</f>
        <v>185.36</v>
      </c>
      <c r="AL87" s="3">
        <f>IF(AND('V2 Global valeurs'!$G87="A",'V2 Global valeurs'!$E87="RENFORT 1"),VLOOKUP('V2 Global valeurs'!$A87,'V2 Global valeurs'!$A$2:$L$1221,12,FALSE),"0")</f>
        <v>185.36</v>
      </c>
      <c r="AP87" s="1" t="str">
        <f>IF(AND('V2 Global valeurs'!$G87="E",'V2 Global valeurs'!$E87="RENFORT 2"),VLOOKUP('V2 Global valeurs'!$A87,'V2 Global valeurs'!$A$2:$L$1221,8,FALSE),"0")</f>
        <v>0</v>
      </c>
      <c r="AQ87" s="1" t="str">
        <f>IF(AND('V2 Global valeurs'!$G87="E",'V2 Global valeurs'!$E87="RENFORT 2"),VLOOKUP('V2 Global valeurs'!$A87,'V2 Global valeurs'!$A$2:$L$1221,9,FALSE),"0")</f>
        <v>0</v>
      </c>
      <c r="AR87" s="1" t="str">
        <f>IF(AND('V2 Global valeurs'!$G87="E",'V2 Global valeurs'!$E87="RENFORT 2"),VLOOKUP('V2 Global valeurs'!$A87,'V2 Global valeurs'!$A$2:$L$1221,10,FALSE),"0")</f>
        <v>0</v>
      </c>
      <c r="AS87" s="1" t="str">
        <f>IF(AND('V2 Global valeurs'!$G87="E",'V2 Global valeurs'!$E87="RENFORT 2"),VLOOKUP('V2 Global valeurs'!$A87,'V2 Global valeurs'!$A$2:$L$1221,11,FALSE),"0")</f>
        <v>0</v>
      </c>
      <c r="AT87" s="1" t="str">
        <f>IF(AND('V2 Global valeurs'!$G87="E",'V2 Global valeurs'!$E87="RENFORT 2"),VLOOKUP('V2 Global valeurs'!$A87,'V2 Global valeurs'!$A$2:$L$1221,12,FALSE),"0")</f>
        <v>0</v>
      </c>
      <c r="AU87" s="1" t="str">
        <f>IF(AND('V2 Global valeurs'!$G87="A",'V2 Global valeurs'!$E87="RENFORT 2"),VLOOKUP('V2 Global valeurs'!$A87,'V2 Global valeurs'!$A$2:$L$1221,8,FALSE),"0")</f>
        <v>0</v>
      </c>
      <c r="AV87" s="1" t="str">
        <f>IF(AND('V2 Global valeurs'!$G87="A",'V2 Global valeurs'!$E87="RENFORT 2"),VLOOKUP('V2 Global valeurs'!$A87,'V2 Global valeurs'!$A$2:$L$1221,9,FALSE),"0")</f>
        <v>0</v>
      </c>
      <c r="AW87" s="1" t="str">
        <f>IF(AND('V2 Global valeurs'!$G87="A",'V2 Global valeurs'!$E87="RENFORT 2"),VLOOKUP('V2 Global valeurs'!$A87,'V2 Global valeurs'!$A$2:$L$1221,10,FALSE),"0")</f>
        <v>0</v>
      </c>
      <c r="AX87" s="1" t="str">
        <f>IF(AND('V2 Global valeurs'!$G87="A",'V2 Global valeurs'!$E87="RENFORT 2"),VLOOKUP('V2 Global valeurs'!$A87,'V2 Global valeurs'!$A$2:$L$1221,11,FALSE),"0")</f>
        <v>0</v>
      </c>
      <c r="AY87" s="1" t="str">
        <f>IF(AND('V2 Global valeurs'!$G87="A",'V2 Global valeurs'!$E87="RENFORT 2"),VLOOKUP('V2 Global valeurs'!$A87,'V2 Global valeurs'!$A$2:$L$1221,12,FALSE),"0")</f>
        <v>0</v>
      </c>
    </row>
    <row r="88" spans="1:51" x14ac:dyDescent="0.25">
      <c r="A88" t="s">
        <v>235</v>
      </c>
      <c r="B88" t="s">
        <v>236</v>
      </c>
      <c r="C88" t="s">
        <v>236</v>
      </c>
      <c r="D88" t="s">
        <v>237</v>
      </c>
      <c r="E88" t="s">
        <v>367</v>
      </c>
      <c r="F88" s="2">
        <v>4</v>
      </c>
      <c r="G88" s="2" t="s">
        <v>9</v>
      </c>
      <c r="H88">
        <v>0</v>
      </c>
      <c r="I88">
        <v>58.41</v>
      </c>
      <c r="J88">
        <v>0</v>
      </c>
      <c r="K88">
        <v>140.02000000000001</v>
      </c>
      <c r="L88">
        <v>0</v>
      </c>
      <c r="M88" t="s">
        <v>236</v>
      </c>
      <c r="N88" t="s">
        <v>237</v>
      </c>
      <c r="O88" s="4" t="s">
        <v>9</v>
      </c>
      <c r="P88" s="9">
        <f>IF(AND('V2 Global valeurs'!$G88="E",'V2 Global valeurs'!E88="BASE"),VLOOKUP('V2 Global valeurs'!$A88,'V2 Global valeurs'!$A$2:$L$1221,8,FALSE),"0")</f>
        <v>0</v>
      </c>
      <c r="Q88" s="9">
        <f>IF(AND('V2 Global valeurs'!$G88="E",'V2 Global valeurs'!E88="BASE"),VLOOKUP('V2 Global valeurs'!$A88,'V2 Global valeurs'!$A$2:$L$1221,9,FALSE),"0")</f>
        <v>58.41</v>
      </c>
      <c r="R88" s="9">
        <f>IF(AND('V2 Global valeurs'!$G88="E",'V2 Global valeurs'!E88="BASE"),VLOOKUP('V2 Global valeurs'!$A88,'V2 Global valeurs'!$A$2:$L$1221,10,FALSE),"0")</f>
        <v>0</v>
      </c>
      <c r="S88" s="9">
        <f>IF(AND('V2 Global valeurs'!$G88="E",'V2 Global valeurs'!E88="BASE"),VLOOKUP('V2 Global valeurs'!$A88,'V2 Global valeurs'!$A$2:$L$1221,11,FALSE),"0")</f>
        <v>140.02000000000001</v>
      </c>
      <c r="T88" s="9">
        <f>IF(AND('V2 Global valeurs'!$G88="E",'V2 Global valeurs'!E88="BASE"),VLOOKUP('V2 Global valeurs'!$A88,'V2 Global valeurs'!$A$2:$L$1221,12,FALSE),"0")</f>
        <v>0</v>
      </c>
      <c r="U88" s="9" t="str">
        <f>IF(AND('V2 Global valeurs'!$G88="A",'V2 Global valeurs'!E88="BASE"),VLOOKUP('V2 Global valeurs'!$A88,'V2 Global valeurs'!$A$2:$L$1221,8,FALSE),"0")</f>
        <v>0</v>
      </c>
      <c r="V88" s="9" t="str">
        <f>IF(AND('V2 Global valeurs'!$G88="A",'V2 Global valeurs'!E88="BASE"),VLOOKUP('V2 Global valeurs'!$A88,'V2 Global valeurs'!$A$2:$L$1221,9,FALSE),"0")</f>
        <v>0</v>
      </c>
      <c r="W88" s="9" t="str">
        <f>IF(AND('V2 Global valeurs'!$G88="A",'V2 Global valeurs'!E88="BASE"),VLOOKUP('V2 Global valeurs'!$A88,'V2 Global valeurs'!$A$2:$L$1221,10,FALSE),"0")</f>
        <v>0</v>
      </c>
      <c r="X88" s="9" t="str">
        <f>IF(AND('V2 Global valeurs'!$G88="A",'V2 Global valeurs'!E88="BASE"),VLOOKUP('V2 Global valeurs'!$A88,'V2 Global valeurs'!$A$2:$L$1221,11,FALSE),"0")</f>
        <v>0</v>
      </c>
      <c r="Y88" s="9" t="str">
        <f>IF(AND('V2 Global valeurs'!$G88="A",'V2 Global valeurs'!E88="BASE"),VLOOKUP('V2 Global valeurs'!$A88,'V2 Global valeurs'!$A$2:$L$1221,12,FALSE),"0")</f>
        <v>0</v>
      </c>
      <c r="AB88" s="3"/>
      <c r="AC88" s="3" t="str">
        <f>IF(AND('V2 Global valeurs'!$G88="E",'V2 Global valeurs'!$E88="RENFORT 1"),VLOOKUP('V2 Global valeurs'!$A88,'V2 Global valeurs'!$A$2:$L$1221,8,FALSE),"0")</f>
        <v>0</v>
      </c>
      <c r="AD88" s="3" t="str">
        <f>IF(AND('V2 Global valeurs'!$G88="E",'V2 Global valeurs'!$E88="RENFORT 1"),VLOOKUP('V2 Global valeurs'!$A88,'V2 Global valeurs'!$A$2:$L$1221,9,FALSE),"0")</f>
        <v>0</v>
      </c>
      <c r="AE88" s="3" t="str">
        <f>IF(AND('V2 Global valeurs'!$G88="E",'V2 Global valeurs'!$E88="RENFORT 1"),VLOOKUP('V2 Global valeurs'!$A88,'V2 Global valeurs'!$A$2:$L$1221,10,FALSE),"0")</f>
        <v>0</v>
      </c>
      <c r="AF88" s="3" t="str">
        <f>IF(AND('V2 Global valeurs'!$G88="E",'V2 Global valeurs'!$E88="RENFORT 1"),VLOOKUP('V2 Global valeurs'!$A88,'V2 Global valeurs'!$A$2:$L$1221,11,FALSE),"0")</f>
        <v>0</v>
      </c>
      <c r="AG88" s="3" t="str">
        <f>IF(AND('V2 Global valeurs'!$G88="E",'V2 Global valeurs'!$E88="RENFORT 1"),VLOOKUP('V2 Global valeurs'!$A88,'V2 Global valeurs'!$A$2:$L$1221,12,FALSE),"0")</f>
        <v>0</v>
      </c>
      <c r="AH88" s="3" t="str">
        <f>IF(AND('V2 Global valeurs'!$G88="A",'V2 Global valeurs'!$E88="RENFORT 1"),VLOOKUP('V2 Global valeurs'!$A88,'V2 Global valeurs'!$A$2:$L$1221,8,FALSE),"0")</f>
        <v>0</v>
      </c>
      <c r="AI88" s="3" t="str">
        <f>IF(AND('V2 Global valeurs'!$G88="A",'V2 Global valeurs'!$E88="RENFORT 1"),VLOOKUP('V2 Global valeurs'!$A88,'V2 Global valeurs'!$A$2:$L$1221,9,FALSE),"0")</f>
        <v>0</v>
      </c>
      <c r="AJ88" s="3" t="str">
        <f>IF(AND('V2 Global valeurs'!$G88="A",'V2 Global valeurs'!$E88="RENFORT 1"),VLOOKUP('V2 Global valeurs'!$A88,'V2 Global valeurs'!$A$2:$L$1221,10,FALSE),"0")</f>
        <v>0</v>
      </c>
      <c r="AK88" s="3" t="str">
        <f>IF(AND('V2 Global valeurs'!$G88="A",'V2 Global valeurs'!$E88="RENFORT 1"),VLOOKUP('V2 Global valeurs'!$A88,'V2 Global valeurs'!$A$2:$L$1221,11,FALSE),"0")</f>
        <v>0</v>
      </c>
      <c r="AL88" s="3" t="str">
        <f>IF(AND('V2 Global valeurs'!$G88="A",'V2 Global valeurs'!$E88="RENFORT 1"),VLOOKUP('V2 Global valeurs'!$A88,'V2 Global valeurs'!$A$2:$L$1221,12,FALSE),"0")</f>
        <v>0</v>
      </c>
      <c r="AP88" s="1" t="str">
        <f>IF(AND('V2 Global valeurs'!$G88="E",'V2 Global valeurs'!$E88="RENFORT 2"),VLOOKUP('V2 Global valeurs'!$A88,'V2 Global valeurs'!$A$2:$L$1221,8,FALSE),"0")</f>
        <v>0</v>
      </c>
      <c r="AQ88" s="1" t="str">
        <f>IF(AND('V2 Global valeurs'!$G88="E",'V2 Global valeurs'!$E88="RENFORT 2"),VLOOKUP('V2 Global valeurs'!$A88,'V2 Global valeurs'!$A$2:$L$1221,9,FALSE),"0")</f>
        <v>0</v>
      </c>
      <c r="AR88" s="1" t="str">
        <f>IF(AND('V2 Global valeurs'!$G88="E",'V2 Global valeurs'!$E88="RENFORT 2"),VLOOKUP('V2 Global valeurs'!$A88,'V2 Global valeurs'!$A$2:$L$1221,10,FALSE),"0")</f>
        <v>0</v>
      </c>
      <c r="AS88" s="1" t="str">
        <f>IF(AND('V2 Global valeurs'!$G88="E",'V2 Global valeurs'!$E88="RENFORT 2"),VLOOKUP('V2 Global valeurs'!$A88,'V2 Global valeurs'!$A$2:$L$1221,11,FALSE),"0")</f>
        <v>0</v>
      </c>
      <c r="AT88" s="1" t="str">
        <f>IF(AND('V2 Global valeurs'!$G88="E",'V2 Global valeurs'!$E88="RENFORT 2"),VLOOKUP('V2 Global valeurs'!$A88,'V2 Global valeurs'!$A$2:$L$1221,12,FALSE),"0")</f>
        <v>0</v>
      </c>
      <c r="AU88" s="1" t="str">
        <f>IF(AND('V2 Global valeurs'!$G88="A",'V2 Global valeurs'!$E88="RENFORT 2"),VLOOKUP('V2 Global valeurs'!$A88,'V2 Global valeurs'!$A$2:$L$1221,8,FALSE),"0")</f>
        <v>0</v>
      </c>
      <c r="AV88" s="1" t="str">
        <f>IF(AND('V2 Global valeurs'!$G88="A",'V2 Global valeurs'!$E88="RENFORT 2"),VLOOKUP('V2 Global valeurs'!$A88,'V2 Global valeurs'!$A$2:$L$1221,9,FALSE),"0")</f>
        <v>0</v>
      </c>
      <c r="AW88" s="1" t="str">
        <f>IF(AND('V2 Global valeurs'!$G88="A",'V2 Global valeurs'!$E88="RENFORT 2"),VLOOKUP('V2 Global valeurs'!$A88,'V2 Global valeurs'!$A$2:$L$1221,10,FALSE),"0")</f>
        <v>0</v>
      </c>
      <c r="AX88" s="1" t="str">
        <f>IF(AND('V2 Global valeurs'!$G88="A",'V2 Global valeurs'!$E88="RENFORT 2"),VLOOKUP('V2 Global valeurs'!$A88,'V2 Global valeurs'!$A$2:$L$1221,11,FALSE),"0")</f>
        <v>0</v>
      </c>
      <c r="AY88" s="1" t="str">
        <f>IF(AND('V2 Global valeurs'!$G88="A",'V2 Global valeurs'!$E88="RENFORT 2"),VLOOKUP('V2 Global valeurs'!$A88,'V2 Global valeurs'!$A$2:$L$1221,12,FALSE),"0")</f>
        <v>0</v>
      </c>
    </row>
    <row r="89" spans="1:51" x14ac:dyDescent="0.25">
      <c r="A89" t="s">
        <v>238</v>
      </c>
      <c r="B89" t="s">
        <v>239</v>
      </c>
      <c r="C89" t="s">
        <v>239</v>
      </c>
      <c r="D89" t="s">
        <v>240</v>
      </c>
      <c r="E89" t="s">
        <v>367</v>
      </c>
      <c r="F89">
        <v>4</v>
      </c>
      <c r="G89" s="2" t="s">
        <v>9</v>
      </c>
      <c r="H89">
        <v>0</v>
      </c>
      <c r="I89">
        <v>44.83</v>
      </c>
      <c r="J89">
        <v>0</v>
      </c>
      <c r="K89">
        <v>107.38000000000001</v>
      </c>
      <c r="L89">
        <v>0</v>
      </c>
      <c r="M89" t="s">
        <v>239</v>
      </c>
      <c r="N89" t="s">
        <v>240</v>
      </c>
      <c r="O89" s="4" t="s">
        <v>9</v>
      </c>
      <c r="P89" s="9">
        <f>IF(AND('V2 Global valeurs'!$G89="E",'V2 Global valeurs'!E89="BASE"),VLOOKUP('V2 Global valeurs'!$A89,'V2 Global valeurs'!$A$2:$L$1221,8,FALSE),"0")</f>
        <v>0</v>
      </c>
      <c r="Q89" s="9">
        <f>IF(AND('V2 Global valeurs'!$G89="E",'V2 Global valeurs'!E89="BASE"),VLOOKUP('V2 Global valeurs'!$A89,'V2 Global valeurs'!$A$2:$L$1221,9,FALSE),"0")</f>
        <v>44.83</v>
      </c>
      <c r="R89" s="9">
        <f>IF(AND('V2 Global valeurs'!$G89="E",'V2 Global valeurs'!E89="BASE"),VLOOKUP('V2 Global valeurs'!$A89,'V2 Global valeurs'!$A$2:$L$1221,10,FALSE),"0")</f>
        <v>0</v>
      </c>
      <c r="S89" s="9">
        <f>IF(AND('V2 Global valeurs'!$G89="E",'V2 Global valeurs'!E89="BASE"),VLOOKUP('V2 Global valeurs'!$A89,'V2 Global valeurs'!$A$2:$L$1221,11,FALSE),"0")</f>
        <v>107.38000000000001</v>
      </c>
      <c r="T89" s="9">
        <f>IF(AND('V2 Global valeurs'!$G89="E",'V2 Global valeurs'!E89="BASE"),VLOOKUP('V2 Global valeurs'!$A89,'V2 Global valeurs'!$A$2:$L$1221,12,FALSE),"0")</f>
        <v>0</v>
      </c>
      <c r="U89" s="9" t="str">
        <f>IF(AND('V2 Global valeurs'!$G89="A",'V2 Global valeurs'!E89="BASE"),VLOOKUP('V2 Global valeurs'!$A89,'V2 Global valeurs'!$A$2:$L$1221,8,FALSE),"0")</f>
        <v>0</v>
      </c>
      <c r="V89" s="9" t="str">
        <f>IF(AND('V2 Global valeurs'!$G89="A",'V2 Global valeurs'!E89="BASE"),VLOOKUP('V2 Global valeurs'!$A89,'V2 Global valeurs'!$A$2:$L$1221,9,FALSE),"0")</f>
        <v>0</v>
      </c>
      <c r="W89" s="9" t="str">
        <f>IF(AND('V2 Global valeurs'!$G89="A",'V2 Global valeurs'!E89="BASE"),VLOOKUP('V2 Global valeurs'!$A89,'V2 Global valeurs'!$A$2:$L$1221,10,FALSE),"0")</f>
        <v>0</v>
      </c>
      <c r="X89" s="9" t="str">
        <f>IF(AND('V2 Global valeurs'!$G89="A",'V2 Global valeurs'!E89="BASE"),VLOOKUP('V2 Global valeurs'!$A89,'V2 Global valeurs'!$A$2:$L$1221,11,FALSE),"0")</f>
        <v>0</v>
      </c>
      <c r="Y89" s="9" t="str">
        <f>IF(AND('V2 Global valeurs'!$G89="A",'V2 Global valeurs'!E89="BASE"),VLOOKUP('V2 Global valeurs'!$A89,'V2 Global valeurs'!$A$2:$L$1221,12,FALSE),"0")</f>
        <v>0</v>
      </c>
      <c r="AB89" s="3"/>
      <c r="AC89" s="3" t="str">
        <f>IF(AND('V2 Global valeurs'!$G89="E",'V2 Global valeurs'!$E89="RENFORT 1"),VLOOKUP('V2 Global valeurs'!$A89,'V2 Global valeurs'!$A$2:$L$1221,8,FALSE),"0")</f>
        <v>0</v>
      </c>
      <c r="AD89" s="3" t="str">
        <f>IF(AND('V2 Global valeurs'!$G89="E",'V2 Global valeurs'!$E89="RENFORT 1"),VLOOKUP('V2 Global valeurs'!$A89,'V2 Global valeurs'!$A$2:$L$1221,9,FALSE),"0")</f>
        <v>0</v>
      </c>
      <c r="AE89" s="3" t="str">
        <f>IF(AND('V2 Global valeurs'!$G89="E",'V2 Global valeurs'!$E89="RENFORT 1"),VLOOKUP('V2 Global valeurs'!$A89,'V2 Global valeurs'!$A$2:$L$1221,10,FALSE),"0")</f>
        <v>0</v>
      </c>
      <c r="AF89" s="3" t="str">
        <f>IF(AND('V2 Global valeurs'!$G89="E",'V2 Global valeurs'!$E89="RENFORT 1"),VLOOKUP('V2 Global valeurs'!$A89,'V2 Global valeurs'!$A$2:$L$1221,11,FALSE),"0")</f>
        <v>0</v>
      </c>
      <c r="AG89" s="3" t="str">
        <f>IF(AND('V2 Global valeurs'!$G89="E",'V2 Global valeurs'!$E89="RENFORT 1"),VLOOKUP('V2 Global valeurs'!$A89,'V2 Global valeurs'!$A$2:$L$1221,12,FALSE),"0")</f>
        <v>0</v>
      </c>
      <c r="AH89" s="3" t="str">
        <f>IF(AND('V2 Global valeurs'!$G89="A",'V2 Global valeurs'!$E89="RENFORT 1"),VLOOKUP('V2 Global valeurs'!$A89,'V2 Global valeurs'!$A$2:$L$1221,8,FALSE),"0")</f>
        <v>0</v>
      </c>
      <c r="AI89" s="3" t="str">
        <f>IF(AND('V2 Global valeurs'!$G89="A",'V2 Global valeurs'!$E89="RENFORT 1"),VLOOKUP('V2 Global valeurs'!$A89,'V2 Global valeurs'!$A$2:$L$1221,9,FALSE),"0")</f>
        <v>0</v>
      </c>
      <c r="AJ89" s="3" t="str">
        <f>IF(AND('V2 Global valeurs'!$G89="A",'V2 Global valeurs'!$E89="RENFORT 1"),VLOOKUP('V2 Global valeurs'!$A89,'V2 Global valeurs'!$A$2:$L$1221,10,FALSE),"0")</f>
        <v>0</v>
      </c>
      <c r="AK89" s="3" t="str">
        <f>IF(AND('V2 Global valeurs'!$G89="A",'V2 Global valeurs'!$E89="RENFORT 1"),VLOOKUP('V2 Global valeurs'!$A89,'V2 Global valeurs'!$A$2:$L$1221,11,FALSE),"0")</f>
        <v>0</v>
      </c>
      <c r="AL89" s="3" t="str">
        <f>IF(AND('V2 Global valeurs'!$G89="A",'V2 Global valeurs'!$E89="RENFORT 1"),VLOOKUP('V2 Global valeurs'!$A89,'V2 Global valeurs'!$A$2:$L$1221,12,FALSE),"0")</f>
        <v>0</v>
      </c>
      <c r="AP89" s="1" t="str">
        <f>IF(AND('V2 Global valeurs'!$G89="E",'V2 Global valeurs'!$E89="RENFORT 2"),VLOOKUP('V2 Global valeurs'!$A89,'V2 Global valeurs'!$A$2:$L$1221,8,FALSE),"0")</f>
        <v>0</v>
      </c>
      <c r="AQ89" s="1" t="str">
        <f>IF(AND('V2 Global valeurs'!$G89="E",'V2 Global valeurs'!$E89="RENFORT 2"),VLOOKUP('V2 Global valeurs'!$A89,'V2 Global valeurs'!$A$2:$L$1221,9,FALSE),"0")</f>
        <v>0</v>
      </c>
      <c r="AR89" s="1" t="str">
        <f>IF(AND('V2 Global valeurs'!$G89="E",'V2 Global valeurs'!$E89="RENFORT 2"),VLOOKUP('V2 Global valeurs'!$A89,'V2 Global valeurs'!$A$2:$L$1221,10,FALSE),"0")</f>
        <v>0</v>
      </c>
      <c r="AS89" s="1" t="str">
        <f>IF(AND('V2 Global valeurs'!$G89="E",'V2 Global valeurs'!$E89="RENFORT 2"),VLOOKUP('V2 Global valeurs'!$A89,'V2 Global valeurs'!$A$2:$L$1221,11,FALSE),"0")</f>
        <v>0</v>
      </c>
      <c r="AT89" s="1" t="str">
        <f>IF(AND('V2 Global valeurs'!$G89="E",'V2 Global valeurs'!$E89="RENFORT 2"),VLOOKUP('V2 Global valeurs'!$A89,'V2 Global valeurs'!$A$2:$L$1221,12,FALSE),"0")</f>
        <v>0</v>
      </c>
      <c r="AU89" s="1" t="str">
        <f>IF(AND('V2 Global valeurs'!$G89="A",'V2 Global valeurs'!$E89="RENFORT 2"),VLOOKUP('V2 Global valeurs'!$A89,'V2 Global valeurs'!$A$2:$L$1221,8,FALSE),"0")</f>
        <v>0</v>
      </c>
      <c r="AV89" s="1" t="str">
        <f>IF(AND('V2 Global valeurs'!$G89="A",'V2 Global valeurs'!$E89="RENFORT 2"),VLOOKUP('V2 Global valeurs'!$A89,'V2 Global valeurs'!$A$2:$L$1221,9,FALSE),"0")</f>
        <v>0</v>
      </c>
      <c r="AW89" s="1" t="str">
        <f>IF(AND('V2 Global valeurs'!$G89="A",'V2 Global valeurs'!$E89="RENFORT 2"),VLOOKUP('V2 Global valeurs'!$A89,'V2 Global valeurs'!$A$2:$L$1221,10,FALSE),"0")</f>
        <v>0</v>
      </c>
      <c r="AX89" s="1" t="str">
        <f>IF(AND('V2 Global valeurs'!$G89="A",'V2 Global valeurs'!$E89="RENFORT 2"),VLOOKUP('V2 Global valeurs'!$A89,'V2 Global valeurs'!$A$2:$L$1221,11,FALSE),"0")</f>
        <v>0</v>
      </c>
      <c r="AY89" s="1" t="str">
        <f>IF(AND('V2 Global valeurs'!$G89="A",'V2 Global valeurs'!$E89="RENFORT 2"),VLOOKUP('V2 Global valeurs'!$A89,'V2 Global valeurs'!$A$2:$L$1221,12,FALSE),"0")</f>
        <v>0</v>
      </c>
    </row>
    <row r="90" spans="1:51" x14ac:dyDescent="0.25">
      <c r="A90" t="s">
        <v>241</v>
      </c>
      <c r="B90" t="s">
        <v>242</v>
      </c>
      <c r="C90" t="s">
        <v>242</v>
      </c>
      <c r="D90" t="s">
        <v>243</v>
      </c>
      <c r="E90" t="s">
        <v>367</v>
      </c>
      <c r="F90">
        <v>4</v>
      </c>
      <c r="G90" s="2" t="s">
        <v>9</v>
      </c>
      <c r="H90">
        <v>0</v>
      </c>
      <c r="I90">
        <v>45.95</v>
      </c>
      <c r="J90">
        <v>0</v>
      </c>
      <c r="K90">
        <v>110.08</v>
      </c>
      <c r="L90">
        <v>0</v>
      </c>
      <c r="M90" t="s">
        <v>242</v>
      </c>
      <c r="N90" t="s">
        <v>243</v>
      </c>
      <c r="O90" s="4" t="s">
        <v>9</v>
      </c>
      <c r="P90" s="9">
        <f>IF(AND('V2 Global valeurs'!$G90="E",'V2 Global valeurs'!E90="BASE"),VLOOKUP('V2 Global valeurs'!$A90,'V2 Global valeurs'!$A$2:$L$1221,8,FALSE),"0")</f>
        <v>0</v>
      </c>
      <c r="Q90" s="9">
        <f>IF(AND('V2 Global valeurs'!$G90="E",'V2 Global valeurs'!E90="BASE"),VLOOKUP('V2 Global valeurs'!$A90,'V2 Global valeurs'!$A$2:$L$1221,9,FALSE),"0")</f>
        <v>45.95</v>
      </c>
      <c r="R90" s="9">
        <f>IF(AND('V2 Global valeurs'!$G90="E",'V2 Global valeurs'!E90="BASE"),VLOOKUP('V2 Global valeurs'!$A90,'V2 Global valeurs'!$A$2:$L$1221,10,FALSE),"0")</f>
        <v>0</v>
      </c>
      <c r="S90" s="9">
        <f>IF(AND('V2 Global valeurs'!$G90="E",'V2 Global valeurs'!E90="BASE"),VLOOKUP('V2 Global valeurs'!$A90,'V2 Global valeurs'!$A$2:$L$1221,11,FALSE),"0")</f>
        <v>110.08</v>
      </c>
      <c r="T90" s="9">
        <f>IF(AND('V2 Global valeurs'!$G90="E",'V2 Global valeurs'!E90="BASE"),VLOOKUP('V2 Global valeurs'!$A90,'V2 Global valeurs'!$A$2:$L$1221,12,FALSE),"0")</f>
        <v>0</v>
      </c>
      <c r="U90" s="9" t="str">
        <f>IF(AND('V2 Global valeurs'!$G90="A",'V2 Global valeurs'!E90="BASE"),VLOOKUP('V2 Global valeurs'!$A90,'V2 Global valeurs'!$A$2:$L$1221,8,FALSE),"0")</f>
        <v>0</v>
      </c>
      <c r="V90" s="9" t="str">
        <f>IF(AND('V2 Global valeurs'!$G90="A",'V2 Global valeurs'!E90="BASE"),VLOOKUP('V2 Global valeurs'!$A90,'V2 Global valeurs'!$A$2:$L$1221,9,FALSE),"0")</f>
        <v>0</v>
      </c>
      <c r="W90" s="9" t="str">
        <f>IF(AND('V2 Global valeurs'!$G90="A",'V2 Global valeurs'!E90="BASE"),VLOOKUP('V2 Global valeurs'!$A90,'V2 Global valeurs'!$A$2:$L$1221,10,FALSE),"0")</f>
        <v>0</v>
      </c>
      <c r="X90" s="9" t="str">
        <f>IF(AND('V2 Global valeurs'!$G90="A",'V2 Global valeurs'!E90="BASE"),VLOOKUP('V2 Global valeurs'!$A90,'V2 Global valeurs'!$A$2:$L$1221,11,FALSE),"0")</f>
        <v>0</v>
      </c>
      <c r="Y90" s="9" t="str">
        <f>IF(AND('V2 Global valeurs'!$G90="A",'V2 Global valeurs'!E90="BASE"),VLOOKUP('V2 Global valeurs'!$A90,'V2 Global valeurs'!$A$2:$L$1221,12,FALSE),"0")</f>
        <v>0</v>
      </c>
      <c r="AB90" s="3"/>
      <c r="AC90" s="3" t="str">
        <f>IF(AND('V2 Global valeurs'!$G90="E",'V2 Global valeurs'!$E90="RENFORT 1"),VLOOKUP('V2 Global valeurs'!$A90,'V2 Global valeurs'!$A$2:$L$1221,8,FALSE),"0")</f>
        <v>0</v>
      </c>
      <c r="AD90" s="3" t="str">
        <f>IF(AND('V2 Global valeurs'!$G90="E",'V2 Global valeurs'!$E90="RENFORT 1"),VLOOKUP('V2 Global valeurs'!$A90,'V2 Global valeurs'!$A$2:$L$1221,9,FALSE),"0")</f>
        <v>0</v>
      </c>
      <c r="AE90" s="3" t="str">
        <f>IF(AND('V2 Global valeurs'!$G90="E",'V2 Global valeurs'!$E90="RENFORT 1"),VLOOKUP('V2 Global valeurs'!$A90,'V2 Global valeurs'!$A$2:$L$1221,10,FALSE),"0")</f>
        <v>0</v>
      </c>
      <c r="AF90" s="3" t="str">
        <f>IF(AND('V2 Global valeurs'!$G90="E",'V2 Global valeurs'!$E90="RENFORT 1"),VLOOKUP('V2 Global valeurs'!$A90,'V2 Global valeurs'!$A$2:$L$1221,11,FALSE),"0")</f>
        <v>0</v>
      </c>
      <c r="AG90" s="3" t="str">
        <f>IF(AND('V2 Global valeurs'!$G90="E",'V2 Global valeurs'!$E90="RENFORT 1"),VLOOKUP('V2 Global valeurs'!$A90,'V2 Global valeurs'!$A$2:$L$1221,12,FALSE),"0")</f>
        <v>0</v>
      </c>
      <c r="AH90" s="3" t="str">
        <f>IF(AND('V2 Global valeurs'!$G90="A",'V2 Global valeurs'!$E90="RENFORT 1"),VLOOKUP('V2 Global valeurs'!$A90,'V2 Global valeurs'!$A$2:$L$1221,8,FALSE),"0")</f>
        <v>0</v>
      </c>
      <c r="AI90" s="3" t="str">
        <f>IF(AND('V2 Global valeurs'!$G90="A",'V2 Global valeurs'!$E90="RENFORT 1"),VLOOKUP('V2 Global valeurs'!$A90,'V2 Global valeurs'!$A$2:$L$1221,9,FALSE),"0")</f>
        <v>0</v>
      </c>
      <c r="AJ90" s="3" t="str">
        <f>IF(AND('V2 Global valeurs'!$G90="A",'V2 Global valeurs'!$E90="RENFORT 1"),VLOOKUP('V2 Global valeurs'!$A90,'V2 Global valeurs'!$A$2:$L$1221,10,FALSE),"0")</f>
        <v>0</v>
      </c>
      <c r="AK90" s="3" t="str">
        <f>IF(AND('V2 Global valeurs'!$G90="A",'V2 Global valeurs'!$E90="RENFORT 1"),VLOOKUP('V2 Global valeurs'!$A90,'V2 Global valeurs'!$A$2:$L$1221,11,FALSE),"0")</f>
        <v>0</v>
      </c>
      <c r="AL90" s="3" t="str">
        <f>IF(AND('V2 Global valeurs'!$G90="A",'V2 Global valeurs'!$E90="RENFORT 1"),VLOOKUP('V2 Global valeurs'!$A90,'V2 Global valeurs'!$A$2:$L$1221,12,FALSE),"0")</f>
        <v>0</v>
      </c>
      <c r="AP90" s="1" t="str">
        <f>IF(AND('V2 Global valeurs'!$G90="E",'V2 Global valeurs'!$E90="RENFORT 2"),VLOOKUP('V2 Global valeurs'!$A90,'V2 Global valeurs'!$A$2:$L$1221,8,FALSE),"0")</f>
        <v>0</v>
      </c>
      <c r="AQ90" s="1" t="str">
        <f>IF(AND('V2 Global valeurs'!$G90="E",'V2 Global valeurs'!$E90="RENFORT 2"),VLOOKUP('V2 Global valeurs'!$A90,'V2 Global valeurs'!$A$2:$L$1221,9,FALSE),"0")</f>
        <v>0</v>
      </c>
      <c r="AR90" s="1" t="str">
        <f>IF(AND('V2 Global valeurs'!$G90="E",'V2 Global valeurs'!$E90="RENFORT 2"),VLOOKUP('V2 Global valeurs'!$A90,'V2 Global valeurs'!$A$2:$L$1221,10,FALSE),"0")</f>
        <v>0</v>
      </c>
      <c r="AS90" s="1" t="str">
        <f>IF(AND('V2 Global valeurs'!$G90="E",'V2 Global valeurs'!$E90="RENFORT 2"),VLOOKUP('V2 Global valeurs'!$A90,'V2 Global valeurs'!$A$2:$L$1221,11,FALSE),"0")</f>
        <v>0</v>
      </c>
      <c r="AT90" s="1" t="str">
        <f>IF(AND('V2 Global valeurs'!$G90="E",'V2 Global valeurs'!$E90="RENFORT 2"),VLOOKUP('V2 Global valeurs'!$A90,'V2 Global valeurs'!$A$2:$L$1221,12,FALSE),"0")</f>
        <v>0</v>
      </c>
      <c r="AU90" s="1" t="str">
        <f>IF(AND('V2 Global valeurs'!$G90="A",'V2 Global valeurs'!$E90="RENFORT 2"),VLOOKUP('V2 Global valeurs'!$A90,'V2 Global valeurs'!$A$2:$L$1221,8,FALSE),"0")</f>
        <v>0</v>
      </c>
      <c r="AV90" s="1" t="str">
        <f>IF(AND('V2 Global valeurs'!$G90="A",'V2 Global valeurs'!$E90="RENFORT 2"),VLOOKUP('V2 Global valeurs'!$A90,'V2 Global valeurs'!$A$2:$L$1221,9,FALSE),"0")</f>
        <v>0</v>
      </c>
      <c r="AW90" s="1" t="str">
        <f>IF(AND('V2 Global valeurs'!$G90="A",'V2 Global valeurs'!$E90="RENFORT 2"),VLOOKUP('V2 Global valeurs'!$A90,'V2 Global valeurs'!$A$2:$L$1221,10,FALSE),"0")</f>
        <v>0</v>
      </c>
      <c r="AX90" s="1" t="str">
        <f>IF(AND('V2 Global valeurs'!$G90="A",'V2 Global valeurs'!$E90="RENFORT 2"),VLOOKUP('V2 Global valeurs'!$A90,'V2 Global valeurs'!$A$2:$L$1221,11,FALSE),"0")</f>
        <v>0</v>
      </c>
      <c r="AY90" s="1" t="str">
        <f>IF(AND('V2 Global valeurs'!$G90="A",'V2 Global valeurs'!$E90="RENFORT 2"),VLOOKUP('V2 Global valeurs'!$A90,'V2 Global valeurs'!$A$2:$L$1221,12,FALSE),"0")</f>
        <v>0</v>
      </c>
    </row>
    <row r="91" spans="1:51" x14ac:dyDescent="0.25">
      <c r="A91" t="s">
        <v>244</v>
      </c>
      <c r="B91" t="s">
        <v>245</v>
      </c>
      <c r="C91" t="s">
        <v>246</v>
      </c>
      <c r="D91" t="s">
        <v>247</v>
      </c>
      <c r="E91" t="s">
        <v>367</v>
      </c>
      <c r="F91">
        <v>4</v>
      </c>
      <c r="G91" s="2" t="s">
        <v>9</v>
      </c>
      <c r="H91">
        <v>0</v>
      </c>
      <c r="I91">
        <v>55.599999999999994</v>
      </c>
      <c r="J91">
        <v>0</v>
      </c>
      <c r="K91">
        <v>134.98000000000002</v>
      </c>
      <c r="L91">
        <v>0</v>
      </c>
      <c r="M91" t="s">
        <v>246</v>
      </c>
      <c r="N91" t="s">
        <v>247</v>
      </c>
      <c r="O91" s="4" t="s">
        <v>9</v>
      </c>
      <c r="P91" s="9">
        <f>IF(AND('V2 Global valeurs'!$G91="E",'V2 Global valeurs'!E91="BASE"),VLOOKUP('V2 Global valeurs'!$A91,'V2 Global valeurs'!$A$2:$L$1221,8,FALSE),"0")</f>
        <v>0</v>
      </c>
      <c r="Q91" s="9">
        <f>IF(AND('V2 Global valeurs'!$G91="E",'V2 Global valeurs'!E91="BASE"),VLOOKUP('V2 Global valeurs'!$A91,'V2 Global valeurs'!$A$2:$L$1221,9,FALSE),"0")</f>
        <v>55.599999999999994</v>
      </c>
      <c r="R91" s="9">
        <f>IF(AND('V2 Global valeurs'!$G91="E",'V2 Global valeurs'!E91="BASE"),VLOOKUP('V2 Global valeurs'!$A91,'V2 Global valeurs'!$A$2:$L$1221,10,FALSE),"0")</f>
        <v>0</v>
      </c>
      <c r="S91" s="9">
        <f>IF(AND('V2 Global valeurs'!$G91="E",'V2 Global valeurs'!E91="BASE"),VLOOKUP('V2 Global valeurs'!$A91,'V2 Global valeurs'!$A$2:$L$1221,11,FALSE),"0")</f>
        <v>134.98000000000002</v>
      </c>
      <c r="T91" s="9">
        <f>IF(AND('V2 Global valeurs'!$G91="E",'V2 Global valeurs'!E91="BASE"),VLOOKUP('V2 Global valeurs'!$A91,'V2 Global valeurs'!$A$2:$L$1221,12,FALSE),"0")</f>
        <v>0</v>
      </c>
      <c r="U91" s="9" t="str">
        <f>IF(AND('V2 Global valeurs'!$G91="A",'V2 Global valeurs'!E91="BASE"),VLOOKUP('V2 Global valeurs'!$A91,'V2 Global valeurs'!$A$2:$L$1221,8,FALSE),"0")</f>
        <v>0</v>
      </c>
      <c r="V91" s="9" t="str">
        <f>IF(AND('V2 Global valeurs'!$G91="A",'V2 Global valeurs'!E91="BASE"),VLOOKUP('V2 Global valeurs'!$A91,'V2 Global valeurs'!$A$2:$L$1221,9,FALSE),"0")</f>
        <v>0</v>
      </c>
      <c r="W91" s="9" t="str">
        <f>IF(AND('V2 Global valeurs'!$G91="A",'V2 Global valeurs'!E91="BASE"),VLOOKUP('V2 Global valeurs'!$A91,'V2 Global valeurs'!$A$2:$L$1221,10,FALSE),"0")</f>
        <v>0</v>
      </c>
      <c r="X91" s="9" t="str">
        <f>IF(AND('V2 Global valeurs'!$G91="A",'V2 Global valeurs'!E91="BASE"),VLOOKUP('V2 Global valeurs'!$A91,'V2 Global valeurs'!$A$2:$L$1221,11,FALSE),"0")</f>
        <v>0</v>
      </c>
      <c r="Y91" s="9" t="str">
        <f>IF(AND('V2 Global valeurs'!$G91="A",'V2 Global valeurs'!E91="BASE"),VLOOKUP('V2 Global valeurs'!$A91,'V2 Global valeurs'!$A$2:$L$1221,12,FALSE),"0")</f>
        <v>0</v>
      </c>
      <c r="AB91" s="3"/>
      <c r="AC91" s="3" t="str">
        <f>IF(AND('V2 Global valeurs'!$G91="E",'V2 Global valeurs'!$E91="RENFORT 1"),VLOOKUP('V2 Global valeurs'!$A91,'V2 Global valeurs'!$A$2:$L$1221,8,FALSE),"0")</f>
        <v>0</v>
      </c>
      <c r="AD91" s="3" t="str">
        <f>IF(AND('V2 Global valeurs'!$G91="E",'V2 Global valeurs'!$E91="RENFORT 1"),VLOOKUP('V2 Global valeurs'!$A91,'V2 Global valeurs'!$A$2:$L$1221,9,FALSE),"0")</f>
        <v>0</v>
      </c>
      <c r="AE91" s="3" t="str">
        <f>IF(AND('V2 Global valeurs'!$G91="E",'V2 Global valeurs'!$E91="RENFORT 1"),VLOOKUP('V2 Global valeurs'!$A91,'V2 Global valeurs'!$A$2:$L$1221,10,FALSE),"0")</f>
        <v>0</v>
      </c>
      <c r="AF91" s="3" t="str">
        <f>IF(AND('V2 Global valeurs'!$G91="E",'V2 Global valeurs'!$E91="RENFORT 1"),VLOOKUP('V2 Global valeurs'!$A91,'V2 Global valeurs'!$A$2:$L$1221,11,FALSE),"0")</f>
        <v>0</v>
      </c>
      <c r="AG91" s="3" t="str">
        <f>IF(AND('V2 Global valeurs'!$G91="E",'V2 Global valeurs'!$E91="RENFORT 1"),VLOOKUP('V2 Global valeurs'!$A91,'V2 Global valeurs'!$A$2:$L$1221,12,FALSE),"0")</f>
        <v>0</v>
      </c>
      <c r="AH91" s="3" t="str">
        <f>IF(AND('V2 Global valeurs'!$G91="A",'V2 Global valeurs'!$E91="RENFORT 1"),VLOOKUP('V2 Global valeurs'!$A91,'V2 Global valeurs'!$A$2:$L$1221,8,FALSE),"0")</f>
        <v>0</v>
      </c>
      <c r="AI91" s="3" t="str">
        <f>IF(AND('V2 Global valeurs'!$G91="A",'V2 Global valeurs'!$E91="RENFORT 1"),VLOOKUP('V2 Global valeurs'!$A91,'V2 Global valeurs'!$A$2:$L$1221,9,FALSE),"0")</f>
        <v>0</v>
      </c>
      <c r="AJ91" s="3" t="str">
        <f>IF(AND('V2 Global valeurs'!$G91="A",'V2 Global valeurs'!$E91="RENFORT 1"),VLOOKUP('V2 Global valeurs'!$A91,'V2 Global valeurs'!$A$2:$L$1221,10,FALSE),"0")</f>
        <v>0</v>
      </c>
      <c r="AK91" s="3" t="str">
        <f>IF(AND('V2 Global valeurs'!$G91="A",'V2 Global valeurs'!$E91="RENFORT 1"),VLOOKUP('V2 Global valeurs'!$A91,'V2 Global valeurs'!$A$2:$L$1221,11,FALSE),"0")</f>
        <v>0</v>
      </c>
      <c r="AL91" s="3" t="str">
        <f>IF(AND('V2 Global valeurs'!$G91="A",'V2 Global valeurs'!$E91="RENFORT 1"),VLOOKUP('V2 Global valeurs'!$A91,'V2 Global valeurs'!$A$2:$L$1221,12,FALSE),"0")</f>
        <v>0</v>
      </c>
      <c r="AP91" s="1" t="str">
        <f>IF(AND('V2 Global valeurs'!$G91="E",'V2 Global valeurs'!$E91="RENFORT 2"),VLOOKUP('V2 Global valeurs'!$A91,'V2 Global valeurs'!$A$2:$L$1221,8,FALSE),"0")</f>
        <v>0</v>
      </c>
      <c r="AQ91" s="1" t="str">
        <f>IF(AND('V2 Global valeurs'!$G91="E",'V2 Global valeurs'!$E91="RENFORT 2"),VLOOKUP('V2 Global valeurs'!$A91,'V2 Global valeurs'!$A$2:$L$1221,9,FALSE),"0")</f>
        <v>0</v>
      </c>
      <c r="AR91" s="1" t="str">
        <f>IF(AND('V2 Global valeurs'!$G91="E",'V2 Global valeurs'!$E91="RENFORT 2"),VLOOKUP('V2 Global valeurs'!$A91,'V2 Global valeurs'!$A$2:$L$1221,10,FALSE),"0")</f>
        <v>0</v>
      </c>
      <c r="AS91" s="1" t="str">
        <f>IF(AND('V2 Global valeurs'!$G91="E",'V2 Global valeurs'!$E91="RENFORT 2"),VLOOKUP('V2 Global valeurs'!$A91,'V2 Global valeurs'!$A$2:$L$1221,11,FALSE),"0")</f>
        <v>0</v>
      </c>
      <c r="AT91" s="1" t="str">
        <f>IF(AND('V2 Global valeurs'!$G91="E",'V2 Global valeurs'!$E91="RENFORT 2"),VLOOKUP('V2 Global valeurs'!$A91,'V2 Global valeurs'!$A$2:$L$1221,12,FALSE),"0")</f>
        <v>0</v>
      </c>
      <c r="AU91" s="1" t="str">
        <f>IF(AND('V2 Global valeurs'!$G91="A",'V2 Global valeurs'!$E91="RENFORT 2"),VLOOKUP('V2 Global valeurs'!$A91,'V2 Global valeurs'!$A$2:$L$1221,8,FALSE),"0")</f>
        <v>0</v>
      </c>
      <c r="AV91" s="1" t="str">
        <f>IF(AND('V2 Global valeurs'!$G91="A",'V2 Global valeurs'!$E91="RENFORT 2"),VLOOKUP('V2 Global valeurs'!$A91,'V2 Global valeurs'!$A$2:$L$1221,9,FALSE),"0")</f>
        <v>0</v>
      </c>
      <c r="AW91" s="1" t="str">
        <f>IF(AND('V2 Global valeurs'!$G91="A",'V2 Global valeurs'!$E91="RENFORT 2"),VLOOKUP('V2 Global valeurs'!$A91,'V2 Global valeurs'!$A$2:$L$1221,10,FALSE),"0")</f>
        <v>0</v>
      </c>
      <c r="AX91" s="1" t="str">
        <f>IF(AND('V2 Global valeurs'!$G91="A",'V2 Global valeurs'!$E91="RENFORT 2"),VLOOKUP('V2 Global valeurs'!$A91,'V2 Global valeurs'!$A$2:$L$1221,11,FALSE),"0")</f>
        <v>0</v>
      </c>
      <c r="AY91" s="1" t="str">
        <f>IF(AND('V2 Global valeurs'!$G91="A",'V2 Global valeurs'!$E91="RENFORT 2"),VLOOKUP('V2 Global valeurs'!$A91,'V2 Global valeurs'!$A$2:$L$1221,12,FALSE),"0")</f>
        <v>0</v>
      </c>
    </row>
    <row r="92" spans="1:51" x14ac:dyDescent="0.25">
      <c r="A92" t="s">
        <v>248</v>
      </c>
      <c r="B92" t="s">
        <v>249</v>
      </c>
      <c r="C92" t="s">
        <v>250</v>
      </c>
      <c r="D92" t="s">
        <v>251</v>
      </c>
      <c r="E92" t="s">
        <v>367</v>
      </c>
      <c r="F92" s="2">
        <v>8</v>
      </c>
      <c r="G92" s="2" t="s">
        <v>9</v>
      </c>
      <c r="H92">
        <v>106.69000000000001</v>
      </c>
      <c r="I92">
        <v>40.450000000000003</v>
      </c>
      <c r="J92">
        <v>68.52000000000001</v>
      </c>
      <c r="K92">
        <v>106.69000000000001</v>
      </c>
      <c r="L92">
        <v>106.69000000000001</v>
      </c>
      <c r="M92" t="s">
        <v>250</v>
      </c>
      <c r="N92" t="s">
        <v>251</v>
      </c>
      <c r="O92" s="4" t="s">
        <v>9</v>
      </c>
      <c r="P92" s="9">
        <f>IF(AND('V2 Global valeurs'!$G92="E",'V2 Global valeurs'!E92="BASE"),VLOOKUP('V2 Global valeurs'!$A92,'V2 Global valeurs'!$A$2:$L$1221,8,FALSE),"0")</f>
        <v>106.69000000000001</v>
      </c>
      <c r="Q92" s="9">
        <f>IF(AND('V2 Global valeurs'!$G92="E",'V2 Global valeurs'!E92="BASE"),VLOOKUP('V2 Global valeurs'!$A92,'V2 Global valeurs'!$A$2:$L$1221,9,FALSE),"0")</f>
        <v>40.450000000000003</v>
      </c>
      <c r="R92" s="9">
        <f>IF(AND('V2 Global valeurs'!$G92="E",'V2 Global valeurs'!E92="BASE"),VLOOKUP('V2 Global valeurs'!$A92,'V2 Global valeurs'!$A$2:$L$1221,10,FALSE),"0")</f>
        <v>68.52000000000001</v>
      </c>
      <c r="S92" s="9">
        <f>IF(AND('V2 Global valeurs'!$G92="E",'V2 Global valeurs'!E92="BASE"),VLOOKUP('V2 Global valeurs'!$A92,'V2 Global valeurs'!$A$2:$L$1221,11,FALSE),"0")</f>
        <v>106.69000000000001</v>
      </c>
      <c r="T92" s="9">
        <f>IF(AND('V2 Global valeurs'!$G92="E",'V2 Global valeurs'!E92="BASE"),VLOOKUP('V2 Global valeurs'!$A92,'V2 Global valeurs'!$A$2:$L$1221,12,FALSE),"0")</f>
        <v>106.69000000000001</v>
      </c>
      <c r="U92" s="9" t="str">
        <f>IF(AND('V2 Global valeurs'!$G92="A",'V2 Global valeurs'!E92="BASE"),VLOOKUP('V2 Global valeurs'!$A92,'V2 Global valeurs'!$A$2:$L$1221,8,FALSE),"0")</f>
        <v>0</v>
      </c>
      <c r="V92" s="9" t="str">
        <f>IF(AND('V2 Global valeurs'!$G92="A",'V2 Global valeurs'!E92="BASE"),VLOOKUP('V2 Global valeurs'!$A92,'V2 Global valeurs'!$A$2:$L$1221,9,FALSE),"0")</f>
        <v>0</v>
      </c>
      <c r="W92" s="9" t="str">
        <f>IF(AND('V2 Global valeurs'!$G92="A",'V2 Global valeurs'!E92="BASE"),VLOOKUP('V2 Global valeurs'!$A92,'V2 Global valeurs'!$A$2:$L$1221,10,FALSE),"0")</f>
        <v>0</v>
      </c>
      <c r="X92" s="9" t="str">
        <f>IF(AND('V2 Global valeurs'!$G92="A",'V2 Global valeurs'!E92="BASE"),VLOOKUP('V2 Global valeurs'!$A92,'V2 Global valeurs'!$A$2:$L$1221,11,FALSE),"0")</f>
        <v>0</v>
      </c>
      <c r="Y92" s="9" t="str">
        <f>IF(AND('V2 Global valeurs'!$G92="A",'V2 Global valeurs'!E92="BASE"),VLOOKUP('V2 Global valeurs'!$A92,'V2 Global valeurs'!$A$2:$L$1221,12,FALSE),"0")</f>
        <v>0</v>
      </c>
      <c r="AB92" s="3"/>
      <c r="AC92" s="3" t="str">
        <f>IF(AND('V2 Global valeurs'!$G92="E",'V2 Global valeurs'!$E92="RENFORT 1"),VLOOKUP('V2 Global valeurs'!$A92,'V2 Global valeurs'!$A$2:$L$1221,8,FALSE),"0")</f>
        <v>0</v>
      </c>
      <c r="AD92" s="3" t="str">
        <f>IF(AND('V2 Global valeurs'!$G92="E",'V2 Global valeurs'!$E92="RENFORT 1"),VLOOKUP('V2 Global valeurs'!$A92,'V2 Global valeurs'!$A$2:$L$1221,9,FALSE),"0")</f>
        <v>0</v>
      </c>
      <c r="AE92" s="3" t="str">
        <f>IF(AND('V2 Global valeurs'!$G92="E",'V2 Global valeurs'!$E92="RENFORT 1"),VLOOKUP('V2 Global valeurs'!$A92,'V2 Global valeurs'!$A$2:$L$1221,10,FALSE),"0")</f>
        <v>0</v>
      </c>
      <c r="AF92" s="3" t="str">
        <f>IF(AND('V2 Global valeurs'!$G92="E",'V2 Global valeurs'!$E92="RENFORT 1"),VLOOKUP('V2 Global valeurs'!$A92,'V2 Global valeurs'!$A$2:$L$1221,11,FALSE),"0")</f>
        <v>0</v>
      </c>
      <c r="AG92" s="3" t="str">
        <f>IF(AND('V2 Global valeurs'!$G92="E",'V2 Global valeurs'!$E92="RENFORT 1"),VLOOKUP('V2 Global valeurs'!$A92,'V2 Global valeurs'!$A$2:$L$1221,12,FALSE),"0")</f>
        <v>0</v>
      </c>
      <c r="AH92" s="3" t="str">
        <f>IF(AND('V2 Global valeurs'!$G92="A",'V2 Global valeurs'!$E92="RENFORT 1"),VLOOKUP('V2 Global valeurs'!$A92,'V2 Global valeurs'!$A$2:$L$1221,8,FALSE),"0")</f>
        <v>0</v>
      </c>
      <c r="AI92" s="3" t="str">
        <f>IF(AND('V2 Global valeurs'!$G92="A",'V2 Global valeurs'!$E92="RENFORT 1"),VLOOKUP('V2 Global valeurs'!$A92,'V2 Global valeurs'!$A$2:$L$1221,9,FALSE),"0")</f>
        <v>0</v>
      </c>
      <c r="AJ92" s="3" t="str">
        <f>IF(AND('V2 Global valeurs'!$G92="A",'V2 Global valeurs'!$E92="RENFORT 1"),VLOOKUP('V2 Global valeurs'!$A92,'V2 Global valeurs'!$A$2:$L$1221,10,FALSE),"0")</f>
        <v>0</v>
      </c>
      <c r="AK92" s="3" t="str">
        <f>IF(AND('V2 Global valeurs'!$G92="A",'V2 Global valeurs'!$E92="RENFORT 1"),VLOOKUP('V2 Global valeurs'!$A92,'V2 Global valeurs'!$A$2:$L$1221,11,FALSE),"0")</f>
        <v>0</v>
      </c>
      <c r="AL92" s="3" t="str">
        <f>IF(AND('V2 Global valeurs'!$G92="A",'V2 Global valeurs'!$E92="RENFORT 1"),VLOOKUP('V2 Global valeurs'!$A92,'V2 Global valeurs'!$A$2:$L$1221,12,FALSE),"0")</f>
        <v>0</v>
      </c>
      <c r="AP92" s="1" t="str">
        <f>IF(AND('V2 Global valeurs'!$G92="E",'V2 Global valeurs'!$E92="RENFORT 2"),VLOOKUP('V2 Global valeurs'!$A92,'V2 Global valeurs'!$A$2:$L$1221,8,FALSE),"0")</f>
        <v>0</v>
      </c>
      <c r="AQ92" s="1" t="str">
        <f>IF(AND('V2 Global valeurs'!$G92="E",'V2 Global valeurs'!$E92="RENFORT 2"),VLOOKUP('V2 Global valeurs'!$A92,'V2 Global valeurs'!$A$2:$L$1221,9,FALSE),"0")</f>
        <v>0</v>
      </c>
      <c r="AR92" s="1" t="str">
        <f>IF(AND('V2 Global valeurs'!$G92="E",'V2 Global valeurs'!$E92="RENFORT 2"),VLOOKUP('V2 Global valeurs'!$A92,'V2 Global valeurs'!$A$2:$L$1221,10,FALSE),"0")</f>
        <v>0</v>
      </c>
      <c r="AS92" s="1" t="str">
        <f>IF(AND('V2 Global valeurs'!$G92="E",'V2 Global valeurs'!$E92="RENFORT 2"),VLOOKUP('V2 Global valeurs'!$A92,'V2 Global valeurs'!$A$2:$L$1221,11,FALSE),"0")</f>
        <v>0</v>
      </c>
      <c r="AT92" s="1" t="str">
        <f>IF(AND('V2 Global valeurs'!$G92="E",'V2 Global valeurs'!$E92="RENFORT 2"),VLOOKUP('V2 Global valeurs'!$A92,'V2 Global valeurs'!$A$2:$L$1221,12,FALSE),"0")</f>
        <v>0</v>
      </c>
      <c r="AU92" s="1" t="str">
        <f>IF(AND('V2 Global valeurs'!$G92="A",'V2 Global valeurs'!$E92="RENFORT 2"),VLOOKUP('V2 Global valeurs'!$A92,'V2 Global valeurs'!$A$2:$L$1221,8,FALSE),"0")</f>
        <v>0</v>
      </c>
      <c r="AV92" s="1" t="str">
        <f>IF(AND('V2 Global valeurs'!$G92="A",'V2 Global valeurs'!$E92="RENFORT 2"),VLOOKUP('V2 Global valeurs'!$A92,'V2 Global valeurs'!$A$2:$L$1221,9,FALSE),"0")</f>
        <v>0</v>
      </c>
      <c r="AW92" s="1" t="str">
        <f>IF(AND('V2 Global valeurs'!$G92="A",'V2 Global valeurs'!$E92="RENFORT 2"),VLOOKUP('V2 Global valeurs'!$A92,'V2 Global valeurs'!$A$2:$L$1221,10,FALSE),"0")</f>
        <v>0</v>
      </c>
      <c r="AX92" s="1" t="str">
        <f>IF(AND('V2 Global valeurs'!$G92="A",'V2 Global valeurs'!$E92="RENFORT 2"),VLOOKUP('V2 Global valeurs'!$A92,'V2 Global valeurs'!$A$2:$L$1221,11,FALSE),"0")</f>
        <v>0</v>
      </c>
      <c r="AY92" s="1" t="str">
        <f>IF(AND('V2 Global valeurs'!$G92="A",'V2 Global valeurs'!$E92="RENFORT 2"),VLOOKUP('V2 Global valeurs'!$A92,'V2 Global valeurs'!$A$2:$L$1221,12,FALSE),"0")</f>
        <v>0</v>
      </c>
    </row>
    <row r="93" spans="1:51" x14ac:dyDescent="0.25">
      <c r="A93" t="s">
        <v>252</v>
      </c>
      <c r="B93" t="s">
        <v>249</v>
      </c>
      <c r="C93" t="s">
        <v>253</v>
      </c>
      <c r="D93" t="s">
        <v>254</v>
      </c>
      <c r="E93" t="s">
        <v>368</v>
      </c>
      <c r="F93">
        <v>8</v>
      </c>
      <c r="G93" s="2" t="s">
        <v>14</v>
      </c>
      <c r="H93">
        <v>68.86999999999999</v>
      </c>
      <c r="I93">
        <v>24.18</v>
      </c>
      <c r="J93">
        <v>42.07</v>
      </c>
      <c r="K93">
        <v>68.86999999999999</v>
      </c>
      <c r="L93">
        <v>68.86999999999999</v>
      </c>
      <c r="O93" s="4"/>
      <c r="P93" s="9" t="str">
        <f>IF(AND('V2 Global valeurs'!$G93="E",'V2 Global valeurs'!E93="BASE"),VLOOKUP('V2 Global valeurs'!$A93,'V2 Global valeurs'!$A$2:$L$1221,8,FALSE),"0")</f>
        <v>0</v>
      </c>
      <c r="Q93" s="9" t="str">
        <f>IF(AND('V2 Global valeurs'!$G93="E",'V2 Global valeurs'!E93="BASE"),VLOOKUP('V2 Global valeurs'!$A93,'V2 Global valeurs'!$A$2:$L$1221,9,FALSE),"0")</f>
        <v>0</v>
      </c>
      <c r="R93" s="9" t="str">
        <f>IF(AND('V2 Global valeurs'!$G93="E",'V2 Global valeurs'!E93="BASE"),VLOOKUP('V2 Global valeurs'!$A93,'V2 Global valeurs'!$A$2:$L$1221,10,FALSE),"0")</f>
        <v>0</v>
      </c>
      <c r="S93" s="9" t="str">
        <f>IF(AND('V2 Global valeurs'!$G93="E",'V2 Global valeurs'!E93="BASE"),VLOOKUP('V2 Global valeurs'!$A93,'V2 Global valeurs'!$A$2:$L$1221,11,FALSE),"0")</f>
        <v>0</v>
      </c>
      <c r="T93" s="9" t="str">
        <f>IF(AND('V2 Global valeurs'!$G93="E",'V2 Global valeurs'!E93="BASE"),VLOOKUP('V2 Global valeurs'!$A93,'V2 Global valeurs'!$A$2:$L$1221,12,FALSE),"0")</f>
        <v>0</v>
      </c>
      <c r="U93" s="9" t="str">
        <f>IF(AND('V2 Global valeurs'!$G93="A",'V2 Global valeurs'!E93="BASE"),VLOOKUP('V2 Global valeurs'!$A93,'V2 Global valeurs'!$A$2:$L$1221,8,FALSE),"0")</f>
        <v>0</v>
      </c>
      <c r="V93" s="9" t="str">
        <f>IF(AND('V2 Global valeurs'!$G93="A",'V2 Global valeurs'!E93="BASE"),VLOOKUP('V2 Global valeurs'!$A93,'V2 Global valeurs'!$A$2:$L$1221,9,FALSE),"0")</f>
        <v>0</v>
      </c>
      <c r="W93" s="9" t="str">
        <f>IF(AND('V2 Global valeurs'!$G93="A",'V2 Global valeurs'!E93="BASE"),VLOOKUP('V2 Global valeurs'!$A93,'V2 Global valeurs'!$A$2:$L$1221,10,FALSE),"0")</f>
        <v>0</v>
      </c>
      <c r="X93" s="9" t="str">
        <f>IF(AND('V2 Global valeurs'!$G93="A",'V2 Global valeurs'!E93="BASE"),VLOOKUP('V2 Global valeurs'!$A93,'V2 Global valeurs'!$A$2:$L$1221,11,FALSE),"0")</f>
        <v>0</v>
      </c>
      <c r="Y93" s="9" t="str">
        <f>IF(AND('V2 Global valeurs'!$G93="A",'V2 Global valeurs'!E93="BASE"),VLOOKUP('V2 Global valeurs'!$A93,'V2 Global valeurs'!$A$2:$L$1221,12,FALSE),"0")</f>
        <v>0</v>
      </c>
      <c r="Z93" t="s">
        <v>253</v>
      </c>
      <c r="AA93" t="s">
        <v>254</v>
      </c>
      <c r="AB93" s="3" t="s">
        <v>14</v>
      </c>
      <c r="AC93" s="3" t="str">
        <f>IF(AND('V2 Global valeurs'!$G93="E",'V2 Global valeurs'!$E93="RENFORT 1"),VLOOKUP('V2 Global valeurs'!$A93,'V2 Global valeurs'!$A$2:$L$1221,8,FALSE),"0")</f>
        <v>0</v>
      </c>
      <c r="AD93" s="3" t="str">
        <f>IF(AND('V2 Global valeurs'!$G93="E",'V2 Global valeurs'!$E93="RENFORT 1"),VLOOKUP('V2 Global valeurs'!$A93,'V2 Global valeurs'!$A$2:$L$1221,9,FALSE),"0")</f>
        <v>0</v>
      </c>
      <c r="AE93" s="3" t="str">
        <f>IF(AND('V2 Global valeurs'!$G93="E",'V2 Global valeurs'!$E93="RENFORT 1"),VLOOKUP('V2 Global valeurs'!$A93,'V2 Global valeurs'!$A$2:$L$1221,10,FALSE),"0")</f>
        <v>0</v>
      </c>
      <c r="AF93" s="3" t="str">
        <f>IF(AND('V2 Global valeurs'!$G93="E",'V2 Global valeurs'!$E93="RENFORT 1"),VLOOKUP('V2 Global valeurs'!$A93,'V2 Global valeurs'!$A$2:$L$1221,11,FALSE),"0")</f>
        <v>0</v>
      </c>
      <c r="AG93" s="3" t="str">
        <f>IF(AND('V2 Global valeurs'!$G93="E",'V2 Global valeurs'!$E93="RENFORT 1"),VLOOKUP('V2 Global valeurs'!$A93,'V2 Global valeurs'!$A$2:$L$1221,12,FALSE),"0")</f>
        <v>0</v>
      </c>
      <c r="AH93" s="3">
        <f>IF(AND('V2 Global valeurs'!$G93="A",'V2 Global valeurs'!$E93="RENFORT 1"),VLOOKUP('V2 Global valeurs'!$A93,'V2 Global valeurs'!$A$2:$L$1221,8,FALSE),"0")</f>
        <v>68.86999999999999</v>
      </c>
      <c r="AI93" s="3">
        <f>IF(AND('V2 Global valeurs'!$G93="A",'V2 Global valeurs'!$E93="RENFORT 1"),VLOOKUP('V2 Global valeurs'!$A93,'V2 Global valeurs'!$A$2:$L$1221,9,FALSE),"0")</f>
        <v>24.18</v>
      </c>
      <c r="AJ93" s="3">
        <f>IF(AND('V2 Global valeurs'!$G93="A",'V2 Global valeurs'!$E93="RENFORT 1"),VLOOKUP('V2 Global valeurs'!$A93,'V2 Global valeurs'!$A$2:$L$1221,10,FALSE),"0")</f>
        <v>42.07</v>
      </c>
      <c r="AK93" s="3">
        <f>IF(AND('V2 Global valeurs'!$G93="A",'V2 Global valeurs'!$E93="RENFORT 1"),VLOOKUP('V2 Global valeurs'!$A93,'V2 Global valeurs'!$A$2:$L$1221,11,FALSE),"0")</f>
        <v>68.86999999999999</v>
      </c>
      <c r="AL93" s="3">
        <f>IF(AND('V2 Global valeurs'!$G93="A",'V2 Global valeurs'!$E93="RENFORT 1"),VLOOKUP('V2 Global valeurs'!$A93,'V2 Global valeurs'!$A$2:$L$1221,12,FALSE),"0")</f>
        <v>68.86999999999999</v>
      </c>
      <c r="AP93" s="1" t="str">
        <f>IF(AND('V2 Global valeurs'!$G93="E",'V2 Global valeurs'!$E93="RENFORT 2"),VLOOKUP('V2 Global valeurs'!$A93,'V2 Global valeurs'!$A$2:$L$1221,8,FALSE),"0")</f>
        <v>0</v>
      </c>
      <c r="AQ93" s="1" t="str">
        <f>IF(AND('V2 Global valeurs'!$G93="E",'V2 Global valeurs'!$E93="RENFORT 2"),VLOOKUP('V2 Global valeurs'!$A93,'V2 Global valeurs'!$A$2:$L$1221,9,FALSE),"0")</f>
        <v>0</v>
      </c>
      <c r="AR93" s="1" t="str">
        <f>IF(AND('V2 Global valeurs'!$G93="E",'V2 Global valeurs'!$E93="RENFORT 2"),VLOOKUP('V2 Global valeurs'!$A93,'V2 Global valeurs'!$A$2:$L$1221,10,FALSE),"0")</f>
        <v>0</v>
      </c>
      <c r="AS93" s="1" t="str">
        <f>IF(AND('V2 Global valeurs'!$G93="E",'V2 Global valeurs'!$E93="RENFORT 2"),VLOOKUP('V2 Global valeurs'!$A93,'V2 Global valeurs'!$A$2:$L$1221,11,FALSE),"0")</f>
        <v>0</v>
      </c>
      <c r="AT93" s="1" t="str">
        <f>IF(AND('V2 Global valeurs'!$G93="E",'V2 Global valeurs'!$E93="RENFORT 2"),VLOOKUP('V2 Global valeurs'!$A93,'V2 Global valeurs'!$A$2:$L$1221,12,FALSE),"0")</f>
        <v>0</v>
      </c>
      <c r="AU93" s="1" t="str">
        <f>IF(AND('V2 Global valeurs'!$G93="A",'V2 Global valeurs'!$E93="RENFORT 2"),VLOOKUP('V2 Global valeurs'!$A93,'V2 Global valeurs'!$A$2:$L$1221,8,FALSE),"0")</f>
        <v>0</v>
      </c>
      <c r="AV93" s="1" t="str">
        <f>IF(AND('V2 Global valeurs'!$G93="A",'V2 Global valeurs'!$E93="RENFORT 2"),VLOOKUP('V2 Global valeurs'!$A93,'V2 Global valeurs'!$A$2:$L$1221,9,FALSE),"0")</f>
        <v>0</v>
      </c>
      <c r="AW93" s="1" t="str">
        <f>IF(AND('V2 Global valeurs'!$G93="A",'V2 Global valeurs'!$E93="RENFORT 2"),VLOOKUP('V2 Global valeurs'!$A93,'V2 Global valeurs'!$A$2:$L$1221,10,FALSE),"0")</f>
        <v>0</v>
      </c>
      <c r="AX93" s="1" t="str">
        <f>IF(AND('V2 Global valeurs'!$G93="A",'V2 Global valeurs'!$E93="RENFORT 2"),VLOOKUP('V2 Global valeurs'!$A93,'V2 Global valeurs'!$A$2:$L$1221,11,FALSE),"0")</f>
        <v>0</v>
      </c>
      <c r="AY93" s="1" t="str">
        <f>IF(AND('V2 Global valeurs'!$G93="A",'V2 Global valeurs'!$E93="RENFORT 2"),VLOOKUP('V2 Global valeurs'!$A93,'V2 Global valeurs'!$A$2:$L$1221,12,FALSE),"0")</f>
        <v>0</v>
      </c>
    </row>
    <row r="94" spans="1:51" x14ac:dyDescent="0.25">
      <c r="A94" t="s">
        <v>255</v>
      </c>
      <c r="B94" t="s">
        <v>256</v>
      </c>
      <c r="C94" t="s">
        <v>257</v>
      </c>
      <c r="D94" t="s">
        <v>258</v>
      </c>
      <c r="E94" t="s">
        <v>367</v>
      </c>
      <c r="F94" s="2">
        <v>3</v>
      </c>
      <c r="G94" s="2" t="s">
        <v>9</v>
      </c>
      <c r="H94">
        <v>193.33</v>
      </c>
      <c r="I94">
        <v>0</v>
      </c>
      <c r="J94">
        <v>0</v>
      </c>
      <c r="K94">
        <v>0</v>
      </c>
      <c r="L94">
        <v>0</v>
      </c>
      <c r="M94" t="s">
        <v>257</v>
      </c>
      <c r="N94" t="s">
        <v>258</v>
      </c>
      <c r="O94" s="4" t="s">
        <v>9</v>
      </c>
      <c r="P94" s="9">
        <f>IF(AND('V2 Global valeurs'!$G94="E",'V2 Global valeurs'!E94="BASE"),VLOOKUP('V2 Global valeurs'!$A94,'V2 Global valeurs'!$A$2:$L$1221,8,FALSE),"0")</f>
        <v>193.33</v>
      </c>
      <c r="Q94" s="9">
        <f>IF(AND('V2 Global valeurs'!$G94="E",'V2 Global valeurs'!E94="BASE"),VLOOKUP('V2 Global valeurs'!$A94,'V2 Global valeurs'!$A$2:$L$1221,9,FALSE),"0")</f>
        <v>0</v>
      </c>
      <c r="R94" s="9">
        <f>IF(AND('V2 Global valeurs'!$G94="E",'V2 Global valeurs'!E94="BASE"),VLOOKUP('V2 Global valeurs'!$A94,'V2 Global valeurs'!$A$2:$L$1221,10,FALSE),"0")</f>
        <v>0</v>
      </c>
      <c r="S94" s="9">
        <f>IF(AND('V2 Global valeurs'!$G94="E",'V2 Global valeurs'!E94="BASE"),VLOOKUP('V2 Global valeurs'!$A94,'V2 Global valeurs'!$A$2:$L$1221,11,FALSE),"0")</f>
        <v>0</v>
      </c>
      <c r="T94" s="9">
        <f>IF(AND('V2 Global valeurs'!$G94="E",'V2 Global valeurs'!E94="BASE"),VLOOKUP('V2 Global valeurs'!$A94,'V2 Global valeurs'!$A$2:$L$1221,12,FALSE),"0")</f>
        <v>0</v>
      </c>
      <c r="U94" s="9" t="str">
        <f>IF(AND('V2 Global valeurs'!$G94="A",'V2 Global valeurs'!E94="BASE"),VLOOKUP('V2 Global valeurs'!$A94,'V2 Global valeurs'!$A$2:$L$1221,8,FALSE),"0")</f>
        <v>0</v>
      </c>
      <c r="V94" s="9" t="str">
        <f>IF(AND('V2 Global valeurs'!$G94="A",'V2 Global valeurs'!E94="BASE"),VLOOKUP('V2 Global valeurs'!$A94,'V2 Global valeurs'!$A$2:$L$1221,9,FALSE),"0")</f>
        <v>0</v>
      </c>
      <c r="W94" s="9" t="str">
        <f>IF(AND('V2 Global valeurs'!$G94="A",'V2 Global valeurs'!E94="BASE"),VLOOKUP('V2 Global valeurs'!$A94,'V2 Global valeurs'!$A$2:$L$1221,10,FALSE),"0")</f>
        <v>0</v>
      </c>
      <c r="X94" s="9" t="str">
        <f>IF(AND('V2 Global valeurs'!$G94="A",'V2 Global valeurs'!E94="BASE"),VLOOKUP('V2 Global valeurs'!$A94,'V2 Global valeurs'!$A$2:$L$1221,11,FALSE),"0")</f>
        <v>0</v>
      </c>
      <c r="Y94" s="9" t="str">
        <f>IF(AND('V2 Global valeurs'!$G94="A",'V2 Global valeurs'!E94="BASE"),VLOOKUP('V2 Global valeurs'!$A94,'V2 Global valeurs'!$A$2:$L$1221,12,FALSE),"0")</f>
        <v>0</v>
      </c>
      <c r="AB94" s="3"/>
      <c r="AC94" s="3" t="str">
        <f>IF(AND('V2 Global valeurs'!$G94="E",'V2 Global valeurs'!$E94="RENFORT 1"),VLOOKUP('V2 Global valeurs'!$A94,'V2 Global valeurs'!$A$2:$L$1221,8,FALSE),"0")</f>
        <v>0</v>
      </c>
      <c r="AD94" s="3" t="str">
        <f>IF(AND('V2 Global valeurs'!$G94="E",'V2 Global valeurs'!$E94="RENFORT 1"),VLOOKUP('V2 Global valeurs'!$A94,'V2 Global valeurs'!$A$2:$L$1221,9,FALSE),"0")</f>
        <v>0</v>
      </c>
      <c r="AE94" s="3" t="str">
        <f>IF(AND('V2 Global valeurs'!$G94="E",'V2 Global valeurs'!$E94="RENFORT 1"),VLOOKUP('V2 Global valeurs'!$A94,'V2 Global valeurs'!$A$2:$L$1221,10,FALSE),"0")</f>
        <v>0</v>
      </c>
      <c r="AF94" s="3" t="str">
        <f>IF(AND('V2 Global valeurs'!$G94="E",'V2 Global valeurs'!$E94="RENFORT 1"),VLOOKUP('V2 Global valeurs'!$A94,'V2 Global valeurs'!$A$2:$L$1221,11,FALSE),"0")</f>
        <v>0</v>
      </c>
      <c r="AG94" s="3" t="str">
        <f>IF(AND('V2 Global valeurs'!$G94="E",'V2 Global valeurs'!$E94="RENFORT 1"),VLOOKUP('V2 Global valeurs'!$A94,'V2 Global valeurs'!$A$2:$L$1221,12,FALSE),"0")</f>
        <v>0</v>
      </c>
      <c r="AH94" s="3" t="str">
        <f>IF(AND('V2 Global valeurs'!$G94="A",'V2 Global valeurs'!$E94="RENFORT 1"),VLOOKUP('V2 Global valeurs'!$A94,'V2 Global valeurs'!$A$2:$L$1221,8,FALSE),"0")</f>
        <v>0</v>
      </c>
      <c r="AI94" s="3" t="str">
        <f>IF(AND('V2 Global valeurs'!$G94="A",'V2 Global valeurs'!$E94="RENFORT 1"),VLOOKUP('V2 Global valeurs'!$A94,'V2 Global valeurs'!$A$2:$L$1221,9,FALSE),"0")</f>
        <v>0</v>
      </c>
      <c r="AJ94" s="3" t="str">
        <f>IF(AND('V2 Global valeurs'!$G94="A",'V2 Global valeurs'!$E94="RENFORT 1"),VLOOKUP('V2 Global valeurs'!$A94,'V2 Global valeurs'!$A$2:$L$1221,10,FALSE),"0")</f>
        <v>0</v>
      </c>
      <c r="AK94" s="3" t="str">
        <f>IF(AND('V2 Global valeurs'!$G94="A",'V2 Global valeurs'!$E94="RENFORT 1"),VLOOKUP('V2 Global valeurs'!$A94,'V2 Global valeurs'!$A$2:$L$1221,11,FALSE),"0")</f>
        <v>0</v>
      </c>
      <c r="AL94" s="3" t="str">
        <f>IF(AND('V2 Global valeurs'!$G94="A",'V2 Global valeurs'!$E94="RENFORT 1"),VLOOKUP('V2 Global valeurs'!$A94,'V2 Global valeurs'!$A$2:$L$1221,12,FALSE),"0")</f>
        <v>0</v>
      </c>
      <c r="AP94" s="1" t="str">
        <f>IF(AND('V2 Global valeurs'!$G94="E",'V2 Global valeurs'!$E94="RENFORT 2"),VLOOKUP('V2 Global valeurs'!$A94,'V2 Global valeurs'!$A$2:$L$1221,8,FALSE),"0")</f>
        <v>0</v>
      </c>
      <c r="AQ94" s="1" t="str">
        <f>IF(AND('V2 Global valeurs'!$G94="E",'V2 Global valeurs'!$E94="RENFORT 2"),VLOOKUP('V2 Global valeurs'!$A94,'V2 Global valeurs'!$A$2:$L$1221,9,FALSE),"0")</f>
        <v>0</v>
      </c>
      <c r="AR94" s="1" t="str">
        <f>IF(AND('V2 Global valeurs'!$G94="E",'V2 Global valeurs'!$E94="RENFORT 2"),VLOOKUP('V2 Global valeurs'!$A94,'V2 Global valeurs'!$A$2:$L$1221,10,FALSE),"0")</f>
        <v>0</v>
      </c>
      <c r="AS94" s="1" t="str">
        <f>IF(AND('V2 Global valeurs'!$G94="E",'V2 Global valeurs'!$E94="RENFORT 2"),VLOOKUP('V2 Global valeurs'!$A94,'V2 Global valeurs'!$A$2:$L$1221,11,FALSE),"0")</f>
        <v>0</v>
      </c>
      <c r="AT94" s="1" t="str">
        <f>IF(AND('V2 Global valeurs'!$G94="E",'V2 Global valeurs'!$E94="RENFORT 2"),VLOOKUP('V2 Global valeurs'!$A94,'V2 Global valeurs'!$A$2:$L$1221,12,FALSE),"0")</f>
        <v>0</v>
      </c>
      <c r="AU94" s="1" t="str">
        <f>IF(AND('V2 Global valeurs'!$G94="A",'V2 Global valeurs'!$E94="RENFORT 2"),VLOOKUP('V2 Global valeurs'!$A94,'V2 Global valeurs'!$A$2:$L$1221,8,FALSE),"0")</f>
        <v>0</v>
      </c>
      <c r="AV94" s="1" t="str">
        <f>IF(AND('V2 Global valeurs'!$G94="A",'V2 Global valeurs'!$E94="RENFORT 2"),VLOOKUP('V2 Global valeurs'!$A94,'V2 Global valeurs'!$A$2:$L$1221,9,FALSE),"0")</f>
        <v>0</v>
      </c>
      <c r="AW94" s="1" t="str">
        <f>IF(AND('V2 Global valeurs'!$G94="A",'V2 Global valeurs'!$E94="RENFORT 2"),VLOOKUP('V2 Global valeurs'!$A94,'V2 Global valeurs'!$A$2:$L$1221,10,FALSE),"0")</f>
        <v>0</v>
      </c>
      <c r="AX94" s="1" t="str">
        <f>IF(AND('V2 Global valeurs'!$G94="A",'V2 Global valeurs'!$E94="RENFORT 2"),VLOOKUP('V2 Global valeurs'!$A94,'V2 Global valeurs'!$A$2:$L$1221,11,FALSE),"0")</f>
        <v>0</v>
      </c>
      <c r="AY94" s="1" t="str">
        <f>IF(AND('V2 Global valeurs'!$G94="A",'V2 Global valeurs'!$E94="RENFORT 2"),VLOOKUP('V2 Global valeurs'!$A94,'V2 Global valeurs'!$A$2:$L$1221,12,FALSE),"0")</f>
        <v>0</v>
      </c>
    </row>
    <row r="95" spans="1:51" x14ac:dyDescent="0.25">
      <c r="A95" t="s">
        <v>259</v>
      </c>
      <c r="B95" t="s">
        <v>256</v>
      </c>
      <c r="C95" t="s">
        <v>260</v>
      </c>
      <c r="D95" t="s">
        <v>261</v>
      </c>
      <c r="E95" t="s">
        <v>368</v>
      </c>
      <c r="F95">
        <v>3</v>
      </c>
      <c r="G95" s="2" t="s">
        <v>14</v>
      </c>
      <c r="H95">
        <v>30.08</v>
      </c>
      <c r="I95">
        <v>0</v>
      </c>
      <c r="J95">
        <v>0</v>
      </c>
      <c r="K95">
        <v>0</v>
      </c>
      <c r="L95">
        <v>0</v>
      </c>
      <c r="O95" s="4"/>
      <c r="P95" s="9" t="str">
        <f>IF(AND('V2 Global valeurs'!$G95="E",'V2 Global valeurs'!E95="BASE"),VLOOKUP('V2 Global valeurs'!$A95,'V2 Global valeurs'!$A$2:$L$1221,8,FALSE),"0")</f>
        <v>0</v>
      </c>
      <c r="Q95" s="9" t="str">
        <f>IF(AND('V2 Global valeurs'!$G95="E",'V2 Global valeurs'!E95="BASE"),VLOOKUP('V2 Global valeurs'!$A95,'V2 Global valeurs'!$A$2:$L$1221,9,FALSE),"0")</f>
        <v>0</v>
      </c>
      <c r="R95" s="9" t="str">
        <f>IF(AND('V2 Global valeurs'!$G95="E",'V2 Global valeurs'!E95="BASE"),VLOOKUP('V2 Global valeurs'!$A95,'V2 Global valeurs'!$A$2:$L$1221,10,FALSE),"0")</f>
        <v>0</v>
      </c>
      <c r="S95" s="9" t="str">
        <f>IF(AND('V2 Global valeurs'!$G95="E",'V2 Global valeurs'!E95="BASE"),VLOOKUP('V2 Global valeurs'!$A95,'V2 Global valeurs'!$A$2:$L$1221,11,FALSE),"0")</f>
        <v>0</v>
      </c>
      <c r="T95" s="9" t="str">
        <f>IF(AND('V2 Global valeurs'!$G95="E",'V2 Global valeurs'!E95="BASE"),VLOOKUP('V2 Global valeurs'!$A95,'V2 Global valeurs'!$A$2:$L$1221,12,FALSE),"0")</f>
        <v>0</v>
      </c>
      <c r="U95" s="9" t="str">
        <f>IF(AND('V2 Global valeurs'!$G95="A",'V2 Global valeurs'!E95="BASE"),VLOOKUP('V2 Global valeurs'!$A95,'V2 Global valeurs'!$A$2:$L$1221,8,FALSE),"0")</f>
        <v>0</v>
      </c>
      <c r="V95" s="9" t="str">
        <f>IF(AND('V2 Global valeurs'!$G95="A",'V2 Global valeurs'!E95="BASE"),VLOOKUP('V2 Global valeurs'!$A95,'V2 Global valeurs'!$A$2:$L$1221,9,FALSE),"0")</f>
        <v>0</v>
      </c>
      <c r="W95" s="9" t="str">
        <f>IF(AND('V2 Global valeurs'!$G95="A",'V2 Global valeurs'!E95="BASE"),VLOOKUP('V2 Global valeurs'!$A95,'V2 Global valeurs'!$A$2:$L$1221,10,FALSE),"0")</f>
        <v>0</v>
      </c>
      <c r="X95" s="9" t="str">
        <f>IF(AND('V2 Global valeurs'!$G95="A",'V2 Global valeurs'!E95="BASE"),VLOOKUP('V2 Global valeurs'!$A95,'V2 Global valeurs'!$A$2:$L$1221,11,FALSE),"0")</f>
        <v>0</v>
      </c>
      <c r="Y95" s="9" t="str">
        <f>IF(AND('V2 Global valeurs'!$G95="A",'V2 Global valeurs'!E95="BASE"),VLOOKUP('V2 Global valeurs'!$A95,'V2 Global valeurs'!$A$2:$L$1221,12,FALSE),"0")</f>
        <v>0</v>
      </c>
      <c r="Z95" t="s">
        <v>260</v>
      </c>
      <c r="AA95" t="s">
        <v>261</v>
      </c>
      <c r="AB95" s="3" t="s">
        <v>14</v>
      </c>
      <c r="AC95" s="3" t="str">
        <f>IF(AND('V2 Global valeurs'!$G95="E",'V2 Global valeurs'!$E95="RENFORT 1"),VLOOKUP('V2 Global valeurs'!$A95,'V2 Global valeurs'!$A$2:$L$1221,8,FALSE),"0")</f>
        <v>0</v>
      </c>
      <c r="AD95" s="3" t="str">
        <f>IF(AND('V2 Global valeurs'!$G95="E",'V2 Global valeurs'!$E95="RENFORT 1"),VLOOKUP('V2 Global valeurs'!$A95,'V2 Global valeurs'!$A$2:$L$1221,9,FALSE),"0")</f>
        <v>0</v>
      </c>
      <c r="AE95" s="3" t="str">
        <f>IF(AND('V2 Global valeurs'!$G95="E",'V2 Global valeurs'!$E95="RENFORT 1"),VLOOKUP('V2 Global valeurs'!$A95,'V2 Global valeurs'!$A$2:$L$1221,10,FALSE),"0")</f>
        <v>0</v>
      </c>
      <c r="AF95" s="3" t="str">
        <f>IF(AND('V2 Global valeurs'!$G95="E",'V2 Global valeurs'!$E95="RENFORT 1"),VLOOKUP('V2 Global valeurs'!$A95,'V2 Global valeurs'!$A$2:$L$1221,11,FALSE),"0")</f>
        <v>0</v>
      </c>
      <c r="AG95" s="3" t="str">
        <f>IF(AND('V2 Global valeurs'!$G95="E",'V2 Global valeurs'!$E95="RENFORT 1"),VLOOKUP('V2 Global valeurs'!$A95,'V2 Global valeurs'!$A$2:$L$1221,12,FALSE),"0")</f>
        <v>0</v>
      </c>
      <c r="AH95" s="3">
        <f>IF(AND('V2 Global valeurs'!$G95="A",'V2 Global valeurs'!$E95="RENFORT 1"),VLOOKUP('V2 Global valeurs'!$A95,'V2 Global valeurs'!$A$2:$L$1221,8,FALSE),"0")</f>
        <v>30.08</v>
      </c>
      <c r="AI95" s="3">
        <f>IF(AND('V2 Global valeurs'!$G95="A",'V2 Global valeurs'!$E95="RENFORT 1"),VLOOKUP('V2 Global valeurs'!$A95,'V2 Global valeurs'!$A$2:$L$1221,9,FALSE),"0")</f>
        <v>0</v>
      </c>
      <c r="AJ95" s="3">
        <f>IF(AND('V2 Global valeurs'!$G95="A",'V2 Global valeurs'!$E95="RENFORT 1"),VLOOKUP('V2 Global valeurs'!$A95,'V2 Global valeurs'!$A$2:$L$1221,10,FALSE),"0")</f>
        <v>0</v>
      </c>
      <c r="AK95" s="3">
        <f>IF(AND('V2 Global valeurs'!$G95="A",'V2 Global valeurs'!$E95="RENFORT 1"),VLOOKUP('V2 Global valeurs'!$A95,'V2 Global valeurs'!$A$2:$L$1221,11,FALSE),"0")</f>
        <v>0</v>
      </c>
      <c r="AL95" s="3">
        <f>IF(AND('V2 Global valeurs'!$G95="A",'V2 Global valeurs'!$E95="RENFORT 1"),VLOOKUP('V2 Global valeurs'!$A95,'V2 Global valeurs'!$A$2:$L$1221,12,FALSE),"0")</f>
        <v>0</v>
      </c>
      <c r="AP95" s="1" t="str">
        <f>IF(AND('V2 Global valeurs'!$G95="E",'V2 Global valeurs'!$E95="RENFORT 2"),VLOOKUP('V2 Global valeurs'!$A95,'V2 Global valeurs'!$A$2:$L$1221,8,FALSE),"0")</f>
        <v>0</v>
      </c>
      <c r="AQ95" s="1" t="str">
        <f>IF(AND('V2 Global valeurs'!$G95="E",'V2 Global valeurs'!$E95="RENFORT 2"),VLOOKUP('V2 Global valeurs'!$A95,'V2 Global valeurs'!$A$2:$L$1221,9,FALSE),"0")</f>
        <v>0</v>
      </c>
      <c r="AR95" s="1" t="str">
        <f>IF(AND('V2 Global valeurs'!$G95="E",'V2 Global valeurs'!$E95="RENFORT 2"),VLOOKUP('V2 Global valeurs'!$A95,'V2 Global valeurs'!$A$2:$L$1221,10,FALSE),"0")</f>
        <v>0</v>
      </c>
      <c r="AS95" s="1" t="str">
        <f>IF(AND('V2 Global valeurs'!$G95="E",'V2 Global valeurs'!$E95="RENFORT 2"),VLOOKUP('V2 Global valeurs'!$A95,'V2 Global valeurs'!$A$2:$L$1221,11,FALSE),"0")</f>
        <v>0</v>
      </c>
      <c r="AT95" s="1" t="str">
        <f>IF(AND('V2 Global valeurs'!$G95="E",'V2 Global valeurs'!$E95="RENFORT 2"),VLOOKUP('V2 Global valeurs'!$A95,'V2 Global valeurs'!$A$2:$L$1221,12,FALSE),"0")</f>
        <v>0</v>
      </c>
      <c r="AU95" s="1" t="str">
        <f>IF(AND('V2 Global valeurs'!$G95="A",'V2 Global valeurs'!$E95="RENFORT 2"),VLOOKUP('V2 Global valeurs'!$A95,'V2 Global valeurs'!$A$2:$L$1221,8,FALSE),"0")</f>
        <v>0</v>
      </c>
      <c r="AV95" s="1" t="str">
        <f>IF(AND('V2 Global valeurs'!$G95="A",'V2 Global valeurs'!$E95="RENFORT 2"),VLOOKUP('V2 Global valeurs'!$A95,'V2 Global valeurs'!$A$2:$L$1221,9,FALSE),"0")</f>
        <v>0</v>
      </c>
      <c r="AW95" s="1" t="str">
        <f>IF(AND('V2 Global valeurs'!$G95="A",'V2 Global valeurs'!$E95="RENFORT 2"),VLOOKUP('V2 Global valeurs'!$A95,'V2 Global valeurs'!$A$2:$L$1221,10,FALSE),"0")</f>
        <v>0</v>
      </c>
      <c r="AX95" s="1" t="str">
        <f>IF(AND('V2 Global valeurs'!$G95="A",'V2 Global valeurs'!$E95="RENFORT 2"),VLOOKUP('V2 Global valeurs'!$A95,'V2 Global valeurs'!$A$2:$L$1221,11,FALSE),"0")</f>
        <v>0</v>
      </c>
      <c r="AY95" s="1" t="str">
        <f>IF(AND('V2 Global valeurs'!$G95="A",'V2 Global valeurs'!$E95="RENFORT 2"),VLOOKUP('V2 Global valeurs'!$A95,'V2 Global valeurs'!$A$2:$L$1221,12,FALSE),"0")</f>
        <v>0</v>
      </c>
    </row>
    <row r="96" spans="1:51" x14ac:dyDescent="0.25">
      <c r="A96" t="s">
        <v>262</v>
      </c>
      <c r="B96" t="s">
        <v>263</v>
      </c>
      <c r="C96" t="s">
        <v>264</v>
      </c>
      <c r="D96" t="s">
        <v>265</v>
      </c>
      <c r="E96" t="s">
        <v>367</v>
      </c>
      <c r="F96" s="2">
        <v>4</v>
      </c>
      <c r="G96" s="2" t="s">
        <v>9</v>
      </c>
      <c r="H96">
        <v>0</v>
      </c>
      <c r="I96">
        <v>68.940000000000012</v>
      </c>
      <c r="J96">
        <v>0</v>
      </c>
      <c r="K96">
        <v>182.38000000000002</v>
      </c>
      <c r="L96">
        <v>0</v>
      </c>
      <c r="M96" t="s">
        <v>264</v>
      </c>
      <c r="N96" t="s">
        <v>265</v>
      </c>
      <c r="O96" s="4" t="s">
        <v>9</v>
      </c>
      <c r="P96" s="9">
        <f>IF(AND('V2 Global valeurs'!$G96="E",'V2 Global valeurs'!E96="BASE"),VLOOKUP('V2 Global valeurs'!$A96,'V2 Global valeurs'!$A$2:$L$1221,8,FALSE),"0")</f>
        <v>0</v>
      </c>
      <c r="Q96" s="9">
        <f>IF(AND('V2 Global valeurs'!$G96="E",'V2 Global valeurs'!E96="BASE"),VLOOKUP('V2 Global valeurs'!$A96,'V2 Global valeurs'!$A$2:$L$1221,9,FALSE),"0")</f>
        <v>68.940000000000012</v>
      </c>
      <c r="R96" s="9">
        <f>IF(AND('V2 Global valeurs'!$G96="E",'V2 Global valeurs'!E96="BASE"),VLOOKUP('V2 Global valeurs'!$A96,'V2 Global valeurs'!$A$2:$L$1221,10,FALSE),"0")</f>
        <v>0</v>
      </c>
      <c r="S96" s="9">
        <f>IF(AND('V2 Global valeurs'!$G96="E",'V2 Global valeurs'!E96="BASE"),VLOOKUP('V2 Global valeurs'!$A96,'V2 Global valeurs'!$A$2:$L$1221,11,FALSE),"0")</f>
        <v>182.38000000000002</v>
      </c>
      <c r="T96" s="9">
        <f>IF(AND('V2 Global valeurs'!$G96="E",'V2 Global valeurs'!E96="BASE"),VLOOKUP('V2 Global valeurs'!$A96,'V2 Global valeurs'!$A$2:$L$1221,12,FALSE),"0")</f>
        <v>0</v>
      </c>
      <c r="U96" s="9" t="str">
        <f>IF(AND('V2 Global valeurs'!$G96="A",'V2 Global valeurs'!E96="BASE"),VLOOKUP('V2 Global valeurs'!$A96,'V2 Global valeurs'!$A$2:$L$1221,8,FALSE),"0")</f>
        <v>0</v>
      </c>
      <c r="V96" s="9" t="str">
        <f>IF(AND('V2 Global valeurs'!$G96="A",'V2 Global valeurs'!E96="BASE"),VLOOKUP('V2 Global valeurs'!$A96,'V2 Global valeurs'!$A$2:$L$1221,9,FALSE),"0")</f>
        <v>0</v>
      </c>
      <c r="W96" s="9" t="str">
        <f>IF(AND('V2 Global valeurs'!$G96="A",'V2 Global valeurs'!E96="BASE"),VLOOKUP('V2 Global valeurs'!$A96,'V2 Global valeurs'!$A$2:$L$1221,10,FALSE),"0")</f>
        <v>0</v>
      </c>
      <c r="X96" s="9" t="str">
        <f>IF(AND('V2 Global valeurs'!$G96="A",'V2 Global valeurs'!E96="BASE"),VLOOKUP('V2 Global valeurs'!$A96,'V2 Global valeurs'!$A$2:$L$1221,11,FALSE),"0")</f>
        <v>0</v>
      </c>
      <c r="Y96" s="9" t="str">
        <f>IF(AND('V2 Global valeurs'!$G96="A",'V2 Global valeurs'!E96="BASE"),VLOOKUP('V2 Global valeurs'!$A96,'V2 Global valeurs'!$A$2:$L$1221,12,FALSE),"0")</f>
        <v>0</v>
      </c>
      <c r="AB96" s="3"/>
      <c r="AC96" s="3" t="str">
        <f>IF(AND('V2 Global valeurs'!$G96="E",'V2 Global valeurs'!$E96="RENFORT 1"),VLOOKUP('V2 Global valeurs'!$A96,'V2 Global valeurs'!$A$2:$L$1221,8,FALSE),"0")</f>
        <v>0</v>
      </c>
      <c r="AD96" s="3" t="str">
        <f>IF(AND('V2 Global valeurs'!$G96="E",'V2 Global valeurs'!$E96="RENFORT 1"),VLOOKUP('V2 Global valeurs'!$A96,'V2 Global valeurs'!$A$2:$L$1221,9,FALSE),"0")</f>
        <v>0</v>
      </c>
      <c r="AE96" s="3" t="str">
        <f>IF(AND('V2 Global valeurs'!$G96="E",'V2 Global valeurs'!$E96="RENFORT 1"),VLOOKUP('V2 Global valeurs'!$A96,'V2 Global valeurs'!$A$2:$L$1221,10,FALSE),"0")</f>
        <v>0</v>
      </c>
      <c r="AF96" s="3" t="str">
        <f>IF(AND('V2 Global valeurs'!$G96="E",'V2 Global valeurs'!$E96="RENFORT 1"),VLOOKUP('V2 Global valeurs'!$A96,'V2 Global valeurs'!$A$2:$L$1221,11,FALSE),"0")</f>
        <v>0</v>
      </c>
      <c r="AG96" s="3" t="str">
        <f>IF(AND('V2 Global valeurs'!$G96="E",'V2 Global valeurs'!$E96="RENFORT 1"),VLOOKUP('V2 Global valeurs'!$A96,'V2 Global valeurs'!$A$2:$L$1221,12,FALSE),"0")</f>
        <v>0</v>
      </c>
      <c r="AH96" s="3" t="str">
        <f>IF(AND('V2 Global valeurs'!$G96="A",'V2 Global valeurs'!$E96="RENFORT 1"),VLOOKUP('V2 Global valeurs'!$A96,'V2 Global valeurs'!$A$2:$L$1221,8,FALSE),"0")</f>
        <v>0</v>
      </c>
      <c r="AI96" s="3" t="str">
        <f>IF(AND('V2 Global valeurs'!$G96="A",'V2 Global valeurs'!$E96="RENFORT 1"),VLOOKUP('V2 Global valeurs'!$A96,'V2 Global valeurs'!$A$2:$L$1221,9,FALSE),"0")</f>
        <v>0</v>
      </c>
      <c r="AJ96" s="3" t="str">
        <f>IF(AND('V2 Global valeurs'!$G96="A",'V2 Global valeurs'!$E96="RENFORT 1"),VLOOKUP('V2 Global valeurs'!$A96,'V2 Global valeurs'!$A$2:$L$1221,10,FALSE),"0")</f>
        <v>0</v>
      </c>
      <c r="AK96" s="3" t="str">
        <f>IF(AND('V2 Global valeurs'!$G96="A",'V2 Global valeurs'!$E96="RENFORT 1"),VLOOKUP('V2 Global valeurs'!$A96,'V2 Global valeurs'!$A$2:$L$1221,11,FALSE),"0")</f>
        <v>0</v>
      </c>
      <c r="AL96" s="3" t="str">
        <f>IF(AND('V2 Global valeurs'!$G96="A",'V2 Global valeurs'!$E96="RENFORT 1"),VLOOKUP('V2 Global valeurs'!$A96,'V2 Global valeurs'!$A$2:$L$1221,12,FALSE),"0")</f>
        <v>0</v>
      </c>
      <c r="AP96" s="1" t="str">
        <f>IF(AND('V2 Global valeurs'!$G96="E",'V2 Global valeurs'!$E96="RENFORT 2"),VLOOKUP('V2 Global valeurs'!$A96,'V2 Global valeurs'!$A$2:$L$1221,8,FALSE),"0")</f>
        <v>0</v>
      </c>
      <c r="AQ96" s="1" t="str">
        <f>IF(AND('V2 Global valeurs'!$G96="E",'V2 Global valeurs'!$E96="RENFORT 2"),VLOOKUP('V2 Global valeurs'!$A96,'V2 Global valeurs'!$A$2:$L$1221,9,FALSE),"0")</f>
        <v>0</v>
      </c>
      <c r="AR96" s="1" t="str">
        <f>IF(AND('V2 Global valeurs'!$G96="E",'V2 Global valeurs'!$E96="RENFORT 2"),VLOOKUP('V2 Global valeurs'!$A96,'V2 Global valeurs'!$A$2:$L$1221,10,FALSE),"0")</f>
        <v>0</v>
      </c>
      <c r="AS96" s="1" t="str">
        <f>IF(AND('V2 Global valeurs'!$G96="E",'V2 Global valeurs'!$E96="RENFORT 2"),VLOOKUP('V2 Global valeurs'!$A96,'V2 Global valeurs'!$A$2:$L$1221,11,FALSE),"0")</f>
        <v>0</v>
      </c>
      <c r="AT96" s="1" t="str">
        <f>IF(AND('V2 Global valeurs'!$G96="E",'V2 Global valeurs'!$E96="RENFORT 2"),VLOOKUP('V2 Global valeurs'!$A96,'V2 Global valeurs'!$A$2:$L$1221,12,FALSE),"0")</f>
        <v>0</v>
      </c>
      <c r="AU96" s="1" t="str">
        <f>IF(AND('V2 Global valeurs'!$G96="A",'V2 Global valeurs'!$E96="RENFORT 2"),VLOOKUP('V2 Global valeurs'!$A96,'V2 Global valeurs'!$A$2:$L$1221,8,FALSE),"0")</f>
        <v>0</v>
      </c>
      <c r="AV96" s="1" t="str">
        <f>IF(AND('V2 Global valeurs'!$G96="A",'V2 Global valeurs'!$E96="RENFORT 2"),VLOOKUP('V2 Global valeurs'!$A96,'V2 Global valeurs'!$A$2:$L$1221,9,FALSE),"0")</f>
        <v>0</v>
      </c>
      <c r="AW96" s="1" t="str">
        <f>IF(AND('V2 Global valeurs'!$G96="A",'V2 Global valeurs'!$E96="RENFORT 2"),VLOOKUP('V2 Global valeurs'!$A96,'V2 Global valeurs'!$A$2:$L$1221,10,FALSE),"0")</f>
        <v>0</v>
      </c>
      <c r="AX96" s="1" t="str">
        <f>IF(AND('V2 Global valeurs'!$G96="A",'V2 Global valeurs'!$E96="RENFORT 2"),VLOOKUP('V2 Global valeurs'!$A96,'V2 Global valeurs'!$A$2:$L$1221,11,FALSE),"0")</f>
        <v>0</v>
      </c>
      <c r="AY96" s="1" t="str">
        <f>IF(AND('V2 Global valeurs'!$G96="A",'V2 Global valeurs'!$E96="RENFORT 2"),VLOOKUP('V2 Global valeurs'!$A96,'V2 Global valeurs'!$A$2:$L$1221,12,FALSE),"0")</f>
        <v>0</v>
      </c>
    </row>
    <row r="97" spans="1:51" x14ac:dyDescent="0.25">
      <c r="A97" t="s">
        <v>266</v>
      </c>
      <c r="B97" t="s">
        <v>263</v>
      </c>
      <c r="C97" t="s">
        <v>267</v>
      </c>
      <c r="D97" t="s">
        <v>268</v>
      </c>
      <c r="E97" t="s">
        <v>367</v>
      </c>
      <c r="F97" s="2">
        <v>8</v>
      </c>
      <c r="G97" s="2" t="s">
        <v>9</v>
      </c>
      <c r="H97">
        <v>112.53000000000002</v>
      </c>
      <c r="I97">
        <v>40.269999999999996</v>
      </c>
      <c r="J97">
        <v>69.170000000000016</v>
      </c>
      <c r="K97">
        <v>112.53000000000002</v>
      </c>
      <c r="L97">
        <v>112.53000000000002</v>
      </c>
      <c r="M97" t="s">
        <v>267</v>
      </c>
      <c r="N97" t="s">
        <v>268</v>
      </c>
      <c r="O97" s="4" t="s">
        <v>9</v>
      </c>
      <c r="P97" s="9">
        <f>IF(AND('V2 Global valeurs'!$G97="E",'V2 Global valeurs'!E97="BASE"),VLOOKUP('V2 Global valeurs'!$A97,'V2 Global valeurs'!$A$2:$L$1221,8,FALSE),"0")</f>
        <v>112.53000000000002</v>
      </c>
      <c r="Q97" s="9">
        <f>IF(AND('V2 Global valeurs'!$G97="E",'V2 Global valeurs'!E97="BASE"),VLOOKUP('V2 Global valeurs'!$A97,'V2 Global valeurs'!$A$2:$L$1221,9,FALSE),"0")</f>
        <v>40.269999999999996</v>
      </c>
      <c r="R97" s="9">
        <f>IF(AND('V2 Global valeurs'!$G97="E",'V2 Global valeurs'!E97="BASE"),VLOOKUP('V2 Global valeurs'!$A97,'V2 Global valeurs'!$A$2:$L$1221,10,FALSE),"0")</f>
        <v>69.170000000000016</v>
      </c>
      <c r="S97" s="9">
        <f>IF(AND('V2 Global valeurs'!$G97="E",'V2 Global valeurs'!E97="BASE"),VLOOKUP('V2 Global valeurs'!$A97,'V2 Global valeurs'!$A$2:$L$1221,11,FALSE),"0")</f>
        <v>112.53000000000002</v>
      </c>
      <c r="T97" s="9">
        <f>IF(AND('V2 Global valeurs'!$G97="E",'V2 Global valeurs'!E97="BASE"),VLOOKUP('V2 Global valeurs'!$A97,'V2 Global valeurs'!$A$2:$L$1221,12,FALSE),"0")</f>
        <v>112.53000000000002</v>
      </c>
      <c r="U97" s="9" t="str">
        <f>IF(AND('V2 Global valeurs'!$G97="A",'V2 Global valeurs'!E97="BASE"),VLOOKUP('V2 Global valeurs'!$A97,'V2 Global valeurs'!$A$2:$L$1221,8,FALSE),"0")</f>
        <v>0</v>
      </c>
      <c r="V97" s="9" t="str">
        <f>IF(AND('V2 Global valeurs'!$G97="A",'V2 Global valeurs'!E97="BASE"),VLOOKUP('V2 Global valeurs'!$A97,'V2 Global valeurs'!$A$2:$L$1221,9,FALSE),"0")</f>
        <v>0</v>
      </c>
      <c r="W97" s="9" t="str">
        <f>IF(AND('V2 Global valeurs'!$G97="A",'V2 Global valeurs'!E97="BASE"),VLOOKUP('V2 Global valeurs'!$A97,'V2 Global valeurs'!$A$2:$L$1221,10,FALSE),"0")</f>
        <v>0</v>
      </c>
      <c r="X97" s="9" t="str">
        <f>IF(AND('V2 Global valeurs'!$G97="A",'V2 Global valeurs'!E97="BASE"),VLOOKUP('V2 Global valeurs'!$A97,'V2 Global valeurs'!$A$2:$L$1221,11,FALSE),"0")</f>
        <v>0</v>
      </c>
      <c r="Y97" s="9" t="str">
        <f>IF(AND('V2 Global valeurs'!$G97="A",'V2 Global valeurs'!E97="BASE"),VLOOKUP('V2 Global valeurs'!$A97,'V2 Global valeurs'!$A$2:$L$1221,12,FALSE),"0")</f>
        <v>0</v>
      </c>
      <c r="AB97" s="3"/>
      <c r="AC97" s="3" t="str">
        <f>IF(AND('V2 Global valeurs'!$G97="E",'V2 Global valeurs'!$E97="RENFORT 1"),VLOOKUP('V2 Global valeurs'!$A97,'V2 Global valeurs'!$A$2:$L$1221,8,FALSE),"0")</f>
        <v>0</v>
      </c>
      <c r="AD97" s="3" t="str">
        <f>IF(AND('V2 Global valeurs'!$G97="E",'V2 Global valeurs'!$E97="RENFORT 1"),VLOOKUP('V2 Global valeurs'!$A97,'V2 Global valeurs'!$A$2:$L$1221,9,FALSE),"0")</f>
        <v>0</v>
      </c>
      <c r="AE97" s="3" t="str">
        <f>IF(AND('V2 Global valeurs'!$G97="E",'V2 Global valeurs'!$E97="RENFORT 1"),VLOOKUP('V2 Global valeurs'!$A97,'V2 Global valeurs'!$A$2:$L$1221,10,FALSE),"0")</f>
        <v>0</v>
      </c>
      <c r="AF97" s="3" t="str">
        <f>IF(AND('V2 Global valeurs'!$G97="E",'V2 Global valeurs'!$E97="RENFORT 1"),VLOOKUP('V2 Global valeurs'!$A97,'V2 Global valeurs'!$A$2:$L$1221,11,FALSE),"0")</f>
        <v>0</v>
      </c>
      <c r="AG97" s="3" t="str">
        <f>IF(AND('V2 Global valeurs'!$G97="E",'V2 Global valeurs'!$E97="RENFORT 1"),VLOOKUP('V2 Global valeurs'!$A97,'V2 Global valeurs'!$A$2:$L$1221,12,FALSE),"0")</f>
        <v>0</v>
      </c>
      <c r="AH97" s="3" t="str">
        <f>IF(AND('V2 Global valeurs'!$G97="A",'V2 Global valeurs'!$E97="RENFORT 1"),VLOOKUP('V2 Global valeurs'!$A97,'V2 Global valeurs'!$A$2:$L$1221,8,FALSE),"0")</f>
        <v>0</v>
      </c>
      <c r="AI97" s="3" t="str">
        <f>IF(AND('V2 Global valeurs'!$G97="A",'V2 Global valeurs'!$E97="RENFORT 1"),VLOOKUP('V2 Global valeurs'!$A97,'V2 Global valeurs'!$A$2:$L$1221,9,FALSE),"0")</f>
        <v>0</v>
      </c>
      <c r="AJ97" s="3" t="str">
        <f>IF(AND('V2 Global valeurs'!$G97="A",'V2 Global valeurs'!$E97="RENFORT 1"),VLOOKUP('V2 Global valeurs'!$A97,'V2 Global valeurs'!$A$2:$L$1221,10,FALSE),"0")</f>
        <v>0</v>
      </c>
      <c r="AK97" s="3" t="str">
        <f>IF(AND('V2 Global valeurs'!$G97="A",'V2 Global valeurs'!$E97="RENFORT 1"),VLOOKUP('V2 Global valeurs'!$A97,'V2 Global valeurs'!$A$2:$L$1221,11,FALSE),"0")</f>
        <v>0</v>
      </c>
      <c r="AL97" s="3" t="str">
        <f>IF(AND('V2 Global valeurs'!$G97="A",'V2 Global valeurs'!$E97="RENFORT 1"),VLOOKUP('V2 Global valeurs'!$A97,'V2 Global valeurs'!$A$2:$L$1221,12,FALSE),"0")</f>
        <v>0</v>
      </c>
      <c r="AP97" s="1" t="str">
        <f>IF(AND('V2 Global valeurs'!$G97="E",'V2 Global valeurs'!$E97="RENFORT 2"),VLOOKUP('V2 Global valeurs'!$A97,'V2 Global valeurs'!$A$2:$L$1221,8,FALSE),"0")</f>
        <v>0</v>
      </c>
      <c r="AQ97" s="1" t="str">
        <f>IF(AND('V2 Global valeurs'!$G97="E",'V2 Global valeurs'!$E97="RENFORT 2"),VLOOKUP('V2 Global valeurs'!$A97,'V2 Global valeurs'!$A$2:$L$1221,9,FALSE),"0")</f>
        <v>0</v>
      </c>
      <c r="AR97" s="1" t="str">
        <f>IF(AND('V2 Global valeurs'!$G97="E",'V2 Global valeurs'!$E97="RENFORT 2"),VLOOKUP('V2 Global valeurs'!$A97,'V2 Global valeurs'!$A$2:$L$1221,10,FALSE),"0")</f>
        <v>0</v>
      </c>
      <c r="AS97" s="1" t="str">
        <f>IF(AND('V2 Global valeurs'!$G97="E",'V2 Global valeurs'!$E97="RENFORT 2"),VLOOKUP('V2 Global valeurs'!$A97,'V2 Global valeurs'!$A$2:$L$1221,11,FALSE),"0")</f>
        <v>0</v>
      </c>
      <c r="AT97" s="1" t="str">
        <f>IF(AND('V2 Global valeurs'!$G97="E",'V2 Global valeurs'!$E97="RENFORT 2"),VLOOKUP('V2 Global valeurs'!$A97,'V2 Global valeurs'!$A$2:$L$1221,12,FALSE),"0")</f>
        <v>0</v>
      </c>
      <c r="AU97" s="1" t="str">
        <f>IF(AND('V2 Global valeurs'!$G97="A",'V2 Global valeurs'!$E97="RENFORT 2"),VLOOKUP('V2 Global valeurs'!$A97,'V2 Global valeurs'!$A$2:$L$1221,8,FALSE),"0")</f>
        <v>0</v>
      </c>
      <c r="AV97" s="1" t="str">
        <f>IF(AND('V2 Global valeurs'!$G97="A",'V2 Global valeurs'!$E97="RENFORT 2"),VLOOKUP('V2 Global valeurs'!$A97,'V2 Global valeurs'!$A$2:$L$1221,9,FALSE),"0")</f>
        <v>0</v>
      </c>
      <c r="AW97" s="1" t="str">
        <f>IF(AND('V2 Global valeurs'!$G97="A",'V2 Global valeurs'!$E97="RENFORT 2"),VLOOKUP('V2 Global valeurs'!$A97,'V2 Global valeurs'!$A$2:$L$1221,10,FALSE),"0")</f>
        <v>0</v>
      </c>
      <c r="AX97" s="1" t="str">
        <f>IF(AND('V2 Global valeurs'!$G97="A",'V2 Global valeurs'!$E97="RENFORT 2"),VLOOKUP('V2 Global valeurs'!$A97,'V2 Global valeurs'!$A$2:$L$1221,11,FALSE),"0")</f>
        <v>0</v>
      </c>
      <c r="AY97" s="1" t="str">
        <f>IF(AND('V2 Global valeurs'!$G97="A",'V2 Global valeurs'!$E97="RENFORT 2"),VLOOKUP('V2 Global valeurs'!$A97,'V2 Global valeurs'!$A$2:$L$1221,12,FALSE),"0")</f>
        <v>0</v>
      </c>
    </row>
    <row r="98" spans="1:51" x14ac:dyDescent="0.25">
      <c r="A98" t="s">
        <v>269</v>
      </c>
      <c r="B98" t="s">
        <v>263</v>
      </c>
      <c r="C98" t="s">
        <v>270</v>
      </c>
      <c r="D98" t="s">
        <v>271</v>
      </c>
      <c r="E98" t="s">
        <v>368</v>
      </c>
      <c r="F98">
        <v>8</v>
      </c>
      <c r="G98" s="2" t="s">
        <v>14</v>
      </c>
      <c r="H98">
        <v>39.880000000000003</v>
      </c>
      <c r="I98">
        <v>14.01</v>
      </c>
      <c r="J98">
        <v>24.380000000000003</v>
      </c>
      <c r="K98">
        <v>39.880000000000003</v>
      </c>
      <c r="L98">
        <v>39.880000000000003</v>
      </c>
      <c r="O98" s="4"/>
      <c r="P98" s="9" t="str">
        <f>IF(AND('V2 Global valeurs'!$G98="E",'V2 Global valeurs'!E98="BASE"),VLOOKUP('V2 Global valeurs'!$A98,'V2 Global valeurs'!$A$2:$L$1221,8,FALSE),"0")</f>
        <v>0</v>
      </c>
      <c r="Q98" s="9" t="str">
        <f>IF(AND('V2 Global valeurs'!$G98="E",'V2 Global valeurs'!E98="BASE"),VLOOKUP('V2 Global valeurs'!$A98,'V2 Global valeurs'!$A$2:$L$1221,9,FALSE),"0")</f>
        <v>0</v>
      </c>
      <c r="R98" s="9" t="str">
        <f>IF(AND('V2 Global valeurs'!$G98="E",'V2 Global valeurs'!E98="BASE"),VLOOKUP('V2 Global valeurs'!$A98,'V2 Global valeurs'!$A$2:$L$1221,10,FALSE),"0")</f>
        <v>0</v>
      </c>
      <c r="S98" s="9" t="str">
        <f>IF(AND('V2 Global valeurs'!$G98="E",'V2 Global valeurs'!E98="BASE"),VLOOKUP('V2 Global valeurs'!$A98,'V2 Global valeurs'!$A$2:$L$1221,11,FALSE),"0")</f>
        <v>0</v>
      </c>
      <c r="T98" s="9" t="str">
        <f>IF(AND('V2 Global valeurs'!$G98="E",'V2 Global valeurs'!E98="BASE"),VLOOKUP('V2 Global valeurs'!$A98,'V2 Global valeurs'!$A$2:$L$1221,12,FALSE),"0")</f>
        <v>0</v>
      </c>
      <c r="U98" s="9" t="str">
        <f>IF(AND('V2 Global valeurs'!$G98="A",'V2 Global valeurs'!E98="BASE"),VLOOKUP('V2 Global valeurs'!$A98,'V2 Global valeurs'!$A$2:$L$1221,8,FALSE),"0")</f>
        <v>0</v>
      </c>
      <c r="V98" s="9" t="str">
        <f>IF(AND('V2 Global valeurs'!$G98="A",'V2 Global valeurs'!E98="BASE"),VLOOKUP('V2 Global valeurs'!$A98,'V2 Global valeurs'!$A$2:$L$1221,9,FALSE),"0")</f>
        <v>0</v>
      </c>
      <c r="W98" s="9" t="str">
        <f>IF(AND('V2 Global valeurs'!$G98="A",'V2 Global valeurs'!E98="BASE"),VLOOKUP('V2 Global valeurs'!$A98,'V2 Global valeurs'!$A$2:$L$1221,10,FALSE),"0")</f>
        <v>0</v>
      </c>
      <c r="X98" s="9" t="str">
        <f>IF(AND('V2 Global valeurs'!$G98="A",'V2 Global valeurs'!E98="BASE"),VLOOKUP('V2 Global valeurs'!$A98,'V2 Global valeurs'!$A$2:$L$1221,11,FALSE),"0")</f>
        <v>0</v>
      </c>
      <c r="Y98" s="9" t="str">
        <f>IF(AND('V2 Global valeurs'!$G98="A",'V2 Global valeurs'!E98="BASE"),VLOOKUP('V2 Global valeurs'!$A98,'V2 Global valeurs'!$A$2:$L$1221,12,FALSE),"0")</f>
        <v>0</v>
      </c>
      <c r="Z98" t="s">
        <v>270</v>
      </c>
      <c r="AA98" t="s">
        <v>271</v>
      </c>
      <c r="AB98" s="3" t="s">
        <v>14</v>
      </c>
      <c r="AC98" s="3" t="str">
        <f>IF(AND('V2 Global valeurs'!$G98="E",'V2 Global valeurs'!$E98="RENFORT 1"),VLOOKUP('V2 Global valeurs'!$A98,'V2 Global valeurs'!$A$2:$L$1221,8,FALSE),"0")</f>
        <v>0</v>
      </c>
      <c r="AD98" s="3" t="str">
        <f>IF(AND('V2 Global valeurs'!$G98="E",'V2 Global valeurs'!$E98="RENFORT 1"),VLOOKUP('V2 Global valeurs'!$A98,'V2 Global valeurs'!$A$2:$L$1221,9,FALSE),"0")</f>
        <v>0</v>
      </c>
      <c r="AE98" s="3" t="str">
        <f>IF(AND('V2 Global valeurs'!$G98="E",'V2 Global valeurs'!$E98="RENFORT 1"),VLOOKUP('V2 Global valeurs'!$A98,'V2 Global valeurs'!$A$2:$L$1221,10,FALSE),"0")</f>
        <v>0</v>
      </c>
      <c r="AF98" s="3" t="str">
        <f>IF(AND('V2 Global valeurs'!$G98="E",'V2 Global valeurs'!$E98="RENFORT 1"),VLOOKUP('V2 Global valeurs'!$A98,'V2 Global valeurs'!$A$2:$L$1221,11,FALSE),"0")</f>
        <v>0</v>
      </c>
      <c r="AG98" s="3" t="str">
        <f>IF(AND('V2 Global valeurs'!$G98="E",'V2 Global valeurs'!$E98="RENFORT 1"),VLOOKUP('V2 Global valeurs'!$A98,'V2 Global valeurs'!$A$2:$L$1221,12,FALSE),"0")</f>
        <v>0</v>
      </c>
      <c r="AH98" s="3">
        <f>IF(AND('V2 Global valeurs'!$G98="A",'V2 Global valeurs'!$E98="RENFORT 1"),VLOOKUP('V2 Global valeurs'!$A98,'V2 Global valeurs'!$A$2:$L$1221,8,FALSE),"0")</f>
        <v>39.880000000000003</v>
      </c>
      <c r="AI98" s="3">
        <f>IF(AND('V2 Global valeurs'!$G98="A",'V2 Global valeurs'!$E98="RENFORT 1"),VLOOKUP('V2 Global valeurs'!$A98,'V2 Global valeurs'!$A$2:$L$1221,9,FALSE),"0")</f>
        <v>14.01</v>
      </c>
      <c r="AJ98" s="3">
        <f>IF(AND('V2 Global valeurs'!$G98="A",'V2 Global valeurs'!$E98="RENFORT 1"),VLOOKUP('V2 Global valeurs'!$A98,'V2 Global valeurs'!$A$2:$L$1221,10,FALSE),"0")</f>
        <v>24.380000000000003</v>
      </c>
      <c r="AK98" s="3">
        <f>IF(AND('V2 Global valeurs'!$G98="A",'V2 Global valeurs'!$E98="RENFORT 1"),VLOOKUP('V2 Global valeurs'!$A98,'V2 Global valeurs'!$A$2:$L$1221,11,FALSE),"0")</f>
        <v>39.880000000000003</v>
      </c>
      <c r="AL98" s="3">
        <f>IF(AND('V2 Global valeurs'!$G98="A",'V2 Global valeurs'!$E98="RENFORT 1"),VLOOKUP('V2 Global valeurs'!$A98,'V2 Global valeurs'!$A$2:$L$1221,12,FALSE),"0")</f>
        <v>39.880000000000003</v>
      </c>
      <c r="AP98" s="1" t="str">
        <f>IF(AND('V2 Global valeurs'!$G98="E",'V2 Global valeurs'!$E98="RENFORT 2"),VLOOKUP('V2 Global valeurs'!$A98,'V2 Global valeurs'!$A$2:$L$1221,8,FALSE),"0")</f>
        <v>0</v>
      </c>
      <c r="AQ98" s="1" t="str">
        <f>IF(AND('V2 Global valeurs'!$G98="E",'V2 Global valeurs'!$E98="RENFORT 2"),VLOOKUP('V2 Global valeurs'!$A98,'V2 Global valeurs'!$A$2:$L$1221,9,FALSE),"0")</f>
        <v>0</v>
      </c>
      <c r="AR98" s="1" t="str">
        <f>IF(AND('V2 Global valeurs'!$G98="E",'V2 Global valeurs'!$E98="RENFORT 2"),VLOOKUP('V2 Global valeurs'!$A98,'V2 Global valeurs'!$A$2:$L$1221,10,FALSE),"0")</f>
        <v>0</v>
      </c>
      <c r="AS98" s="1" t="str">
        <f>IF(AND('V2 Global valeurs'!$G98="E",'V2 Global valeurs'!$E98="RENFORT 2"),VLOOKUP('V2 Global valeurs'!$A98,'V2 Global valeurs'!$A$2:$L$1221,11,FALSE),"0")</f>
        <v>0</v>
      </c>
      <c r="AT98" s="1" t="str">
        <f>IF(AND('V2 Global valeurs'!$G98="E",'V2 Global valeurs'!$E98="RENFORT 2"),VLOOKUP('V2 Global valeurs'!$A98,'V2 Global valeurs'!$A$2:$L$1221,12,FALSE),"0")</f>
        <v>0</v>
      </c>
      <c r="AU98" s="1" t="str">
        <f>IF(AND('V2 Global valeurs'!$G98="A",'V2 Global valeurs'!$E98="RENFORT 2"),VLOOKUP('V2 Global valeurs'!$A98,'V2 Global valeurs'!$A$2:$L$1221,8,FALSE),"0")</f>
        <v>0</v>
      </c>
      <c r="AV98" s="1" t="str">
        <f>IF(AND('V2 Global valeurs'!$G98="A",'V2 Global valeurs'!$E98="RENFORT 2"),VLOOKUP('V2 Global valeurs'!$A98,'V2 Global valeurs'!$A$2:$L$1221,9,FALSE),"0")</f>
        <v>0</v>
      </c>
      <c r="AW98" s="1" t="str">
        <f>IF(AND('V2 Global valeurs'!$G98="A",'V2 Global valeurs'!$E98="RENFORT 2"),VLOOKUP('V2 Global valeurs'!$A98,'V2 Global valeurs'!$A$2:$L$1221,10,FALSE),"0")</f>
        <v>0</v>
      </c>
      <c r="AX98" s="1" t="str">
        <f>IF(AND('V2 Global valeurs'!$G98="A",'V2 Global valeurs'!$E98="RENFORT 2"),VLOOKUP('V2 Global valeurs'!$A98,'V2 Global valeurs'!$A$2:$L$1221,11,FALSE),"0")</f>
        <v>0</v>
      </c>
      <c r="AY98" s="1" t="str">
        <f>IF(AND('V2 Global valeurs'!$G98="A",'V2 Global valeurs'!$E98="RENFORT 2"),VLOOKUP('V2 Global valeurs'!$A98,'V2 Global valeurs'!$A$2:$L$1221,12,FALSE),"0")</f>
        <v>0</v>
      </c>
    </row>
    <row r="99" spans="1:51" x14ac:dyDescent="0.25">
      <c r="A99" t="s">
        <v>272</v>
      </c>
      <c r="B99" t="s">
        <v>263</v>
      </c>
      <c r="C99" t="s">
        <v>273</v>
      </c>
      <c r="D99" t="s">
        <v>274</v>
      </c>
      <c r="E99" t="s">
        <v>369</v>
      </c>
      <c r="F99" s="4">
        <v>8</v>
      </c>
      <c r="G99" s="2" t="s">
        <v>14</v>
      </c>
      <c r="H99">
        <v>70.42</v>
      </c>
      <c r="I99">
        <v>24.709999999999997</v>
      </c>
      <c r="J99">
        <v>43</v>
      </c>
      <c r="K99">
        <v>70.42</v>
      </c>
      <c r="L99">
        <v>70.42</v>
      </c>
      <c r="O99" s="4"/>
      <c r="P99" s="9" t="str">
        <f>IF(AND('V2 Global valeurs'!$G99="E",'V2 Global valeurs'!E99="BASE"),VLOOKUP('V2 Global valeurs'!$A99,'V2 Global valeurs'!$A$2:$L$1221,8,FALSE),"0")</f>
        <v>0</v>
      </c>
      <c r="Q99" s="9" t="str">
        <f>IF(AND('V2 Global valeurs'!$G99="E",'V2 Global valeurs'!E99="BASE"),VLOOKUP('V2 Global valeurs'!$A99,'V2 Global valeurs'!$A$2:$L$1221,9,FALSE),"0")</f>
        <v>0</v>
      </c>
      <c r="R99" s="9" t="str">
        <f>IF(AND('V2 Global valeurs'!$G99="E",'V2 Global valeurs'!E99="BASE"),VLOOKUP('V2 Global valeurs'!$A99,'V2 Global valeurs'!$A$2:$L$1221,10,FALSE),"0")</f>
        <v>0</v>
      </c>
      <c r="S99" s="9" t="str">
        <f>IF(AND('V2 Global valeurs'!$G99="E",'V2 Global valeurs'!E99="BASE"),VLOOKUP('V2 Global valeurs'!$A99,'V2 Global valeurs'!$A$2:$L$1221,11,FALSE),"0")</f>
        <v>0</v>
      </c>
      <c r="T99" s="9" t="str">
        <f>IF(AND('V2 Global valeurs'!$G99="E",'V2 Global valeurs'!E99="BASE"),VLOOKUP('V2 Global valeurs'!$A99,'V2 Global valeurs'!$A$2:$L$1221,12,FALSE),"0")</f>
        <v>0</v>
      </c>
      <c r="U99" s="9" t="str">
        <f>IF(AND('V2 Global valeurs'!$G99="A",'V2 Global valeurs'!E99="BASE"),VLOOKUP('V2 Global valeurs'!$A99,'V2 Global valeurs'!$A$2:$L$1221,8,FALSE),"0")</f>
        <v>0</v>
      </c>
      <c r="V99" s="9" t="str">
        <f>IF(AND('V2 Global valeurs'!$G99="A",'V2 Global valeurs'!E99="BASE"),VLOOKUP('V2 Global valeurs'!$A99,'V2 Global valeurs'!$A$2:$L$1221,9,FALSE),"0")</f>
        <v>0</v>
      </c>
      <c r="W99" s="9" t="str">
        <f>IF(AND('V2 Global valeurs'!$G99="A",'V2 Global valeurs'!E99="BASE"),VLOOKUP('V2 Global valeurs'!$A99,'V2 Global valeurs'!$A$2:$L$1221,10,FALSE),"0")</f>
        <v>0</v>
      </c>
      <c r="X99" s="9" t="str">
        <f>IF(AND('V2 Global valeurs'!$G99="A",'V2 Global valeurs'!E99="BASE"),VLOOKUP('V2 Global valeurs'!$A99,'V2 Global valeurs'!$A$2:$L$1221,11,FALSE),"0")</f>
        <v>0</v>
      </c>
      <c r="Y99" s="9" t="str">
        <f>IF(AND('V2 Global valeurs'!$G99="A",'V2 Global valeurs'!E99="BASE"),VLOOKUP('V2 Global valeurs'!$A99,'V2 Global valeurs'!$A$2:$L$1221,12,FALSE),"0")</f>
        <v>0</v>
      </c>
      <c r="AB99" s="3"/>
      <c r="AC99" s="3" t="str">
        <f>IF(AND('V2 Global valeurs'!$G99="E",'V2 Global valeurs'!$E99="RENFORT 1"),VLOOKUP('V2 Global valeurs'!$A99,'V2 Global valeurs'!$A$2:$L$1221,8,FALSE),"0")</f>
        <v>0</v>
      </c>
      <c r="AD99" s="3" t="str">
        <f>IF(AND('V2 Global valeurs'!$G99="E",'V2 Global valeurs'!$E99="RENFORT 1"),VLOOKUP('V2 Global valeurs'!$A99,'V2 Global valeurs'!$A$2:$L$1221,9,FALSE),"0")</f>
        <v>0</v>
      </c>
      <c r="AE99" s="3" t="str">
        <f>IF(AND('V2 Global valeurs'!$G99="E",'V2 Global valeurs'!$E99="RENFORT 1"),VLOOKUP('V2 Global valeurs'!$A99,'V2 Global valeurs'!$A$2:$L$1221,10,FALSE),"0")</f>
        <v>0</v>
      </c>
      <c r="AF99" s="3" t="str">
        <f>IF(AND('V2 Global valeurs'!$G99="E",'V2 Global valeurs'!$E99="RENFORT 1"),VLOOKUP('V2 Global valeurs'!$A99,'V2 Global valeurs'!$A$2:$L$1221,11,FALSE),"0")</f>
        <v>0</v>
      </c>
      <c r="AG99" s="3" t="str">
        <f>IF(AND('V2 Global valeurs'!$G99="E",'V2 Global valeurs'!$E99="RENFORT 1"),VLOOKUP('V2 Global valeurs'!$A99,'V2 Global valeurs'!$A$2:$L$1221,12,FALSE),"0")</f>
        <v>0</v>
      </c>
      <c r="AH99" s="3" t="str">
        <f>IF(AND('V2 Global valeurs'!$G99="A",'V2 Global valeurs'!$E99="RENFORT 1"),VLOOKUP('V2 Global valeurs'!$A99,'V2 Global valeurs'!$A$2:$L$1221,8,FALSE),"0")</f>
        <v>0</v>
      </c>
      <c r="AI99" s="3" t="str">
        <f>IF(AND('V2 Global valeurs'!$G99="A",'V2 Global valeurs'!$E99="RENFORT 1"),VLOOKUP('V2 Global valeurs'!$A99,'V2 Global valeurs'!$A$2:$L$1221,9,FALSE),"0")</f>
        <v>0</v>
      </c>
      <c r="AJ99" s="3" t="str">
        <f>IF(AND('V2 Global valeurs'!$G99="A",'V2 Global valeurs'!$E99="RENFORT 1"),VLOOKUP('V2 Global valeurs'!$A99,'V2 Global valeurs'!$A$2:$L$1221,10,FALSE),"0")</f>
        <v>0</v>
      </c>
      <c r="AK99" s="3" t="str">
        <f>IF(AND('V2 Global valeurs'!$G99="A",'V2 Global valeurs'!$E99="RENFORT 1"),VLOOKUP('V2 Global valeurs'!$A99,'V2 Global valeurs'!$A$2:$L$1221,11,FALSE),"0")</f>
        <v>0</v>
      </c>
      <c r="AL99" s="3" t="str">
        <f>IF(AND('V2 Global valeurs'!$G99="A",'V2 Global valeurs'!$E99="RENFORT 1"),VLOOKUP('V2 Global valeurs'!$A99,'V2 Global valeurs'!$A$2:$L$1221,12,FALSE),"0")</f>
        <v>0</v>
      </c>
      <c r="AM99" t="s">
        <v>273</v>
      </c>
      <c r="AN99" t="s">
        <v>274</v>
      </c>
      <c r="AO99" t="s">
        <v>14</v>
      </c>
      <c r="AP99" s="1" t="str">
        <f>IF(AND('V2 Global valeurs'!$G99="E",'V2 Global valeurs'!$E99="RENFORT 2"),VLOOKUP('V2 Global valeurs'!$A99,'V2 Global valeurs'!$A$2:$L$1221,8,FALSE),"0")</f>
        <v>0</v>
      </c>
      <c r="AQ99" s="1" t="str">
        <f>IF(AND('V2 Global valeurs'!$G99="E",'V2 Global valeurs'!$E99="RENFORT 2"),VLOOKUP('V2 Global valeurs'!$A99,'V2 Global valeurs'!$A$2:$L$1221,9,FALSE),"0")</f>
        <v>0</v>
      </c>
      <c r="AR99" s="1" t="str">
        <f>IF(AND('V2 Global valeurs'!$G99="E",'V2 Global valeurs'!$E99="RENFORT 2"),VLOOKUP('V2 Global valeurs'!$A99,'V2 Global valeurs'!$A$2:$L$1221,10,FALSE),"0")</f>
        <v>0</v>
      </c>
      <c r="AS99" s="1" t="str">
        <f>IF(AND('V2 Global valeurs'!$G99="E",'V2 Global valeurs'!$E99="RENFORT 2"),VLOOKUP('V2 Global valeurs'!$A99,'V2 Global valeurs'!$A$2:$L$1221,11,FALSE),"0")</f>
        <v>0</v>
      </c>
      <c r="AT99" s="1" t="str">
        <f>IF(AND('V2 Global valeurs'!$G99="E",'V2 Global valeurs'!$E99="RENFORT 2"),VLOOKUP('V2 Global valeurs'!$A99,'V2 Global valeurs'!$A$2:$L$1221,12,FALSE),"0")</f>
        <v>0</v>
      </c>
      <c r="AU99" s="1">
        <f>IF(AND('V2 Global valeurs'!$G99="A",'V2 Global valeurs'!$E99="RENFORT 2"),VLOOKUP('V2 Global valeurs'!$A99,'V2 Global valeurs'!$A$2:$L$1221,8,FALSE),"0")</f>
        <v>70.42</v>
      </c>
      <c r="AV99" s="1">
        <f>IF(AND('V2 Global valeurs'!$G99="A",'V2 Global valeurs'!$E99="RENFORT 2"),VLOOKUP('V2 Global valeurs'!$A99,'V2 Global valeurs'!$A$2:$L$1221,9,FALSE),"0")</f>
        <v>24.709999999999997</v>
      </c>
      <c r="AW99" s="1">
        <f>IF(AND('V2 Global valeurs'!$G99="A",'V2 Global valeurs'!$E99="RENFORT 2"),VLOOKUP('V2 Global valeurs'!$A99,'V2 Global valeurs'!$A$2:$L$1221,10,FALSE),"0")</f>
        <v>43</v>
      </c>
      <c r="AX99" s="1">
        <f>IF(AND('V2 Global valeurs'!$G99="A",'V2 Global valeurs'!$E99="RENFORT 2"),VLOOKUP('V2 Global valeurs'!$A99,'V2 Global valeurs'!$A$2:$L$1221,11,FALSE),"0")</f>
        <v>70.42</v>
      </c>
      <c r="AY99" s="1">
        <f>IF(AND('V2 Global valeurs'!$G99="A",'V2 Global valeurs'!$E99="RENFORT 2"),VLOOKUP('V2 Global valeurs'!$A99,'V2 Global valeurs'!$A$2:$L$1221,12,FALSE),"0")</f>
        <v>70.42</v>
      </c>
    </row>
    <row r="100" spans="1:51" x14ac:dyDescent="0.25">
      <c r="A100" t="s">
        <v>275</v>
      </c>
      <c r="B100" t="s">
        <v>276</v>
      </c>
      <c r="C100" t="s">
        <v>277</v>
      </c>
      <c r="D100" t="s">
        <v>278</v>
      </c>
      <c r="E100" t="s">
        <v>367</v>
      </c>
      <c r="F100" s="2">
        <v>4</v>
      </c>
      <c r="G100" s="2" t="s">
        <v>9</v>
      </c>
      <c r="H100">
        <v>0</v>
      </c>
      <c r="I100">
        <v>59.15</v>
      </c>
      <c r="J100">
        <v>0</v>
      </c>
      <c r="K100">
        <v>141.62000000000003</v>
      </c>
      <c r="L100">
        <v>0</v>
      </c>
      <c r="M100" t="s">
        <v>277</v>
      </c>
      <c r="N100" t="s">
        <v>278</v>
      </c>
      <c r="O100" s="4" t="s">
        <v>9</v>
      </c>
      <c r="P100" s="9">
        <f>IF(AND('V2 Global valeurs'!$G100="E",'V2 Global valeurs'!E100="BASE"),VLOOKUP('V2 Global valeurs'!$A100,'V2 Global valeurs'!$A$2:$L$1221,8,FALSE),"0")</f>
        <v>0</v>
      </c>
      <c r="Q100" s="9">
        <f>IF(AND('V2 Global valeurs'!$G100="E",'V2 Global valeurs'!E100="BASE"),VLOOKUP('V2 Global valeurs'!$A100,'V2 Global valeurs'!$A$2:$L$1221,9,FALSE),"0")</f>
        <v>59.15</v>
      </c>
      <c r="R100" s="9">
        <f>IF(AND('V2 Global valeurs'!$G100="E",'V2 Global valeurs'!E100="BASE"),VLOOKUP('V2 Global valeurs'!$A100,'V2 Global valeurs'!$A$2:$L$1221,10,FALSE),"0")</f>
        <v>0</v>
      </c>
      <c r="S100" s="9">
        <f>IF(AND('V2 Global valeurs'!$G100="E",'V2 Global valeurs'!E100="BASE"),VLOOKUP('V2 Global valeurs'!$A100,'V2 Global valeurs'!$A$2:$L$1221,11,FALSE),"0")</f>
        <v>141.62000000000003</v>
      </c>
      <c r="T100" s="9">
        <f>IF(AND('V2 Global valeurs'!$G100="E",'V2 Global valeurs'!E100="BASE"),VLOOKUP('V2 Global valeurs'!$A100,'V2 Global valeurs'!$A$2:$L$1221,12,FALSE),"0")</f>
        <v>0</v>
      </c>
      <c r="U100" s="9" t="str">
        <f>IF(AND('V2 Global valeurs'!$G100="A",'V2 Global valeurs'!E100="BASE"),VLOOKUP('V2 Global valeurs'!$A100,'V2 Global valeurs'!$A$2:$L$1221,8,FALSE),"0")</f>
        <v>0</v>
      </c>
      <c r="V100" s="9" t="str">
        <f>IF(AND('V2 Global valeurs'!$G100="A",'V2 Global valeurs'!E100="BASE"),VLOOKUP('V2 Global valeurs'!$A100,'V2 Global valeurs'!$A$2:$L$1221,9,FALSE),"0")</f>
        <v>0</v>
      </c>
      <c r="W100" s="9" t="str">
        <f>IF(AND('V2 Global valeurs'!$G100="A",'V2 Global valeurs'!E100="BASE"),VLOOKUP('V2 Global valeurs'!$A100,'V2 Global valeurs'!$A$2:$L$1221,10,FALSE),"0")</f>
        <v>0</v>
      </c>
      <c r="X100" s="9" t="str">
        <f>IF(AND('V2 Global valeurs'!$G100="A",'V2 Global valeurs'!E100="BASE"),VLOOKUP('V2 Global valeurs'!$A100,'V2 Global valeurs'!$A$2:$L$1221,11,FALSE),"0")</f>
        <v>0</v>
      </c>
      <c r="Y100" s="9" t="str">
        <f>IF(AND('V2 Global valeurs'!$G100="A",'V2 Global valeurs'!E100="BASE"),VLOOKUP('V2 Global valeurs'!$A100,'V2 Global valeurs'!$A$2:$L$1221,12,FALSE),"0")</f>
        <v>0</v>
      </c>
      <c r="AB100" s="3"/>
      <c r="AC100" s="3" t="str">
        <f>IF(AND('V2 Global valeurs'!$G100="E",'V2 Global valeurs'!$E100="RENFORT 1"),VLOOKUP('V2 Global valeurs'!$A100,'V2 Global valeurs'!$A$2:$L$1221,8,FALSE),"0")</f>
        <v>0</v>
      </c>
      <c r="AD100" s="3" t="str">
        <f>IF(AND('V2 Global valeurs'!$G100="E",'V2 Global valeurs'!$E100="RENFORT 1"),VLOOKUP('V2 Global valeurs'!$A100,'V2 Global valeurs'!$A$2:$L$1221,9,FALSE),"0")</f>
        <v>0</v>
      </c>
      <c r="AE100" s="3" t="str">
        <f>IF(AND('V2 Global valeurs'!$G100="E",'V2 Global valeurs'!$E100="RENFORT 1"),VLOOKUP('V2 Global valeurs'!$A100,'V2 Global valeurs'!$A$2:$L$1221,10,FALSE),"0")</f>
        <v>0</v>
      </c>
      <c r="AF100" s="3" t="str">
        <f>IF(AND('V2 Global valeurs'!$G100="E",'V2 Global valeurs'!$E100="RENFORT 1"),VLOOKUP('V2 Global valeurs'!$A100,'V2 Global valeurs'!$A$2:$L$1221,11,FALSE),"0")</f>
        <v>0</v>
      </c>
      <c r="AG100" s="3" t="str">
        <f>IF(AND('V2 Global valeurs'!$G100="E",'V2 Global valeurs'!$E100="RENFORT 1"),VLOOKUP('V2 Global valeurs'!$A100,'V2 Global valeurs'!$A$2:$L$1221,12,FALSE),"0")</f>
        <v>0</v>
      </c>
      <c r="AH100" s="3" t="str">
        <f>IF(AND('V2 Global valeurs'!$G100="A",'V2 Global valeurs'!$E100="RENFORT 1"),VLOOKUP('V2 Global valeurs'!$A100,'V2 Global valeurs'!$A$2:$L$1221,8,FALSE),"0")</f>
        <v>0</v>
      </c>
      <c r="AI100" s="3" t="str">
        <f>IF(AND('V2 Global valeurs'!$G100="A",'V2 Global valeurs'!$E100="RENFORT 1"),VLOOKUP('V2 Global valeurs'!$A100,'V2 Global valeurs'!$A$2:$L$1221,9,FALSE),"0")</f>
        <v>0</v>
      </c>
      <c r="AJ100" s="3" t="str">
        <f>IF(AND('V2 Global valeurs'!$G100="A",'V2 Global valeurs'!$E100="RENFORT 1"),VLOOKUP('V2 Global valeurs'!$A100,'V2 Global valeurs'!$A$2:$L$1221,10,FALSE),"0")</f>
        <v>0</v>
      </c>
      <c r="AK100" s="3" t="str">
        <f>IF(AND('V2 Global valeurs'!$G100="A",'V2 Global valeurs'!$E100="RENFORT 1"),VLOOKUP('V2 Global valeurs'!$A100,'V2 Global valeurs'!$A$2:$L$1221,11,FALSE),"0")</f>
        <v>0</v>
      </c>
      <c r="AL100" s="3" t="str">
        <f>IF(AND('V2 Global valeurs'!$G100="A",'V2 Global valeurs'!$E100="RENFORT 1"),VLOOKUP('V2 Global valeurs'!$A100,'V2 Global valeurs'!$A$2:$L$1221,12,FALSE),"0")</f>
        <v>0</v>
      </c>
      <c r="AP100" s="1" t="str">
        <f>IF(AND('V2 Global valeurs'!$G100="E",'V2 Global valeurs'!$E100="RENFORT 2"),VLOOKUP('V2 Global valeurs'!$A100,'V2 Global valeurs'!$A$2:$L$1221,8,FALSE),"0")</f>
        <v>0</v>
      </c>
      <c r="AQ100" s="1" t="str">
        <f>IF(AND('V2 Global valeurs'!$G100="E",'V2 Global valeurs'!$E100="RENFORT 2"),VLOOKUP('V2 Global valeurs'!$A100,'V2 Global valeurs'!$A$2:$L$1221,9,FALSE),"0")</f>
        <v>0</v>
      </c>
      <c r="AR100" s="1" t="str">
        <f>IF(AND('V2 Global valeurs'!$G100="E",'V2 Global valeurs'!$E100="RENFORT 2"),VLOOKUP('V2 Global valeurs'!$A100,'V2 Global valeurs'!$A$2:$L$1221,10,FALSE),"0")</f>
        <v>0</v>
      </c>
      <c r="AS100" s="1" t="str">
        <f>IF(AND('V2 Global valeurs'!$G100="E",'V2 Global valeurs'!$E100="RENFORT 2"),VLOOKUP('V2 Global valeurs'!$A100,'V2 Global valeurs'!$A$2:$L$1221,11,FALSE),"0")</f>
        <v>0</v>
      </c>
      <c r="AT100" s="1" t="str">
        <f>IF(AND('V2 Global valeurs'!$G100="E",'V2 Global valeurs'!$E100="RENFORT 2"),VLOOKUP('V2 Global valeurs'!$A100,'V2 Global valeurs'!$A$2:$L$1221,12,FALSE),"0")</f>
        <v>0</v>
      </c>
      <c r="AU100" s="1" t="str">
        <f>IF(AND('V2 Global valeurs'!$G100="A",'V2 Global valeurs'!$E100="RENFORT 2"),VLOOKUP('V2 Global valeurs'!$A100,'V2 Global valeurs'!$A$2:$L$1221,8,FALSE),"0")</f>
        <v>0</v>
      </c>
      <c r="AV100" s="1" t="str">
        <f>IF(AND('V2 Global valeurs'!$G100="A",'V2 Global valeurs'!$E100="RENFORT 2"),VLOOKUP('V2 Global valeurs'!$A100,'V2 Global valeurs'!$A$2:$L$1221,9,FALSE),"0")</f>
        <v>0</v>
      </c>
      <c r="AW100" s="1" t="str">
        <f>IF(AND('V2 Global valeurs'!$G100="A",'V2 Global valeurs'!$E100="RENFORT 2"),VLOOKUP('V2 Global valeurs'!$A100,'V2 Global valeurs'!$A$2:$L$1221,10,FALSE),"0")</f>
        <v>0</v>
      </c>
      <c r="AX100" s="1" t="str">
        <f>IF(AND('V2 Global valeurs'!$G100="A",'V2 Global valeurs'!$E100="RENFORT 2"),VLOOKUP('V2 Global valeurs'!$A100,'V2 Global valeurs'!$A$2:$L$1221,11,FALSE),"0")</f>
        <v>0</v>
      </c>
      <c r="AY100" s="1" t="str">
        <f>IF(AND('V2 Global valeurs'!$G100="A",'V2 Global valeurs'!$E100="RENFORT 2"),VLOOKUP('V2 Global valeurs'!$A100,'V2 Global valeurs'!$A$2:$L$1221,12,FALSE),"0")</f>
        <v>0</v>
      </c>
    </row>
    <row r="101" spans="1:51" x14ac:dyDescent="0.25">
      <c r="A101" t="s">
        <v>279</v>
      </c>
      <c r="B101" t="s">
        <v>280</v>
      </c>
      <c r="C101" t="s">
        <v>281</v>
      </c>
      <c r="D101" t="s">
        <v>282</v>
      </c>
      <c r="E101" t="s">
        <v>367</v>
      </c>
      <c r="F101">
        <v>4</v>
      </c>
      <c r="G101" s="2" t="s">
        <v>9</v>
      </c>
      <c r="H101">
        <v>0</v>
      </c>
      <c r="I101">
        <v>161.46</v>
      </c>
      <c r="J101">
        <v>0</v>
      </c>
      <c r="K101">
        <v>389.62</v>
      </c>
      <c r="L101">
        <v>0</v>
      </c>
      <c r="M101" t="s">
        <v>281</v>
      </c>
      <c r="N101" t="s">
        <v>282</v>
      </c>
      <c r="O101" s="4" t="s">
        <v>9</v>
      </c>
      <c r="P101" s="9">
        <f>IF(AND('V2 Global valeurs'!$G101="E",'V2 Global valeurs'!E101="BASE"),VLOOKUP('V2 Global valeurs'!$A101,'V2 Global valeurs'!$A$2:$L$1221,8,FALSE),"0")</f>
        <v>0</v>
      </c>
      <c r="Q101" s="9">
        <f>IF(AND('V2 Global valeurs'!$G101="E",'V2 Global valeurs'!E101="BASE"),VLOOKUP('V2 Global valeurs'!$A101,'V2 Global valeurs'!$A$2:$L$1221,9,FALSE),"0")</f>
        <v>161.46</v>
      </c>
      <c r="R101" s="9">
        <f>IF(AND('V2 Global valeurs'!$G101="E",'V2 Global valeurs'!E101="BASE"),VLOOKUP('V2 Global valeurs'!$A101,'V2 Global valeurs'!$A$2:$L$1221,10,FALSE),"0")</f>
        <v>0</v>
      </c>
      <c r="S101" s="9">
        <f>IF(AND('V2 Global valeurs'!$G101="E",'V2 Global valeurs'!E101="BASE"),VLOOKUP('V2 Global valeurs'!$A101,'V2 Global valeurs'!$A$2:$L$1221,11,FALSE),"0")</f>
        <v>389.62</v>
      </c>
      <c r="T101" s="9">
        <f>IF(AND('V2 Global valeurs'!$G101="E",'V2 Global valeurs'!E101="BASE"),VLOOKUP('V2 Global valeurs'!$A101,'V2 Global valeurs'!$A$2:$L$1221,12,FALSE),"0")</f>
        <v>0</v>
      </c>
      <c r="U101" s="9" t="str">
        <f>IF(AND('V2 Global valeurs'!$G101="A",'V2 Global valeurs'!E101="BASE"),VLOOKUP('V2 Global valeurs'!$A101,'V2 Global valeurs'!$A$2:$L$1221,8,FALSE),"0")</f>
        <v>0</v>
      </c>
      <c r="V101" s="9" t="str">
        <f>IF(AND('V2 Global valeurs'!$G101="A",'V2 Global valeurs'!E101="BASE"),VLOOKUP('V2 Global valeurs'!$A101,'V2 Global valeurs'!$A$2:$L$1221,9,FALSE),"0")</f>
        <v>0</v>
      </c>
      <c r="W101" s="9" t="str">
        <f>IF(AND('V2 Global valeurs'!$G101="A",'V2 Global valeurs'!E101="BASE"),VLOOKUP('V2 Global valeurs'!$A101,'V2 Global valeurs'!$A$2:$L$1221,10,FALSE),"0")</f>
        <v>0</v>
      </c>
      <c r="X101" s="9" t="str">
        <f>IF(AND('V2 Global valeurs'!$G101="A",'V2 Global valeurs'!E101="BASE"),VLOOKUP('V2 Global valeurs'!$A101,'V2 Global valeurs'!$A$2:$L$1221,11,FALSE),"0")</f>
        <v>0</v>
      </c>
      <c r="Y101" s="9" t="str">
        <f>IF(AND('V2 Global valeurs'!$G101="A",'V2 Global valeurs'!E101="BASE"),VLOOKUP('V2 Global valeurs'!$A101,'V2 Global valeurs'!$A$2:$L$1221,12,FALSE),"0")</f>
        <v>0</v>
      </c>
      <c r="AB101" s="3"/>
      <c r="AC101" s="3" t="str">
        <f>IF(AND('V2 Global valeurs'!$G101="E",'V2 Global valeurs'!$E101="RENFORT 1"),VLOOKUP('V2 Global valeurs'!$A101,'V2 Global valeurs'!$A$2:$L$1221,8,FALSE),"0")</f>
        <v>0</v>
      </c>
      <c r="AD101" s="3" t="str">
        <f>IF(AND('V2 Global valeurs'!$G101="E",'V2 Global valeurs'!$E101="RENFORT 1"),VLOOKUP('V2 Global valeurs'!$A101,'V2 Global valeurs'!$A$2:$L$1221,9,FALSE),"0")</f>
        <v>0</v>
      </c>
      <c r="AE101" s="3" t="str">
        <f>IF(AND('V2 Global valeurs'!$G101="E",'V2 Global valeurs'!$E101="RENFORT 1"),VLOOKUP('V2 Global valeurs'!$A101,'V2 Global valeurs'!$A$2:$L$1221,10,FALSE),"0")</f>
        <v>0</v>
      </c>
      <c r="AF101" s="3" t="str">
        <f>IF(AND('V2 Global valeurs'!$G101="E",'V2 Global valeurs'!$E101="RENFORT 1"),VLOOKUP('V2 Global valeurs'!$A101,'V2 Global valeurs'!$A$2:$L$1221,11,FALSE),"0")</f>
        <v>0</v>
      </c>
      <c r="AG101" s="3" t="str">
        <f>IF(AND('V2 Global valeurs'!$G101="E",'V2 Global valeurs'!$E101="RENFORT 1"),VLOOKUP('V2 Global valeurs'!$A101,'V2 Global valeurs'!$A$2:$L$1221,12,FALSE),"0")</f>
        <v>0</v>
      </c>
      <c r="AH101" s="3" t="str">
        <f>IF(AND('V2 Global valeurs'!$G101="A",'V2 Global valeurs'!$E101="RENFORT 1"),VLOOKUP('V2 Global valeurs'!$A101,'V2 Global valeurs'!$A$2:$L$1221,8,FALSE),"0")</f>
        <v>0</v>
      </c>
      <c r="AI101" s="3" t="str">
        <f>IF(AND('V2 Global valeurs'!$G101="A",'V2 Global valeurs'!$E101="RENFORT 1"),VLOOKUP('V2 Global valeurs'!$A101,'V2 Global valeurs'!$A$2:$L$1221,9,FALSE),"0")</f>
        <v>0</v>
      </c>
      <c r="AJ101" s="3" t="str">
        <f>IF(AND('V2 Global valeurs'!$G101="A",'V2 Global valeurs'!$E101="RENFORT 1"),VLOOKUP('V2 Global valeurs'!$A101,'V2 Global valeurs'!$A$2:$L$1221,10,FALSE),"0")</f>
        <v>0</v>
      </c>
      <c r="AK101" s="3" t="str">
        <f>IF(AND('V2 Global valeurs'!$G101="A",'V2 Global valeurs'!$E101="RENFORT 1"),VLOOKUP('V2 Global valeurs'!$A101,'V2 Global valeurs'!$A$2:$L$1221,11,FALSE),"0")</f>
        <v>0</v>
      </c>
      <c r="AL101" s="3" t="str">
        <f>IF(AND('V2 Global valeurs'!$G101="A",'V2 Global valeurs'!$E101="RENFORT 1"),VLOOKUP('V2 Global valeurs'!$A101,'V2 Global valeurs'!$A$2:$L$1221,12,FALSE),"0")</f>
        <v>0</v>
      </c>
      <c r="AP101" s="1" t="str">
        <f>IF(AND('V2 Global valeurs'!$G101="E",'V2 Global valeurs'!$E101="RENFORT 2"),VLOOKUP('V2 Global valeurs'!$A101,'V2 Global valeurs'!$A$2:$L$1221,8,FALSE),"0")</f>
        <v>0</v>
      </c>
      <c r="AQ101" s="1" t="str">
        <f>IF(AND('V2 Global valeurs'!$G101="E",'V2 Global valeurs'!$E101="RENFORT 2"),VLOOKUP('V2 Global valeurs'!$A101,'V2 Global valeurs'!$A$2:$L$1221,9,FALSE),"0")</f>
        <v>0</v>
      </c>
      <c r="AR101" s="1" t="str">
        <f>IF(AND('V2 Global valeurs'!$G101="E",'V2 Global valeurs'!$E101="RENFORT 2"),VLOOKUP('V2 Global valeurs'!$A101,'V2 Global valeurs'!$A$2:$L$1221,10,FALSE),"0")</f>
        <v>0</v>
      </c>
      <c r="AS101" s="1" t="str">
        <f>IF(AND('V2 Global valeurs'!$G101="E",'V2 Global valeurs'!$E101="RENFORT 2"),VLOOKUP('V2 Global valeurs'!$A101,'V2 Global valeurs'!$A$2:$L$1221,11,FALSE),"0")</f>
        <v>0</v>
      </c>
      <c r="AT101" s="1" t="str">
        <f>IF(AND('V2 Global valeurs'!$G101="E",'V2 Global valeurs'!$E101="RENFORT 2"),VLOOKUP('V2 Global valeurs'!$A101,'V2 Global valeurs'!$A$2:$L$1221,12,FALSE),"0")</f>
        <v>0</v>
      </c>
      <c r="AU101" s="1" t="str">
        <f>IF(AND('V2 Global valeurs'!$G101="A",'V2 Global valeurs'!$E101="RENFORT 2"),VLOOKUP('V2 Global valeurs'!$A101,'V2 Global valeurs'!$A$2:$L$1221,8,FALSE),"0")</f>
        <v>0</v>
      </c>
      <c r="AV101" s="1" t="str">
        <f>IF(AND('V2 Global valeurs'!$G101="A",'V2 Global valeurs'!$E101="RENFORT 2"),VLOOKUP('V2 Global valeurs'!$A101,'V2 Global valeurs'!$A$2:$L$1221,9,FALSE),"0")</f>
        <v>0</v>
      </c>
      <c r="AW101" s="1" t="str">
        <f>IF(AND('V2 Global valeurs'!$G101="A",'V2 Global valeurs'!$E101="RENFORT 2"),VLOOKUP('V2 Global valeurs'!$A101,'V2 Global valeurs'!$A$2:$L$1221,10,FALSE),"0")</f>
        <v>0</v>
      </c>
      <c r="AX101" s="1" t="str">
        <f>IF(AND('V2 Global valeurs'!$G101="A",'V2 Global valeurs'!$E101="RENFORT 2"),VLOOKUP('V2 Global valeurs'!$A101,'V2 Global valeurs'!$A$2:$L$1221,11,FALSE),"0")</f>
        <v>0</v>
      </c>
      <c r="AY101" s="1" t="str">
        <f>IF(AND('V2 Global valeurs'!$G101="A",'V2 Global valeurs'!$E101="RENFORT 2"),VLOOKUP('V2 Global valeurs'!$A101,'V2 Global valeurs'!$A$2:$L$1221,12,FALSE),"0")</f>
        <v>0</v>
      </c>
    </row>
    <row r="102" spans="1:51" x14ac:dyDescent="0.25">
      <c r="A102" t="s">
        <v>283</v>
      </c>
      <c r="B102" t="s">
        <v>284</v>
      </c>
      <c r="C102" t="s">
        <v>285</v>
      </c>
      <c r="D102" t="s">
        <v>286</v>
      </c>
      <c r="E102" t="s">
        <v>367</v>
      </c>
      <c r="F102">
        <v>4</v>
      </c>
      <c r="G102" s="2" t="s">
        <v>9</v>
      </c>
      <c r="H102">
        <v>0</v>
      </c>
      <c r="I102">
        <v>88.31</v>
      </c>
      <c r="J102">
        <v>0</v>
      </c>
      <c r="K102">
        <v>211.98000000000002</v>
      </c>
      <c r="L102">
        <v>0</v>
      </c>
      <c r="M102" t="s">
        <v>285</v>
      </c>
      <c r="N102" t="s">
        <v>286</v>
      </c>
      <c r="O102" s="4" t="s">
        <v>9</v>
      </c>
      <c r="P102" s="9">
        <f>IF(AND('V2 Global valeurs'!$G102="E",'V2 Global valeurs'!E102="BASE"),VLOOKUP('V2 Global valeurs'!$A102,'V2 Global valeurs'!$A$2:$L$1221,8,FALSE),"0")</f>
        <v>0</v>
      </c>
      <c r="Q102" s="9">
        <f>IF(AND('V2 Global valeurs'!$G102="E",'V2 Global valeurs'!E102="BASE"),VLOOKUP('V2 Global valeurs'!$A102,'V2 Global valeurs'!$A$2:$L$1221,9,FALSE),"0")</f>
        <v>88.31</v>
      </c>
      <c r="R102" s="9">
        <f>IF(AND('V2 Global valeurs'!$G102="E",'V2 Global valeurs'!E102="BASE"),VLOOKUP('V2 Global valeurs'!$A102,'V2 Global valeurs'!$A$2:$L$1221,10,FALSE),"0")</f>
        <v>0</v>
      </c>
      <c r="S102" s="9">
        <f>IF(AND('V2 Global valeurs'!$G102="E",'V2 Global valeurs'!E102="BASE"),VLOOKUP('V2 Global valeurs'!$A102,'V2 Global valeurs'!$A$2:$L$1221,11,FALSE),"0")</f>
        <v>211.98000000000002</v>
      </c>
      <c r="T102" s="9">
        <f>IF(AND('V2 Global valeurs'!$G102="E",'V2 Global valeurs'!E102="BASE"),VLOOKUP('V2 Global valeurs'!$A102,'V2 Global valeurs'!$A$2:$L$1221,12,FALSE),"0")</f>
        <v>0</v>
      </c>
      <c r="U102" s="9" t="str">
        <f>IF(AND('V2 Global valeurs'!$G102="A",'V2 Global valeurs'!E102="BASE"),VLOOKUP('V2 Global valeurs'!$A102,'V2 Global valeurs'!$A$2:$L$1221,8,FALSE),"0")</f>
        <v>0</v>
      </c>
      <c r="V102" s="9" t="str">
        <f>IF(AND('V2 Global valeurs'!$G102="A",'V2 Global valeurs'!E102="BASE"),VLOOKUP('V2 Global valeurs'!$A102,'V2 Global valeurs'!$A$2:$L$1221,9,FALSE),"0")</f>
        <v>0</v>
      </c>
      <c r="W102" s="9" t="str">
        <f>IF(AND('V2 Global valeurs'!$G102="A",'V2 Global valeurs'!E102="BASE"),VLOOKUP('V2 Global valeurs'!$A102,'V2 Global valeurs'!$A$2:$L$1221,10,FALSE),"0")</f>
        <v>0</v>
      </c>
      <c r="X102" s="9" t="str">
        <f>IF(AND('V2 Global valeurs'!$G102="A",'V2 Global valeurs'!E102="BASE"),VLOOKUP('V2 Global valeurs'!$A102,'V2 Global valeurs'!$A$2:$L$1221,11,FALSE),"0")</f>
        <v>0</v>
      </c>
      <c r="Y102" s="9" t="str">
        <f>IF(AND('V2 Global valeurs'!$G102="A",'V2 Global valeurs'!E102="BASE"),VLOOKUP('V2 Global valeurs'!$A102,'V2 Global valeurs'!$A$2:$L$1221,12,FALSE),"0")</f>
        <v>0</v>
      </c>
      <c r="AB102" s="3"/>
      <c r="AC102" s="3" t="str">
        <f>IF(AND('V2 Global valeurs'!$G102="E",'V2 Global valeurs'!$E102="RENFORT 1"),VLOOKUP('V2 Global valeurs'!$A102,'V2 Global valeurs'!$A$2:$L$1221,8,FALSE),"0")</f>
        <v>0</v>
      </c>
      <c r="AD102" s="3" t="str">
        <f>IF(AND('V2 Global valeurs'!$G102="E",'V2 Global valeurs'!$E102="RENFORT 1"),VLOOKUP('V2 Global valeurs'!$A102,'V2 Global valeurs'!$A$2:$L$1221,9,FALSE),"0")</f>
        <v>0</v>
      </c>
      <c r="AE102" s="3" t="str">
        <f>IF(AND('V2 Global valeurs'!$G102="E",'V2 Global valeurs'!$E102="RENFORT 1"),VLOOKUP('V2 Global valeurs'!$A102,'V2 Global valeurs'!$A$2:$L$1221,10,FALSE),"0")</f>
        <v>0</v>
      </c>
      <c r="AF102" s="3" t="str">
        <f>IF(AND('V2 Global valeurs'!$G102="E",'V2 Global valeurs'!$E102="RENFORT 1"),VLOOKUP('V2 Global valeurs'!$A102,'V2 Global valeurs'!$A$2:$L$1221,11,FALSE),"0")</f>
        <v>0</v>
      </c>
      <c r="AG102" s="3" t="str">
        <f>IF(AND('V2 Global valeurs'!$G102="E",'V2 Global valeurs'!$E102="RENFORT 1"),VLOOKUP('V2 Global valeurs'!$A102,'V2 Global valeurs'!$A$2:$L$1221,12,FALSE),"0")</f>
        <v>0</v>
      </c>
      <c r="AH102" s="3" t="str">
        <f>IF(AND('V2 Global valeurs'!$G102="A",'V2 Global valeurs'!$E102="RENFORT 1"),VLOOKUP('V2 Global valeurs'!$A102,'V2 Global valeurs'!$A$2:$L$1221,8,FALSE),"0")</f>
        <v>0</v>
      </c>
      <c r="AI102" s="3" t="str">
        <f>IF(AND('V2 Global valeurs'!$G102="A",'V2 Global valeurs'!$E102="RENFORT 1"),VLOOKUP('V2 Global valeurs'!$A102,'V2 Global valeurs'!$A$2:$L$1221,9,FALSE),"0")</f>
        <v>0</v>
      </c>
      <c r="AJ102" s="3" t="str">
        <f>IF(AND('V2 Global valeurs'!$G102="A",'V2 Global valeurs'!$E102="RENFORT 1"),VLOOKUP('V2 Global valeurs'!$A102,'V2 Global valeurs'!$A$2:$L$1221,10,FALSE),"0")</f>
        <v>0</v>
      </c>
      <c r="AK102" s="3" t="str">
        <f>IF(AND('V2 Global valeurs'!$G102="A",'V2 Global valeurs'!$E102="RENFORT 1"),VLOOKUP('V2 Global valeurs'!$A102,'V2 Global valeurs'!$A$2:$L$1221,11,FALSE),"0")</f>
        <v>0</v>
      </c>
      <c r="AL102" s="3" t="str">
        <f>IF(AND('V2 Global valeurs'!$G102="A",'V2 Global valeurs'!$E102="RENFORT 1"),VLOOKUP('V2 Global valeurs'!$A102,'V2 Global valeurs'!$A$2:$L$1221,12,FALSE),"0")</f>
        <v>0</v>
      </c>
      <c r="AP102" s="1" t="str">
        <f>IF(AND('V2 Global valeurs'!$G102="E",'V2 Global valeurs'!$E102="RENFORT 2"),VLOOKUP('V2 Global valeurs'!$A102,'V2 Global valeurs'!$A$2:$L$1221,8,FALSE),"0")</f>
        <v>0</v>
      </c>
      <c r="AQ102" s="1" t="str">
        <f>IF(AND('V2 Global valeurs'!$G102="E",'V2 Global valeurs'!$E102="RENFORT 2"),VLOOKUP('V2 Global valeurs'!$A102,'V2 Global valeurs'!$A$2:$L$1221,9,FALSE),"0")</f>
        <v>0</v>
      </c>
      <c r="AR102" s="1" t="str">
        <f>IF(AND('V2 Global valeurs'!$G102="E",'V2 Global valeurs'!$E102="RENFORT 2"),VLOOKUP('V2 Global valeurs'!$A102,'V2 Global valeurs'!$A$2:$L$1221,10,FALSE),"0")</f>
        <v>0</v>
      </c>
      <c r="AS102" s="1" t="str">
        <f>IF(AND('V2 Global valeurs'!$G102="E",'V2 Global valeurs'!$E102="RENFORT 2"),VLOOKUP('V2 Global valeurs'!$A102,'V2 Global valeurs'!$A$2:$L$1221,11,FALSE),"0")</f>
        <v>0</v>
      </c>
      <c r="AT102" s="1" t="str">
        <f>IF(AND('V2 Global valeurs'!$G102="E",'V2 Global valeurs'!$E102="RENFORT 2"),VLOOKUP('V2 Global valeurs'!$A102,'V2 Global valeurs'!$A$2:$L$1221,12,FALSE),"0")</f>
        <v>0</v>
      </c>
      <c r="AU102" s="1" t="str">
        <f>IF(AND('V2 Global valeurs'!$G102="A",'V2 Global valeurs'!$E102="RENFORT 2"),VLOOKUP('V2 Global valeurs'!$A102,'V2 Global valeurs'!$A$2:$L$1221,8,FALSE),"0")</f>
        <v>0</v>
      </c>
      <c r="AV102" s="1" t="str">
        <f>IF(AND('V2 Global valeurs'!$G102="A",'V2 Global valeurs'!$E102="RENFORT 2"),VLOOKUP('V2 Global valeurs'!$A102,'V2 Global valeurs'!$A$2:$L$1221,9,FALSE),"0")</f>
        <v>0</v>
      </c>
      <c r="AW102" s="1" t="str">
        <f>IF(AND('V2 Global valeurs'!$G102="A",'V2 Global valeurs'!$E102="RENFORT 2"),VLOOKUP('V2 Global valeurs'!$A102,'V2 Global valeurs'!$A$2:$L$1221,10,FALSE),"0")</f>
        <v>0</v>
      </c>
      <c r="AX102" s="1" t="str">
        <f>IF(AND('V2 Global valeurs'!$G102="A",'V2 Global valeurs'!$E102="RENFORT 2"),VLOOKUP('V2 Global valeurs'!$A102,'V2 Global valeurs'!$A$2:$L$1221,11,FALSE),"0")</f>
        <v>0</v>
      </c>
      <c r="AY102" s="1" t="str">
        <f>IF(AND('V2 Global valeurs'!$G102="A",'V2 Global valeurs'!$E102="RENFORT 2"),VLOOKUP('V2 Global valeurs'!$A102,'V2 Global valeurs'!$A$2:$L$1221,12,FALSE),"0")</f>
        <v>0</v>
      </c>
    </row>
    <row r="103" spans="1:51" x14ac:dyDescent="0.25">
      <c r="A103" t="s">
        <v>287</v>
      </c>
      <c r="B103" t="s">
        <v>288</v>
      </c>
      <c r="C103" t="s">
        <v>289</v>
      </c>
      <c r="D103" t="s">
        <v>290</v>
      </c>
      <c r="E103" t="s">
        <v>367</v>
      </c>
      <c r="F103">
        <v>4</v>
      </c>
      <c r="G103" s="2" t="s">
        <v>14</v>
      </c>
      <c r="H103">
        <v>0</v>
      </c>
      <c r="I103">
        <v>0</v>
      </c>
      <c r="J103">
        <v>0</v>
      </c>
      <c r="K103">
        <v>123.67999999999999</v>
      </c>
      <c r="L103">
        <v>0</v>
      </c>
      <c r="M103" t="s">
        <v>289</v>
      </c>
      <c r="N103" t="s">
        <v>290</v>
      </c>
      <c r="O103" s="4" t="s">
        <v>14</v>
      </c>
      <c r="P103" s="9" t="str">
        <f>IF(AND('V2 Global valeurs'!$G103="E",'V2 Global valeurs'!E103="BASE"),VLOOKUP('V2 Global valeurs'!$A103,'V2 Global valeurs'!$A$2:$L$1221,8,FALSE),"0")</f>
        <v>0</v>
      </c>
      <c r="Q103" s="9" t="str">
        <f>IF(AND('V2 Global valeurs'!$G103="E",'V2 Global valeurs'!E103="BASE"),VLOOKUP('V2 Global valeurs'!$A103,'V2 Global valeurs'!$A$2:$L$1221,9,FALSE),"0")</f>
        <v>0</v>
      </c>
      <c r="R103" s="9" t="str">
        <f>IF(AND('V2 Global valeurs'!$G103="E",'V2 Global valeurs'!E103="BASE"),VLOOKUP('V2 Global valeurs'!$A103,'V2 Global valeurs'!$A$2:$L$1221,10,FALSE),"0")</f>
        <v>0</v>
      </c>
      <c r="S103" s="9" t="str">
        <f>IF(AND('V2 Global valeurs'!$G103="E",'V2 Global valeurs'!E103="BASE"),VLOOKUP('V2 Global valeurs'!$A103,'V2 Global valeurs'!$A$2:$L$1221,11,FALSE),"0")</f>
        <v>0</v>
      </c>
      <c r="T103" s="9" t="str">
        <f>IF(AND('V2 Global valeurs'!$G103="E",'V2 Global valeurs'!E103="BASE"),VLOOKUP('V2 Global valeurs'!$A103,'V2 Global valeurs'!$A$2:$L$1221,12,FALSE),"0")</f>
        <v>0</v>
      </c>
      <c r="U103" s="9">
        <f>IF(AND('V2 Global valeurs'!$G103="A",'V2 Global valeurs'!E103="BASE"),VLOOKUP('V2 Global valeurs'!$A103,'V2 Global valeurs'!$A$2:$L$1221,8,FALSE),"0")</f>
        <v>0</v>
      </c>
      <c r="V103" s="9">
        <f>IF(AND('V2 Global valeurs'!$G103="A",'V2 Global valeurs'!E103="BASE"),VLOOKUP('V2 Global valeurs'!$A103,'V2 Global valeurs'!$A$2:$L$1221,9,FALSE),"0")</f>
        <v>0</v>
      </c>
      <c r="W103" s="9">
        <f>IF(AND('V2 Global valeurs'!$G103="A",'V2 Global valeurs'!E103="BASE"),VLOOKUP('V2 Global valeurs'!$A103,'V2 Global valeurs'!$A$2:$L$1221,10,FALSE),"0")</f>
        <v>0</v>
      </c>
      <c r="X103" s="9">
        <f>IF(AND('V2 Global valeurs'!$G103="A",'V2 Global valeurs'!E103="BASE"),VLOOKUP('V2 Global valeurs'!$A103,'V2 Global valeurs'!$A$2:$L$1221,11,FALSE),"0")</f>
        <v>123.67999999999999</v>
      </c>
      <c r="Y103" s="9">
        <f>IF(AND('V2 Global valeurs'!$G103="A",'V2 Global valeurs'!E103="BASE"),VLOOKUP('V2 Global valeurs'!$A103,'V2 Global valeurs'!$A$2:$L$1221,12,FALSE),"0")</f>
        <v>0</v>
      </c>
      <c r="AB103" s="3"/>
      <c r="AC103" s="3" t="str">
        <f>IF(AND('V2 Global valeurs'!$G103="E",'V2 Global valeurs'!$E103="RENFORT 1"),VLOOKUP('V2 Global valeurs'!$A103,'V2 Global valeurs'!$A$2:$L$1221,8,FALSE),"0")</f>
        <v>0</v>
      </c>
      <c r="AD103" s="3" t="str">
        <f>IF(AND('V2 Global valeurs'!$G103="E",'V2 Global valeurs'!$E103="RENFORT 1"),VLOOKUP('V2 Global valeurs'!$A103,'V2 Global valeurs'!$A$2:$L$1221,9,FALSE),"0")</f>
        <v>0</v>
      </c>
      <c r="AE103" s="3" t="str">
        <f>IF(AND('V2 Global valeurs'!$G103="E",'V2 Global valeurs'!$E103="RENFORT 1"),VLOOKUP('V2 Global valeurs'!$A103,'V2 Global valeurs'!$A$2:$L$1221,10,FALSE),"0")</f>
        <v>0</v>
      </c>
      <c r="AF103" s="3" t="str">
        <f>IF(AND('V2 Global valeurs'!$G103="E",'V2 Global valeurs'!$E103="RENFORT 1"),VLOOKUP('V2 Global valeurs'!$A103,'V2 Global valeurs'!$A$2:$L$1221,11,FALSE),"0")</f>
        <v>0</v>
      </c>
      <c r="AG103" s="3" t="str">
        <f>IF(AND('V2 Global valeurs'!$G103="E",'V2 Global valeurs'!$E103="RENFORT 1"),VLOOKUP('V2 Global valeurs'!$A103,'V2 Global valeurs'!$A$2:$L$1221,12,FALSE),"0")</f>
        <v>0</v>
      </c>
      <c r="AH103" s="3" t="str">
        <f>IF(AND('V2 Global valeurs'!$G103="A",'V2 Global valeurs'!$E103="RENFORT 1"),VLOOKUP('V2 Global valeurs'!$A103,'V2 Global valeurs'!$A$2:$L$1221,8,FALSE),"0")</f>
        <v>0</v>
      </c>
      <c r="AI103" s="3" t="str">
        <f>IF(AND('V2 Global valeurs'!$G103="A",'V2 Global valeurs'!$E103="RENFORT 1"),VLOOKUP('V2 Global valeurs'!$A103,'V2 Global valeurs'!$A$2:$L$1221,9,FALSE),"0")</f>
        <v>0</v>
      </c>
      <c r="AJ103" s="3" t="str">
        <f>IF(AND('V2 Global valeurs'!$G103="A",'V2 Global valeurs'!$E103="RENFORT 1"),VLOOKUP('V2 Global valeurs'!$A103,'V2 Global valeurs'!$A$2:$L$1221,10,FALSE),"0")</f>
        <v>0</v>
      </c>
      <c r="AK103" s="3" t="str">
        <f>IF(AND('V2 Global valeurs'!$G103="A",'V2 Global valeurs'!$E103="RENFORT 1"),VLOOKUP('V2 Global valeurs'!$A103,'V2 Global valeurs'!$A$2:$L$1221,11,FALSE),"0")</f>
        <v>0</v>
      </c>
      <c r="AL103" s="3" t="str">
        <f>IF(AND('V2 Global valeurs'!$G103="A",'V2 Global valeurs'!$E103="RENFORT 1"),VLOOKUP('V2 Global valeurs'!$A103,'V2 Global valeurs'!$A$2:$L$1221,12,FALSE),"0")</f>
        <v>0</v>
      </c>
      <c r="AP103" s="1" t="str">
        <f>IF(AND('V2 Global valeurs'!$G103="E",'V2 Global valeurs'!$E103="RENFORT 2"),VLOOKUP('V2 Global valeurs'!$A103,'V2 Global valeurs'!$A$2:$L$1221,8,FALSE),"0")</f>
        <v>0</v>
      </c>
      <c r="AQ103" s="1" t="str">
        <f>IF(AND('V2 Global valeurs'!$G103="E",'V2 Global valeurs'!$E103="RENFORT 2"),VLOOKUP('V2 Global valeurs'!$A103,'V2 Global valeurs'!$A$2:$L$1221,9,FALSE),"0")</f>
        <v>0</v>
      </c>
      <c r="AR103" s="1" t="str">
        <f>IF(AND('V2 Global valeurs'!$G103="E",'V2 Global valeurs'!$E103="RENFORT 2"),VLOOKUP('V2 Global valeurs'!$A103,'V2 Global valeurs'!$A$2:$L$1221,10,FALSE),"0")</f>
        <v>0</v>
      </c>
      <c r="AS103" s="1" t="str">
        <f>IF(AND('V2 Global valeurs'!$G103="E",'V2 Global valeurs'!$E103="RENFORT 2"),VLOOKUP('V2 Global valeurs'!$A103,'V2 Global valeurs'!$A$2:$L$1221,11,FALSE),"0")</f>
        <v>0</v>
      </c>
      <c r="AT103" s="1" t="str">
        <f>IF(AND('V2 Global valeurs'!$G103="E",'V2 Global valeurs'!$E103="RENFORT 2"),VLOOKUP('V2 Global valeurs'!$A103,'V2 Global valeurs'!$A$2:$L$1221,12,FALSE),"0")</f>
        <v>0</v>
      </c>
      <c r="AU103" s="1" t="str">
        <f>IF(AND('V2 Global valeurs'!$G103="A",'V2 Global valeurs'!$E103="RENFORT 2"),VLOOKUP('V2 Global valeurs'!$A103,'V2 Global valeurs'!$A$2:$L$1221,8,FALSE),"0")</f>
        <v>0</v>
      </c>
      <c r="AV103" s="1" t="str">
        <f>IF(AND('V2 Global valeurs'!$G103="A",'V2 Global valeurs'!$E103="RENFORT 2"),VLOOKUP('V2 Global valeurs'!$A103,'V2 Global valeurs'!$A$2:$L$1221,9,FALSE),"0")</f>
        <v>0</v>
      </c>
      <c r="AW103" s="1" t="str">
        <f>IF(AND('V2 Global valeurs'!$G103="A",'V2 Global valeurs'!$E103="RENFORT 2"),VLOOKUP('V2 Global valeurs'!$A103,'V2 Global valeurs'!$A$2:$L$1221,10,FALSE),"0")</f>
        <v>0</v>
      </c>
      <c r="AX103" s="1" t="str">
        <f>IF(AND('V2 Global valeurs'!$G103="A",'V2 Global valeurs'!$E103="RENFORT 2"),VLOOKUP('V2 Global valeurs'!$A103,'V2 Global valeurs'!$A$2:$L$1221,11,FALSE),"0")</f>
        <v>0</v>
      </c>
      <c r="AY103" s="1" t="str">
        <f>IF(AND('V2 Global valeurs'!$G103="A",'V2 Global valeurs'!$E103="RENFORT 2"),VLOOKUP('V2 Global valeurs'!$A103,'V2 Global valeurs'!$A$2:$L$1221,12,FALSE),"0")</f>
        <v>0</v>
      </c>
    </row>
    <row r="104" spans="1:51" x14ac:dyDescent="0.25">
      <c r="A104" s="11" t="s">
        <v>418</v>
      </c>
      <c r="B104" t="s">
        <v>288</v>
      </c>
      <c r="C104" t="s">
        <v>289</v>
      </c>
      <c r="D104" t="s">
        <v>290</v>
      </c>
      <c r="E104" t="s">
        <v>367</v>
      </c>
      <c r="F104">
        <v>4</v>
      </c>
      <c r="G104" s="2" t="s">
        <v>9</v>
      </c>
      <c r="H104">
        <v>0</v>
      </c>
      <c r="I104">
        <v>88.31</v>
      </c>
      <c r="J104">
        <v>0</v>
      </c>
      <c r="K104">
        <v>88.31</v>
      </c>
      <c r="L104">
        <v>0</v>
      </c>
      <c r="M104" t="s">
        <v>289</v>
      </c>
      <c r="N104" t="s">
        <v>290</v>
      </c>
      <c r="O104" s="4" t="s">
        <v>9</v>
      </c>
      <c r="P104" s="9">
        <f>IF(AND('V2 Global valeurs'!$G104="E",'V2 Global valeurs'!E104="BASE"),VLOOKUP('V2 Global valeurs'!$A104,'V2 Global valeurs'!$A$2:$L$1221,8,FALSE),"0")</f>
        <v>0</v>
      </c>
      <c r="Q104" s="9">
        <f>IF(AND('V2 Global valeurs'!$G104="E",'V2 Global valeurs'!E104="BASE"),VLOOKUP('V2 Global valeurs'!$A104,'V2 Global valeurs'!$A$2:$L$1221,9,FALSE),"0")</f>
        <v>88.31</v>
      </c>
      <c r="R104" s="9">
        <f>IF(AND('V2 Global valeurs'!$G104="E",'V2 Global valeurs'!E104="BASE"),VLOOKUP('V2 Global valeurs'!$A104,'V2 Global valeurs'!$A$2:$L$1221,10,FALSE),"0")</f>
        <v>0</v>
      </c>
      <c r="S104" s="9">
        <f>IF(AND('V2 Global valeurs'!$G104="E",'V2 Global valeurs'!E104="BASE"),VLOOKUP('V2 Global valeurs'!$A104,'V2 Global valeurs'!$A$2:$L$1221,11,FALSE),"0")</f>
        <v>88.31</v>
      </c>
      <c r="T104" s="9">
        <f>IF(AND('V2 Global valeurs'!$G104="E",'V2 Global valeurs'!E104="BASE"),VLOOKUP('V2 Global valeurs'!$A104,'V2 Global valeurs'!$A$2:$L$1221,12,FALSE),"0")</f>
        <v>0</v>
      </c>
      <c r="U104" s="9" t="str">
        <f>IF(AND('V2 Global valeurs'!$G104="A",'V2 Global valeurs'!E104="BASE"),VLOOKUP('V2 Global valeurs'!$A104,'V2 Global valeurs'!$A$2:$L$1221,8,FALSE),"0")</f>
        <v>0</v>
      </c>
      <c r="V104" s="9" t="str">
        <f>IF(AND('V2 Global valeurs'!$G104="A",'V2 Global valeurs'!E104="BASE"),VLOOKUP('V2 Global valeurs'!$A104,'V2 Global valeurs'!$A$2:$L$1221,9,FALSE),"0")</f>
        <v>0</v>
      </c>
      <c r="W104" s="9" t="str">
        <f>IF(AND('V2 Global valeurs'!$G104="A",'V2 Global valeurs'!E104="BASE"),VLOOKUP('V2 Global valeurs'!$A104,'V2 Global valeurs'!$A$2:$L$1221,10,FALSE),"0")</f>
        <v>0</v>
      </c>
      <c r="X104" s="9" t="str">
        <f>IF(AND('V2 Global valeurs'!$G104="A",'V2 Global valeurs'!E104="BASE"),VLOOKUP('V2 Global valeurs'!$A104,'V2 Global valeurs'!$A$2:$L$1221,11,FALSE),"0")</f>
        <v>0</v>
      </c>
      <c r="Y104" s="9" t="str">
        <f>IF(AND('V2 Global valeurs'!$G104="A",'V2 Global valeurs'!E104="BASE"),VLOOKUP('V2 Global valeurs'!$A104,'V2 Global valeurs'!$A$2:$L$1221,12,FALSE),"0")</f>
        <v>0</v>
      </c>
      <c r="AB104" s="3"/>
      <c r="AC104" s="3" t="str">
        <f>IF(AND('V2 Global valeurs'!$G104="E",'V2 Global valeurs'!$E104="RENFORT 1"),VLOOKUP('V2 Global valeurs'!$A104,'V2 Global valeurs'!$A$2:$L$1221,8,FALSE),"0")</f>
        <v>0</v>
      </c>
      <c r="AD104" s="3" t="str">
        <f>IF(AND('V2 Global valeurs'!$G104="E",'V2 Global valeurs'!$E104="RENFORT 1"),VLOOKUP('V2 Global valeurs'!$A104,'V2 Global valeurs'!$A$2:$L$1221,9,FALSE),"0")</f>
        <v>0</v>
      </c>
      <c r="AE104" s="3" t="str">
        <f>IF(AND('V2 Global valeurs'!$G104="E",'V2 Global valeurs'!$E104="RENFORT 1"),VLOOKUP('V2 Global valeurs'!$A104,'V2 Global valeurs'!$A$2:$L$1221,10,FALSE),"0")</f>
        <v>0</v>
      </c>
      <c r="AF104" s="3" t="str">
        <f>IF(AND('V2 Global valeurs'!$G104="E",'V2 Global valeurs'!$E104="RENFORT 1"),VLOOKUP('V2 Global valeurs'!$A104,'V2 Global valeurs'!$A$2:$L$1221,11,FALSE),"0")</f>
        <v>0</v>
      </c>
      <c r="AG104" s="3" t="str">
        <f>IF(AND('V2 Global valeurs'!$G104="E",'V2 Global valeurs'!$E104="RENFORT 1"),VLOOKUP('V2 Global valeurs'!$A104,'V2 Global valeurs'!$A$2:$L$1221,12,FALSE),"0")</f>
        <v>0</v>
      </c>
      <c r="AH104" s="3" t="str">
        <f>IF(AND('V2 Global valeurs'!$G104="A",'V2 Global valeurs'!$E104="RENFORT 1"),VLOOKUP('V2 Global valeurs'!$A104,'V2 Global valeurs'!$A$2:$L$1221,8,FALSE),"0")</f>
        <v>0</v>
      </c>
      <c r="AI104" s="3" t="str">
        <f>IF(AND('V2 Global valeurs'!$G104="A",'V2 Global valeurs'!$E104="RENFORT 1"),VLOOKUP('V2 Global valeurs'!$A104,'V2 Global valeurs'!$A$2:$L$1221,9,FALSE),"0")</f>
        <v>0</v>
      </c>
      <c r="AJ104" s="3" t="str">
        <f>IF(AND('V2 Global valeurs'!$G104="A",'V2 Global valeurs'!$E104="RENFORT 1"),VLOOKUP('V2 Global valeurs'!$A104,'V2 Global valeurs'!$A$2:$L$1221,10,FALSE),"0")</f>
        <v>0</v>
      </c>
      <c r="AK104" s="3" t="str">
        <f>IF(AND('V2 Global valeurs'!$G104="A",'V2 Global valeurs'!$E104="RENFORT 1"),VLOOKUP('V2 Global valeurs'!$A104,'V2 Global valeurs'!$A$2:$L$1221,11,FALSE),"0")</f>
        <v>0</v>
      </c>
      <c r="AL104" s="3" t="str">
        <f>IF(AND('V2 Global valeurs'!$G104="A",'V2 Global valeurs'!$E104="RENFORT 1"),VLOOKUP('V2 Global valeurs'!$A104,'V2 Global valeurs'!$A$2:$L$1221,12,FALSE),"0")</f>
        <v>0</v>
      </c>
      <c r="AP104" s="1" t="str">
        <f>IF(AND('V2 Global valeurs'!$G104="E",'V2 Global valeurs'!$E104="RENFORT 2"),VLOOKUP('V2 Global valeurs'!$A104,'V2 Global valeurs'!$A$2:$L$1221,8,FALSE),"0")</f>
        <v>0</v>
      </c>
      <c r="AQ104" s="1" t="str">
        <f>IF(AND('V2 Global valeurs'!$G104="E",'V2 Global valeurs'!$E104="RENFORT 2"),VLOOKUP('V2 Global valeurs'!$A104,'V2 Global valeurs'!$A$2:$L$1221,9,FALSE),"0")</f>
        <v>0</v>
      </c>
      <c r="AR104" s="1" t="str">
        <f>IF(AND('V2 Global valeurs'!$G104="E",'V2 Global valeurs'!$E104="RENFORT 2"),VLOOKUP('V2 Global valeurs'!$A104,'V2 Global valeurs'!$A$2:$L$1221,10,FALSE),"0")</f>
        <v>0</v>
      </c>
      <c r="AS104" s="1" t="str">
        <f>IF(AND('V2 Global valeurs'!$G104="E",'V2 Global valeurs'!$E104="RENFORT 2"),VLOOKUP('V2 Global valeurs'!$A104,'V2 Global valeurs'!$A$2:$L$1221,11,FALSE),"0")</f>
        <v>0</v>
      </c>
      <c r="AT104" s="1" t="str">
        <f>IF(AND('V2 Global valeurs'!$G104="E",'V2 Global valeurs'!$E104="RENFORT 2"),VLOOKUP('V2 Global valeurs'!$A104,'V2 Global valeurs'!$A$2:$L$1221,12,FALSE),"0")</f>
        <v>0</v>
      </c>
      <c r="AU104" s="1" t="str">
        <f>IF(AND('V2 Global valeurs'!$G104="A",'V2 Global valeurs'!$E104="RENFORT 2"),VLOOKUP('V2 Global valeurs'!$A104,'V2 Global valeurs'!$A$2:$L$1221,8,FALSE),"0")</f>
        <v>0</v>
      </c>
      <c r="AV104" s="1" t="str">
        <f>IF(AND('V2 Global valeurs'!$G104="A",'V2 Global valeurs'!$E104="RENFORT 2"),VLOOKUP('V2 Global valeurs'!$A104,'V2 Global valeurs'!$A$2:$L$1221,9,FALSE),"0")</f>
        <v>0</v>
      </c>
      <c r="AW104" s="1" t="str">
        <f>IF(AND('V2 Global valeurs'!$G104="A",'V2 Global valeurs'!$E104="RENFORT 2"),VLOOKUP('V2 Global valeurs'!$A104,'V2 Global valeurs'!$A$2:$L$1221,10,FALSE),"0")</f>
        <v>0</v>
      </c>
      <c r="AX104" s="1" t="str">
        <f>IF(AND('V2 Global valeurs'!$G104="A",'V2 Global valeurs'!$E104="RENFORT 2"),VLOOKUP('V2 Global valeurs'!$A104,'V2 Global valeurs'!$A$2:$L$1221,11,FALSE),"0")</f>
        <v>0</v>
      </c>
      <c r="AY104" s="1" t="str">
        <f>IF(AND('V2 Global valeurs'!$G104="A",'V2 Global valeurs'!$E104="RENFORT 2"),VLOOKUP('V2 Global valeurs'!$A104,'V2 Global valeurs'!$A$2:$L$1221,12,FALSE),"0")</f>
        <v>0</v>
      </c>
    </row>
    <row r="105" spans="1:51" x14ac:dyDescent="0.25">
      <c r="A105" t="s">
        <v>291</v>
      </c>
      <c r="B105" t="s">
        <v>292</v>
      </c>
      <c r="C105" t="s">
        <v>293</v>
      </c>
      <c r="D105" t="s">
        <v>294</v>
      </c>
      <c r="E105" t="s">
        <v>367</v>
      </c>
      <c r="F105" s="2">
        <v>9</v>
      </c>
      <c r="G105" s="2" t="s">
        <v>14</v>
      </c>
      <c r="H105">
        <v>0</v>
      </c>
      <c r="I105">
        <v>110.16999999999999</v>
      </c>
      <c r="J105">
        <v>110.16999999999999</v>
      </c>
      <c r="K105">
        <v>110.16999999999999</v>
      </c>
      <c r="L105">
        <v>48.11</v>
      </c>
      <c r="M105" t="s">
        <v>293</v>
      </c>
      <c r="N105" t="s">
        <v>294</v>
      </c>
      <c r="O105" s="4" t="s">
        <v>14</v>
      </c>
      <c r="P105" s="9" t="str">
        <f>IF(AND('V2 Global valeurs'!$G105="E",'V2 Global valeurs'!E105="BASE"),VLOOKUP('V2 Global valeurs'!$A105,'V2 Global valeurs'!$A$2:$L$1221,8,FALSE),"0")</f>
        <v>0</v>
      </c>
      <c r="Q105" s="9" t="str">
        <f>IF(AND('V2 Global valeurs'!$G105="E",'V2 Global valeurs'!E105="BASE"),VLOOKUP('V2 Global valeurs'!$A105,'V2 Global valeurs'!$A$2:$L$1221,9,FALSE),"0")</f>
        <v>0</v>
      </c>
      <c r="R105" s="9" t="str">
        <f>IF(AND('V2 Global valeurs'!$G105="E",'V2 Global valeurs'!E105="BASE"),VLOOKUP('V2 Global valeurs'!$A105,'V2 Global valeurs'!$A$2:$L$1221,10,FALSE),"0")</f>
        <v>0</v>
      </c>
      <c r="S105" s="9" t="str">
        <f>IF(AND('V2 Global valeurs'!$G105="E",'V2 Global valeurs'!E105="BASE"),VLOOKUP('V2 Global valeurs'!$A105,'V2 Global valeurs'!$A$2:$L$1221,11,FALSE),"0")</f>
        <v>0</v>
      </c>
      <c r="T105" s="9" t="str">
        <f>IF(AND('V2 Global valeurs'!$G105="E",'V2 Global valeurs'!E105="BASE"),VLOOKUP('V2 Global valeurs'!$A105,'V2 Global valeurs'!$A$2:$L$1221,12,FALSE),"0")</f>
        <v>0</v>
      </c>
      <c r="U105" s="9">
        <f>IF(AND('V2 Global valeurs'!$G105="A",'V2 Global valeurs'!E105="BASE"),VLOOKUP('V2 Global valeurs'!$A105,'V2 Global valeurs'!$A$2:$L$1221,8,FALSE),"0")</f>
        <v>0</v>
      </c>
      <c r="V105" s="9">
        <f>IF(AND('V2 Global valeurs'!$G105="A",'V2 Global valeurs'!E105="BASE"),VLOOKUP('V2 Global valeurs'!$A105,'V2 Global valeurs'!$A$2:$L$1221,9,FALSE),"0")</f>
        <v>110.16999999999999</v>
      </c>
      <c r="W105" s="9">
        <f>IF(AND('V2 Global valeurs'!$G105="A",'V2 Global valeurs'!E105="BASE"),VLOOKUP('V2 Global valeurs'!$A105,'V2 Global valeurs'!$A$2:$L$1221,10,FALSE),"0")</f>
        <v>110.16999999999999</v>
      </c>
      <c r="X105" s="9">
        <f>IF(AND('V2 Global valeurs'!$G105="A",'V2 Global valeurs'!E105="BASE"),VLOOKUP('V2 Global valeurs'!$A105,'V2 Global valeurs'!$A$2:$L$1221,11,FALSE),"0")</f>
        <v>110.16999999999999</v>
      </c>
      <c r="Y105" s="9">
        <f>IF(AND('V2 Global valeurs'!$G105="A",'V2 Global valeurs'!E105="BASE"),VLOOKUP('V2 Global valeurs'!$A105,'V2 Global valeurs'!$A$2:$L$1221,12,FALSE),"0")</f>
        <v>48.11</v>
      </c>
      <c r="AB105" s="3"/>
      <c r="AC105" s="3" t="str">
        <f>IF(AND('V2 Global valeurs'!$G105="E",'V2 Global valeurs'!$E105="RENFORT 1"),VLOOKUP('V2 Global valeurs'!$A105,'V2 Global valeurs'!$A$2:$L$1221,8,FALSE),"0")</f>
        <v>0</v>
      </c>
      <c r="AD105" s="3" t="str">
        <f>IF(AND('V2 Global valeurs'!$G105="E",'V2 Global valeurs'!$E105="RENFORT 1"),VLOOKUP('V2 Global valeurs'!$A105,'V2 Global valeurs'!$A$2:$L$1221,9,FALSE),"0")</f>
        <v>0</v>
      </c>
      <c r="AE105" s="3" t="str">
        <f>IF(AND('V2 Global valeurs'!$G105="E",'V2 Global valeurs'!$E105="RENFORT 1"),VLOOKUP('V2 Global valeurs'!$A105,'V2 Global valeurs'!$A$2:$L$1221,10,FALSE),"0")</f>
        <v>0</v>
      </c>
      <c r="AF105" s="3" t="str">
        <f>IF(AND('V2 Global valeurs'!$G105="E",'V2 Global valeurs'!$E105="RENFORT 1"),VLOOKUP('V2 Global valeurs'!$A105,'V2 Global valeurs'!$A$2:$L$1221,11,FALSE),"0")</f>
        <v>0</v>
      </c>
      <c r="AG105" s="3" t="str">
        <f>IF(AND('V2 Global valeurs'!$G105="E",'V2 Global valeurs'!$E105="RENFORT 1"),VLOOKUP('V2 Global valeurs'!$A105,'V2 Global valeurs'!$A$2:$L$1221,12,FALSE),"0")</f>
        <v>0</v>
      </c>
      <c r="AH105" s="3" t="str">
        <f>IF(AND('V2 Global valeurs'!$G105="A",'V2 Global valeurs'!$E105="RENFORT 1"),VLOOKUP('V2 Global valeurs'!$A105,'V2 Global valeurs'!$A$2:$L$1221,8,FALSE),"0")</f>
        <v>0</v>
      </c>
      <c r="AI105" s="3" t="str">
        <f>IF(AND('V2 Global valeurs'!$G105="A",'V2 Global valeurs'!$E105="RENFORT 1"),VLOOKUP('V2 Global valeurs'!$A105,'V2 Global valeurs'!$A$2:$L$1221,9,FALSE),"0")</f>
        <v>0</v>
      </c>
      <c r="AJ105" s="3" t="str">
        <f>IF(AND('V2 Global valeurs'!$G105="A",'V2 Global valeurs'!$E105="RENFORT 1"),VLOOKUP('V2 Global valeurs'!$A105,'V2 Global valeurs'!$A$2:$L$1221,10,FALSE),"0")</f>
        <v>0</v>
      </c>
      <c r="AK105" s="3" t="str">
        <f>IF(AND('V2 Global valeurs'!$G105="A",'V2 Global valeurs'!$E105="RENFORT 1"),VLOOKUP('V2 Global valeurs'!$A105,'V2 Global valeurs'!$A$2:$L$1221,11,FALSE),"0")</f>
        <v>0</v>
      </c>
      <c r="AL105" s="3" t="str">
        <f>IF(AND('V2 Global valeurs'!$G105="A",'V2 Global valeurs'!$E105="RENFORT 1"),VLOOKUP('V2 Global valeurs'!$A105,'V2 Global valeurs'!$A$2:$L$1221,12,FALSE),"0")</f>
        <v>0</v>
      </c>
      <c r="AP105" s="1" t="str">
        <f>IF(AND('V2 Global valeurs'!$G105="E",'V2 Global valeurs'!$E105="RENFORT 2"),VLOOKUP('V2 Global valeurs'!$A105,'V2 Global valeurs'!$A$2:$L$1221,8,FALSE),"0")</f>
        <v>0</v>
      </c>
      <c r="AQ105" s="1" t="str">
        <f>IF(AND('V2 Global valeurs'!$G105="E",'V2 Global valeurs'!$E105="RENFORT 2"),VLOOKUP('V2 Global valeurs'!$A105,'V2 Global valeurs'!$A$2:$L$1221,9,FALSE),"0")</f>
        <v>0</v>
      </c>
      <c r="AR105" s="1" t="str">
        <f>IF(AND('V2 Global valeurs'!$G105="E",'V2 Global valeurs'!$E105="RENFORT 2"),VLOOKUP('V2 Global valeurs'!$A105,'V2 Global valeurs'!$A$2:$L$1221,10,FALSE),"0")</f>
        <v>0</v>
      </c>
      <c r="AS105" s="1" t="str">
        <f>IF(AND('V2 Global valeurs'!$G105="E",'V2 Global valeurs'!$E105="RENFORT 2"),VLOOKUP('V2 Global valeurs'!$A105,'V2 Global valeurs'!$A$2:$L$1221,11,FALSE),"0")</f>
        <v>0</v>
      </c>
      <c r="AT105" s="1" t="str">
        <f>IF(AND('V2 Global valeurs'!$G105="E",'V2 Global valeurs'!$E105="RENFORT 2"),VLOOKUP('V2 Global valeurs'!$A105,'V2 Global valeurs'!$A$2:$L$1221,12,FALSE),"0")</f>
        <v>0</v>
      </c>
      <c r="AU105" s="1" t="str">
        <f>IF(AND('V2 Global valeurs'!$G105="A",'V2 Global valeurs'!$E105="RENFORT 2"),VLOOKUP('V2 Global valeurs'!$A105,'V2 Global valeurs'!$A$2:$L$1221,8,FALSE),"0")</f>
        <v>0</v>
      </c>
      <c r="AV105" s="1" t="str">
        <f>IF(AND('V2 Global valeurs'!$G105="A",'V2 Global valeurs'!$E105="RENFORT 2"),VLOOKUP('V2 Global valeurs'!$A105,'V2 Global valeurs'!$A$2:$L$1221,9,FALSE),"0")</f>
        <v>0</v>
      </c>
      <c r="AW105" s="1" t="str">
        <f>IF(AND('V2 Global valeurs'!$G105="A",'V2 Global valeurs'!$E105="RENFORT 2"),VLOOKUP('V2 Global valeurs'!$A105,'V2 Global valeurs'!$A$2:$L$1221,10,FALSE),"0")</f>
        <v>0</v>
      </c>
      <c r="AX105" s="1" t="str">
        <f>IF(AND('V2 Global valeurs'!$G105="A",'V2 Global valeurs'!$E105="RENFORT 2"),VLOOKUP('V2 Global valeurs'!$A105,'V2 Global valeurs'!$A$2:$L$1221,11,FALSE),"0")</f>
        <v>0</v>
      </c>
      <c r="AY105" s="1" t="str">
        <f>IF(AND('V2 Global valeurs'!$G105="A",'V2 Global valeurs'!$E105="RENFORT 2"),VLOOKUP('V2 Global valeurs'!$A105,'V2 Global valeurs'!$A$2:$L$1221,12,FALSE),"0")</f>
        <v>0</v>
      </c>
    </row>
    <row r="106" spans="1:51" x14ac:dyDescent="0.25">
      <c r="A106" s="11" t="s">
        <v>419</v>
      </c>
      <c r="B106" t="s">
        <v>292</v>
      </c>
      <c r="C106" t="s">
        <v>293</v>
      </c>
      <c r="D106" t="s">
        <v>294</v>
      </c>
      <c r="E106" t="s">
        <v>367</v>
      </c>
      <c r="F106" s="2">
        <v>9</v>
      </c>
      <c r="G106" s="2" t="s">
        <v>9</v>
      </c>
      <c r="H106">
        <v>68.350000000000009</v>
      </c>
      <c r="I106">
        <v>68.350000000000009</v>
      </c>
      <c r="J106">
        <v>68.350000000000009</v>
      </c>
      <c r="K106">
        <v>68.350000000000009</v>
      </c>
      <c r="L106">
        <v>68.350000000000009</v>
      </c>
      <c r="M106" t="s">
        <v>293</v>
      </c>
      <c r="N106" t="s">
        <v>294</v>
      </c>
      <c r="O106" s="4" t="s">
        <v>9</v>
      </c>
      <c r="P106" s="9">
        <f>IF(AND('V2 Global valeurs'!$G106="E",'V2 Global valeurs'!E106="BASE"),VLOOKUP('V2 Global valeurs'!$A106,'V2 Global valeurs'!$A$2:$L$1221,8,FALSE),"0")</f>
        <v>68.350000000000009</v>
      </c>
      <c r="Q106" s="9">
        <f>IF(AND('V2 Global valeurs'!$G106="E",'V2 Global valeurs'!E106="BASE"),VLOOKUP('V2 Global valeurs'!$A106,'V2 Global valeurs'!$A$2:$L$1221,9,FALSE),"0")</f>
        <v>68.350000000000009</v>
      </c>
      <c r="R106" s="9">
        <f>IF(AND('V2 Global valeurs'!$G106="E",'V2 Global valeurs'!E106="BASE"),VLOOKUP('V2 Global valeurs'!$A106,'V2 Global valeurs'!$A$2:$L$1221,10,FALSE),"0")</f>
        <v>68.350000000000009</v>
      </c>
      <c r="S106" s="9">
        <f>IF(AND('V2 Global valeurs'!$G106="E",'V2 Global valeurs'!E106="BASE"),VLOOKUP('V2 Global valeurs'!$A106,'V2 Global valeurs'!$A$2:$L$1221,11,FALSE),"0")</f>
        <v>68.350000000000009</v>
      </c>
      <c r="T106" s="9">
        <f>IF(AND('V2 Global valeurs'!$G106="E",'V2 Global valeurs'!E106="BASE"),VLOOKUP('V2 Global valeurs'!$A106,'V2 Global valeurs'!$A$2:$L$1221,12,FALSE),"0")</f>
        <v>68.350000000000009</v>
      </c>
      <c r="U106" s="9" t="str">
        <f>IF(AND('V2 Global valeurs'!$G106="A",'V2 Global valeurs'!E106="BASE"),VLOOKUP('V2 Global valeurs'!$A106,'V2 Global valeurs'!$A$2:$L$1221,8,FALSE),"0")</f>
        <v>0</v>
      </c>
      <c r="V106" s="9" t="str">
        <f>IF(AND('V2 Global valeurs'!$G106="A",'V2 Global valeurs'!E106="BASE"),VLOOKUP('V2 Global valeurs'!$A106,'V2 Global valeurs'!$A$2:$L$1221,9,FALSE),"0")</f>
        <v>0</v>
      </c>
      <c r="W106" s="9" t="str">
        <f>IF(AND('V2 Global valeurs'!$G106="A",'V2 Global valeurs'!E106="BASE"),VLOOKUP('V2 Global valeurs'!$A106,'V2 Global valeurs'!$A$2:$L$1221,10,FALSE),"0")</f>
        <v>0</v>
      </c>
      <c r="X106" s="9" t="str">
        <f>IF(AND('V2 Global valeurs'!$G106="A",'V2 Global valeurs'!E106="BASE"),VLOOKUP('V2 Global valeurs'!$A106,'V2 Global valeurs'!$A$2:$L$1221,11,FALSE),"0")</f>
        <v>0</v>
      </c>
      <c r="Y106" s="9" t="str">
        <f>IF(AND('V2 Global valeurs'!$G106="A",'V2 Global valeurs'!E106="BASE"),VLOOKUP('V2 Global valeurs'!$A106,'V2 Global valeurs'!$A$2:$L$1221,12,FALSE),"0")</f>
        <v>0</v>
      </c>
      <c r="AB106" s="3"/>
      <c r="AC106" s="3" t="str">
        <f>IF(AND('V2 Global valeurs'!$G106="E",'V2 Global valeurs'!$E106="RENFORT 1"),VLOOKUP('V2 Global valeurs'!$A106,'V2 Global valeurs'!$A$2:$L$1221,8,FALSE),"0")</f>
        <v>0</v>
      </c>
      <c r="AD106" s="3" t="str">
        <f>IF(AND('V2 Global valeurs'!$G106="E",'V2 Global valeurs'!$E106="RENFORT 1"),VLOOKUP('V2 Global valeurs'!$A106,'V2 Global valeurs'!$A$2:$L$1221,9,FALSE),"0")</f>
        <v>0</v>
      </c>
      <c r="AE106" s="3" t="str">
        <f>IF(AND('V2 Global valeurs'!$G106="E",'V2 Global valeurs'!$E106="RENFORT 1"),VLOOKUP('V2 Global valeurs'!$A106,'V2 Global valeurs'!$A$2:$L$1221,10,FALSE),"0")</f>
        <v>0</v>
      </c>
      <c r="AF106" s="3" t="str">
        <f>IF(AND('V2 Global valeurs'!$G106="E",'V2 Global valeurs'!$E106="RENFORT 1"),VLOOKUP('V2 Global valeurs'!$A106,'V2 Global valeurs'!$A$2:$L$1221,11,FALSE),"0")</f>
        <v>0</v>
      </c>
      <c r="AG106" s="3" t="str">
        <f>IF(AND('V2 Global valeurs'!$G106="E",'V2 Global valeurs'!$E106="RENFORT 1"),VLOOKUP('V2 Global valeurs'!$A106,'V2 Global valeurs'!$A$2:$L$1221,12,FALSE),"0")</f>
        <v>0</v>
      </c>
      <c r="AH106" s="3" t="str">
        <f>IF(AND('V2 Global valeurs'!$G106="A",'V2 Global valeurs'!$E106="RENFORT 1"),VLOOKUP('V2 Global valeurs'!$A106,'V2 Global valeurs'!$A$2:$L$1221,8,FALSE),"0")</f>
        <v>0</v>
      </c>
      <c r="AI106" s="3" t="str">
        <f>IF(AND('V2 Global valeurs'!$G106="A",'V2 Global valeurs'!$E106="RENFORT 1"),VLOOKUP('V2 Global valeurs'!$A106,'V2 Global valeurs'!$A$2:$L$1221,9,FALSE),"0")</f>
        <v>0</v>
      </c>
      <c r="AJ106" s="3" t="str">
        <f>IF(AND('V2 Global valeurs'!$G106="A",'V2 Global valeurs'!$E106="RENFORT 1"),VLOOKUP('V2 Global valeurs'!$A106,'V2 Global valeurs'!$A$2:$L$1221,10,FALSE),"0")</f>
        <v>0</v>
      </c>
      <c r="AK106" s="3" t="str">
        <f>IF(AND('V2 Global valeurs'!$G106="A",'V2 Global valeurs'!$E106="RENFORT 1"),VLOOKUP('V2 Global valeurs'!$A106,'V2 Global valeurs'!$A$2:$L$1221,11,FALSE),"0")</f>
        <v>0</v>
      </c>
      <c r="AL106" s="3" t="str">
        <f>IF(AND('V2 Global valeurs'!$G106="A",'V2 Global valeurs'!$E106="RENFORT 1"),VLOOKUP('V2 Global valeurs'!$A106,'V2 Global valeurs'!$A$2:$L$1221,12,FALSE),"0")</f>
        <v>0</v>
      </c>
      <c r="AP106" s="1" t="str">
        <f>IF(AND('V2 Global valeurs'!$G106="E",'V2 Global valeurs'!$E106="RENFORT 2"),VLOOKUP('V2 Global valeurs'!$A106,'V2 Global valeurs'!$A$2:$L$1221,8,FALSE),"0")</f>
        <v>0</v>
      </c>
      <c r="AQ106" s="1" t="str">
        <f>IF(AND('V2 Global valeurs'!$G106="E",'V2 Global valeurs'!$E106="RENFORT 2"),VLOOKUP('V2 Global valeurs'!$A106,'V2 Global valeurs'!$A$2:$L$1221,9,FALSE),"0")</f>
        <v>0</v>
      </c>
      <c r="AR106" s="1" t="str">
        <f>IF(AND('V2 Global valeurs'!$G106="E",'V2 Global valeurs'!$E106="RENFORT 2"),VLOOKUP('V2 Global valeurs'!$A106,'V2 Global valeurs'!$A$2:$L$1221,10,FALSE),"0")</f>
        <v>0</v>
      </c>
      <c r="AS106" s="1" t="str">
        <f>IF(AND('V2 Global valeurs'!$G106="E",'V2 Global valeurs'!$E106="RENFORT 2"),VLOOKUP('V2 Global valeurs'!$A106,'V2 Global valeurs'!$A$2:$L$1221,11,FALSE),"0")</f>
        <v>0</v>
      </c>
      <c r="AT106" s="1" t="str">
        <f>IF(AND('V2 Global valeurs'!$G106="E",'V2 Global valeurs'!$E106="RENFORT 2"),VLOOKUP('V2 Global valeurs'!$A106,'V2 Global valeurs'!$A$2:$L$1221,12,FALSE),"0")</f>
        <v>0</v>
      </c>
      <c r="AU106" s="1" t="str">
        <f>IF(AND('V2 Global valeurs'!$G106="A",'V2 Global valeurs'!$E106="RENFORT 2"),VLOOKUP('V2 Global valeurs'!$A106,'V2 Global valeurs'!$A$2:$L$1221,8,FALSE),"0")</f>
        <v>0</v>
      </c>
      <c r="AV106" s="1" t="str">
        <f>IF(AND('V2 Global valeurs'!$G106="A",'V2 Global valeurs'!$E106="RENFORT 2"),VLOOKUP('V2 Global valeurs'!$A106,'V2 Global valeurs'!$A$2:$L$1221,9,FALSE),"0")</f>
        <v>0</v>
      </c>
      <c r="AW106" s="1" t="str">
        <f>IF(AND('V2 Global valeurs'!$G106="A",'V2 Global valeurs'!$E106="RENFORT 2"),VLOOKUP('V2 Global valeurs'!$A106,'V2 Global valeurs'!$A$2:$L$1221,10,FALSE),"0")</f>
        <v>0</v>
      </c>
      <c r="AX106" s="1" t="str">
        <f>IF(AND('V2 Global valeurs'!$G106="A",'V2 Global valeurs'!$E106="RENFORT 2"),VLOOKUP('V2 Global valeurs'!$A106,'V2 Global valeurs'!$A$2:$L$1221,11,FALSE),"0")</f>
        <v>0</v>
      </c>
      <c r="AY106" s="1" t="str">
        <f>IF(AND('V2 Global valeurs'!$G106="A",'V2 Global valeurs'!$E106="RENFORT 2"),VLOOKUP('V2 Global valeurs'!$A106,'V2 Global valeurs'!$A$2:$L$1221,12,FALSE),"0")</f>
        <v>0</v>
      </c>
    </row>
    <row r="107" spans="1:51" x14ac:dyDescent="0.25">
      <c r="A107" t="s">
        <v>295</v>
      </c>
      <c r="B107" t="s">
        <v>296</v>
      </c>
      <c r="C107" t="s">
        <v>297</v>
      </c>
      <c r="D107" t="s">
        <v>298</v>
      </c>
      <c r="E107" t="s">
        <v>367</v>
      </c>
      <c r="F107" s="2">
        <v>8</v>
      </c>
      <c r="G107" s="2" t="s">
        <v>14</v>
      </c>
      <c r="H107">
        <v>106.07</v>
      </c>
      <c r="I107">
        <v>0</v>
      </c>
      <c r="J107">
        <v>42.900000000000006</v>
      </c>
      <c r="K107">
        <v>106.07</v>
      </c>
      <c r="L107">
        <v>106.07</v>
      </c>
      <c r="M107" t="s">
        <v>297</v>
      </c>
      <c r="N107" t="s">
        <v>298</v>
      </c>
      <c r="O107" s="4" t="s">
        <v>14</v>
      </c>
      <c r="P107" s="9" t="str">
        <f>IF(AND('V2 Global valeurs'!$G107="E",'V2 Global valeurs'!E107="BASE"),VLOOKUP('V2 Global valeurs'!$A107,'V2 Global valeurs'!$A$2:$L$1221,8,FALSE),"0")</f>
        <v>0</v>
      </c>
      <c r="Q107" s="9" t="str">
        <f>IF(AND('V2 Global valeurs'!$G107="E",'V2 Global valeurs'!E107="BASE"),VLOOKUP('V2 Global valeurs'!$A107,'V2 Global valeurs'!$A$2:$L$1221,9,FALSE),"0")</f>
        <v>0</v>
      </c>
      <c r="R107" s="9" t="str">
        <f>IF(AND('V2 Global valeurs'!$G107="E",'V2 Global valeurs'!E107="BASE"),VLOOKUP('V2 Global valeurs'!$A107,'V2 Global valeurs'!$A$2:$L$1221,10,FALSE),"0")</f>
        <v>0</v>
      </c>
      <c r="S107" s="9" t="str">
        <f>IF(AND('V2 Global valeurs'!$G107="E",'V2 Global valeurs'!E107="BASE"),VLOOKUP('V2 Global valeurs'!$A107,'V2 Global valeurs'!$A$2:$L$1221,11,FALSE),"0")</f>
        <v>0</v>
      </c>
      <c r="T107" s="9" t="str">
        <f>IF(AND('V2 Global valeurs'!$G107="E",'V2 Global valeurs'!E107="BASE"),VLOOKUP('V2 Global valeurs'!$A107,'V2 Global valeurs'!$A$2:$L$1221,12,FALSE),"0")</f>
        <v>0</v>
      </c>
      <c r="U107" s="9">
        <f>IF(AND('V2 Global valeurs'!$G107="A",'V2 Global valeurs'!E107="BASE"),VLOOKUP('V2 Global valeurs'!$A107,'V2 Global valeurs'!$A$2:$L$1221,8,FALSE),"0")</f>
        <v>106.07</v>
      </c>
      <c r="V107" s="9">
        <f>IF(AND('V2 Global valeurs'!$G107="A",'V2 Global valeurs'!E107="BASE"),VLOOKUP('V2 Global valeurs'!$A107,'V2 Global valeurs'!$A$2:$L$1221,9,FALSE),"0")</f>
        <v>0</v>
      </c>
      <c r="W107" s="9">
        <f>IF(AND('V2 Global valeurs'!$G107="A",'V2 Global valeurs'!E107="BASE"),VLOOKUP('V2 Global valeurs'!$A107,'V2 Global valeurs'!$A$2:$L$1221,10,FALSE),"0")</f>
        <v>42.900000000000006</v>
      </c>
      <c r="X107" s="9">
        <f>IF(AND('V2 Global valeurs'!$G107="A",'V2 Global valeurs'!E107="BASE"),VLOOKUP('V2 Global valeurs'!$A107,'V2 Global valeurs'!$A$2:$L$1221,11,FALSE),"0")</f>
        <v>106.07</v>
      </c>
      <c r="Y107" s="9">
        <f>IF(AND('V2 Global valeurs'!$G107="A",'V2 Global valeurs'!E107="BASE"),VLOOKUP('V2 Global valeurs'!$A107,'V2 Global valeurs'!$A$2:$L$1221,12,FALSE),"0")</f>
        <v>106.07</v>
      </c>
      <c r="AB107" s="3"/>
      <c r="AC107" s="3" t="str">
        <f>IF(AND('V2 Global valeurs'!$G107="E",'V2 Global valeurs'!$E107="RENFORT 1"),VLOOKUP('V2 Global valeurs'!$A107,'V2 Global valeurs'!$A$2:$L$1221,8,FALSE),"0")</f>
        <v>0</v>
      </c>
      <c r="AD107" s="3" t="str">
        <f>IF(AND('V2 Global valeurs'!$G107="E",'V2 Global valeurs'!$E107="RENFORT 1"),VLOOKUP('V2 Global valeurs'!$A107,'V2 Global valeurs'!$A$2:$L$1221,9,FALSE),"0")</f>
        <v>0</v>
      </c>
      <c r="AE107" s="3" t="str">
        <f>IF(AND('V2 Global valeurs'!$G107="E",'V2 Global valeurs'!$E107="RENFORT 1"),VLOOKUP('V2 Global valeurs'!$A107,'V2 Global valeurs'!$A$2:$L$1221,10,FALSE),"0")</f>
        <v>0</v>
      </c>
      <c r="AF107" s="3" t="str">
        <f>IF(AND('V2 Global valeurs'!$G107="E",'V2 Global valeurs'!$E107="RENFORT 1"),VLOOKUP('V2 Global valeurs'!$A107,'V2 Global valeurs'!$A$2:$L$1221,11,FALSE),"0")</f>
        <v>0</v>
      </c>
      <c r="AG107" s="3" t="str">
        <f>IF(AND('V2 Global valeurs'!$G107="E",'V2 Global valeurs'!$E107="RENFORT 1"),VLOOKUP('V2 Global valeurs'!$A107,'V2 Global valeurs'!$A$2:$L$1221,12,FALSE),"0")</f>
        <v>0</v>
      </c>
      <c r="AH107" s="3" t="str">
        <f>IF(AND('V2 Global valeurs'!$G107="A",'V2 Global valeurs'!$E107="RENFORT 1"),VLOOKUP('V2 Global valeurs'!$A107,'V2 Global valeurs'!$A$2:$L$1221,8,FALSE),"0")</f>
        <v>0</v>
      </c>
      <c r="AI107" s="3" t="str">
        <f>IF(AND('V2 Global valeurs'!$G107="A",'V2 Global valeurs'!$E107="RENFORT 1"),VLOOKUP('V2 Global valeurs'!$A107,'V2 Global valeurs'!$A$2:$L$1221,9,FALSE),"0")</f>
        <v>0</v>
      </c>
      <c r="AJ107" s="3" t="str">
        <f>IF(AND('V2 Global valeurs'!$G107="A",'V2 Global valeurs'!$E107="RENFORT 1"),VLOOKUP('V2 Global valeurs'!$A107,'V2 Global valeurs'!$A$2:$L$1221,10,FALSE),"0")</f>
        <v>0</v>
      </c>
      <c r="AK107" s="3" t="str">
        <f>IF(AND('V2 Global valeurs'!$G107="A",'V2 Global valeurs'!$E107="RENFORT 1"),VLOOKUP('V2 Global valeurs'!$A107,'V2 Global valeurs'!$A$2:$L$1221,11,FALSE),"0")</f>
        <v>0</v>
      </c>
      <c r="AL107" s="3" t="str">
        <f>IF(AND('V2 Global valeurs'!$G107="A",'V2 Global valeurs'!$E107="RENFORT 1"),VLOOKUP('V2 Global valeurs'!$A107,'V2 Global valeurs'!$A$2:$L$1221,12,FALSE),"0")</f>
        <v>0</v>
      </c>
      <c r="AP107" s="1" t="str">
        <f>IF(AND('V2 Global valeurs'!$G107="E",'V2 Global valeurs'!$E107="RENFORT 2"),VLOOKUP('V2 Global valeurs'!$A107,'V2 Global valeurs'!$A$2:$L$1221,8,FALSE),"0")</f>
        <v>0</v>
      </c>
      <c r="AQ107" s="1" t="str">
        <f>IF(AND('V2 Global valeurs'!$G107="E",'V2 Global valeurs'!$E107="RENFORT 2"),VLOOKUP('V2 Global valeurs'!$A107,'V2 Global valeurs'!$A$2:$L$1221,9,FALSE),"0")</f>
        <v>0</v>
      </c>
      <c r="AR107" s="1" t="str">
        <f>IF(AND('V2 Global valeurs'!$G107="E",'V2 Global valeurs'!$E107="RENFORT 2"),VLOOKUP('V2 Global valeurs'!$A107,'V2 Global valeurs'!$A$2:$L$1221,10,FALSE),"0")</f>
        <v>0</v>
      </c>
      <c r="AS107" s="1" t="str">
        <f>IF(AND('V2 Global valeurs'!$G107="E",'V2 Global valeurs'!$E107="RENFORT 2"),VLOOKUP('V2 Global valeurs'!$A107,'V2 Global valeurs'!$A$2:$L$1221,11,FALSE),"0")</f>
        <v>0</v>
      </c>
      <c r="AT107" s="1" t="str">
        <f>IF(AND('V2 Global valeurs'!$G107="E",'V2 Global valeurs'!$E107="RENFORT 2"),VLOOKUP('V2 Global valeurs'!$A107,'V2 Global valeurs'!$A$2:$L$1221,12,FALSE),"0")</f>
        <v>0</v>
      </c>
      <c r="AU107" s="1" t="str">
        <f>IF(AND('V2 Global valeurs'!$G107="A",'V2 Global valeurs'!$E107="RENFORT 2"),VLOOKUP('V2 Global valeurs'!$A107,'V2 Global valeurs'!$A$2:$L$1221,8,FALSE),"0")</f>
        <v>0</v>
      </c>
      <c r="AV107" s="1" t="str">
        <f>IF(AND('V2 Global valeurs'!$G107="A",'V2 Global valeurs'!$E107="RENFORT 2"),VLOOKUP('V2 Global valeurs'!$A107,'V2 Global valeurs'!$A$2:$L$1221,9,FALSE),"0")</f>
        <v>0</v>
      </c>
      <c r="AW107" s="1" t="str">
        <f>IF(AND('V2 Global valeurs'!$G107="A",'V2 Global valeurs'!$E107="RENFORT 2"),VLOOKUP('V2 Global valeurs'!$A107,'V2 Global valeurs'!$A$2:$L$1221,10,FALSE),"0")</f>
        <v>0</v>
      </c>
      <c r="AX107" s="1" t="str">
        <f>IF(AND('V2 Global valeurs'!$G107="A",'V2 Global valeurs'!$E107="RENFORT 2"),VLOOKUP('V2 Global valeurs'!$A107,'V2 Global valeurs'!$A$2:$L$1221,11,FALSE),"0")</f>
        <v>0</v>
      </c>
      <c r="AY107" s="1" t="str">
        <f>IF(AND('V2 Global valeurs'!$G107="A",'V2 Global valeurs'!$E107="RENFORT 2"),VLOOKUP('V2 Global valeurs'!$A107,'V2 Global valeurs'!$A$2:$L$1221,12,FALSE),"0")</f>
        <v>0</v>
      </c>
    </row>
    <row r="108" spans="1:51" x14ac:dyDescent="0.25">
      <c r="A108" s="11" t="s">
        <v>420</v>
      </c>
      <c r="B108" t="s">
        <v>296</v>
      </c>
      <c r="C108" t="s">
        <v>297</v>
      </c>
      <c r="D108" t="s">
        <v>298</v>
      </c>
      <c r="E108" t="s">
        <v>367</v>
      </c>
      <c r="F108" s="2">
        <v>8</v>
      </c>
      <c r="G108" s="2" t="s">
        <v>9</v>
      </c>
      <c r="H108">
        <v>59.949999999999996</v>
      </c>
      <c r="I108">
        <v>59.949999999999996</v>
      </c>
      <c r="J108">
        <v>59.949999999999996</v>
      </c>
      <c r="K108">
        <v>59.949999999999996</v>
      </c>
      <c r="L108">
        <v>59.949999999999996</v>
      </c>
      <c r="M108" t="s">
        <v>297</v>
      </c>
      <c r="N108" t="s">
        <v>298</v>
      </c>
      <c r="O108" s="4" t="s">
        <v>9</v>
      </c>
      <c r="P108" s="9">
        <f>IF(AND('V2 Global valeurs'!$G108="E",'V2 Global valeurs'!E108="BASE"),VLOOKUP('V2 Global valeurs'!$A108,'V2 Global valeurs'!$A$2:$L$1221,8,FALSE),"0")</f>
        <v>59.949999999999996</v>
      </c>
      <c r="Q108" s="9">
        <f>IF(AND('V2 Global valeurs'!$G108="E",'V2 Global valeurs'!E108="BASE"),VLOOKUP('V2 Global valeurs'!$A108,'V2 Global valeurs'!$A$2:$L$1221,9,FALSE),"0")</f>
        <v>59.949999999999996</v>
      </c>
      <c r="R108" s="9">
        <f>IF(AND('V2 Global valeurs'!$G108="E",'V2 Global valeurs'!E108="BASE"),VLOOKUP('V2 Global valeurs'!$A108,'V2 Global valeurs'!$A$2:$L$1221,10,FALSE),"0")</f>
        <v>59.949999999999996</v>
      </c>
      <c r="S108" s="9">
        <f>IF(AND('V2 Global valeurs'!$G108="E",'V2 Global valeurs'!E108="BASE"),VLOOKUP('V2 Global valeurs'!$A108,'V2 Global valeurs'!$A$2:$L$1221,11,FALSE),"0")</f>
        <v>59.949999999999996</v>
      </c>
      <c r="T108" s="9">
        <f>IF(AND('V2 Global valeurs'!$G108="E",'V2 Global valeurs'!E108="BASE"),VLOOKUP('V2 Global valeurs'!$A108,'V2 Global valeurs'!$A$2:$L$1221,12,FALSE),"0")</f>
        <v>59.949999999999996</v>
      </c>
      <c r="U108" s="9" t="str">
        <f>IF(AND('V2 Global valeurs'!$G108="A",'V2 Global valeurs'!E108="BASE"),VLOOKUP('V2 Global valeurs'!$A108,'V2 Global valeurs'!$A$2:$L$1221,8,FALSE),"0")</f>
        <v>0</v>
      </c>
      <c r="V108" s="9" t="str">
        <f>IF(AND('V2 Global valeurs'!$G108="A",'V2 Global valeurs'!E108="BASE"),VLOOKUP('V2 Global valeurs'!$A108,'V2 Global valeurs'!$A$2:$L$1221,9,FALSE),"0")</f>
        <v>0</v>
      </c>
      <c r="W108" s="9" t="str">
        <f>IF(AND('V2 Global valeurs'!$G108="A",'V2 Global valeurs'!E108="BASE"),VLOOKUP('V2 Global valeurs'!$A108,'V2 Global valeurs'!$A$2:$L$1221,10,FALSE),"0")</f>
        <v>0</v>
      </c>
      <c r="X108" s="9" t="str">
        <f>IF(AND('V2 Global valeurs'!$G108="A",'V2 Global valeurs'!E108="BASE"),VLOOKUP('V2 Global valeurs'!$A108,'V2 Global valeurs'!$A$2:$L$1221,11,FALSE),"0")</f>
        <v>0</v>
      </c>
      <c r="Y108" s="9" t="str">
        <f>IF(AND('V2 Global valeurs'!$G108="A",'V2 Global valeurs'!E108="BASE"),VLOOKUP('V2 Global valeurs'!$A108,'V2 Global valeurs'!$A$2:$L$1221,12,FALSE),"0")</f>
        <v>0</v>
      </c>
      <c r="AB108" s="3"/>
      <c r="AC108" s="3" t="str">
        <f>IF(AND('V2 Global valeurs'!$G108="E",'V2 Global valeurs'!$E108="RENFORT 1"),VLOOKUP('V2 Global valeurs'!$A108,'V2 Global valeurs'!$A$2:$L$1221,8,FALSE),"0")</f>
        <v>0</v>
      </c>
      <c r="AD108" s="3" t="str">
        <f>IF(AND('V2 Global valeurs'!$G108="E",'V2 Global valeurs'!$E108="RENFORT 1"),VLOOKUP('V2 Global valeurs'!$A108,'V2 Global valeurs'!$A$2:$L$1221,9,FALSE),"0")</f>
        <v>0</v>
      </c>
      <c r="AE108" s="3" t="str">
        <f>IF(AND('V2 Global valeurs'!$G108="E",'V2 Global valeurs'!$E108="RENFORT 1"),VLOOKUP('V2 Global valeurs'!$A108,'V2 Global valeurs'!$A$2:$L$1221,10,FALSE),"0")</f>
        <v>0</v>
      </c>
      <c r="AF108" s="3" t="str">
        <f>IF(AND('V2 Global valeurs'!$G108="E",'V2 Global valeurs'!$E108="RENFORT 1"),VLOOKUP('V2 Global valeurs'!$A108,'V2 Global valeurs'!$A$2:$L$1221,11,FALSE),"0")</f>
        <v>0</v>
      </c>
      <c r="AG108" s="3" t="str">
        <f>IF(AND('V2 Global valeurs'!$G108="E",'V2 Global valeurs'!$E108="RENFORT 1"),VLOOKUP('V2 Global valeurs'!$A108,'V2 Global valeurs'!$A$2:$L$1221,12,FALSE),"0")</f>
        <v>0</v>
      </c>
      <c r="AH108" s="3" t="str">
        <f>IF(AND('V2 Global valeurs'!$G108="A",'V2 Global valeurs'!$E108="RENFORT 1"),VLOOKUP('V2 Global valeurs'!$A108,'V2 Global valeurs'!$A$2:$L$1221,8,FALSE),"0")</f>
        <v>0</v>
      </c>
      <c r="AI108" s="3" t="str">
        <f>IF(AND('V2 Global valeurs'!$G108="A",'V2 Global valeurs'!$E108="RENFORT 1"),VLOOKUP('V2 Global valeurs'!$A108,'V2 Global valeurs'!$A$2:$L$1221,9,FALSE),"0")</f>
        <v>0</v>
      </c>
      <c r="AJ108" s="3" t="str">
        <f>IF(AND('V2 Global valeurs'!$G108="A",'V2 Global valeurs'!$E108="RENFORT 1"),VLOOKUP('V2 Global valeurs'!$A108,'V2 Global valeurs'!$A$2:$L$1221,10,FALSE),"0")</f>
        <v>0</v>
      </c>
      <c r="AK108" s="3" t="str">
        <f>IF(AND('V2 Global valeurs'!$G108="A",'V2 Global valeurs'!$E108="RENFORT 1"),VLOOKUP('V2 Global valeurs'!$A108,'V2 Global valeurs'!$A$2:$L$1221,11,FALSE),"0")</f>
        <v>0</v>
      </c>
      <c r="AL108" s="3" t="str">
        <f>IF(AND('V2 Global valeurs'!$G108="A",'V2 Global valeurs'!$E108="RENFORT 1"),VLOOKUP('V2 Global valeurs'!$A108,'V2 Global valeurs'!$A$2:$L$1221,12,FALSE),"0")</f>
        <v>0</v>
      </c>
      <c r="AP108" s="1" t="str">
        <f>IF(AND('V2 Global valeurs'!$G108="E",'V2 Global valeurs'!$E108="RENFORT 2"),VLOOKUP('V2 Global valeurs'!$A108,'V2 Global valeurs'!$A$2:$L$1221,8,FALSE),"0")</f>
        <v>0</v>
      </c>
      <c r="AQ108" s="1" t="str">
        <f>IF(AND('V2 Global valeurs'!$G108="E",'V2 Global valeurs'!$E108="RENFORT 2"),VLOOKUP('V2 Global valeurs'!$A108,'V2 Global valeurs'!$A$2:$L$1221,9,FALSE),"0")</f>
        <v>0</v>
      </c>
      <c r="AR108" s="1" t="str">
        <f>IF(AND('V2 Global valeurs'!$G108="E",'V2 Global valeurs'!$E108="RENFORT 2"),VLOOKUP('V2 Global valeurs'!$A108,'V2 Global valeurs'!$A$2:$L$1221,10,FALSE),"0")</f>
        <v>0</v>
      </c>
      <c r="AS108" s="1" t="str">
        <f>IF(AND('V2 Global valeurs'!$G108="E",'V2 Global valeurs'!$E108="RENFORT 2"),VLOOKUP('V2 Global valeurs'!$A108,'V2 Global valeurs'!$A$2:$L$1221,11,FALSE),"0")</f>
        <v>0</v>
      </c>
      <c r="AT108" s="1" t="str">
        <f>IF(AND('V2 Global valeurs'!$G108="E",'V2 Global valeurs'!$E108="RENFORT 2"),VLOOKUP('V2 Global valeurs'!$A108,'V2 Global valeurs'!$A$2:$L$1221,12,FALSE),"0")</f>
        <v>0</v>
      </c>
      <c r="AU108" s="1" t="str">
        <f>IF(AND('V2 Global valeurs'!$G108="A",'V2 Global valeurs'!$E108="RENFORT 2"),VLOOKUP('V2 Global valeurs'!$A108,'V2 Global valeurs'!$A$2:$L$1221,8,FALSE),"0")</f>
        <v>0</v>
      </c>
      <c r="AV108" s="1" t="str">
        <f>IF(AND('V2 Global valeurs'!$G108="A",'V2 Global valeurs'!$E108="RENFORT 2"),VLOOKUP('V2 Global valeurs'!$A108,'V2 Global valeurs'!$A$2:$L$1221,9,FALSE),"0")</f>
        <v>0</v>
      </c>
      <c r="AW108" s="1" t="str">
        <f>IF(AND('V2 Global valeurs'!$G108="A",'V2 Global valeurs'!$E108="RENFORT 2"),VLOOKUP('V2 Global valeurs'!$A108,'V2 Global valeurs'!$A$2:$L$1221,10,FALSE),"0")</f>
        <v>0</v>
      </c>
      <c r="AX108" s="1" t="str">
        <f>IF(AND('V2 Global valeurs'!$G108="A",'V2 Global valeurs'!$E108="RENFORT 2"),VLOOKUP('V2 Global valeurs'!$A108,'V2 Global valeurs'!$A$2:$L$1221,11,FALSE),"0")</f>
        <v>0</v>
      </c>
      <c r="AY108" s="1" t="str">
        <f>IF(AND('V2 Global valeurs'!$G108="A",'V2 Global valeurs'!$E108="RENFORT 2"),VLOOKUP('V2 Global valeurs'!$A108,'V2 Global valeurs'!$A$2:$L$1221,12,FALSE),"0")</f>
        <v>0</v>
      </c>
    </row>
    <row r="109" spans="1:51" x14ac:dyDescent="0.25">
      <c r="A109" t="s">
        <v>299</v>
      </c>
      <c r="B109" t="s">
        <v>296</v>
      </c>
      <c r="C109" t="s">
        <v>300</v>
      </c>
      <c r="D109" t="s">
        <v>301</v>
      </c>
      <c r="E109" t="s">
        <v>368</v>
      </c>
      <c r="F109">
        <v>8</v>
      </c>
      <c r="G109" s="2" t="s">
        <v>14</v>
      </c>
      <c r="H109">
        <v>145.38</v>
      </c>
      <c r="I109">
        <v>14.6</v>
      </c>
      <c r="J109">
        <v>66.960000000000022</v>
      </c>
      <c r="K109">
        <v>145.38</v>
      </c>
      <c r="L109">
        <v>145.38</v>
      </c>
      <c r="O109" s="4"/>
      <c r="P109" s="9" t="str">
        <f>IF(AND('V2 Global valeurs'!$G109="E",'V2 Global valeurs'!E109="BASE"),VLOOKUP('V2 Global valeurs'!$A109,'V2 Global valeurs'!$A$2:$L$1221,8,FALSE),"0")</f>
        <v>0</v>
      </c>
      <c r="Q109" s="9" t="str">
        <f>IF(AND('V2 Global valeurs'!$G109="E",'V2 Global valeurs'!E109="BASE"),VLOOKUP('V2 Global valeurs'!$A109,'V2 Global valeurs'!$A$2:$L$1221,9,FALSE),"0")</f>
        <v>0</v>
      </c>
      <c r="R109" s="9" t="str">
        <f>IF(AND('V2 Global valeurs'!$G109="E",'V2 Global valeurs'!E109="BASE"),VLOOKUP('V2 Global valeurs'!$A109,'V2 Global valeurs'!$A$2:$L$1221,10,FALSE),"0")</f>
        <v>0</v>
      </c>
      <c r="S109" s="9" t="str">
        <f>IF(AND('V2 Global valeurs'!$G109="E",'V2 Global valeurs'!E109="BASE"),VLOOKUP('V2 Global valeurs'!$A109,'V2 Global valeurs'!$A$2:$L$1221,11,FALSE),"0")</f>
        <v>0</v>
      </c>
      <c r="T109" s="9" t="str">
        <f>IF(AND('V2 Global valeurs'!$G109="E",'V2 Global valeurs'!E109="BASE"),VLOOKUP('V2 Global valeurs'!$A109,'V2 Global valeurs'!$A$2:$L$1221,12,FALSE),"0")</f>
        <v>0</v>
      </c>
      <c r="U109" s="9" t="str">
        <f>IF(AND('V2 Global valeurs'!$G109="A",'V2 Global valeurs'!E109="BASE"),VLOOKUP('V2 Global valeurs'!$A109,'V2 Global valeurs'!$A$2:$L$1221,8,FALSE),"0")</f>
        <v>0</v>
      </c>
      <c r="V109" s="9" t="str">
        <f>IF(AND('V2 Global valeurs'!$G109="A",'V2 Global valeurs'!E109="BASE"),VLOOKUP('V2 Global valeurs'!$A109,'V2 Global valeurs'!$A$2:$L$1221,9,FALSE),"0")</f>
        <v>0</v>
      </c>
      <c r="W109" s="9" t="str">
        <f>IF(AND('V2 Global valeurs'!$G109="A",'V2 Global valeurs'!E109="BASE"),VLOOKUP('V2 Global valeurs'!$A109,'V2 Global valeurs'!$A$2:$L$1221,10,FALSE),"0")</f>
        <v>0</v>
      </c>
      <c r="X109" s="9" t="str">
        <f>IF(AND('V2 Global valeurs'!$G109="A",'V2 Global valeurs'!E109="BASE"),VLOOKUP('V2 Global valeurs'!$A109,'V2 Global valeurs'!$A$2:$L$1221,11,FALSE),"0")</f>
        <v>0</v>
      </c>
      <c r="Y109" s="9" t="str">
        <f>IF(AND('V2 Global valeurs'!$G109="A",'V2 Global valeurs'!E109="BASE"),VLOOKUP('V2 Global valeurs'!$A109,'V2 Global valeurs'!$A$2:$L$1221,12,FALSE),"0")</f>
        <v>0</v>
      </c>
      <c r="Z109" t="s">
        <v>300</v>
      </c>
      <c r="AA109" t="s">
        <v>301</v>
      </c>
      <c r="AB109" s="3" t="s">
        <v>14</v>
      </c>
      <c r="AC109" s="3" t="str">
        <f>IF(AND('V2 Global valeurs'!$G109="E",'V2 Global valeurs'!$E109="RENFORT 1"),VLOOKUP('V2 Global valeurs'!$A109,'V2 Global valeurs'!$A$2:$L$1221,8,FALSE),"0")</f>
        <v>0</v>
      </c>
      <c r="AD109" s="3" t="str">
        <f>IF(AND('V2 Global valeurs'!$G109="E",'V2 Global valeurs'!$E109="RENFORT 1"),VLOOKUP('V2 Global valeurs'!$A109,'V2 Global valeurs'!$A$2:$L$1221,9,FALSE),"0")</f>
        <v>0</v>
      </c>
      <c r="AE109" s="3" t="str">
        <f>IF(AND('V2 Global valeurs'!$G109="E",'V2 Global valeurs'!$E109="RENFORT 1"),VLOOKUP('V2 Global valeurs'!$A109,'V2 Global valeurs'!$A$2:$L$1221,10,FALSE),"0")</f>
        <v>0</v>
      </c>
      <c r="AF109" s="3" t="str">
        <f>IF(AND('V2 Global valeurs'!$G109="E",'V2 Global valeurs'!$E109="RENFORT 1"),VLOOKUP('V2 Global valeurs'!$A109,'V2 Global valeurs'!$A$2:$L$1221,11,FALSE),"0")</f>
        <v>0</v>
      </c>
      <c r="AG109" s="3" t="str">
        <f>IF(AND('V2 Global valeurs'!$G109="E",'V2 Global valeurs'!$E109="RENFORT 1"),VLOOKUP('V2 Global valeurs'!$A109,'V2 Global valeurs'!$A$2:$L$1221,12,FALSE),"0")</f>
        <v>0</v>
      </c>
      <c r="AH109" s="3">
        <f>IF(AND('V2 Global valeurs'!$G109="A",'V2 Global valeurs'!$E109="RENFORT 1"),VLOOKUP('V2 Global valeurs'!$A109,'V2 Global valeurs'!$A$2:$L$1221,8,FALSE),"0")</f>
        <v>145.38</v>
      </c>
      <c r="AI109" s="3">
        <f>IF(AND('V2 Global valeurs'!$G109="A",'V2 Global valeurs'!$E109="RENFORT 1"),VLOOKUP('V2 Global valeurs'!$A109,'V2 Global valeurs'!$A$2:$L$1221,9,FALSE),"0")</f>
        <v>14.6</v>
      </c>
      <c r="AJ109" s="3">
        <f>IF(AND('V2 Global valeurs'!$G109="A",'V2 Global valeurs'!$E109="RENFORT 1"),VLOOKUP('V2 Global valeurs'!$A109,'V2 Global valeurs'!$A$2:$L$1221,10,FALSE),"0")</f>
        <v>66.960000000000022</v>
      </c>
      <c r="AK109" s="3">
        <f>IF(AND('V2 Global valeurs'!$G109="A",'V2 Global valeurs'!$E109="RENFORT 1"),VLOOKUP('V2 Global valeurs'!$A109,'V2 Global valeurs'!$A$2:$L$1221,11,FALSE),"0")</f>
        <v>145.38</v>
      </c>
      <c r="AL109" s="3">
        <f>IF(AND('V2 Global valeurs'!$G109="A",'V2 Global valeurs'!$E109="RENFORT 1"),VLOOKUP('V2 Global valeurs'!$A109,'V2 Global valeurs'!$A$2:$L$1221,12,FALSE),"0")</f>
        <v>145.38</v>
      </c>
      <c r="AP109" s="1" t="str">
        <f>IF(AND('V2 Global valeurs'!$G109="E",'V2 Global valeurs'!$E109="RENFORT 2"),VLOOKUP('V2 Global valeurs'!$A109,'V2 Global valeurs'!$A$2:$L$1221,8,FALSE),"0")</f>
        <v>0</v>
      </c>
      <c r="AQ109" s="1" t="str">
        <f>IF(AND('V2 Global valeurs'!$G109="E",'V2 Global valeurs'!$E109="RENFORT 2"),VLOOKUP('V2 Global valeurs'!$A109,'V2 Global valeurs'!$A$2:$L$1221,9,FALSE),"0")</f>
        <v>0</v>
      </c>
      <c r="AR109" s="1" t="str">
        <f>IF(AND('V2 Global valeurs'!$G109="E",'V2 Global valeurs'!$E109="RENFORT 2"),VLOOKUP('V2 Global valeurs'!$A109,'V2 Global valeurs'!$A$2:$L$1221,10,FALSE),"0")</f>
        <v>0</v>
      </c>
      <c r="AS109" s="1" t="str">
        <f>IF(AND('V2 Global valeurs'!$G109="E",'V2 Global valeurs'!$E109="RENFORT 2"),VLOOKUP('V2 Global valeurs'!$A109,'V2 Global valeurs'!$A$2:$L$1221,11,FALSE),"0")</f>
        <v>0</v>
      </c>
      <c r="AT109" s="1" t="str">
        <f>IF(AND('V2 Global valeurs'!$G109="E",'V2 Global valeurs'!$E109="RENFORT 2"),VLOOKUP('V2 Global valeurs'!$A109,'V2 Global valeurs'!$A$2:$L$1221,12,FALSE),"0")</f>
        <v>0</v>
      </c>
      <c r="AU109" s="1" t="str">
        <f>IF(AND('V2 Global valeurs'!$G109="A",'V2 Global valeurs'!$E109="RENFORT 2"),VLOOKUP('V2 Global valeurs'!$A109,'V2 Global valeurs'!$A$2:$L$1221,8,FALSE),"0")</f>
        <v>0</v>
      </c>
      <c r="AV109" s="1" t="str">
        <f>IF(AND('V2 Global valeurs'!$G109="A",'V2 Global valeurs'!$E109="RENFORT 2"),VLOOKUP('V2 Global valeurs'!$A109,'V2 Global valeurs'!$A$2:$L$1221,9,FALSE),"0")</f>
        <v>0</v>
      </c>
      <c r="AW109" s="1" t="str">
        <f>IF(AND('V2 Global valeurs'!$G109="A",'V2 Global valeurs'!$E109="RENFORT 2"),VLOOKUP('V2 Global valeurs'!$A109,'V2 Global valeurs'!$A$2:$L$1221,10,FALSE),"0")</f>
        <v>0</v>
      </c>
      <c r="AX109" s="1" t="str">
        <f>IF(AND('V2 Global valeurs'!$G109="A",'V2 Global valeurs'!$E109="RENFORT 2"),VLOOKUP('V2 Global valeurs'!$A109,'V2 Global valeurs'!$A$2:$L$1221,11,FALSE),"0")</f>
        <v>0</v>
      </c>
      <c r="AY109" s="1" t="str">
        <f>IF(AND('V2 Global valeurs'!$G109="A",'V2 Global valeurs'!$E109="RENFORT 2"),VLOOKUP('V2 Global valeurs'!$A109,'V2 Global valeurs'!$A$2:$L$1221,12,FALSE),"0")</f>
        <v>0</v>
      </c>
    </row>
    <row r="110" spans="1:51" x14ac:dyDescent="0.25">
      <c r="A110" t="s">
        <v>302</v>
      </c>
      <c r="B110" t="s">
        <v>303</v>
      </c>
      <c r="C110" t="s">
        <v>304</v>
      </c>
      <c r="D110" t="s">
        <v>305</v>
      </c>
      <c r="E110" t="s">
        <v>367</v>
      </c>
      <c r="F110">
        <v>8</v>
      </c>
      <c r="G110" s="2" t="s">
        <v>14</v>
      </c>
      <c r="H110">
        <v>111.35999999999999</v>
      </c>
      <c r="I110">
        <v>0</v>
      </c>
      <c r="J110">
        <v>44.970000000000006</v>
      </c>
      <c r="K110">
        <v>111.35999999999999</v>
      </c>
      <c r="L110">
        <v>111.35999999999999</v>
      </c>
      <c r="M110" t="s">
        <v>304</v>
      </c>
      <c r="N110" t="s">
        <v>305</v>
      </c>
      <c r="O110" s="4" t="s">
        <v>14</v>
      </c>
      <c r="P110" s="9" t="str">
        <f>IF(AND('V2 Global valeurs'!$G110="E",'V2 Global valeurs'!E110="BASE"),VLOOKUP('V2 Global valeurs'!$A110,'V2 Global valeurs'!$A$2:$L$1221,8,FALSE),"0")</f>
        <v>0</v>
      </c>
      <c r="Q110" s="9" t="str">
        <f>IF(AND('V2 Global valeurs'!$G110="E",'V2 Global valeurs'!E110="BASE"),VLOOKUP('V2 Global valeurs'!$A110,'V2 Global valeurs'!$A$2:$L$1221,9,FALSE),"0")</f>
        <v>0</v>
      </c>
      <c r="R110" s="9" t="str">
        <f>IF(AND('V2 Global valeurs'!$G110="E",'V2 Global valeurs'!E110="BASE"),VLOOKUP('V2 Global valeurs'!$A110,'V2 Global valeurs'!$A$2:$L$1221,10,FALSE),"0")</f>
        <v>0</v>
      </c>
      <c r="S110" s="9" t="str">
        <f>IF(AND('V2 Global valeurs'!$G110="E",'V2 Global valeurs'!E110="BASE"),VLOOKUP('V2 Global valeurs'!$A110,'V2 Global valeurs'!$A$2:$L$1221,11,FALSE),"0")</f>
        <v>0</v>
      </c>
      <c r="T110" s="9" t="str">
        <f>IF(AND('V2 Global valeurs'!$G110="E",'V2 Global valeurs'!E110="BASE"),VLOOKUP('V2 Global valeurs'!$A110,'V2 Global valeurs'!$A$2:$L$1221,12,FALSE),"0")</f>
        <v>0</v>
      </c>
      <c r="U110" s="9">
        <f>IF(AND('V2 Global valeurs'!$G110="A",'V2 Global valeurs'!E110="BASE"),VLOOKUP('V2 Global valeurs'!$A110,'V2 Global valeurs'!$A$2:$L$1221,8,FALSE),"0")</f>
        <v>111.35999999999999</v>
      </c>
      <c r="V110" s="9">
        <f>IF(AND('V2 Global valeurs'!$G110="A",'V2 Global valeurs'!E110="BASE"),VLOOKUP('V2 Global valeurs'!$A110,'V2 Global valeurs'!$A$2:$L$1221,9,FALSE),"0")</f>
        <v>0</v>
      </c>
      <c r="W110" s="9">
        <f>IF(AND('V2 Global valeurs'!$G110="A",'V2 Global valeurs'!E110="BASE"),VLOOKUP('V2 Global valeurs'!$A110,'V2 Global valeurs'!$A$2:$L$1221,10,FALSE),"0")</f>
        <v>44.970000000000006</v>
      </c>
      <c r="X110" s="9">
        <f>IF(AND('V2 Global valeurs'!$G110="A",'V2 Global valeurs'!E110="BASE"),VLOOKUP('V2 Global valeurs'!$A110,'V2 Global valeurs'!$A$2:$L$1221,11,FALSE),"0")</f>
        <v>111.35999999999999</v>
      </c>
      <c r="Y110" s="9">
        <f>IF(AND('V2 Global valeurs'!$G110="A",'V2 Global valeurs'!E110="BASE"),VLOOKUP('V2 Global valeurs'!$A110,'V2 Global valeurs'!$A$2:$L$1221,12,FALSE),"0")</f>
        <v>111.35999999999999</v>
      </c>
      <c r="AB110" s="3"/>
      <c r="AC110" s="3" t="str">
        <f>IF(AND('V2 Global valeurs'!$G110="E",'V2 Global valeurs'!$E110="RENFORT 1"),VLOOKUP('V2 Global valeurs'!$A110,'V2 Global valeurs'!$A$2:$L$1221,8,FALSE),"0")</f>
        <v>0</v>
      </c>
      <c r="AD110" s="3" t="str">
        <f>IF(AND('V2 Global valeurs'!$G110="E",'V2 Global valeurs'!$E110="RENFORT 1"),VLOOKUP('V2 Global valeurs'!$A110,'V2 Global valeurs'!$A$2:$L$1221,9,FALSE),"0")</f>
        <v>0</v>
      </c>
      <c r="AE110" s="3" t="str">
        <f>IF(AND('V2 Global valeurs'!$G110="E",'V2 Global valeurs'!$E110="RENFORT 1"),VLOOKUP('V2 Global valeurs'!$A110,'V2 Global valeurs'!$A$2:$L$1221,10,FALSE),"0")</f>
        <v>0</v>
      </c>
      <c r="AF110" s="3" t="str">
        <f>IF(AND('V2 Global valeurs'!$G110="E",'V2 Global valeurs'!$E110="RENFORT 1"),VLOOKUP('V2 Global valeurs'!$A110,'V2 Global valeurs'!$A$2:$L$1221,11,FALSE),"0")</f>
        <v>0</v>
      </c>
      <c r="AG110" s="3" t="str">
        <f>IF(AND('V2 Global valeurs'!$G110="E",'V2 Global valeurs'!$E110="RENFORT 1"),VLOOKUP('V2 Global valeurs'!$A110,'V2 Global valeurs'!$A$2:$L$1221,12,FALSE),"0")</f>
        <v>0</v>
      </c>
      <c r="AH110" s="3" t="str">
        <f>IF(AND('V2 Global valeurs'!$G110="A",'V2 Global valeurs'!$E110="RENFORT 1"),VLOOKUP('V2 Global valeurs'!$A110,'V2 Global valeurs'!$A$2:$L$1221,8,FALSE),"0")</f>
        <v>0</v>
      </c>
      <c r="AI110" s="3" t="str">
        <f>IF(AND('V2 Global valeurs'!$G110="A",'V2 Global valeurs'!$E110="RENFORT 1"),VLOOKUP('V2 Global valeurs'!$A110,'V2 Global valeurs'!$A$2:$L$1221,9,FALSE),"0")</f>
        <v>0</v>
      </c>
      <c r="AJ110" s="3" t="str">
        <f>IF(AND('V2 Global valeurs'!$G110="A",'V2 Global valeurs'!$E110="RENFORT 1"),VLOOKUP('V2 Global valeurs'!$A110,'V2 Global valeurs'!$A$2:$L$1221,10,FALSE),"0")</f>
        <v>0</v>
      </c>
      <c r="AK110" s="3" t="str">
        <f>IF(AND('V2 Global valeurs'!$G110="A",'V2 Global valeurs'!$E110="RENFORT 1"),VLOOKUP('V2 Global valeurs'!$A110,'V2 Global valeurs'!$A$2:$L$1221,11,FALSE),"0")</f>
        <v>0</v>
      </c>
      <c r="AL110" s="3" t="str">
        <f>IF(AND('V2 Global valeurs'!$G110="A",'V2 Global valeurs'!$E110="RENFORT 1"),VLOOKUP('V2 Global valeurs'!$A110,'V2 Global valeurs'!$A$2:$L$1221,12,FALSE),"0")</f>
        <v>0</v>
      </c>
      <c r="AP110" s="1" t="str">
        <f>IF(AND('V2 Global valeurs'!$G110="E",'V2 Global valeurs'!$E110="RENFORT 2"),VLOOKUP('V2 Global valeurs'!$A110,'V2 Global valeurs'!$A$2:$L$1221,8,FALSE),"0")</f>
        <v>0</v>
      </c>
      <c r="AQ110" s="1" t="str">
        <f>IF(AND('V2 Global valeurs'!$G110="E",'V2 Global valeurs'!$E110="RENFORT 2"),VLOOKUP('V2 Global valeurs'!$A110,'V2 Global valeurs'!$A$2:$L$1221,9,FALSE),"0")</f>
        <v>0</v>
      </c>
      <c r="AR110" s="1" t="str">
        <f>IF(AND('V2 Global valeurs'!$G110="E",'V2 Global valeurs'!$E110="RENFORT 2"),VLOOKUP('V2 Global valeurs'!$A110,'V2 Global valeurs'!$A$2:$L$1221,10,FALSE),"0")</f>
        <v>0</v>
      </c>
      <c r="AS110" s="1" t="str">
        <f>IF(AND('V2 Global valeurs'!$G110="E",'V2 Global valeurs'!$E110="RENFORT 2"),VLOOKUP('V2 Global valeurs'!$A110,'V2 Global valeurs'!$A$2:$L$1221,11,FALSE),"0")</f>
        <v>0</v>
      </c>
      <c r="AT110" s="1" t="str">
        <f>IF(AND('V2 Global valeurs'!$G110="E",'V2 Global valeurs'!$E110="RENFORT 2"),VLOOKUP('V2 Global valeurs'!$A110,'V2 Global valeurs'!$A$2:$L$1221,12,FALSE),"0")</f>
        <v>0</v>
      </c>
      <c r="AU110" s="1" t="str">
        <f>IF(AND('V2 Global valeurs'!$G110="A",'V2 Global valeurs'!$E110="RENFORT 2"),VLOOKUP('V2 Global valeurs'!$A110,'V2 Global valeurs'!$A$2:$L$1221,8,FALSE),"0")</f>
        <v>0</v>
      </c>
      <c r="AV110" s="1" t="str">
        <f>IF(AND('V2 Global valeurs'!$G110="A",'V2 Global valeurs'!$E110="RENFORT 2"),VLOOKUP('V2 Global valeurs'!$A110,'V2 Global valeurs'!$A$2:$L$1221,9,FALSE),"0")</f>
        <v>0</v>
      </c>
      <c r="AW110" s="1" t="str">
        <f>IF(AND('V2 Global valeurs'!$G110="A",'V2 Global valeurs'!$E110="RENFORT 2"),VLOOKUP('V2 Global valeurs'!$A110,'V2 Global valeurs'!$A$2:$L$1221,10,FALSE),"0")</f>
        <v>0</v>
      </c>
      <c r="AX110" s="1" t="str">
        <f>IF(AND('V2 Global valeurs'!$G110="A",'V2 Global valeurs'!$E110="RENFORT 2"),VLOOKUP('V2 Global valeurs'!$A110,'V2 Global valeurs'!$A$2:$L$1221,11,FALSE),"0")</f>
        <v>0</v>
      </c>
      <c r="AY110" s="1" t="str">
        <f>IF(AND('V2 Global valeurs'!$G110="A",'V2 Global valeurs'!$E110="RENFORT 2"),VLOOKUP('V2 Global valeurs'!$A110,'V2 Global valeurs'!$A$2:$L$1221,12,FALSE),"0")</f>
        <v>0</v>
      </c>
    </row>
    <row r="111" spans="1:51" x14ac:dyDescent="0.25">
      <c r="A111" s="11" t="s">
        <v>421</v>
      </c>
      <c r="B111" t="s">
        <v>303</v>
      </c>
      <c r="C111" t="s">
        <v>304</v>
      </c>
      <c r="D111" t="s">
        <v>305</v>
      </c>
      <c r="E111" t="s">
        <v>367</v>
      </c>
      <c r="F111">
        <v>8</v>
      </c>
      <c r="G111" s="2" t="s">
        <v>9</v>
      </c>
      <c r="H111">
        <v>62.48</v>
      </c>
      <c r="I111">
        <v>62.48</v>
      </c>
      <c r="J111">
        <v>62.48</v>
      </c>
      <c r="K111">
        <v>62.48</v>
      </c>
      <c r="L111">
        <v>62.48</v>
      </c>
      <c r="M111" t="s">
        <v>304</v>
      </c>
      <c r="N111" t="s">
        <v>305</v>
      </c>
      <c r="O111" s="4" t="s">
        <v>9</v>
      </c>
      <c r="P111" s="9">
        <f>IF(AND('V2 Global valeurs'!$G111="E",'V2 Global valeurs'!E111="BASE"),VLOOKUP('V2 Global valeurs'!$A111,'V2 Global valeurs'!$A$2:$L$1221,8,FALSE),"0")</f>
        <v>62.48</v>
      </c>
      <c r="Q111" s="9">
        <f>IF(AND('V2 Global valeurs'!$G111="E",'V2 Global valeurs'!E111="BASE"),VLOOKUP('V2 Global valeurs'!$A111,'V2 Global valeurs'!$A$2:$L$1221,9,FALSE),"0")</f>
        <v>62.48</v>
      </c>
      <c r="R111" s="9">
        <f>IF(AND('V2 Global valeurs'!$G111="E",'V2 Global valeurs'!E111="BASE"),VLOOKUP('V2 Global valeurs'!$A111,'V2 Global valeurs'!$A$2:$L$1221,10,FALSE),"0")</f>
        <v>62.48</v>
      </c>
      <c r="S111" s="9">
        <f>IF(AND('V2 Global valeurs'!$G111="E",'V2 Global valeurs'!E111="BASE"),VLOOKUP('V2 Global valeurs'!$A111,'V2 Global valeurs'!$A$2:$L$1221,11,FALSE),"0")</f>
        <v>62.48</v>
      </c>
      <c r="T111" s="9">
        <f>IF(AND('V2 Global valeurs'!$G111="E",'V2 Global valeurs'!E111="BASE"),VLOOKUP('V2 Global valeurs'!$A111,'V2 Global valeurs'!$A$2:$L$1221,12,FALSE),"0")</f>
        <v>62.48</v>
      </c>
      <c r="U111" s="9" t="str">
        <f>IF(AND('V2 Global valeurs'!$G111="A",'V2 Global valeurs'!E111="BASE"),VLOOKUP('V2 Global valeurs'!$A111,'V2 Global valeurs'!$A$2:$L$1221,8,FALSE),"0")</f>
        <v>0</v>
      </c>
      <c r="V111" s="9" t="str">
        <f>IF(AND('V2 Global valeurs'!$G111="A",'V2 Global valeurs'!E111="BASE"),VLOOKUP('V2 Global valeurs'!$A111,'V2 Global valeurs'!$A$2:$L$1221,9,FALSE),"0")</f>
        <v>0</v>
      </c>
      <c r="W111" s="9" t="str">
        <f>IF(AND('V2 Global valeurs'!$G111="A",'V2 Global valeurs'!E111="BASE"),VLOOKUP('V2 Global valeurs'!$A111,'V2 Global valeurs'!$A$2:$L$1221,10,FALSE),"0")</f>
        <v>0</v>
      </c>
      <c r="X111" s="9" t="str">
        <f>IF(AND('V2 Global valeurs'!$G111="A",'V2 Global valeurs'!E111="BASE"),VLOOKUP('V2 Global valeurs'!$A111,'V2 Global valeurs'!$A$2:$L$1221,11,FALSE),"0")</f>
        <v>0</v>
      </c>
      <c r="Y111" s="9" t="str">
        <f>IF(AND('V2 Global valeurs'!$G111="A",'V2 Global valeurs'!E111="BASE"),VLOOKUP('V2 Global valeurs'!$A111,'V2 Global valeurs'!$A$2:$L$1221,12,FALSE),"0")</f>
        <v>0</v>
      </c>
      <c r="AB111" s="3"/>
      <c r="AC111" s="3" t="str">
        <f>IF(AND('V2 Global valeurs'!$G111="E",'V2 Global valeurs'!$E111="RENFORT 1"),VLOOKUP('V2 Global valeurs'!$A111,'V2 Global valeurs'!$A$2:$L$1221,8,FALSE),"0")</f>
        <v>0</v>
      </c>
      <c r="AD111" s="3" t="str">
        <f>IF(AND('V2 Global valeurs'!$G111="E",'V2 Global valeurs'!$E111="RENFORT 1"),VLOOKUP('V2 Global valeurs'!$A111,'V2 Global valeurs'!$A$2:$L$1221,9,FALSE),"0")</f>
        <v>0</v>
      </c>
      <c r="AE111" s="3" t="str">
        <f>IF(AND('V2 Global valeurs'!$G111="E",'V2 Global valeurs'!$E111="RENFORT 1"),VLOOKUP('V2 Global valeurs'!$A111,'V2 Global valeurs'!$A$2:$L$1221,10,FALSE),"0")</f>
        <v>0</v>
      </c>
      <c r="AF111" s="3" t="str">
        <f>IF(AND('V2 Global valeurs'!$G111="E",'V2 Global valeurs'!$E111="RENFORT 1"),VLOOKUP('V2 Global valeurs'!$A111,'V2 Global valeurs'!$A$2:$L$1221,11,FALSE),"0")</f>
        <v>0</v>
      </c>
      <c r="AG111" s="3" t="str">
        <f>IF(AND('V2 Global valeurs'!$G111="E",'V2 Global valeurs'!$E111="RENFORT 1"),VLOOKUP('V2 Global valeurs'!$A111,'V2 Global valeurs'!$A$2:$L$1221,12,FALSE),"0")</f>
        <v>0</v>
      </c>
      <c r="AH111" s="3" t="str">
        <f>IF(AND('V2 Global valeurs'!$G111="A",'V2 Global valeurs'!$E111="RENFORT 1"),VLOOKUP('V2 Global valeurs'!$A111,'V2 Global valeurs'!$A$2:$L$1221,8,FALSE),"0")</f>
        <v>0</v>
      </c>
      <c r="AI111" s="3" t="str">
        <f>IF(AND('V2 Global valeurs'!$G111="A",'V2 Global valeurs'!$E111="RENFORT 1"),VLOOKUP('V2 Global valeurs'!$A111,'V2 Global valeurs'!$A$2:$L$1221,9,FALSE),"0")</f>
        <v>0</v>
      </c>
      <c r="AJ111" s="3" t="str">
        <f>IF(AND('V2 Global valeurs'!$G111="A",'V2 Global valeurs'!$E111="RENFORT 1"),VLOOKUP('V2 Global valeurs'!$A111,'V2 Global valeurs'!$A$2:$L$1221,10,FALSE),"0")</f>
        <v>0</v>
      </c>
      <c r="AK111" s="3" t="str">
        <f>IF(AND('V2 Global valeurs'!$G111="A",'V2 Global valeurs'!$E111="RENFORT 1"),VLOOKUP('V2 Global valeurs'!$A111,'V2 Global valeurs'!$A$2:$L$1221,11,FALSE),"0")</f>
        <v>0</v>
      </c>
      <c r="AL111" s="3" t="str">
        <f>IF(AND('V2 Global valeurs'!$G111="A",'V2 Global valeurs'!$E111="RENFORT 1"),VLOOKUP('V2 Global valeurs'!$A111,'V2 Global valeurs'!$A$2:$L$1221,12,FALSE),"0")</f>
        <v>0</v>
      </c>
      <c r="AP111" s="1" t="str">
        <f>IF(AND('V2 Global valeurs'!$G111="E",'V2 Global valeurs'!$E111="RENFORT 2"),VLOOKUP('V2 Global valeurs'!$A111,'V2 Global valeurs'!$A$2:$L$1221,8,FALSE),"0")</f>
        <v>0</v>
      </c>
      <c r="AQ111" s="1" t="str">
        <f>IF(AND('V2 Global valeurs'!$G111="E",'V2 Global valeurs'!$E111="RENFORT 2"),VLOOKUP('V2 Global valeurs'!$A111,'V2 Global valeurs'!$A$2:$L$1221,9,FALSE),"0")</f>
        <v>0</v>
      </c>
      <c r="AR111" s="1" t="str">
        <f>IF(AND('V2 Global valeurs'!$G111="E",'V2 Global valeurs'!$E111="RENFORT 2"),VLOOKUP('V2 Global valeurs'!$A111,'V2 Global valeurs'!$A$2:$L$1221,10,FALSE),"0")</f>
        <v>0</v>
      </c>
      <c r="AS111" s="1" t="str">
        <f>IF(AND('V2 Global valeurs'!$G111="E",'V2 Global valeurs'!$E111="RENFORT 2"),VLOOKUP('V2 Global valeurs'!$A111,'V2 Global valeurs'!$A$2:$L$1221,11,FALSE),"0")</f>
        <v>0</v>
      </c>
      <c r="AT111" s="1" t="str">
        <f>IF(AND('V2 Global valeurs'!$G111="E",'V2 Global valeurs'!$E111="RENFORT 2"),VLOOKUP('V2 Global valeurs'!$A111,'V2 Global valeurs'!$A$2:$L$1221,12,FALSE),"0")</f>
        <v>0</v>
      </c>
      <c r="AU111" s="1" t="str">
        <f>IF(AND('V2 Global valeurs'!$G111="A",'V2 Global valeurs'!$E111="RENFORT 2"),VLOOKUP('V2 Global valeurs'!$A111,'V2 Global valeurs'!$A$2:$L$1221,8,FALSE),"0")</f>
        <v>0</v>
      </c>
      <c r="AV111" s="1" t="str">
        <f>IF(AND('V2 Global valeurs'!$G111="A",'V2 Global valeurs'!$E111="RENFORT 2"),VLOOKUP('V2 Global valeurs'!$A111,'V2 Global valeurs'!$A$2:$L$1221,9,FALSE),"0")</f>
        <v>0</v>
      </c>
      <c r="AW111" s="1" t="str">
        <f>IF(AND('V2 Global valeurs'!$G111="A",'V2 Global valeurs'!$E111="RENFORT 2"),VLOOKUP('V2 Global valeurs'!$A111,'V2 Global valeurs'!$A$2:$L$1221,10,FALSE),"0")</f>
        <v>0</v>
      </c>
      <c r="AX111" s="1" t="str">
        <f>IF(AND('V2 Global valeurs'!$G111="A",'V2 Global valeurs'!$E111="RENFORT 2"),VLOOKUP('V2 Global valeurs'!$A111,'V2 Global valeurs'!$A$2:$L$1221,11,FALSE),"0")</f>
        <v>0</v>
      </c>
      <c r="AY111" s="1" t="str">
        <f>IF(AND('V2 Global valeurs'!$G111="A",'V2 Global valeurs'!$E111="RENFORT 2"),VLOOKUP('V2 Global valeurs'!$A111,'V2 Global valeurs'!$A$2:$L$1221,12,FALSE),"0")</f>
        <v>0</v>
      </c>
    </row>
    <row r="112" spans="1:51" x14ac:dyDescent="0.25">
      <c r="A112" t="s">
        <v>306</v>
      </c>
      <c r="B112" t="s">
        <v>303</v>
      </c>
      <c r="C112" t="s">
        <v>307</v>
      </c>
      <c r="D112" t="s">
        <v>308</v>
      </c>
      <c r="E112" t="s">
        <v>368</v>
      </c>
      <c r="F112">
        <v>8</v>
      </c>
      <c r="G112" s="2" t="s">
        <v>14</v>
      </c>
      <c r="H112">
        <v>152.35999999999999</v>
      </c>
      <c r="I112">
        <v>15.18</v>
      </c>
      <c r="J112">
        <v>70.04000000000002</v>
      </c>
      <c r="K112">
        <v>152.35999999999999</v>
      </c>
      <c r="L112">
        <v>152.35999999999999</v>
      </c>
      <c r="O112" s="4"/>
      <c r="P112" s="9" t="str">
        <f>IF(AND('V2 Global valeurs'!$G112="E",'V2 Global valeurs'!E112="BASE"),VLOOKUP('V2 Global valeurs'!$A112,'V2 Global valeurs'!$A$2:$L$1221,8,FALSE),"0")</f>
        <v>0</v>
      </c>
      <c r="Q112" s="9" t="str">
        <f>IF(AND('V2 Global valeurs'!$G112="E",'V2 Global valeurs'!E112="BASE"),VLOOKUP('V2 Global valeurs'!$A112,'V2 Global valeurs'!$A$2:$L$1221,9,FALSE),"0")</f>
        <v>0</v>
      </c>
      <c r="R112" s="9" t="str">
        <f>IF(AND('V2 Global valeurs'!$G112="E",'V2 Global valeurs'!E112="BASE"),VLOOKUP('V2 Global valeurs'!$A112,'V2 Global valeurs'!$A$2:$L$1221,10,FALSE),"0")</f>
        <v>0</v>
      </c>
      <c r="S112" s="9" t="str">
        <f>IF(AND('V2 Global valeurs'!$G112="E",'V2 Global valeurs'!E112="BASE"),VLOOKUP('V2 Global valeurs'!$A112,'V2 Global valeurs'!$A$2:$L$1221,11,FALSE),"0")</f>
        <v>0</v>
      </c>
      <c r="T112" s="9" t="str">
        <f>IF(AND('V2 Global valeurs'!$G112="E",'V2 Global valeurs'!E112="BASE"),VLOOKUP('V2 Global valeurs'!$A112,'V2 Global valeurs'!$A$2:$L$1221,12,FALSE),"0")</f>
        <v>0</v>
      </c>
      <c r="U112" s="9" t="str">
        <f>IF(AND('V2 Global valeurs'!$G112="A",'V2 Global valeurs'!E112="BASE"),VLOOKUP('V2 Global valeurs'!$A112,'V2 Global valeurs'!$A$2:$L$1221,8,FALSE),"0")</f>
        <v>0</v>
      </c>
      <c r="V112" s="9" t="str">
        <f>IF(AND('V2 Global valeurs'!$G112="A",'V2 Global valeurs'!E112="BASE"),VLOOKUP('V2 Global valeurs'!$A112,'V2 Global valeurs'!$A$2:$L$1221,9,FALSE),"0")</f>
        <v>0</v>
      </c>
      <c r="W112" s="9" t="str">
        <f>IF(AND('V2 Global valeurs'!$G112="A",'V2 Global valeurs'!E112="BASE"),VLOOKUP('V2 Global valeurs'!$A112,'V2 Global valeurs'!$A$2:$L$1221,10,FALSE),"0")</f>
        <v>0</v>
      </c>
      <c r="X112" s="9" t="str">
        <f>IF(AND('V2 Global valeurs'!$G112="A",'V2 Global valeurs'!E112="BASE"),VLOOKUP('V2 Global valeurs'!$A112,'V2 Global valeurs'!$A$2:$L$1221,11,FALSE),"0")</f>
        <v>0</v>
      </c>
      <c r="Y112" s="9" t="str">
        <f>IF(AND('V2 Global valeurs'!$G112="A",'V2 Global valeurs'!E112="BASE"),VLOOKUP('V2 Global valeurs'!$A112,'V2 Global valeurs'!$A$2:$L$1221,12,FALSE),"0")</f>
        <v>0</v>
      </c>
      <c r="Z112" t="s">
        <v>307</v>
      </c>
      <c r="AA112" t="s">
        <v>308</v>
      </c>
      <c r="AB112" s="3" t="s">
        <v>14</v>
      </c>
      <c r="AC112" s="3" t="str">
        <f>IF(AND('V2 Global valeurs'!$G112="E",'V2 Global valeurs'!$E112="RENFORT 1"),VLOOKUP('V2 Global valeurs'!$A112,'V2 Global valeurs'!$A$2:$L$1221,8,FALSE),"0")</f>
        <v>0</v>
      </c>
      <c r="AD112" s="3" t="str">
        <f>IF(AND('V2 Global valeurs'!$G112="E",'V2 Global valeurs'!$E112="RENFORT 1"),VLOOKUP('V2 Global valeurs'!$A112,'V2 Global valeurs'!$A$2:$L$1221,9,FALSE),"0")</f>
        <v>0</v>
      </c>
      <c r="AE112" s="3" t="str">
        <f>IF(AND('V2 Global valeurs'!$G112="E",'V2 Global valeurs'!$E112="RENFORT 1"),VLOOKUP('V2 Global valeurs'!$A112,'V2 Global valeurs'!$A$2:$L$1221,10,FALSE),"0")</f>
        <v>0</v>
      </c>
      <c r="AF112" s="3" t="str">
        <f>IF(AND('V2 Global valeurs'!$G112="E",'V2 Global valeurs'!$E112="RENFORT 1"),VLOOKUP('V2 Global valeurs'!$A112,'V2 Global valeurs'!$A$2:$L$1221,11,FALSE),"0")</f>
        <v>0</v>
      </c>
      <c r="AG112" s="3" t="str">
        <f>IF(AND('V2 Global valeurs'!$G112="E",'V2 Global valeurs'!$E112="RENFORT 1"),VLOOKUP('V2 Global valeurs'!$A112,'V2 Global valeurs'!$A$2:$L$1221,12,FALSE),"0")</f>
        <v>0</v>
      </c>
      <c r="AH112" s="3">
        <f>IF(AND('V2 Global valeurs'!$G112="A",'V2 Global valeurs'!$E112="RENFORT 1"),VLOOKUP('V2 Global valeurs'!$A112,'V2 Global valeurs'!$A$2:$L$1221,8,FALSE),"0")</f>
        <v>152.35999999999999</v>
      </c>
      <c r="AI112" s="3">
        <f>IF(AND('V2 Global valeurs'!$G112="A",'V2 Global valeurs'!$E112="RENFORT 1"),VLOOKUP('V2 Global valeurs'!$A112,'V2 Global valeurs'!$A$2:$L$1221,9,FALSE),"0")</f>
        <v>15.18</v>
      </c>
      <c r="AJ112" s="3">
        <f>IF(AND('V2 Global valeurs'!$G112="A",'V2 Global valeurs'!$E112="RENFORT 1"),VLOOKUP('V2 Global valeurs'!$A112,'V2 Global valeurs'!$A$2:$L$1221,10,FALSE),"0")</f>
        <v>70.04000000000002</v>
      </c>
      <c r="AK112" s="3">
        <f>IF(AND('V2 Global valeurs'!$G112="A",'V2 Global valeurs'!$E112="RENFORT 1"),VLOOKUP('V2 Global valeurs'!$A112,'V2 Global valeurs'!$A$2:$L$1221,11,FALSE),"0")</f>
        <v>152.35999999999999</v>
      </c>
      <c r="AL112" s="3">
        <f>IF(AND('V2 Global valeurs'!$G112="A",'V2 Global valeurs'!$E112="RENFORT 1"),VLOOKUP('V2 Global valeurs'!$A112,'V2 Global valeurs'!$A$2:$L$1221,12,FALSE),"0")</f>
        <v>152.35999999999999</v>
      </c>
      <c r="AP112" s="1" t="str">
        <f>IF(AND('V2 Global valeurs'!$G112="E",'V2 Global valeurs'!$E112="RENFORT 2"),VLOOKUP('V2 Global valeurs'!$A112,'V2 Global valeurs'!$A$2:$L$1221,8,FALSE),"0")</f>
        <v>0</v>
      </c>
      <c r="AQ112" s="1" t="str">
        <f>IF(AND('V2 Global valeurs'!$G112="E",'V2 Global valeurs'!$E112="RENFORT 2"),VLOOKUP('V2 Global valeurs'!$A112,'V2 Global valeurs'!$A$2:$L$1221,9,FALSE),"0")</f>
        <v>0</v>
      </c>
      <c r="AR112" s="1" t="str">
        <f>IF(AND('V2 Global valeurs'!$G112="E",'V2 Global valeurs'!$E112="RENFORT 2"),VLOOKUP('V2 Global valeurs'!$A112,'V2 Global valeurs'!$A$2:$L$1221,10,FALSE),"0")</f>
        <v>0</v>
      </c>
      <c r="AS112" s="1" t="str">
        <f>IF(AND('V2 Global valeurs'!$G112="E",'V2 Global valeurs'!$E112="RENFORT 2"),VLOOKUP('V2 Global valeurs'!$A112,'V2 Global valeurs'!$A$2:$L$1221,11,FALSE),"0")</f>
        <v>0</v>
      </c>
      <c r="AT112" s="1" t="str">
        <f>IF(AND('V2 Global valeurs'!$G112="E",'V2 Global valeurs'!$E112="RENFORT 2"),VLOOKUP('V2 Global valeurs'!$A112,'V2 Global valeurs'!$A$2:$L$1221,12,FALSE),"0")</f>
        <v>0</v>
      </c>
      <c r="AU112" s="1" t="str">
        <f>IF(AND('V2 Global valeurs'!$G112="A",'V2 Global valeurs'!$E112="RENFORT 2"),VLOOKUP('V2 Global valeurs'!$A112,'V2 Global valeurs'!$A$2:$L$1221,8,FALSE),"0")</f>
        <v>0</v>
      </c>
      <c r="AV112" s="1" t="str">
        <f>IF(AND('V2 Global valeurs'!$G112="A",'V2 Global valeurs'!$E112="RENFORT 2"),VLOOKUP('V2 Global valeurs'!$A112,'V2 Global valeurs'!$A$2:$L$1221,9,FALSE),"0")</f>
        <v>0</v>
      </c>
      <c r="AW112" s="1" t="str">
        <f>IF(AND('V2 Global valeurs'!$G112="A",'V2 Global valeurs'!$E112="RENFORT 2"),VLOOKUP('V2 Global valeurs'!$A112,'V2 Global valeurs'!$A$2:$L$1221,10,FALSE),"0")</f>
        <v>0</v>
      </c>
      <c r="AX112" s="1" t="str">
        <f>IF(AND('V2 Global valeurs'!$G112="A",'V2 Global valeurs'!$E112="RENFORT 2"),VLOOKUP('V2 Global valeurs'!$A112,'V2 Global valeurs'!$A$2:$L$1221,11,FALSE),"0")</f>
        <v>0</v>
      </c>
      <c r="AY112" s="1" t="str">
        <f>IF(AND('V2 Global valeurs'!$G112="A",'V2 Global valeurs'!$E112="RENFORT 2"),VLOOKUP('V2 Global valeurs'!$A112,'V2 Global valeurs'!$A$2:$L$1221,12,FALSE),"0")</f>
        <v>0</v>
      </c>
    </row>
    <row r="113" spans="1:51" x14ac:dyDescent="0.25">
      <c r="A113" t="s">
        <v>309</v>
      </c>
      <c r="B113" t="s">
        <v>310</v>
      </c>
      <c r="C113" t="s">
        <v>311</v>
      </c>
      <c r="D113" t="s">
        <v>312</v>
      </c>
      <c r="E113" t="s">
        <v>367</v>
      </c>
      <c r="F113">
        <v>8</v>
      </c>
      <c r="G113" s="2" t="s">
        <v>9</v>
      </c>
      <c r="H113">
        <v>289.07000000000005</v>
      </c>
      <c r="I113">
        <v>109.85000000000001</v>
      </c>
      <c r="J113">
        <v>190.02</v>
      </c>
      <c r="K113">
        <v>289.07000000000005</v>
      </c>
      <c r="L113">
        <v>289.07000000000005</v>
      </c>
      <c r="M113" t="s">
        <v>311</v>
      </c>
      <c r="N113" t="s">
        <v>312</v>
      </c>
      <c r="O113" s="4" t="s">
        <v>9</v>
      </c>
      <c r="P113" s="9">
        <f>IF(AND('V2 Global valeurs'!$G113="E",'V2 Global valeurs'!E113="BASE"),VLOOKUP('V2 Global valeurs'!$A113,'V2 Global valeurs'!$A$2:$L$1221,8,FALSE),"0")</f>
        <v>289.07000000000005</v>
      </c>
      <c r="Q113" s="9">
        <f>IF(AND('V2 Global valeurs'!$G113="E",'V2 Global valeurs'!E113="BASE"),VLOOKUP('V2 Global valeurs'!$A113,'V2 Global valeurs'!$A$2:$L$1221,9,FALSE),"0")</f>
        <v>109.85000000000001</v>
      </c>
      <c r="R113" s="9">
        <f>IF(AND('V2 Global valeurs'!$G113="E",'V2 Global valeurs'!E113="BASE"),VLOOKUP('V2 Global valeurs'!$A113,'V2 Global valeurs'!$A$2:$L$1221,10,FALSE),"0")</f>
        <v>190.02</v>
      </c>
      <c r="S113" s="9">
        <f>IF(AND('V2 Global valeurs'!$G113="E",'V2 Global valeurs'!E113="BASE"),VLOOKUP('V2 Global valeurs'!$A113,'V2 Global valeurs'!$A$2:$L$1221,11,FALSE),"0")</f>
        <v>289.07000000000005</v>
      </c>
      <c r="T113" s="9">
        <f>IF(AND('V2 Global valeurs'!$G113="E",'V2 Global valeurs'!E113="BASE"),VLOOKUP('V2 Global valeurs'!$A113,'V2 Global valeurs'!$A$2:$L$1221,12,FALSE),"0")</f>
        <v>289.07000000000005</v>
      </c>
      <c r="U113" s="9" t="str">
        <f>IF(AND('V2 Global valeurs'!$G113="A",'V2 Global valeurs'!E113="BASE"),VLOOKUP('V2 Global valeurs'!$A113,'V2 Global valeurs'!$A$2:$L$1221,8,FALSE),"0")</f>
        <v>0</v>
      </c>
      <c r="V113" s="9" t="str">
        <f>IF(AND('V2 Global valeurs'!$G113="A",'V2 Global valeurs'!E113="BASE"),VLOOKUP('V2 Global valeurs'!$A113,'V2 Global valeurs'!$A$2:$L$1221,9,FALSE),"0")</f>
        <v>0</v>
      </c>
      <c r="W113" s="9" t="str">
        <f>IF(AND('V2 Global valeurs'!$G113="A",'V2 Global valeurs'!E113="BASE"),VLOOKUP('V2 Global valeurs'!$A113,'V2 Global valeurs'!$A$2:$L$1221,10,FALSE),"0")</f>
        <v>0</v>
      </c>
      <c r="X113" s="9" t="str">
        <f>IF(AND('V2 Global valeurs'!$G113="A",'V2 Global valeurs'!E113="BASE"),VLOOKUP('V2 Global valeurs'!$A113,'V2 Global valeurs'!$A$2:$L$1221,11,FALSE),"0")</f>
        <v>0</v>
      </c>
      <c r="Y113" s="9" t="str">
        <f>IF(AND('V2 Global valeurs'!$G113="A",'V2 Global valeurs'!E113="BASE"),VLOOKUP('V2 Global valeurs'!$A113,'V2 Global valeurs'!$A$2:$L$1221,12,FALSE),"0")</f>
        <v>0</v>
      </c>
      <c r="AB113" s="3"/>
      <c r="AC113" s="3" t="str">
        <f>IF(AND('V2 Global valeurs'!$G113="E",'V2 Global valeurs'!$E113="RENFORT 1"),VLOOKUP('V2 Global valeurs'!$A113,'V2 Global valeurs'!$A$2:$L$1221,8,FALSE),"0")</f>
        <v>0</v>
      </c>
      <c r="AD113" s="3" t="str">
        <f>IF(AND('V2 Global valeurs'!$G113="E",'V2 Global valeurs'!$E113="RENFORT 1"),VLOOKUP('V2 Global valeurs'!$A113,'V2 Global valeurs'!$A$2:$L$1221,9,FALSE),"0")</f>
        <v>0</v>
      </c>
      <c r="AE113" s="3" t="str">
        <f>IF(AND('V2 Global valeurs'!$G113="E",'V2 Global valeurs'!$E113="RENFORT 1"),VLOOKUP('V2 Global valeurs'!$A113,'V2 Global valeurs'!$A$2:$L$1221,10,FALSE),"0")</f>
        <v>0</v>
      </c>
      <c r="AF113" s="3" t="str">
        <f>IF(AND('V2 Global valeurs'!$G113="E",'V2 Global valeurs'!$E113="RENFORT 1"),VLOOKUP('V2 Global valeurs'!$A113,'V2 Global valeurs'!$A$2:$L$1221,11,FALSE),"0")</f>
        <v>0</v>
      </c>
      <c r="AG113" s="3" t="str">
        <f>IF(AND('V2 Global valeurs'!$G113="E",'V2 Global valeurs'!$E113="RENFORT 1"),VLOOKUP('V2 Global valeurs'!$A113,'V2 Global valeurs'!$A$2:$L$1221,12,FALSE),"0")</f>
        <v>0</v>
      </c>
      <c r="AH113" s="3" t="str">
        <f>IF(AND('V2 Global valeurs'!$G113="A",'V2 Global valeurs'!$E113="RENFORT 1"),VLOOKUP('V2 Global valeurs'!$A113,'V2 Global valeurs'!$A$2:$L$1221,8,FALSE),"0")</f>
        <v>0</v>
      </c>
      <c r="AI113" s="3" t="str">
        <f>IF(AND('V2 Global valeurs'!$G113="A",'V2 Global valeurs'!$E113="RENFORT 1"),VLOOKUP('V2 Global valeurs'!$A113,'V2 Global valeurs'!$A$2:$L$1221,9,FALSE),"0")</f>
        <v>0</v>
      </c>
      <c r="AJ113" s="3" t="str">
        <f>IF(AND('V2 Global valeurs'!$G113="A",'V2 Global valeurs'!$E113="RENFORT 1"),VLOOKUP('V2 Global valeurs'!$A113,'V2 Global valeurs'!$A$2:$L$1221,10,FALSE),"0")</f>
        <v>0</v>
      </c>
      <c r="AK113" s="3" t="str">
        <f>IF(AND('V2 Global valeurs'!$G113="A",'V2 Global valeurs'!$E113="RENFORT 1"),VLOOKUP('V2 Global valeurs'!$A113,'V2 Global valeurs'!$A$2:$L$1221,11,FALSE),"0")</f>
        <v>0</v>
      </c>
      <c r="AL113" s="3" t="str">
        <f>IF(AND('V2 Global valeurs'!$G113="A",'V2 Global valeurs'!$E113="RENFORT 1"),VLOOKUP('V2 Global valeurs'!$A113,'V2 Global valeurs'!$A$2:$L$1221,12,FALSE),"0")</f>
        <v>0</v>
      </c>
      <c r="AP113" s="1" t="str">
        <f>IF(AND('V2 Global valeurs'!$G113="E",'V2 Global valeurs'!$E113="RENFORT 2"),VLOOKUP('V2 Global valeurs'!$A113,'V2 Global valeurs'!$A$2:$L$1221,8,FALSE),"0")</f>
        <v>0</v>
      </c>
      <c r="AQ113" s="1" t="str">
        <f>IF(AND('V2 Global valeurs'!$G113="E",'V2 Global valeurs'!$E113="RENFORT 2"),VLOOKUP('V2 Global valeurs'!$A113,'V2 Global valeurs'!$A$2:$L$1221,9,FALSE),"0")</f>
        <v>0</v>
      </c>
      <c r="AR113" s="1" t="str">
        <f>IF(AND('V2 Global valeurs'!$G113="E",'V2 Global valeurs'!$E113="RENFORT 2"),VLOOKUP('V2 Global valeurs'!$A113,'V2 Global valeurs'!$A$2:$L$1221,10,FALSE),"0")</f>
        <v>0</v>
      </c>
      <c r="AS113" s="1" t="str">
        <f>IF(AND('V2 Global valeurs'!$G113="E",'V2 Global valeurs'!$E113="RENFORT 2"),VLOOKUP('V2 Global valeurs'!$A113,'V2 Global valeurs'!$A$2:$L$1221,11,FALSE),"0")</f>
        <v>0</v>
      </c>
      <c r="AT113" s="1" t="str">
        <f>IF(AND('V2 Global valeurs'!$G113="E",'V2 Global valeurs'!$E113="RENFORT 2"),VLOOKUP('V2 Global valeurs'!$A113,'V2 Global valeurs'!$A$2:$L$1221,12,FALSE),"0")</f>
        <v>0</v>
      </c>
      <c r="AU113" s="1" t="str">
        <f>IF(AND('V2 Global valeurs'!$G113="A",'V2 Global valeurs'!$E113="RENFORT 2"),VLOOKUP('V2 Global valeurs'!$A113,'V2 Global valeurs'!$A$2:$L$1221,8,FALSE),"0")</f>
        <v>0</v>
      </c>
      <c r="AV113" s="1" t="str">
        <f>IF(AND('V2 Global valeurs'!$G113="A",'V2 Global valeurs'!$E113="RENFORT 2"),VLOOKUP('V2 Global valeurs'!$A113,'V2 Global valeurs'!$A$2:$L$1221,9,FALSE),"0")</f>
        <v>0</v>
      </c>
      <c r="AW113" s="1" t="str">
        <f>IF(AND('V2 Global valeurs'!$G113="A",'V2 Global valeurs'!$E113="RENFORT 2"),VLOOKUP('V2 Global valeurs'!$A113,'V2 Global valeurs'!$A$2:$L$1221,10,FALSE),"0")</f>
        <v>0</v>
      </c>
      <c r="AX113" s="1" t="str">
        <f>IF(AND('V2 Global valeurs'!$G113="A",'V2 Global valeurs'!$E113="RENFORT 2"),VLOOKUP('V2 Global valeurs'!$A113,'V2 Global valeurs'!$A$2:$L$1221,11,FALSE),"0")</f>
        <v>0</v>
      </c>
      <c r="AY113" s="1" t="str">
        <f>IF(AND('V2 Global valeurs'!$G113="A",'V2 Global valeurs'!$E113="RENFORT 2"),VLOOKUP('V2 Global valeurs'!$A113,'V2 Global valeurs'!$A$2:$L$1221,12,FALSE),"0")</f>
        <v>0</v>
      </c>
    </row>
    <row r="114" spans="1:51" x14ac:dyDescent="0.25">
      <c r="A114" t="s">
        <v>313</v>
      </c>
      <c r="B114" t="s">
        <v>314</v>
      </c>
      <c r="C114" t="s">
        <v>315</v>
      </c>
      <c r="D114" t="s">
        <v>316</v>
      </c>
      <c r="E114" t="s">
        <v>367</v>
      </c>
      <c r="F114" s="2">
        <v>4</v>
      </c>
      <c r="G114" s="2" t="s">
        <v>14</v>
      </c>
      <c r="H114">
        <v>0</v>
      </c>
      <c r="I114">
        <v>0</v>
      </c>
      <c r="J114">
        <v>0</v>
      </c>
      <c r="K114">
        <v>97.96</v>
      </c>
      <c r="L114">
        <v>0</v>
      </c>
      <c r="M114" t="s">
        <v>315</v>
      </c>
      <c r="N114" t="s">
        <v>316</v>
      </c>
      <c r="O114" s="4" t="s">
        <v>14</v>
      </c>
      <c r="P114" s="9" t="str">
        <f>IF(AND('V2 Global valeurs'!$G114="E",'V2 Global valeurs'!E114="BASE"),VLOOKUP('V2 Global valeurs'!$A114,'V2 Global valeurs'!$A$2:$L$1221,8,FALSE),"0")</f>
        <v>0</v>
      </c>
      <c r="Q114" s="9" t="str">
        <f>IF(AND('V2 Global valeurs'!$G114="E",'V2 Global valeurs'!E114="BASE"),VLOOKUP('V2 Global valeurs'!$A114,'V2 Global valeurs'!$A$2:$L$1221,9,FALSE),"0")</f>
        <v>0</v>
      </c>
      <c r="R114" s="9" t="str">
        <f>IF(AND('V2 Global valeurs'!$G114="E",'V2 Global valeurs'!E114="BASE"),VLOOKUP('V2 Global valeurs'!$A114,'V2 Global valeurs'!$A$2:$L$1221,10,FALSE),"0")</f>
        <v>0</v>
      </c>
      <c r="S114" s="9" t="str">
        <f>IF(AND('V2 Global valeurs'!$G114="E",'V2 Global valeurs'!E114="BASE"),VLOOKUP('V2 Global valeurs'!$A114,'V2 Global valeurs'!$A$2:$L$1221,11,FALSE),"0")</f>
        <v>0</v>
      </c>
      <c r="T114" s="9" t="str">
        <f>IF(AND('V2 Global valeurs'!$G114="E",'V2 Global valeurs'!E114="BASE"),VLOOKUP('V2 Global valeurs'!$A114,'V2 Global valeurs'!$A$2:$L$1221,12,FALSE),"0")</f>
        <v>0</v>
      </c>
      <c r="U114" s="9">
        <f>IF(AND('V2 Global valeurs'!$G114="A",'V2 Global valeurs'!E114="BASE"),VLOOKUP('V2 Global valeurs'!$A114,'V2 Global valeurs'!$A$2:$L$1221,8,FALSE),"0")</f>
        <v>0</v>
      </c>
      <c r="V114" s="9">
        <f>IF(AND('V2 Global valeurs'!$G114="A",'V2 Global valeurs'!E114="BASE"),VLOOKUP('V2 Global valeurs'!$A114,'V2 Global valeurs'!$A$2:$L$1221,9,FALSE),"0")</f>
        <v>0</v>
      </c>
      <c r="W114" s="9">
        <f>IF(AND('V2 Global valeurs'!$G114="A",'V2 Global valeurs'!E114="BASE"),VLOOKUP('V2 Global valeurs'!$A114,'V2 Global valeurs'!$A$2:$L$1221,10,FALSE),"0")</f>
        <v>0</v>
      </c>
      <c r="X114" s="9">
        <f>IF(AND('V2 Global valeurs'!$G114="A",'V2 Global valeurs'!E114="BASE"),VLOOKUP('V2 Global valeurs'!$A114,'V2 Global valeurs'!$A$2:$L$1221,11,FALSE),"0")</f>
        <v>97.96</v>
      </c>
      <c r="Y114" s="9">
        <f>IF(AND('V2 Global valeurs'!$G114="A",'V2 Global valeurs'!E114="BASE"),VLOOKUP('V2 Global valeurs'!$A114,'V2 Global valeurs'!$A$2:$L$1221,12,FALSE),"0")</f>
        <v>0</v>
      </c>
      <c r="AB114" s="3"/>
      <c r="AC114" s="3" t="str">
        <f>IF(AND('V2 Global valeurs'!$G114="E",'V2 Global valeurs'!$E114="RENFORT 1"),VLOOKUP('V2 Global valeurs'!$A114,'V2 Global valeurs'!$A$2:$L$1221,8,FALSE),"0")</f>
        <v>0</v>
      </c>
      <c r="AD114" s="3" t="str">
        <f>IF(AND('V2 Global valeurs'!$G114="E",'V2 Global valeurs'!$E114="RENFORT 1"),VLOOKUP('V2 Global valeurs'!$A114,'V2 Global valeurs'!$A$2:$L$1221,9,FALSE),"0")</f>
        <v>0</v>
      </c>
      <c r="AE114" s="3" t="str">
        <f>IF(AND('V2 Global valeurs'!$G114="E",'V2 Global valeurs'!$E114="RENFORT 1"),VLOOKUP('V2 Global valeurs'!$A114,'V2 Global valeurs'!$A$2:$L$1221,10,FALSE),"0")</f>
        <v>0</v>
      </c>
      <c r="AF114" s="3" t="str">
        <f>IF(AND('V2 Global valeurs'!$G114="E",'V2 Global valeurs'!$E114="RENFORT 1"),VLOOKUP('V2 Global valeurs'!$A114,'V2 Global valeurs'!$A$2:$L$1221,11,FALSE),"0")</f>
        <v>0</v>
      </c>
      <c r="AG114" s="3" t="str">
        <f>IF(AND('V2 Global valeurs'!$G114="E",'V2 Global valeurs'!$E114="RENFORT 1"),VLOOKUP('V2 Global valeurs'!$A114,'V2 Global valeurs'!$A$2:$L$1221,12,FALSE),"0")</f>
        <v>0</v>
      </c>
      <c r="AH114" s="3" t="str">
        <f>IF(AND('V2 Global valeurs'!$G114="A",'V2 Global valeurs'!$E114="RENFORT 1"),VLOOKUP('V2 Global valeurs'!$A114,'V2 Global valeurs'!$A$2:$L$1221,8,FALSE),"0")</f>
        <v>0</v>
      </c>
      <c r="AI114" s="3" t="str">
        <f>IF(AND('V2 Global valeurs'!$G114="A",'V2 Global valeurs'!$E114="RENFORT 1"),VLOOKUP('V2 Global valeurs'!$A114,'V2 Global valeurs'!$A$2:$L$1221,9,FALSE),"0")</f>
        <v>0</v>
      </c>
      <c r="AJ114" s="3" t="str">
        <f>IF(AND('V2 Global valeurs'!$G114="A",'V2 Global valeurs'!$E114="RENFORT 1"),VLOOKUP('V2 Global valeurs'!$A114,'V2 Global valeurs'!$A$2:$L$1221,10,FALSE),"0")</f>
        <v>0</v>
      </c>
      <c r="AK114" s="3" t="str">
        <f>IF(AND('V2 Global valeurs'!$G114="A",'V2 Global valeurs'!$E114="RENFORT 1"),VLOOKUP('V2 Global valeurs'!$A114,'V2 Global valeurs'!$A$2:$L$1221,11,FALSE),"0")</f>
        <v>0</v>
      </c>
      <c r="AL114" s="3" t="str">
        <f>IF(AND('V2 Global valeurs'!$G114="A",'V2 Global valeurs'!$E114="RENFORT 1"),VLOOKUP('V2 Global valeurs'!$A114,'V2 Global valeurs'!$A$2:$L$1221,12,FALSE),"0")</f>
        <v>0</v>
      </c>
      <c r="AP114" s="1" t="str">
        <f>IF(AND('V2 Global valeurs'!$G114="E",'V2 Global valeurs'!$E114="RENFORT 2"),VLOOKUP('V2 Global valeurs'!$A114,'V2 Global valeurs'!$A$2:$L$1221,8,FALSE),"0")</f>
        <v>0</v>
      </c>
      <c r="AQ114" s="1" t="str">
        <f>IF(AND('V2 Global valeurs'!$G114="E",'V2 Global valeurs'!$E114="RENFORT 2"),VLOOKUP('V2 Global valeurs'!$A114,'V2 Global valeurs'!$A$2:$L$1221,9,FALSE),"0")</f>
        <v>0</v>
      </c>
      <c r="AR114" s="1" t="str">
        <f>IF(AND('V2 Global valeurs'!$G114="E",'V2 Global valeurs'!$E114="RENFORT 2"),VLOOKUP('V2 Global valeurs'!$A114,'V2 Global valeurs'!$A$2:$L$1221,10,FALSE),"0")</f>
        <v>0</v>
      </c>
      <c r="AS114" s="1" t="str">
        <f>IF(AND('V2 Global valeurs'!$G114="E",'V2 Global valeurs'!$E114="RENFORT 2"),VLOOKUP('V2 Global valeurs'!$A114,'V2 Global valeurs'!$A$2:$L$1221,11,FALSE),"0")</f>
        <v>0</v>
      </c>
      <c r="AT114" s="1" t="str">
        <f>IF(AND('V2 Global valeurs'!$G114="E",'V2 Global valeurs'!$E114="RENFORT 2"),VLOOKUP('V2 Global valeurs'!$A114,'V2 Global valeurs'!$A$2:$L$1221,12,FALSE),"0")</f>
        <v>0</v>
      </c>
      <c r="AU114" s="1" t="str">
        <f>IF(AND('V2 Global valeurs'!$G114="A",'V2 Global valeurs'!$E114="RENFORT 2"),VLOOKUP('V2 Global valeurs'!$A114,'V2 Global valeurs'!$A$2:$L$1221,8,FALSE),"0")</f>
        <v>0</v>
      </c>
      <c r="AV114" s="1" t="str">
        <f>IF(AND('V2 Global valeurs'!$G114="A",'V2 Global valeurs'!$E114="RENFORT 2"),VLOOKUP('V2 Global valeurs'!$A114,'V2 Global valeurs'!$A$2:$L$1221,9,FALSE),"0")</f>
        <v>0</v>
      </c>
      <c r="AW114" s="1" t="str">
        <f>IF(AND('V2 Global valeurs'!$G114="A",'V2 Global valeurs'!$E114="RENFORT 2"),VLOOKUP('V2 Global valeurs'!$A114,'V2 Global valeurs'!$A$2:$L$1221,10,FALSE),"0")</f>
        <v>0</v>
      </c>
      <c r="AX114" s="1" t="str">
        <f>IF(AND('V2 Global valeurs'!$G114="A",'V2 Global valeurs'!$E114="RENFORT 2"),VLOOKUP('V2 Global valeurs'!$A114,'V2 Global valeurs'!$A$2:$L$1221,11,FALSE),"0")</f>
        <v>0</v>
      </c>
      <c r="AY114" s="1" t="str">
        <f>IF(AND('V2 Global valeurs'!$G114="A",'V2 Global valeurs'!$E114="RENFORT 2"),VLOOKUP('V2 Global valeurs'!$A114,'V2 Global valeurs'!$A$2:$L$1221,12,FALSE),"0")</f>
        <v>0</v>
      </c>
    </row>
    <row r="115" spans="1:51" x14ac:dyDescent="0.25">
      <c r="A115" s="11" t="s">
        <v>422</v>
      </c>
      <c r="B115" t="s">
        <v>314</v>
      </c>
      <c r="C115" t="s">
        <v>315</v>
      </c>
      <c r="D115" t="s">
        <v>316</v>
      </c>
      <c r="E115" t="s">
        <v>367</v>
      </c>
      <c r="F115" s="2">
        <v>4</v>
      </c>
      <c r="G115" s="2" t="s">
        <v>9</v>
      </c>
      <c r="H115">
        <v>0</v>
      </c>
      <c r="I115">
        <v>69.790000000000006</v>
      </c>
      <c r="J115">
        <v>0</v>
      </c>
      <c r="K115">
        <v>69.790000000000006</v>
      </c>
      <c r="L115">
        <v>0</v>
      </c>
      <c r="M115" t="s">
        <v>315</v>
      </c>
      <c r="N115" t="s">
        <v>316</v>
      </c>
      <c r="O115" s="4" t="s">
        <v>9</v>
      </c>
      <c r="P115" s="9">
        <f>IF(AND('V2 Global valeurs'!$G115="E",'V2 Global valeurs'!E115="BASE"),VLOOKUP('V2 Global valeurs'!$A115,'V2 Global valeurs'!$A$2:$L$1221,8,FALSE),"0")</f>
        <v>0</v>
      </c>
      <c r="Q115" s="9">
        <f>IF(AND('V2 Global valeurs'!$G115="E",'V2 Global valeurs'!E115="BASE"),VLOOKUP('V2 Global valeurs'!$A115,'V2 Global valeurs'!$A$2:$L$1221,9,FALSE),"0")</f>
        <v>69.790000000000006</v>
      </c>
      <c r="R115" s="9">
        <f>IF(AND('V2 Global valeurs'!$G115="E",'V2 Global valeurs'!E115="BASE"),VLOOKUP('V2 Global valeurs'!$A115,'V2 Global valeurs'!$A$2:$L$1221,10,FALSE),"0")</f>
        <v>0</v>
      </c>
      <c r="S115" s="9">
        <f>IF(AND('V2 Global valeurs'!$G115="E",'V2 Global valeurs'!E115="BASE"),VLOOKUP('V2 Global valeurs'!$A115,'V2 Global valeurs'!$A$2:$L$1221,11,FALSE),"0")</f>
        <v>69.790000000000006</v>
      </c>
      <c r="T115" s="9">
        <f>IF(AND('V2 Global valeurs'!$G115="E",'V2 Global valeurs'!E115="BASE"),VLOOKUP('V2 Global valeurs'!$A115,'V2 Global valeurs'!$A$2:$L$1221,12,FALSE),"0")</f>
        <v>0</v>
      </c>
      <c r="U115" s="9" t="str">
        <f>IF(AND('V2 Global valeurs'!$G115="A",'V2 Global valeurs'!E115="BASE"),VLOOKUP('V2 Global valeurs'!$A115,'V2 Global valeurs'!$A$2:$L$1221,8,FALSE),"0")</f>
        <v>0</v>
      </c>
      <c r="V115" s="9" t="str">
        <f>IF(AND('V2 Global valeurs'!$G115="A",'V2 Global valeurs'!E115="BASE"),VLOOKUP('V2 Global valeurs'!$A115,'V2 Global valeurs'!$A$2:$L$1221,9,FALSE),"0")</f>
        <v>0</v>
      </c>
      <c r="W115" s="9" t="str">
        <f>IF(AND('V2 Global valeurs'!$G115="A",'V2 Global valeurs'!E115="BASE"),VLOOKUP('V2 Global valeurs'!$A115,'V2 Global valeurs'!$A$2:$L$1221,10,FALSE),"0")</f>
        <v>0</v>
      </c>
      <c r="X115" s="9" t="str">
        <f>IF(AND('V2 Global valeurs'!$G115="A",'V2 Global valeurs'!E115="BASE"),VLOOKUP('V2 Global valeurs'!$A115,'V2 Global valeurs'!$A$2:$L$1221,11,FALSE),"0")</f>
        <v>0</v>
      </c>
      <c r="Y115" s="9" t="str">
        <f>IF(AND('V2 Global valeurs'!$G115="A",'V2 Global valeurs'!E115="BASE"),VLOOKUP('V2 Global valeurs'!$A115,'V2 Global valeurs'!$A$2:$L$1221,12,FALSE),"0")</f>
        <v>0</v>
      </c>
      <c r="AB115" s="3"/>
      <c r="AC115" s="3" t="str">
        <f>IF(AND('V2 Global valeurs'!$G115="E",'V2 Global valeurs'!$E115="RENFORT 1"),VLOOKUP('V2 Global valeurs'!$A115,'V2 Global valeurs'!$A$2:$L$1221,8,FALSE),"0")</f>
        <v>0</v>
      </c>
      <c r="AD115" s="3" t="str">
        <f>IF(AND('V2 Global valeurs'!$G115="E",'V2 Global valeurs'!$E115="RENFORT 1"),VLOOKUP('V2 Global valeurs'!$A115,'V2 Global valeurs'!$A$2:$L$1221,9,FALSE),"0")</f>
        <v>0</v>
      </c>
      <c r="AE115" s="3" t="str">
        <f>IF(AND('V2 Global valeurs'!$G115="E",'V2 Global valeurs'!$E115="RENFORT 1"),VLOOKUP('V2 Global valeurs'!$A115,'V2 Global valeurs'!$A$2:$L$1221,10,FALSE),"0")</f>
        <v>0</v>
      </c>
      <c r="AF115" s="3" t="str">
        <f>IF(AND('V2 Global valeurs'!$G115="E",'V2 Global valeurs'!$E115="RENFORT 1"),VLOOKUP('V2 Global valeurs'!$A115,'V2 Global valeurs'!$A$2:$L$1221,11,FALSE),"0")</f>
        <v>0</v>
      </c>
      <c r="AG115" s="3" t="str">
        <f>IF(AND('V2 Global valeurs'!$G115="E",'V2 Global valeurs'!$E115="RENFORT 1"),VLOOKUP('V2 Global valeurs'!$A115,'V2 Global valeurs'!$A$2:$L$1221,12,FALSE),"0")</f>
        <v>0</v>
      </c>
      <c r="AH115" s="3" t="str">
        <f>IF(AND('V2 Global valeurs'!$G115="A",'V2 Global valeurs'!$E115="RENFORT 1"),VLOOKUP('V2 Global valeurs'!$A115,'V2 Global valeurs'!$A$2:$L$1221,8,FALSE),"0")</f>
        <v>0</v>
      </c>
      <c r="AI115" s="3" t="str">
        <f>IF(AND('V2 Global valeurs'!$G115="A",'V2 Global valeurs'!$E115="RENFORT 1"),VLOOKUP('V2 Global valeurs'!$A115,'V2 Global valeurs'!$A$2:$L$1221,9,FALSE),"0")</f>
        <v>0</v>
      </c>
      <c r="AJ115" s="3" t="str">
        <f>IF(AND('V2 Global valeurs'!$G115="A",'V2 Global valeurs'!$E115="RENFORT 1"),VLOOKUP('V2 Global valeurs'!$A115,'V2 Global valeurs'!$A$2:$L$1221,10,FALSE),"0")</f>
        <v>0</v>
      </c>
      <c r="AK115" s="3" t="str">
        <f>IF(AND('V2 Global valeurs'!$G115="A",'V2 Global valeurs'!$E115="RENFORT 1"),VLOOKUP('V2 Global valeurs'!$A115,'V2 Global valeurs'!$A$2:$L$1221,11,FALSE),"0")</f>
        <v>0</v>
      </c>
      <c r="AL115" s="3" t="str">
        <f>IF(AND('V2 Global valeurs'!$G115="A",'V2 Global valeurs'!$E115="RENFORT 1"),VLOOKUP('V2 Global valeurs'!$A115,'V2 Global valeurs'!$A$2:$L$1221,12,FALSE),"0")</f>
        <v>0</v>
      </c>
      <c r="AP115" s="1" t="str">
        <f>IF(AND('V2 Global valeurs'!$G115="E",'V2 Global valeurs'!$E115="RENFORT 2"),VLOOKUP('V2 Global valeurs'!$A115,'V2 Global valeurs'!$A$2:$L$1221,8,FALSE),"0")</f>
        <v>0</v>
      </c>
      <c r="AQ115" s="1" t="str">
        <f>IF(AND('V2 Global valeurs'!$G115="E",'V2 Global valeurs'!$E115="RENFORT 2"),VLOOKUP('V2 Global valeurs'!$A115,'V2 Global valeurs'!$A$2:$L$1221,9,FALSE),"0")</f>
        <v>0</v>
      </c>
      <c r="AR115" s="1" t="str">
        <f>IF(AND('V2 Global valeurs'!$G115="E",'V2 Global valeurs'!$E115="RENFORT 2"),VLOOKUP('V2 Global valeurs'!$A115,'V2 Global valeurs'!$A$2:$L$1221,10,FALSE),"0")</f>
        <v>0</v>
      </c>
      <c r="AS115" s="1" t="str">
        <f>IF(AND('V2 Global valeurs'!$G115="E",'V2 Global valeurs'!$E115="RENFORT 2"),VLOOKUP('V2 Global valeurs'!$A115,'V2 Global valeurs'!$A$2:$L$1221,11,FALSE),"0")</f>
        <v>0</v>
      </c>
      <c r="AT115" s="1" t="str">
        <f>IF(AND('V2 Global valeurs'!$G115="E",'V2 Global valeurs'!$E115="RENFORT 2"),VLOOKUP('V2 Global valeurs'!$A115,'V2 Global valeurs'!$A$2:$L$1221,12,FALSE),"0")</f>
        <v>0</v>
      </c>
      <c r="AU115" s="1" t="str">
        <f>IF(AND('V2 Global valeurs'!$G115="A",'V2 Global valeurs'!$E115="RENFORT 2"),VLOOKUP('V2 Global valeurs'!$A115,'V2 Global valeurs'!$A$2:$L$1221,8,FALSE),"0")</f>
        <v>0</v>
      </c>
      <c r="AV115" s="1" t="str">
        <f>IF(AND('V2 Global valeurs'!$G115="A",'V2 Global valeurs'!$E115="RENFORT 2"),VLOOKUP('V2 Global valeurs'!$A115,'V2 Global valeurs'!$A$2:$L$1221,9,FALSE),"0")</f>
        <v>0</v>
      </c>
      <c r="AW115" s="1" t="str">
        <f>IF(AND('V2 Global valeurs'!$G115="A",'V2 Global valeurs'!$E115="RENFORT 2"),VLOOKUP('V2 Global valeurs'!$A115,'V2 Global valeurs'!$A$2:$L$1221,10,FALSE),"0")</f>
        <v>0</v>
      </c>
      <c r="AX115" s="1" t="str">
        <f>IF(AND('V2 Global valeurs'!$G115="A",'V2 Global valeurs'!$E115="RENFORT 2"),VLOOKUP('V2 Global valeurs'!$A115,'V2 Global valeurs'!$A$2:$L$1221,11,FALSE),"0")</f>
        <v>0</v>
      </c>
      <c r="AY115" s="1" t="str">
        <f>IF(AND('V2 Global valeurs'!$G115="A",'V2 Global valeurs'!$E115="RENFORT 2"),VLOOKUP('V2 Global valeurs'!$A115,'V2 Global valeurs'!$A$2:$L$1221,12,FALSE),"0")</f>
        <v>0</v>
      </c>
    </row>
    <row r="116" spans="1:51" x14ac:dyDescent="0.25">
      <c r="A116" t="s">
        <v>317</v>
      </c>
      <c r="B116" t="s">
        <v>318</v>
      </c>
      <c r="C116" t="s">
        <v>319</v>
      </c>
      <c r="D116" t="s">
        <v>320</v>
      </c>
      <c r="E116" t="s">
        <v>367</v>
      </c>
      <c r="F116">
        <v>4</v>
      </c>
      <c r="G116" s="2" t="s">
        <v>9</v>
      </c>
      <c r="H116">
        <v>0</v>
      </c>
      <c r="I116">
        <v>62.839999999999996</v>
      </c>
      <c r="J116">
        <v>0</v>
      </c>
      <c r="K116">
        <v>150.20000000000002</v>
      </c>
      <c r="L116">
        <v>0</v>
      </c>
      <c r="M116" t="s">
        <v>319</v>
      </c>
      <c r="N116" t="s">
        <v>320</v>
      </c>
      <c r="O116" s="4" t="s">
        <v>9</v>
      </c>
      <c r="P116" s="9">
        <f>IF(AND('V2 Global valeurs'!$G116="E",'V2 Global valeurs'!E116="BASE"),VLOOKUP('V2 Global valeurs'!$A116,'V2 Global valeurs'!$A$2:$L$1221,8,FALSE),"0")</f>
        <v>0</v>
      </c>
      <c r="Q116" s="9">
        <f>IF(AND('V2 Global valeurs'!$G116="E",'V2 Global valeurs'!E116="BASE"),VLOOKUP('V2 Global valeurs'!$A116,'V2 Global valeurs'!$A$2:$L$1221,9,FALSE),"0")</f>
        <v>62.839999999999996</v>
      </c>
      <c r="R116" s="9">
        <f>IF(AND('V2 Global valeurs'!$G116="E",'V2 Global valeurs'!E116="BASE"),VLOOKUP('V2 Global valeurs'!$A116,'V2 Global valeurs'!$A$2:$L$1221,10,FALSE),"0")</f>
        <v>0</v>
      </c>
      <c r="S116" s="9">
        <f>IF(AND('V2 Global valeurs'!$G116="E",'V2 Global valeurs'!E116="BASE"),VLOOKUP('V2 Global valeurs'!$A116,'V2 Global valeurs'!$A$2:$L$1221,11,FALSE),"0")</f>
        <v>150.20000000000002</v>
      </c>
      <c r="T116" s="9">
        <f>IF(AND('V2 Global valeurs'!$G116="E",'V2 Global valeurs'!E116="BASE"),VLOOKUP('V2 Global valeurs'!$A116,'V2 Global valeurs'!$A$2:$L$1221,12,FALSE),"0")</f>
        <v>0</v>
      </c>
      <c r="U116" s="9" t="str">
        <f>IF(AND('V2 Global valeurs'!$G116="A",'V2 Global valeurs'!E116="BASE"),VLOOKUP('V2 Global valeurs'!$A116,'V2 Global valeurs'!$A$2:$L$1221,8,FALSE),"0")</f>
        <v>0</v>
      </c>
      <c r="V116" s="9" t="str">
        <f>IF(AND('V2 Global valeurs'!$G116="A",'V2 Global valeurs'!E116="BASE"),VLOOKUP('V2 Global valeurs'!$A116,'V2 Global valeurs'!$A$2:$L$1221,9,FALSE),"0")</f>
        <v>0</v>
      </c>
      <c r="W116" s="9" t="str">
        <f>IF(AND('V2 Global valeurs'!$G116="A",'V2 Global valeurs'!E116="BASE"),VLOOKUP('V2 Global valeurs'!$A116,'V2 Global valeurs'!$A$2:$L$1221,10,FALSE),"0")</f>
        <v>0</v>
      </c>
      <c r="X116" s="9" t="str">
        <f>IF(AND('V2 Global valeurs'!$G116="A",'V2 Global valeurs'!E116="BASE"),VLOOKUP('V2 Global valeurs'!$A116,'V2 Global valeurs'!$A$2:$L$1221,11,FALSE),"0")</f>
        <v>0</v>
      </c>
      <c r="Y116" s="9" t="str">
        <f>IF(AND('V2 Global valeurs'!$G116="A",'V2 Global valeurs'!E116="BASE"),VLOOKUP('V2 Global valeurs'!$A116,'V2 Global valeurs'!$A$2:$L$1221,12,FALSE),"0")</f>
        <v>0</v>
      </c>
      <c r="AB116" s="3"/>
      <c r="AC116" s="3" t="str">
        <f>IF(AND('V2 Global valeurs'!$G116="E",'V2 Global valeurs'!$E116="RENFORT 1"),VLOOKUP('V2 Global valeurs'!$A116,'V2 Global valeurs'!$A$2:$L$1221,8,FALSE),"0")</f>
        <v>0</v>
      </c>
      <c r="AD116" s="3" t="str">
        <f>IF(AND('V2 Global valeurs'!$G116="E",'V2 Global valeurs'!$E116="RENFORT 1"),VLOOKUP('V2 Global valeurs'!$A116,'V2 Global valeurs'!$A$2:$L$1221,9,FALSE),"0")</f>
        <v>0</v>
      </c>
      <c r="AE116" s="3" t="str">
        <f>IF(AND('V2 Global valeurs'!$G116="E",'V2 Global valeurs'!$E116="RENFORT 1"),VLOOKUP('V2 Global valeurs'!$A116,'V2 Global valeurs'!$A$2:$L$1221,10,FALSE),"0")</f>
        <v>0</v>
      </c>
      <c r="AF116" s="3" t="str">
        <f>IF(AND('V2 Global valeurs'!$G116="E",'V2 Global valeurs'!$E116="RENFORT 1"),VLOOKUP('V2 Global valeurs'!$A116,'V2 Global valeurs'!$A$2:$L$1221,11,FALSE),"0")</f>
        <v>0</v>
      </c>
      <c r="AG116" s="3" t="str">
        <f>IF(AND('V2 Global valeurs'!$G116="E",'V2 Global valeurs'!$E116="RENFORT 1"),VLOOKUP('V2 Global valeurs'!$A116,'V2 Global valeurs'!$A$2:$L$1221,12,FALSE),"0")</f>
        <v>0</v>
      </c>
      <c r="AH116" s="3" t="str">
        <f>IF(AND('V2 Global valeurs'!$G116="A",'V2 Global valeurs'!$E116="RENFORT 1"),VLOOKUP('V2 Global valeurs'!$A116,'V2 Global valeurs'!$A$2:$L$1221,8,FALSE),"0")</f>
        <v>0</v>
      </c>
      <c r="AI116" s="3" t="str">
        <f>IF(AND('V2 Global valeurs'!$G116="A",'V2 Global valeurs'!$E116="RENFORT 1"),VLOOKUP('V2 Global valeurs'!$A116,'V2 Global valeurs'!$A$2:$L$1221,9,FALSE),"0")</f>
        <v>0</v>
      </c>
      <c r="AJ116" s="3" t="str">
        <f>IF(AND('V2 Global valeurs'!$G116="A",'V2 Global valeurs'!$E116="RENFORT 1"),VLOOKUP('V2 Global valeurs'!$A116,'V2 Global valeurs'!$A$2:$L$1221,10,FALSE),"0")</f>
        <v>0</v>
      </c>
      <c r="AK116" s="3" t="str">
        <f>IF(AND('V2 Global valeurs'!$G116="A",'V2 Global valeurs'!$E116="RENFORT 1"),VLOOKUP('V2 Global valeurs'!$A116,'V2 Global valeurs'!$A$2:$L$1221,11,FALSE),"0")</f>
        <v>0</v>
      </c>
      <c r="AL116" s="3" t="str">
        <f>IF(AND('V2 Global valeurs'!$G116="A",'V2 Global valeurs'!$E116="RENFORT 1"),VLOOKUP('V2 Global valeurs'!$A116,'V2 Global valeurs'!$A$2:$L$1221,12,FALSE),"0")</f>
        <v>0</v>
      </c>
      <c r="AP116" s="1" t="str">
        <f>IF(AND('V2 Global valeurs'!$G116="E",'V2 Global valeurs'!$E116="RENFORT 2"),VLOOKUP('V2 Global valeurs'!$A116,'V2 Global valeurs'!$A$2:$L$1221,8,FALSE),"0")</f>
        <v>0</v>
      </c>
      <c r="AQ116" s="1" t="str">
        <f>IF(AND('V2 Global valeurs'!$G116="E",'V2 Global valeurs'!$E116="RENFORT 2"),VLOOKUP('V2 Global valeurs'!$A116,'V2 Global valeurs'!$A$2:$L$1221,9,FALSE),"0")</f>
        <v>0</v>
      </c>
      <c r="AR116" s="1" t="str">
        <f>IF(AND('V2 Global valeurs'!$G116="E",'V2 Global valeurs'!$E116="RENFORT 2"),VLOOKUP('V2 Global valeurs'!$A116,'V2 Global valeurs'!$A$2:$L$1221,10,FALSE),"0")</f>
        <v>0</v>
      </c>
      <c r="AS116" s="1" t="str">
        <f>IF(AND('V2 Global valeurs'!$G116="E",'V2 Global valeurs'!$E116="RENFORT 2"),VLOOKUP('V2 Global valeurs'!$A116,'V2 Global valeurs'!$A$2:$L$1221,11,FALSE),"0")</f>
        <v>0</v>
      </c>
      <c r="AT116" s="1" t="str">
        <f>IF(AND('V2 Global valeurs'!$G116="E",'V2 Global valeurs'!$E116="RENFORT 2"),VLOOKUP('V2 Global valeurs'!$A116,'V2 Global valeurs'!$A$2:$L$1221,12,FALSE),"0")</f>
        <v>0</v>
      </c>
      <c r="AU116" s="1" t="str">
        <f>IF(AND('V2 Global valeurs'!$G116="A",'V2 Global valeurs'!$E116="RENFORT 2"),VLOOKUP('V2 Global valeurs'!$A116,'V2 Global valeurs'!$A$2:$L$1221,8,FALSE),"0")</f>
        <v>0</v>
      </c>
      <c r="AV116" s="1" t="str">
        <f>IF(AND('V2 Global valeurs'!$G116="A",'V2 Global valeurs'!$E116="RENFORT 2"),VLOOKUP('V2 Global valeurs'!$A116,'V2 Global valeurs'!$A$2:$L$1221,9,FALSE),"0")</f>
        <v>0</v>
      </c>
      <c r="AW116" s="1" t="str">
        <f>IF(AND('V2 Global valeurs'!$G116="A",'V2 Global valeurs'!$E116="RENFORT 2"),VLOOKUP('V2 Global valeurs'!$A116,'V2 Global valeurs'!$A$2:$L$1221,10,FALSE),"0")</f>
        <v>0</v>
      </c>
      <c r="AX116" s="1" t="str">
        <f>IF(AND('V2 Global valeurs'!$G116="A",'V2 Global valeurs'!$E116="RENFORT 2"),VLOOKUP('V2 Global valeurs'!$A116,'V2 Global valeurs'!$A$2:$L$1221,11,FALSE),"0")</f>
        <v>0</v>
      </c>
      <c r="AY116" s="1" t="str">
        <f>IF(AND('V2 Global valeurs'!$G116="A",'V2 Global valeurs'!$E116="RENFORT 2"),VLOOKUP('V2 Global valeurs'!$A116,'V2 Global valeurs'!$A$2:$L$1221,12,FALSE),"0")</f>
        <v>0</v>
      </c>
    </row>
    <row r="117" spans="1:51" x14ac:dyDescent="0.25">
      <c r="A117" t="s">
        <v>321</v>
      </c>
      <c r="B117" t="s">
        <v>318</v>
      </c>
      <c r="C117" t="s">
        <v>322</v>
      </c>
      <c r="D117" t="s">
        <v>323</v>
      </c>
      <c r="E117" t="s">
        <v>368</v>
      </c>
      <c r="F117">
        <v>4</v>
      </c>
      <c r="G117" s="2" t="s">
        <v>9</v>
      </c>
      <c r="H117">
        <v>0</v>
      </c>
      <c r="I117">
        <v>98.84</v>
      </c>
      <c r="J117">
        <v>0</v>
      </c>
      <c r="K117">
        <v>237.59000000000003</v>
      </c>
      <c r="L117">
        <v>0</v>
      </c>
      <c r="O117" s="4"/>
      <c r="P117" s="9" t="str">
        <f>IF(AND('V2 Global valeurs'!$G117="E",'V2 Global valeurs'!E117="BASE"),VLOOKUP('V2 Global valeurs'!$A117,'V2 Global valeurs'!$A$2:$L$1221,8,FALSE),"0")</f>
        <v>0</v>
      </c>
      <c r="Q117" s="9" t="str">
        <f>IF(AND('V2 Global valeurs'!$G117="E",'V2 Global valeurs'!E117="BASE"),VLOOKUP('V2 Global valeurs'!$A117,'V2 Global valeurs'!$A$2:$L$1221,9,FALSE),"0")</f>
        <v>0</v>
      </c>
      <c r="R117" s="9" t="str">
        <f>IF(AND('V2 Global valeurs'!$G117="E",'V2 Global valeurs'!E117="BASE"),VLOOKUP('V2 Global valeurs'!$A117,'V2 Global valeurs'!$A$2:$L$1221,10,FALSE),"0")</f>
        <v>0</v>
      </c>
      <c r="S117" s="9" t="str">
        <f>IF(AND('V2 Global valeurs'!$G117="E",'V2 Global valeurs'!E117="BASE"),VLOOKUP('V2 Global valeurs'!$A117,'V2 Global valeurs'!$A$2:$L$1221,11,FALSE),"0")</f>
        <v>0</v>
      </c>
      <c r="T117" s="9" t="str">
        <f>IF(AND('V2 Global valeurs'!$G117="E",'V2 Global valeurs'!E117="BASE"),VLOOKUP('V2 Global valeurs'!$A117,'V2 Global valeurs'!$A$2:$L$1221,12,FALSE),"0")</f>
        <v>0</v>
      </c>
      <c r="U117" s="9" t="str">
        <f>IF(AND('V2 Global valeurs'!$G117="A",'V2 Global valeurs'!E117="BASE"),VLOOKUP('V2 Global valeurs'!$A117,'V2 Global valeurs'!$A$2:$L$1221,8,FALSE),"0")</f>
        <v>0</v>
      </c>
      <c r="V117" s="9" t="str">
        <f>IF(AND('V2 Global valeurs'!$G117="A",'V2 Global valeurs'!E117="BASE"),VLOOKUP('V2 Global valeurs'!$A117,'V2 Global valeurs'!$A$2:$L$1221,9,FALSE),"0")</f>
        <v>0</v>
      </c>
      <c r="W117" s="9" t="str">
        <f>IF(AND('V2 Global valeurs'!$G117="A",'V2 Global valeurs'!E117="BASE"),VLOOKUP('V2 Global valeurs'!$A117,'V2 Global valeurs'!$A$2:$L$1221,10,FALSE),"0")</f>
        <v>0</v>
      </c>
      <c r="X117" s="9" t="str">
        <f>IF(AND('V2 Global valeurs'!$G117="A",'V2 Global valeurs'!E117="BASE"),VLOOKUP('V2 Global valeurs'!$A117,'V2 Global valeurs'!$A$2:$L$1221,11,FALSE),"0")</f>
        <v>0</v>
      </c>
      <c r="Y117" s="9" t="str">
        <f>IF(AND('V2 Global valeurs'!$G117="A",'V2 Global valeurs'!E117="BASE"),VLOOKUP('V2 Global valeurs'!$A117,'V2 Global valeurs'!$A$2:$L$1221,12,FALSE),"0")</f>
        <v>0</v>
      </c>
      <c r="Z117" t="s">
        <v>322</v>
      </c>
      <c r="AA117" t="s">
        <v>323</v>
      </c>
      <c r="AB117" s="3" t="s">
        <v>9</v>
      </c>
      <c r="AC117" s="3">
        <f>IF(AND('V2 Global valeurs'!$G117="E",'V2 Global valeurs'!$E117="RENFORT 1"),VLOOKUP('V2 Global valeurs'!$A117,'V2 Global valeurs'!$A$2:$L$1221,8,FALSE),"0")</f>
        <v>0</v>
      </c>
      <c r="AD117" s="3">
        <f>IF(AND('V2 Global valeurs'!$G117="E",'V2 Global valeurs'!$E117="RENFORT 1"),VLOOKUP('V2 Global valeurs'!$A117,'V2 Global valeurs'!$A$2:$L$1221,9,FALSE),"0")</f>
        <v>98.84</v>
      </c>
      <c r="AE117" s="3">
        <f>IF(AND('V2 Global valeurs'!$G117="E",'V2 Global valeurs'!$E117="RENFORT 1"),VLOOKUP('V2 Global valeurs'!$A117,'V2 Global valeurs'!$A$2:$L$1221,10,FALSE),"0")</f>
        <v>0</v>
      </c>
      <c r="AF117" s="3">
        <f>IF(AND('V2 Global valeurs'!$G117="E",'V2 Global valeurs'!$E117="RENFORT 1"),VLOOKUP('V2 Global valeurs'!$A117,'V2 Global valeurs'!$A$2:$L$1221,11,FALSE),"0")</f>
        <v>237.59000000000003</v>
      </c>
      <c r="AG117" s="3">
        <f>IF(AND('V2 Global valeurs'!$G117="E",'V2 Global valeurs'!$E117="RENFORT 1"),VLOOKUP('V2 Global valeurs'!$A117,'V2 Global valeurs'!$A$2:$L$1221,12,FALSE),"0")</f>
        <v>0</v>
      </c>
      <c r="AH117" s="3" t="str">
        <f>IF(AND('V2 Global valeurs'!$G117="A",'V2 Global valeurs'!$E117="RENFORT 1"),VLOOKUP('V2 Global valeurs'!$A117,'V2 Global valeurs'!$A$2:$L$1221,8,FALSE),"0")</f>
        <v>0</v>
      </c>
      <c r="AI117" s="3" t="str">
        <f>IF(AND('V2 Global valeurs'!$G117="A",'V2 Global valeurs'!$E117="RENFORT 1"),VLOOKUP('V2 Global valeurs'!$A117,'V2 Global valeurs'!$A$2:$L$1221,9,FALSE),"0")</f>
        <v>0</v>
      </c>
      <c r="AJ117" s="3" t="str">
        <f>IF(AND('V2 Global valeurs'!$G117="A",'V2 Global valeurs'!$E117="RENFORT 1"),VLOOKUP('V2 Global valeurs'!$A117,'V2 Global valeurs'!$A$2:$L$1221,10,FALSE),"0")</f>
        <v>0</v>
      </c>
      <c r="AK117" s="3" t="str">
        <f>IF(AND('V2 Global valeurs'!$G117="A",'V2 Global valeurs'!$E117="RENFORT 1"),VLOOKUP('V2 Global valeurs'!$A117,'V2 Global valeurs'!$A$2:$L$1221,11,FALSE),"0")</f>
        <v>0</v>
      </c>
      <c r="AL117" s="3" t="str">
        <f>IF(AND('V2 Global valeurs'!$G117="A",'V2 Global valeurs'!$E117="RENFORT 1"),VLOOKUP('V2 Global valeurs'!$A117,'V2 Global valeurs'!$A$2:$L$1221,12,FALSE),"0")</f>
        <v>0</v>
      </c>
      <c r="AP117" s="1" t="str">
        <f>IF(AND('V2 Global valeurs'!$G117="E",'V2 Global valeurs'!$E117="RENFORT 2"),VLOOKUP('V2 Global valeurs'!$A117,'V2 Global valeurs'!$A$2:$L$1221,8,FALSE),"0")</f>
        <v>0</v>
      </c>
      <c r="AQ117" s="1" t="str">
        <f>IF(AND('V2 Global valeurs'!$G117="E",'V2 Global valeurs'!$E117="RENFORT 2"),VLOOKUP('V2 Global valeurs'!$A117,'V2 Global valeurs'!$A$2:$L$1221,9,FALSE),"0")</f>
        <v>0</v>
      </c>
      <c r="AR117" s="1" t="str">
        <f>IF(AND('V2 Global valeurs'!$G117="E",'V2 Global valeurs'!$E117="RENFORT 2"),VLOOKUP('V2 Global valeurs'!$A117,'V2 Global valeurs'!$A$2:$L$1221,10,FALSE),"0")</f>
        <v>0</v>
      </c>
      <c r="AS117" s="1" t="str">
        <f>IF(AND('V2 Global valeurs'!$G117="E",'V2 Global valeurs'!$E117="RENFORT 2"),VLOOKUP('V2 Global valeurs'!$A117,'V2 Global valeurs'!$A$2:$L$1221,11,FALSE),"0")</f>
        <v>0</v>
      </c>
      <c r="AT117" s="1" t="str">
        <f>IF(AND('V2 Global valeurs'!$G117="E",'V2 Global valeurs'!$E117="RENFORT 2"),VLOOKUP('V2 Global valeurs'!$A117,'V2 Global valeurs'!$A$2:$L$1221,12,FALSE),"0")</f>
        <v>0</v>
      </c>
      <c r="AU117" s="1" t="str">
        <f>IF(AND('V2 Global valeurs'!$G117="A",'V2 Global valeurs'!$E117="RENFORT 2"),VLOOKUP('V2 Global valeurs'!$A117,'V2 Global valeurs'!$A$2:$L$1221,8,FALSE),"0")</f>
        <v>0</v>
      </c>
      <c r="AV117" s="1" t="str">
        <f>IF(AND('V2 Global valeurs'!$G117="A",'V2 Global valeurs'!$E117="RENFORT 2"),VLOOKUP('V2 Global valeurs'!$A117,'V2 Global valeurs'!$A$2:$L$1221,9,FALSE),"0")</f>
        <v>0</v>
      </c>
      <c r="AW117" s="1" t="str">
        <f>IF(AND('V2 Global valeurs'!$G117="A",'V2 Global valeurs'!$E117="RENFORT 2"),VLOOKUP('V2 Global valeurs'!$A117,'V2 Global valeurs'!$A$2:$L$1221,10,FALSE),"0")</f>
        <v>0</v>
      </c>
      <c r="AX117" s="1" t="str">
        <f>IF(AND('V2 Global valeurs'!$G117="A",'V2 Global valeurs'!$E117="RENFORT 2"),VLOOKUP('V2 Global valeurs'!$A117,'V2 Global valeurs'!$A$2:$L$1221,11,FALSE),"0")</f>
        <v>0</v>
      </c>
      <c r="AY117" s="1" t="str">
        <f>IF(AND('V2 Global valeurs'!$G117="A",'V2 Global valeurs'!$E117="RENFORT 2"),VLOOKUP('V2 Global valeurs'!$A117,'V2 Global valeurs'!$A$2:$L$1221,12,FALSE),"0")</f>
        <v>0</v>
      </c>
    </row>
    <row r="118" spans="1:51" s="19" customFormat="1" x14ac:dyDescent="0.25">
      <c r="A118" s="19" t="s">
        <v>324</v>
      </c>
      <c r="B118" s="19" t="s">
        <v>325</v>
      </c>
      <c r="C118" s="19" t="s">
        <v>326</v>
      </c>
      <c r="D118" s="19" t="s">
        <v>327</v>
      </c>
      <c r="E118" s="19" t="s">
        <v>367</v>
      </c>
      <c r="F118" s="19">
        <v>4</v>
      </c>
      <c r="G118" s="20" t="s">
        <v>9</v>
      </c>
      <c r="H118" s="19">
        <v>0</v>
      </c>
      <c r="I118" s="19">
        <v>74.110000000000014</v>
      </c>
      <c r="J118" s="19">
        <v>0</v>
      </c>
      <c r="K118" s="19">
        <v>158.66000000000003</v>
      </c>
      <c r="L118" s="19">
        <v>0</v>
      </c>
      <c r="M118" s="19" t="s">
        <v>326</v>
      </c>
      <c r="N118" s="19" t="s">
        <v>327</v>
      </c>
      <c r="O118" s="21" t="s">
        <v>9</v>
      </c>
      <c r="P118" s="22">
        <f>IF(AND('V2 Global valeurs'!$G118="E",'V2 Global valeurs'!E118="BASE"),VLOOKUP('V2 Global valeurs'!$A118,'V2 Global valeurs'!$A$2:$L$1221,8,FALSE),"0")</f>
        <v>0</v>
      </c>
      <c r="Q118" s="22">
        <f>IF(AND('V2 Global valeurs'!$G118="E",'V2 Global valeurs'!E118="BASE"),VLOOKUP('V2 Global valeurs'!$A118,'V2 Global valeurs'!$A$2:$L$1221,9,FALSE),"0")</f>
        <v>74.110000000000014</v>
      </c>
      <c r="R118" s="22">
        <f>IF(AND('V2 Global valeurs'!$G118="E",'V2 Global valeurs'!E118="BASE"),VLOOKUP('V2 Global valeurs'!$A118,'V2 Global valeurs'!$A$2:$L$1221,10,FALSE),"0")</f>
        <v>0</v>
      </c>
      <c r="S118" s="22">
        <f>IF(AND('V2 Global valeurs'!$G118="E",'V2 Global valeurs'!E118="BASE"),VLOOKUP('V2 Global valeurs'!$A118,'V2 Global valeurs'!$A$2:$L$1221,11,FALSE),"0")</f>
        <v>158.66000000000003</v>
      </c>
      <c r="T118" s="22">
        <f>IF(AND('V2 Global valeurs'!$G118="E",'V2 Global valeurs'!E118="BASE"),VLOOKUP('V2 Global valeurs'!$A118,'V2 Global valeurs'!$A$2:$L$1221,12,FALSE),"0")</f>
        <v>0</v>
      </c>
      <c r="U118" s="22" t="str">
        <f>IF(AND('V2 Global valeurs'!$G118="A",'V2 Global valeurs'!E118="BASE"),VLOOKUP('V2 Global valeurs'!$A118,'V2 Global valeurs'!$A$2:$L$1221,8,FALSE),"0")</f>
        <v>0</v>
      </c>
      <c r="V118" s="22" t="str">
        <f>IF(AND('V2 Global valeurs'!$G118="A",'V2 Global valeurs'!E118="BASE"),VLOOKUP('V2 Global valeurs'!$A118,'V2 Global valeurs'!$A$2:$L$1221,9,FALSE),"0")</f>
        <v>0</v>
      </c>
      <c r="W118" s="22" t="str">
        <f>IF(AND('V2 Global valeurs'!$G118="A",'V2 Global valeurs'!E118="BASE"),VLOOKUP('V2 Global valeurs'!$A118,'V2 Global valeurs'!$A$2:$L$1221,10,FALSE),"0")</f>
        <v>0</v>
      </c>
      <c r="X118" s="22" t="str">
        <f>IF(AND('V2 Global valeurs'!$G118="A",'V2 Global valeurs'!E118="BASE"),VLOOKUP('V2 Global valeurs'!$A118,'V2 Global valeurs'!$A$2:$L$1221,11,FALSE),"0")</f>
        <v>0</v>
      </c>
      <c r="Y118" s="22" t="str">
        <f>IF(AND('V2 Global valeurs'!$G118="A",'V2 Global valeurs'!E118="BASE"),VLOOKUP('V2 Global valeurs'!$A118,'V2 Global valeurs'!$A$2:$L$1221,12,FALSE),"0")</f>
        <v>0</v>
      </c>
      <c r="AB118" s="22"/>
      <c r="AC118" s="22" t="str">
        <f>IF(AND('V2 Global valeurs'!$G118="E",'V2 Global valeurs'!$E118="RENFORT 1"),VLOOKUP('V2 Global valeurs'!$A118,'V2 Global valeurs'!$A$2:$L$1221,8,FALSE),"0")</f>
        <v>0</v>
      </c>
      <c r="AD118" s="22" t="str">
        <f>IF(AND('V2 Global valeurs'!$G118="E",'V2 Global valeurs'!$E118="RENFORT 1"),VLOOKUP('V2 Global valeurs'!$A118,'V2 Global valeurs'!$A$2:$L$1221,9,FALSE),"0")</f>
        <v>0</v>
      </c>
      <c r="AE118" s="22" t="str">
        <f>IF(AND('V2 Global valeurs'!$G118="E",'V2 Global valeurs'!$E118="RENFORT 1"),VLOOKUP('V2 Global valeurs'!$A118,'V2 Global valeurs'!$A$2:$L$1221,10,FALSE),"0")</f>
        <v>0</v>
      </c>
      <c r="AF118" s="22" t="str">
        <f>IF(AND('V2 Global valeurs'!$G118="E",'V2 Global valeurs'!$E118="RENFORT 1"),VLOOKUP('V2 Global valeurs'!$A118,'V2 Global valeurs'!$A$2:$L$1221,11,FALSE),"0")</f>
        <v>0</v>
      </c>
      <c r="AG118" s="22" t="str">
        <f>IF(AND('V2 Global valeurs'!$G118="E",'V2 Global valeurs'!$E118="RENFORT 1"),VLOOKUP('V2 Global valeurs'!$A118,'V2 Global valeurs'!$A$2:$L$1221,12,FALSE),"0")</f>
        <v>0</v>
      </c>
      <c r="AH118" s="22" t="str">
        <f>IF(AND('V2 Global valeurs'!$G118="A",'V2 Global valeurs'!$E118="RENFORT 1"),VLOOKUP('V2 Global valeurs'!$A118,'V2 Global valeurs'!$A$2:$L$1221,8,FALSE),"0")</f>
        <v>0</v>
      </c>
      <c r="AI118" s="22" t="str">
        <f>IF(AND('V2 Global valeurs'!$G118="A",'V2 Global valeurs'!$E118="RENFORT 1"),VLOOKUP('V2 Global valeurs'!$A118,'V2 Global valeurs'!$A$2:$L$1221,9,FALSE),"0")</f>
        <v>0</v>
      </c>
      <c r="AJ118" s="22" t="str">
        <f>IF(AND('V2 Global valeurs'!$G118="A",'V2 Global valeurs'!$E118="RENFORT 1"),VLOOKUP('V2 Global valeurs'!$A118,'V2 Global valeurs'!$A$2:$L$1221,10,FALSE),"0")</f>
        <v>0</v>
      </c>
      <c r="AK118" s="22" t="str">
        <f>IF(AND('V2 Global valeurs'!$G118="A",'V2 Global valeurs'!$E118="RENFORT 1"),VLOOKUP('V2 Global valeurs'!$A118,'V2 Global valeurs'!$A$2:$L$1221,11,FALSE),"0")</f>
        <v>0</v>
      </c>
      <c r="AL118" s="22" t="str">
        <f>IF(AND('V2 Global valeurs'!$G118="A",'V2 Global valeurs'!$E118="RENFORT 1"),VLOOKUP('V2 Global valeurs'!$A118,'V2 Global valeurs'!$A$2:$L$1221,12,FALSE),"0")</f>
        <v>0</v>
      </c>
      <c r="AP118" s="23" t="str">
        <f>IF(AND('V2 Global valeurs'!$G118="E",'V2 Global valeurs'!$E118="RENFORT 2"),VLOOKUP('V2 Global valeurs'!$A118,'V2 Global valeurs'!$A$2:$L$1221,8,FALSE),"0")</f>
        <v>0</v>
      </c>
      <c r="AQ118" s="23" t="str">
        <f>IF(AND('V2 Global valeurs'!$G118="E",'V2 Global valeurs'!$E118="RENFORT 2"),VLOOKUP('V2 Global valeurs'!$A118,'V2 Global valeurs'!$A$2:$L$1221,9,FALSE),"0")</f>
        <v>0</v>
      </c>
      <c r="AR118" s="23" t="str">
        <f>IF(AND('V2 Global valeurs'!$G118="E",'V2 Global valeurs'!$E118="RENFORT 2"),VLOOKUP('V2 Global valeurs'!$A118,'V2 Global valeurs'!$A$2:$L$1221,10,FALSE),"0")</f>
        <v>0</v>
      </c>
      <c r="AS118" s="23" t="str">
        <f>IF(AND('V2 Global valeurs'!$G118="E",'V2 Global valeurs'!$E118="RENFORT 2"),VLOOKUP('V2 Global valeurs'!$A118,'V2 Global valeurs'!$A$2:$L$1221,11,FALSE),"0")</f>
        <v>0</v>
      </c>
      <c r="AT118" s="23" t="str">
        <f>IF(AND('V2 Global valeurs'!$G118="E",'V2 Global valeurs'!$E118="RENFORT 2"),VLOOKUP('V2 Global valeurs'!$A118,'V2 Global valeurs'!$A$2:$L$1221,12,FALSE),"0")</f>
        <v>0</v>
      </c>
      <c r="AU118" s="23" t="str">
        <f>IF(AND('V2 Global valeurs'!$G118="A",'V2 Global valeurs'!$E118="RENFORT 2"),VLOOKUP('V2 Global valeurs'!$A118,'V2 Global valeurs'!$A$2:$L$1221,8,FALSE),"0")</f>
        <v>0</v>
      </c>
      <c r="AV118" s="23" t="str">
        <f>IF(AND('V2 Global valeurs'!$G118="A",'V2 Global valeurs'!$E118="RENFORT 2"),VLOOKUP('V2 Global valeurs'!$A118,'V2 Global valeurs'!$A$2:$L$1221,9,FALSE),"0")</f>
        <v>0</v>
      </c>
      <c r="AW118" s="23" t="str">
        <f>IF(AND('V2 Global valeurs'!$G118="A",'V2 Global valeurs'!$E118="RENFORT 2"),VLOOKUP('V2 Global valeurs'!$A118,'V2 Global valeurs'!$A$2:$L$1221,10,FALSE),"0")</f>
        <v>0</v>
      </c>
      <c r="AX118" s="23" t="str">
        <f>IF(AND('V2 Global valeurs'!$G118="A",'V2 Global valeurs'!$E118="RENFORT 2"),VLOOKUP('V2 Global valeurs'!$A118,'V2 Global valeurs'!$A$2:$L$1221,11,FALSE),"0")</f>
        <v>0</v>
      </c>
      <c r="AY118" s="23" t="str">
        <f>IF(AND('V2 Global valeurs'!$G118="A",'V2 Global valeurs'!$E118="RENFORT 2"),VLOOKUP('V2 Global valeurs'!$A118,'V2 Global valeurs'!$A$2:$L$1221,12,FALSE),"0")</f>
        <v>0</v>
      </c>
    </row>
    <row r="119" spans="1:51" s="19" customFormat="1" x14ac:dyDescent="0.25">
      <c r="A119" s="19" t="s">
        <v>328</v>
      </c>
      <c r="B119" s="19" t="s">
        <v>325</v>
      </c>
      <c r="C119" s="19" t="s">
        <v>329</v>
      </c>
      <c r="D119" s="19" t="s">
        <v>330</v>
      </c>
      <c r="E119" s="19" t="s">
        <v>368</v>
      </c>
      <c r="F119" s="19">
        <v>4</v>
      </c>
      <c r="G119" s="20" t="s">
        <v>14</v>
      </c>
      <c r="H119" s="19">
        <v>0</v>
      </c>
      <c r="I119" s="19">
        <v>9.4</v>
      </c>
      <c r="J119" s="19">
        <v>0</v>
      </c>
      <c r="K119" s="19">
        <v>17.46</v>
      </c>
      <c r="L119" s="19">
        <v>0</v>
      </c>
      <c r="O119" s="21"/>
      <c r="P119" s="22" t="str">
        <f>IF(AND('V2 Global valeurs'!$G119="E",'V2 Global valeurs'!E119="BASE"),VLOOKUP('V2 Global valeurs'!$A119,'V2 Global valeurs'!$A$2:$L$1221,8,FALSE),"0")</f>
        <v>0</v>
      </c>
      <c r="Q119" s="22" t="str">
        <f>IF(AND('V2 Global valeurs'!$G119="E",'V2 Global valeurs'!E119="BASE"),VLOOKUP('V2 Global valeurs'!$A119,'V2 Global valeurs'!$A$2:$L$1221,9,FALSE),"0")</f>
        <v>0</v>
      </c>
      <c r="R119" s="22" t="str">
        <f>IF(AND('V2 Global valeurs'!$G119="E",'V2 Global valeurs'!E119="BASE"),VLOOKUP('V2 Global valeurs'!$A119,'V2 Global valeurs'!$A$2:$L$1221,10,FALSE),"0")</f>
        <v>0</v>
      </c>
      <c r="S119" s="22" t="str">
        <f>IF(AND('V2 Global valeurs'!$G119="E",'V2 Global valeurs'!E119="BASE"),VLOOKUP('V2 Global valeurs'!$A119,'V2 Global valeurs'!$A$2:$L$1221,11,FALSE),"0")</f>
        <v>0</v>
      </c>
      <c r="T119" s="22" t="str">
        <f>IF(AND('V2 Global valeurs'!$G119="E",'V2 Global valeurs'!E119="BASE"),VLOOKUP('V2 Global valeurs'!$A119,'V2 Global valeurs'!$A$2:$L$1221,12,FALSE),"0")</f>
        <v>0</v>
      </c>
      <c r="U119" s="22" t="str">
        <f>IF(AND('V2 Global valeurs'!$G119="A",'V2 Global valeurs'!E119="BASE"),VLOOKUP('V2 Global valeurs'!$A119,'V2 Global valeurs'!$A$2:$L$1221,8,FALSE),"0")</f>
        <v>0</v>
      </c>
      <c r="V119" s="22" t="str">
        <f>IF(AND('V2 Global valeurs'!$G119="A",'V2 Global valeurs'!E119="BASE"),VLOOKUP('V2 Global valeurs'!$A119,'V2 Global valeurs'!$A$2:$L$1221,9,FALSE),"0")</f>
        <v>0</v>
      </c>
      <c r="W119" s="22" t="str">
        <f>IF(AND('V2 Global valeurs'!$G119="A",'V2 Global valeurs'!E119="BASE"),VLOOKUP('V2 Global valeurs'!$A119,'V2 Global valeurs'!$A$2:$L$1221,10,FALSE),"0")</f>
        <v>0</v>
      </c>
      <c r="X119" s="22" t="str">
        <f>IF(AND('V2 Global valeurs'!$G119="A",'V2 Global valeurs'!E119="BASE"),VLOOKUP('V2 Global valeurs'!$A119,'V2 Global valeurs'!$A$2:$L$1221,11,FALSE),"0")</f>
        <v>0</v>
      </c>
      <c r="Y119" s="22" t="str">
        <f>IF(AND('V2 Global valeurs'!$G119="A",'V2 Global valeurs'!E119="BASE"),VLOOKUP('V2 Global valeurs'!$A119,'V2 Global valeurs'!$A$2:$L$1221,12,FALSE),"0")</f>
        <v>0</v>
      </c>
      <c r="Z119" s="19" t="s">
        <v>329</v>
      </c>
      <c r="AA119" s="19" t="s">
        <v>330</v>
      </c>
      <c r="AB119" s="22" t="s">
        <v>14</v>
      </c>
      <c r="AC119" s="22" t="str">
        <f>IF(AND('V2 Global valeurs'!$G119="E",'V2 Global valeurs'!$E119="RENFORT 1"),VLOOKUP('V2 Global valeurs'!$A119,'V2 Global valeurs'!$A$2:$L$1221,8,FALSE),"0")</f>
        <v>0</v>
      </c>
      <c r="AD119" s="22" t="str">
        <f>IF(AND('V2 Global valeurs'!$G119="E",'V2 Global valeurs'!$E119="RENFORT 1"),VLOOKUP('V2 Global valeurs'!$A119,'V2 Global valeurs'!$A$2:$L$1221,9,FALSE),"0")</f>
        <v>0</v>
      </c>
      <c r="AE119" s="22" t="str">
        <f>IF(AND('V2 Global valeurs'!$G119="E",'V2 Global valeurs'!$E119="RENFORT 1"),VLOOKUP('V2 Global valeurs'!$A119,'V2 Global valeurs'!$A$2:$L$1221,10,FALSE),"0")</f>
        <v>0</v>
      </c>
      <c r="AF119" s="22" t="str">
        <f>IF(AND('V2 Global valeurs'!$G119="E",'V2 Global valeurs'!$E119="RENFORT 1"),VLOOKUP('V2 Global valeurs'!$A119,'V2 Global valeurs'!$A$2:$L$1221,11,FALSE),"0")</f>
        <v>0</v>
      </c>
      <c r="AG119" s="22" t="str">
        <f>IF(AND('V2 Global valeurs'!$G119="E",'V2 Global valeurs'!$E119="RENFORT 1"),VLOOKUP('V2 Global valeurs'!$A119,'V2 Global valeurs'!$A$2:$L$1221,12,FALSE),"0")</f>
        <v>0</v>
      </c>
      <c r="AH119" s="22">
        <f>IF(AND('V2 Global valeurs'!$G119="A",'V2 Global valeurs'!$E119="RENFORT 1"),VLOOKUP('V2 Global valeurs'!$A119,'V2 Global valeurs'!$A$2:$L$1221,8,FALSE),"0")</f>
        <v>0</v>
      </c>
      <c r="AI119" s="22">
        <f>IF(AND('V2 Global valeurs'!$G119="A",'V2 Global valeurs'!$E119="RENFORT 1"),VLOOKUP('V2 Global valeurs'!$A119,'V2 Global valeurs'!$A$2:$L$1221,9,FALSE),"0")</f>
        <v>9.4</v>
      </c>
      <c r="AJ119" s="22">
        <f>IF(AND('V2 Global valeurs'!$G119="A",'V2 Global valeurs'!$E119="RENFORT 1"),VLOOKUP('V2 Global valeurs'!$A119,'V2 Global valeurs'!$A$2:$L$1221,10,FALSE),"0")</f>
        <v>0</v>
      </c>
      <c r="AK119" s="22">
        <f>IF(AND('V2 Global valeurs'!$G119="A",'V2 Global valeurs'!$E119="RENFORT 1"),VLOOKUP('V2 Global valeurs'!$A119,'V2 Global valeurs'!$A$2:$L$1221,11,FALSE),"0")</f>
        <v>17.46</v>
      </c>
      <c r="AL119" s="22">
        <f>IF(AND('V2 Global valeurs'!$G119="A",'V2 Global valeurs'!$E119="RENFORT 1"),VLOOKUP('V2 Global valeurs'!$A119,'V2 Global valeurs'!$A$2:$L$1221,12,FALSE),"0")</f>
        <v>0</v>
      </c>
      <c r="AP119" s="23" t="str">
        <f>IF(AND('V2 Global valeurs'!$G119="E",'V2 Global valeurs'!$E119="RENFORT 2"),VLOOKUP('V2 Global valeurs'!$A119,'V2 Global valeurs'!$A$2:$L$1221,8,FALSE),"0")</f>
        <v>0</v>
      </c>
      <c r="AQ119" s="23" t="str">
        <f>IF(AND('V2 Global valeurs'!$G119="E",'V2 Global valeurs'!$E119="RENFORT 2"),VLOOKUP('V2 Global valeurs'!$A119,'V2 Global valeurs'!$A$2:$L$1221,9,FALSE),"0")</f>
        <v>0</v>
      </c>
      <c r="AR119" s="23" t="str">
        <f>IF(AND('V2 Global valeurs'!$G119="E",'V2 Global valeurs'!$E119="RENFORT 2"),VLOOKUP('V2 Global valeurs'!$A119,'V2 Global valeurs'!$A$2:$L$1221,10,FALSE),"0")</f>
        <v>0</v>
      </c>
      <c r="AS119" s="23" t="str">
        <f>IF(AND('V2 Global valeurs'!$G119="E",'V2 Global valeurs'!$E119="RENFORT 2"),VLOOKUP('V2 Global valeurs'!$A119,'V2 Global valeurs'!$A$2:$L$1221,11,FALSE),"0")</f>
        <v>0</v>
      </c>
      <c r="AT119" s="23" t="str">
        <f>IF(AND('V2 Global valeurs'!$G119="E",'V2 Global valeurs'!$E119="RENFORT 2"),VLOOKUP('V2 Global valeurs'!$A119,'V2 Global valeurs'!$A$2:$L$1221,12,FALSE),"0")</f>
        <v>0</v>
      </c>
      <c r="AU119" s="23" t="str">
        <f>IF(AND('V2 Global valeurs'!$G119="A",'V2 Global valeurs'!$E119="RENFORT 2"),VLOOKUP('V2 Global valeurs'!$A119,'V2 Global valeurs'!$A$2:$L$1221,8,FALSE),"0")</f>
        <v>0</v>
      </c>
      <c r="AV119" s="23" t="str">
        <f>IF(AND('V2 Global valeurs'!$G119="A",'V2 Global valeurs'!$E119="RENFORT 2"),VLOOKUP('V2 Global valeurs'!$A119,'V2 Global valeurs'!$A$2:$L$1221,9,FALSE),"0")</f>
        <v>0</v>
      </c>
      <c r="AW119" s="23" t="str">
        <f>IF(AND('V2 Global valeurs'!$G119="A",'V2 Global valeurs'!$E119="RENFORT 2"),VLOOKUP('V2 Global valeurs'!$A119,'V2 Global valeurs'!$A$2:$L$1221,10,FALSE),"0")</f>
        <v>0</v>
      </c>
      <c r="AX119" s="23" t="str">
        <f>IF(AND('V2 Global valeurs'!$G119="A",'V2 Global valeurs'!$E119="RENFORT 2"),VLOOKUP('V2 Global valeurs'!$A119,'V2 Global valeurs'!$A$2:$L$1221,11,FALSE),"0")</f>
        <v>0</v>
      </c>
      <c r="AY119" s="23" t="str">
        <f>IF(AND('V2 Global valeurs'!$G119="A",'V2 Global valeurs'!$E119="RENFORT 2"),VLOOKUP('V2 Global valeurs'!$A119,'V2 Global valeurs'!$A$2:$L$1221,12,FALSE),"0")</f>
        <v>0</v>
      </c>
    </row>
    <row r="120" spans="1:51" s="19" customFormat="1" x14ac:dyDescent="0.25">
      <c r="A120" s="19" t="s">
        <v>331</v>
      </c>
      <c r="B120" s="19" t="s">
        <v>325</v>
      </c>
      <c r="C120" s="19" t="s">
        <v>332</v>
      </c>
      <c r="D120" s="19" t="s">
        <v>333</v>
      </c>
      <c r="E120" s="19" t="s">
        <v>369</v>
      </c>
      <c r="F120" s="21">
        <v>4</v>
      </c>
      <c r="G120" s="20" t="s">
        <v>14</v>
      </c>
      <c r="H120" s="19">
        <v>0</v>
      </c>
      <c r="I120" s="19">
        <v>12.52</v>
      </c>
      <c r="J120" s="19">
        <v>0</v>
      </c>
      <c r="K120" s="19">
        <v>30.35</v>
      </c>
      <c r="L120" s="19">
        <v>0</v>
      </c>
      <c r="O120" s="21"/>
      <c r="P120" s="22" t="str">
        <f>IF(AND('V2 Global valeurs'!$G120="E",'V2 Global valeurs'!E120="BASE"),VLOOKUP('V2 Global valeurs'!$A120,'V2 Global valeurs'!$A$2:$L$1221,8,FALSE),"0")</f>
        <v>0</v>
      </c>
      <c r="Q120" s="22" t="str">
        <f>IF(AND('V2 Global valeurs'!$G120="E",'V2 Global valeurs'!E120="BASE"),VLOOKUP('V2 Global valeurs'!$A120,'V2 Global valeurs'!$A$2:$L$1221,9,FALSE),"0")</f>
        <v>0</v>
      </c>
      <c r="R120" s="22" t="str">
        <f>IF(AND('V2 Global valeurs'!$G120="E",'V2 Global valeurs'!E120="BASE"),VLOOKUP('V2 Global valeurs'!$A120,'V2 Global valeurs'!$A$2:$L$1221,10,FALSE),"0")</f>
        <v>0</v>
      </c>
      <c r="S120" s="22" t="str">
        <f>IF(AND('V2 Global valeurs'!$G120="E",'V2 Global valeurs'!E120="BASE"),VLOOKUP('V2 Global valeurs'!$A120,'V2 Global valeurs'!$A$2:$L$1221,11,FALSE),"0")</f>
        <v>0</v>
      </c>
      <c r="T120" s="22" t="str">
        <f>IF(AND('V2 Global valeurs'!$G120="E",'V2 Global valeurs'!E120="BASE"),VLOOKUP('V2 Global valeurs'!$A120,'V2 Global valeurs'!$A$2:$L$1221,12,FALSE),"0")</f>
        <v>0</v>
      </c>
      <c r="U120" s="22" t="str">
        <f>IF(AND('V2 Global valeurs'!$G120="A",'V2 Global valeurs'!E120="BASE"),VLOOKUP('V2 Global valeurs'!$A120,'V2 Global valeurs'!$A$2:$L$1221,8,FALSE),"0")</f>
        <v>0</v>
      </c>
      <c r="V120" s="22" t="str">
        <f>IF(AND('V2 Global valeurs'!$G120="A",'V2 Global valeurs'!E120="BASE"),VLOOKUP('V2 Global valeurs'!$A120,'V2 Global valeurs'!$A$2:$L$1221,9,FALSE),"0")</f>
        <v>0</v>
      </c>
      <c r="W120" s="22" t="str">
        <f>IF(AND('V2 Global valeurs'!$G120="A",'V2 Global valeurs'!E120="BASE"),VLOOKUP('V2 Global valeurs'!$A120,'V2 Global valeurs'!$A$2:$L$1221,10,FALSE),"0")</f>
        <v>0</v>
      </c>
      <c r="X120" s="22" t="str">
        <f>IF(AND('V2 Global valeurs'!$G120="A",'V2 Global valeurs'!E120="BASE"),VLOOKUP('V2 Global valeurs'!$A120,'V2 Global valeurs'!$A$2:$L$1221,11,FALSE),"0")</f>
        <v>0</v>
      </c>
      <c r="Y120" s="22" t="str">
        <f>IF(AND('V2 Global valeurs'!$G120="A",'V2 Global valeurs'!E120="BASE"),VLOOKUP('V2 Global valeurs'!$A120,'V2 Global valeurs'!$A$2:$L$1221,12,FALSE),"0")</f>
        <v>0</v>
      </c>
      <c r="AB120" s="22"/>
      <c r="AC120" s="22" t="str">
        <f>IF(AND('V2 Global valeurs'!$G120="E",'V2 Global valeurs'!$E120="RENFORT 1"),VLOOKUP('V2 Global valeurs'!$A120,'V2 Global valeurs'!$A$2:$L$1221,8,FALSE),"0")</f>
        <v>0</v>
      </c>
      <c r="AD120" s="22" t="str">
        <f>IF(AND('V2 Global valeurs'!$G120="E",'V2 Global valeurs'!$E120="RENFORT 1"),VLOOKUP('V2 Global valeurs'!$A120,'V2 Global valeurs'!$A$2:$L$1221,9,FALSE),"0")</f>
        <v>0</v>
      </c>
      <c r="AE120" s="22" t="str">
        <f>IF(AND('V2 Global valeurs'!$G120="E",'V2 Global valeurs'!$E120="RENFORT 1"),VLOOKUP('V2 Global valeurs'!$A120,'V2 Global valeurs'!$A$2:$L$1221,10,FALSE),"0")</f>
        <v>0</v>
      </c>
      <c r="AF120" s="22" t="str">
        <f>IF(AND('V2 Global valeurs'!$G120="E",'V2 Global valeurs'!$E120="RENFORT 1"),VLOOKUP('V2 Global valeurs'!$A120,'V2 Global valeurs'!$A$2:$L$1221,11,FALSE),"0")</f>
        <v>0</v>
      </c>
      <c r="AG120" s="22" t="str">
        <f>IF(AND('V2 Global valeurs'!$G120="E",'V2 Global valeurs'!$E120="RENFORT 1"),VLOOKUP('V2 Global valeurs'!$A120,'V2 Global valeurs'!$A$2:$L$1221,12,FALSE),"0")</f>
        <v>0</v>
      </c>
      <c r="AH120" s="22" t="str">
        <f>IF(AND('V2 Global valeurs'!$G120="A",'V2 Global valeurs'!$E120="RENFORT 1"),VLOOKUP('V2 Global valeurs'!$A120,'V2 Global valeurs'!$A$2:$L$1221,8,FALSE),"0")</f>
        <v>0</v>
      </c>
      <c r="AI120" s="22" t="str">
        <f>IF(AND('V2 Global valeurs'!$G120="A",'V2 Global valeurs'!$E120="RENFORT 1"),VLOOKUP('V2 Global valeurs'!$A120,'V2 Global valeurs'!$A$2:$L$1221,9,FALSE),"0")</f>
        <v>0</v>
      </c>
      <c r="AJ120" s="22" t="str">
        <f>IF(AND('V2 Global valeurs'!$G120="A",'V2 Global valeurs'!$E120="RENFORT 1"),VLOOKUP('V2 Global valeurs'!$A120,'V2 Global valeurs'!$A$2:$L$1221,10,FALSE),"0")</f>
        <v>0</v>
      </c>
      <c r="AK120" s="22" t="str">
        <f>IF(AND('V2 Global valeurs'!$G120="A",'V2 Global valeurs'!$E120="RENFORT 1"),VLOOKUP('V2 Global valeurs'!$A120,'V2 Global valeurs'!$A$2:$L$1221,11,FALSE),"0")</f>
        <v>0</v>
      </c>
      <c r="AL120" s="22" t="str">
        <f>IF(AND('V2 Global valeurs'!$G120="A",'V2 Global valeurs'!$E120="RENFORT 1"),VLOOKUP('V2 Global valeurs'!$A120,'V2 Global valeurs'!$A$2:$L$1221,12,FALSE),"0")</f>
        <v>0</v>
      </c>
      <c r="AM120" s="19" t="s">
        <v>332</v>
      </c>
      <c r="AN120" s="19" t="s">
        <v>333</v>
      </c>
      <c r="AO120" s="19" t="s">
        <v>14</v>
      </c>
      <c r="AP120" s="23" t="str">
        <f>IF(AND('V2 Global valeurs'!$G120="E",'V2 Global valeurs'!$E120="RENFORT 2"),VLOOKUP('V2 Global valeurs'!$A120,'V2 Global valeurs'!$A$2:$L$1221,8,FALSE),"0")</f>
        <v>0</v>
      </c>
      <c r="AQ120" s="23" t="str">
        <f>IF(AND('V2 Global valeurs'!$G120="E",'V2 Global valeurs'!$E120="RENFORT 2"),VLOOKUP('V2 Global valeurs'!$A120,'V2 Global valeurs'!$A$2:$L$1221,9,FALSE),"0")</f>
        <v>0</v>
      </c>
      <c r="AR120" s="23" t="str">
        <f>IF(AND('V2 Global valeurs'!$G120="E",'V2 Global valeurs'!$E120="RENFORT 2"),VLOOKUP('V2 Global valeurs'!$A120,'V2 Global valeurs'!$A$2:$L$1221,10,FALSE),"0")</f>
        <v>0</v>
      </c>
      <c r="AS120" s="23" t="str">
        <f>IF(AND('V2 Global valeurs'!$G120="E",'V2 Global valeurs'!$E120="RENFORT 2"),VLOOKUP('V2 Global valeurs'!$A120,'V2 Global valeurs'!$A$2:$L$1221,11,FALSE),"0")</f>
        <v>0</v>
      </c>
      <c r="AT120" s="23" t="str">
        <f>IF(AND('V2 Global valeurs'!$G120="E",'V2 Global valeurs'!$E120="RENFORT 2"),VLOOKUP('V2 Global valeurs'!$A120,'V2 Global valeurs'!$A$2:$L$1221,12,FALSE),"0")</f>
        <v>0</v>
      </c>
      <c r="AU120" s="23">
        <f>IF(AND('V2 Global valeurs'!$G120="A",'V2 Global valeurs'!$E120="RENFORT 2"),VLOOKUP('V2 Global valeurs'!$A120,'V2 Global valeurs'!$A$2:$L$1221,8,FALSE),"0")</f>
        <v>0</v>
      </c>
      <c r="AV120" s="23">
        <f>IF(AND('V2 Global valeurs'!$G120="A",'V2 Global valeurs'!$E120="RENFORT 2"),VLOOKUP('V2 Global valeurs'!$A120,'V2 Global valeurs'!$A$2:$L$1221,9,FALSE),"0")</f>
        <v>12.52</v>
      </c>
      <c r="AW120" s="23">
        <f>IF(AND('V2 Global valeurs'!$G120="A",'V2 Global valeurs'!$E120="RENFORT 2"),VLOOKUP('V2 Global valeurs'!$A120,'V2 Global valeurs'!$A$2:$L$1221,10,FALSE),"0")</f>
        <v>0</v>
      </c>
      <c r="AX120" s="23">
        <f>IF(AND('V2 Global valeurs'!$G120="A",'V2 Global valeurs'!$E120="RENFORT 2"),VLOOKUP('V2 Global valeurs'!$A120,'V2 Global valeurs'!$A$2:$L$1221,11,FALSE),"0")</f>
        <v>30.35</v>
      </c>
      <c r="AY120" s="23">
        <f>IF(AND('V2 Global valeurs'!$G120="A",'V2 Global valeurs'!$E120="RENFORT 2"),VLOOKUP('V2 Global valeurs'!$A120,'V2 Global valeurs'!$A$2:$L$1221,12,FALSE),"0")</f>
        <v>0</v>
      </c>
    </row>
    <row r="121" spans="1:51" x14ac:dyDescent="0.25">
      <c r="A121" t="s">
        <v>334</v>
      </c>
      <c r="B121" t="s">
        <v>335</v>
      </c>
      <c r="C121" t="s">
        <v>336</v>
      </c>
      <c r="D121" t="s">
        <v>337</v>
      </c>
      <c r="E121" t="s">
        <v>367</v>
      </c>
      <c r="F121">
        <v>4</v>
      </c>
      <c r="G121" s="2" t="s">
        <v>14</v>
      </c>
      <c r="H121">
        <v>0</v>
      </c>
      <c r="I121">
        <v>74.110000000000014</v>
      </c>
      <c r="J121">
        <v>0</v>
      </c>
      <c r="K121">
        <v>158.66000000000003</v>
      </c>
      <c r="L121">
        <v>0</v>
      </c>
      <c r="M121" t="s">
        <v>336</v>
      </c>
      <c r="N121" t="s">
        <v>337</v>
      </c>
      <c r="O121" s="4" t="s">
        <v>14</v>
      </c>
      <c r="P121" s="9" t="str">
        <f>IF(AND('V2 Global valeurs'!$G121="E",'V2 Global valeurs'!E121="BASE"),VLOOKUP('V2 Global valeurs'!$A121,'V2 Global valeurs'!$A$2:$L$1221,8,FALSE),"0")</f>
        <v>0</v>
      </c>
      <c r="Q121" s="9" t="str">
        <f>IF(AND('V2 Global valeurs'!$G121="E",'V2 Global valeurs'!E121="BASE"),VLOOKUP('V2 Global valeurs'!$A121,'V2 Global valeurs'!$A$2:$L$1221,9,FALSE),"0")</f>
        <v>0</v>
      </c>
      <c r="R121" s="9" t="str">
        <f>IF(AND('V2 Global valeurs'!$G121="E",'V2 Global valeurs'!E121="BASE"),VLOOKUP('V2 Global valeurs'!$A121,'V2 Global valeurs'!$A$2:$L$1221,10,FALSE),"0")</f>
        <v>0</v>
      </c>
      <c r="S121" s="9" t="str">
        <f>IF(AND('V2 Global valeurs'!$G121="E",'V2 Global valeurs'!E121="BASE"),VLOOKUP('V2 Global valeurs'!$A121,'V2 Global valeurs'!$A$2:$L$1221,11,FALSE),"0")</f>
        <v>0</v>
      </c>
      <c r="T121" s="9" t="str">
        <f>IF(AND('V2 Global valeurs'!$G121="E",'V2 Global valeurs'!E121="BASE"),VLOOKUP('V2 Global valeurs'!$A121,'V2 Global valeurs'!$A$2:$L$1221,12,FALSE),"0")</f>
        <v>0</v>
      </c>
      <c r="U121" s="9">
        <f>IF(AND('V2 Global valeurs'!$G121="A",'V2 Global valeurs'!E121="BASE"),VLOOKUP('V2 Global valeurs'!$A121,'V2 Global valeurs'!$A$2:$L$1221,8,FALSE),"0")</f>
        <v>0</v>
      </c>
      <c r="V121" s="9">
        <f>IF(AND('V2 Global valeurs'!$G121="A",'V2 Global valeurs'!E121="BASE"),VLOOKUP('V2 Global valeurs'!$A121,'V2 Global valeurs'!$A$2:$L$1221,9,FALSE),"0")</f>
        <v>74.110000000000014</v>
      </c>
      <c r="W121" s="9">
        <f>IF(AND('V2 Global valeurs'!$G121="A",'V2 Global valeurs'!E121="BASE"),VLOOKUP('V2 Global valeurs'!$A121,'V2 Global valeurs'!$A$2:$L$1221,10,FALSE),"0")</f>
        <v>0</v>
      </c>
      <c r="X121" s="9">
        <f>IF(AND('V2 Global valeurs'!$G121="A",'V2 Global valeurs'!E121="BASE"),VLOOKUP('V2 Global valeurs'!$A121,'V2 Global valeurs'!$A$2:$L$1221,11,FALSE),"0")</f>
        <v>158.66000000000003</v>
      </c>
      <c r="Y121" s="9">
        <f>IF(AND('V2 Global valeurs'!$G121="A",'V2 Global valeurs'!E121="BASE"),VLOOKUP('V2 Global valeurs'!$A121,'V2 Global valeurs'!$A$2:$L$1221,12,FALSE),"0")</f>
        <v>0</v>
      </c>
      <c r="AB121" s="3"/>
      <c r="AC121" s="3" t="str">
        <f>IF(AND('V2 Global valeurs'!$G121="E",'V2 Global valeurs'!$E121="RENFORT 1"),VLOOKUP('V2 Global valeurs'!$A121,'V2 Global valeurs'!$A$2:$L$1221,8,FALSE),"0")</f>
        <v>0</v>
      </c>
      <c r="AD121" s="3" t="str">
        <f>IF(AND('V2 Global valeurs'!$G121="E",'V2 Global valeurs'!$E121="RENFORT 1"),VLOOKUP('V2 Global valeurs'!$A121,'V2 Global valeurs'!$A$2:$L$1221,9,FALSE),"0")</f>
        <v>0</v>
      </c>
      <c r="AE121" s="3" t="str">
        <f>IF(AND('V2 Global valeurs'!$G121="E",'V2 Global valeurs'!$E121="RENFORT 1"),VLOOKUP('V2 Global valeurs'!$A121,'V2 Global valeurs'!$A$2:$L$1221,10,FALSE),"0")</f>
        <v>0</v>
      </c>
      <c r="AF121" s="3" t="str">
        <f>IF(AND('V2 Global valeurs'!$G121="E",'V2 Global valeurs'!$E121="RENFORT 1"),VLOOKUP('V2 Global valeurs'!$A121,'V2 Global valeurs'!$A$2:$L$1221,11,FALSE),"0")</f>
        <v>0</v>
      </c>
      <c r="AG121" s="3" t="str">
        <f>IF(AND('V2 Global valeurs'!$G121="E",'V2 Global valeurs'!$E121="RENFORT 1"),VLOOKUP('V2 Global valeurs'!$A121,'V2 Global valeurs'!$A$2:$L$1221,12,FALSE),"0")</f>
        <v>0</v>
      </c>
      <c r="AH121" s="3" t="str">
        <f>IF(AND('V2 Global valeurs'!$G121="A",'V2 Global valeurs'!$E121="RENFORT 1"),VLOOKUP('V2 Global valeurs'!$A121,'V2 Global valeurs'!$A$2:$L$1221,8,FALSE),"0")</f>
        <v>0</v>
      </c>
      <c r="AI121" s="3" t="str">
        <f>IF(AND('V2 Global valeurs'!$G121="A",'V2 Global valeurs'!$E121="RENFORT 1"),VLOOKUP('V2 Global valeurs'!$A121,'V2 Global valeurs'!$A$2:$L$1221,9,FALSE),"0")</f>
        <v>0</v>
      </c>
      <c r="AJ121" s="3" t="str">
        <f>IF(AND('V2 Global valeurs'!$G121="A",'V2 Global valeurs'!$E121="RENFORT 1"),VLOOKUP('V2 Global valeurs'!$A121,'V2 Global valeurs'!$A$2:$L$1221,10,FALSE),"0")</f>
        <v>0</v>
      </c>
      <c r="AK121" s="3" t="str">
        <f>IF(AND('V2 Global valeurs'!$G121="A",'V2 Global valeurs'!$E121="RENFORT 1"),VLOOKUP('V2 Global valeurs'!$A121,'V2 Global valeurs'!$A$2:$L$1221,11,FALSE),"0")</f>
        <v>0</v>
      </c>
      <c r="AL121" s="3" t="str">
        <f>IF(AND('V2 Global valeurs'!$G121="A",'V2 Global valeurs'!$E121="RENFORT 1"),VLOOKUP('V2 Global valeurs'!$A121,'V2 Global valeurs'!$A$2:$L$1221,12,FALSE),"0")</f>
        <v>0</v>
      </c>
      <c r="AP121" s="1" t="str">
        <f>IF(AND('V2 Global valeurs'!$G121="E",'V2 Global valeurs'!$E121="RENFORT 2"),VLOOKUP('V2 Global valeurs'!$A121,'V2 Global valeurs'!$A$2:$L$1221,8,FALSE),"0")</f>
        <v>0</v>
      </c>
      <c r="AQ121" s="1" t="str">
        <f>IF(AND('V2 Global valeurs'!$G121="E",'V2 Global valeurs'!$E121="RENFORT 2"),VLOOKUP('V2 Global valeurs'!$A121,'V2 Global valeurs'!$A$2:$L$1221,9,FALSE),"0")</f>
        <v>0</v>
      </c>
      <c r="AR121" s="1" t="str">
        <f>IF(AND('V2 Global valeurs'!$G121="E",'V2 Global valeurs'!$E121="RENFORT 2"),VLOOKUP('V2 Global valeurs'!$A121,'V2 Global valeurs'!$A$2:$L$1221,10,FALSE),"0")</f>
        <v>0</v>
      </c>
      <c r="AS121" s="1" t="str">
        <f>IF(AND('V2 Global valeurs'!$G121="E",'V2 Global valeurs'!$E121="RENFORT 2"),VLOOKUP('V2 Global valeurs'!$A121,'V2 Global valeurs'!$A$2:$L$1221,11,FALSE),"0")</f>
        <v>0</v>
      </c>
      <c r="AT121" s="1" t="str">
        <f>IF(AND('V2 Global valeurs'!$G121="E",'V2 Global valeurs'!$E121="RENFORT 2"),VLOOKUP('V2 Global valeurs'!$A121,'V2 Global valeurs'!$A$2:$L$1221,12,FALSE),"0")</f>
        <v>0</v>
      </c>
      <c r="AU121" s="1" t="str">
        <f>IF(AND('V2 Global valeurs'!$G121="A",'V2 Global valeurs'!$E121="RENFORT 2"),VLOOKUP('V2 Global valeurs'!$A121,'V2 Global valeurs'!$A$2:$L$1221,8,FALSE),"0")</f>
        <v>0</v>
      </c>
      <c r="AV121" s="1" t="str">
        <f>IF(AND('V2 Global valeurs'!$G121="A",'V2 Global valeurs'!$E121="RENFORT 2"),VLOOKUP('V2 Global valeurs'!$A121,'V2 Global valeurs'!$A$2:$L$1221,9,FALSE),"0")</f>
        <v>0</v>
      </c>
      <c r="AW121" s="1" t="str">
        <f>IF(AND('V2 Global valeurs'!$G121="A",'V2 Global valeurs'!$E121="RENFORT 2"),VLOOKUP('V2 Global valeurs'!$A121,'V2 Global valeurs'!$A$2:$L$1221,10,FALSE),"0")</f>
        <v>0</v>
      </c>
      <c r="AX121" s="1" t="str">
        <f>IF(AND('V2 Global valeurs'!$G121="A",'V2 Global valeurs'!$E121="RENFORT 2"),VLOOKUP('V2 Global valeurs'!$A121,'V2 Global valeurs'!$A$2:$L$1221,11,FALSE),"0")</f>
        <v>0</v>
      </c>
      <c r="AY121" s="1" t="str">
        <f>IF(AND('V2 Global valeurs'!$G121="A",'V2 Global valeurs'!$E121="RENFORT 2"),VLOOKUP('V2 Global valeurs'!$A121,'V2 Global valeurs'!$A$2:$L$1221,12,FALSE),"0")</f>
        <v>0</v>
      </c>
    </row>
    <row r="122" spans="1:51" x14ac:dyDescent="0.25">
      <c r="A122" t="s">
        <v>338</v>
      </c>
      <c r="B122" t="s">
        <v>335</v>
      </c>
      <c r="C122" t="s">
        <v>339</v>
      </c>
      <c r="D122" t="s">
        <v>340</v>
      </c>
      <c r="E122" t="s">
        <v>368</v>
      </c>
      <c r="F122">
        <v>4</v>
      </c>
      <c r="G122" s="2" t="s">
        <v>14</v>
      </c>
      <c r="H122">
        <v>0</v>
      </c>
      <c r="I122">
        <v>83.510000000000019</v>
      </c>
      <c r="J122">
        <v>0</v>
      </c>
      <c r="K122">
        <v>176.12</v>
      </c>
      <c r="L122">
        <v>0</v>
      </c>
      <c r="O122" s="4"/>
      <c r="P122" s="9" t="str">
        <f>IF(AND('V2 Global valeurs'!$G122="E",'V2 Global valeurs'!E122="BASE"),VLOOKUP('V2 Global valeurs'!$A122,'V2 Global valeurs'!$A$2:$L$1221,8,FALSE),"0")</f>
        <v>0</v>
      </c>
      <c r="Q122" s="9" t="str">
        <f>IF(AND('V2 Global valeurs'!$G122="E",'V2 Global valeurs'!E122="BASE"),VLOOKUP('V2 Global valeurs'!$A122,'V2 Global valeurs'!$A$2:$L$1221,9,FALSE),"0")</f>
        <v>0</v>
      </c>
      <c r="R122" s="9" t="str">
        <f>IF(AND('V2 Global valeurs'!$G122="E",'V2 Global valeurs'!E122="BASE"),VLOOKUP('V2 Global valeurs'!$A122,'V2 Global valeurs'!$A$2:$L$1221,10,FALSE),"0")</f>
        <v>0</v>
      </c>
      <c r="S122" s="9" t="str">
        <f>IF(AND('V2 Global valeurs'!$G122="E",'V2 Global valeurs'!E122="BASE"),VLOOKUP('V2 Global valeurs'!$A122,'V2 Global valeurs'!$A$2:$L$1221,11,FALSE),"0")</f>
        <v>0</v>
      </c>
      <c r="T122" s="9" t="str">
        <f>IF(AND('V2 Global valeurs'!$G122="E",'V2 Global valeurs'!E122="BASE"),VLOOKUP('V2 Global valeurs'!$A122,'V2 Global valeurs'!$A$2:$L$1221,12,FALSE),"0")</f>
        <v>0</v>
      </c>
      <c r="U122" s="9" t="str">
        <f>IF(AND('V2 Global valeurs'!$G122="A",'V2 Global valeurs'!E122="BASE"),VLOOKUP('V2 Global valeurs'!$A122,'V2 Global valeurs'!$A$2:$L$1221,8,FALSE),"0")</f>
        <v>0</v>
      </c>
      <c r="V122" s="9" t="str">
        <f>IF(AND('V2 Global valeurs'!$G122="A",'V2 Global valeurs'!E122="BASE"),VLOOKUP('V2 Global valeurs'!$A122,'V2 Global valeurs'!$A$2:$L$1221,9,FALSE),"0")</f>
        <v>0</v>
      </c>
      <c r="W122" s="9" t="str">
        <f>IF(AND('V2 Global valeurs'!$G122="A",'V2 Global valeurs'!E122="BASE"),VLOOKUP('V2 Global valeurs'!$A122,'V2 Global valeurs'!$A$2:$L$1221,10,FALSE),"0")</f>
        <v>0</v>
      </c>
      <c r="X122" s="9" t="str">
        <f>IF(AND('V2 Global valeurs'!$G122="A",'V2 Global valeurs'!E122="BASE"),VLOOKUP('V2 Global valeurs'!$A122,'V2 Global valeurs'!$A$2:$L$1221,11,FALSE),"0")</f>
        <v>0</v>
      </c>
      <c r="Y122" s="9" t="str">
        <f>IF(AND('V2 Global valeurs'!$G122="A",'V2 Global valeurs'!E122="BASE"),VLOOKUP('V2 Global valeurs'!$A122,'V2 Global valeurs'!$A$2:$L$1221,12,FALSE),"0")</f>
        <v>0</v>
      </c>
      <c r="Z122" t="s">
        <v>339</v>
      </c>
      <c r="AA122" t="s">
        <v>340</v>
      </c>
      <c r="AB122" s="3" t="s">
        <v>14</v>
      </c>
      <c r="AC122" s="3" t="str">
        <f>IF(AND('V2 Global valeurs'!$G122="E",'V2 Global valeurs'!$E122="RENFORT 1"),VLOOKUP('V2 Global valeurs'!$A122,'V2 Global valeurs'!$A$2:$L$1221,8,FALSE),"0")</f>
        <v>0</v>
      </c>
      <c r="AD122" s="3" t="str">
        <f>IF(AND('V2 Global valeurs'!$G122="E",'V2 Global valeurs'!$E122="RENFORT 1"),VLOOKUP('V2 Global valeurs'!$A122,'V2 Global valeurs'!$A$2:$L$1221,9,FALSE),"0")</f>
        <v>0</v>
      </c>
      <c r="AE122" s="3" t="str">
        <f>IF(AND('V2 Global valeurs'!$G122="E",'V2 Global valeurs'!$E122="RENFORT 1"),VLOOKUP('V2 Global valeurs'!$A122,'V2 Global valeurs'!$A$2:$L$1221,10,FALSE),"0")</f>
        <v>0</v>
      </c>
      <c r="AF122" s="3" t="str">
        <f>IF(AND('V2 Global valeurs'!$G122="E",'V2 Global valeurs'!$E122="RENFORT 1"),VLOOKUP('V2 Global valeurs'!$A122,'V2 Global valeurs'!$A$2:$L$1221,11,FALSE),"0")</f>
        <v>0</v>
      </c>
      <c r="AG122" s="3" t="str">
        <f>IF(AND('V2 Global valeurs'!$G122="E",'V2 Global valeurs'!$E122="RENFORT 1"),VLOOKUP('V2 Global valeurs'!$A122,'V2 Global valeurs'!$A$2:$L$1221,12,FALSE),"0")</f>
        <v>0</v>
      </c>
      <c r="AH122" s="3">
        <f>IF(AND('V2 Global valeurs'!$G122="A",'V2 Global valeurs'!$E122="RENFORT 1"),VLOOKUP('V2 Global valeurs'!$A122,'V2 Global valeurs'!$A$2:$L$1221,8,FALSE),"0")</f>
        <v>0</v>
      </c>
      <c r="AI122" s="3">
        <f>IF(AND('V2 Global valeurs'!$G122="A",'V2 Global valeurs'!$E122="RENFORT 1"),VLOOKUP('V2 Global valeurs'!$A122,'V2 Global valeurs'!$A$2:$L$1221,9,FALSE),"0")</f>
        <v>83.510000000000019</v>
      </c>
      <c r="AJ122" s="3">
        <f>IF(AND('V2 Global valeurs'!$G122="A",'V2 Global valeurs'!$E122="RENFORT 1"),VLOOKUP('V2 Global valeurs'!$A122,'V2 Global valeurs'!$A$2:$L$1221,10,FALSE),"0")</f>
        <v>0</v>
      </c>
      <c r="AK122" s="3">
        <f>IF(AND('V2 Global valeurs'!$G122="A",'V2 Global valeurs'!$E122="RENFORT 1"),VLOOKUP('V2 Global valeurs'!$A122,'V2 Global valeurs'!$A$2:$L$1221,11,FALSE),"0")</f>
        <v>176.12</v>
      </c>
      <c r="AL122" s="3">
        <f>IF(AND('V2 Global valeurs'!$G122="A",'V2 Global valeurs'!$E122="RENFORT 1"),VLOOKUP('V2 Global valeurs'!$A122,'V2 Global valeurs'!$A$2:$L$1221,12,FALSE),"0")</f>
        <v>0</v>
      </c>
      <c r="AP122" s="1" t="str">
        <f>IF(AND('V2 Global valeurs'!$G122="E",'V2 Global valeurs'!$E122="RENFORT 2"),VLOOKUP('V2 Global valeurs'!$A122,'V2 Global valeurs'!$A$2:$L$1221,8,FALSE),"0")</f>
        <v>0</v>
      </c>
      <c r="AQ122" s="1" t="str">
        <f>IF(AND('V2 Global valeurs'!$G122="E",'V2 Global valeurs'!$E122="RENFORT 2"),VLOOKUP('V2 Global valeurs'!$A122,'V2 Global valeurs'!$A$2:$L$1221,9,FALSE),"0")</f>
        <v>0</v>
      </c>
      <c r="AR122" s="1" t="str">
        <f>IF(AND('V2 Global valeurs'!$G122="E",'V2 Global valeurs'!$E122="RENFORT 2"),VLOOKUP('V2 Global valeurs'!$A122,'V2 Global valeurs'!$A$2:$L$1221,10,FALSE),"0")</f>
        <v>0</v>
      </c>
      <c r="AS122" s="1" t="str">
        <f>IF(AND('V2 Global valeurs'!$G122="E",'V2 Global valeurs'!$E122="RENFORT 2"),VLOOKUP('V2 Global valeurs'!$A122,'V2 Global valeurs'!$A$2:$L$1221,11,FALSE),"0")</f>
        <v>0</v>
      </c>
      <c r="AT122" s="1" t="str">
        <f>IF(AND('V2 Global valeurs'!$G122="E",'V2 Global valeurs'!$E122="RENFORT 2"),VLOOKUP('V2 Global valeurs'!$A122,'V2 Global valeurs'!$A$2:$L$1221,12,FALSE),"0")</f>
        <v>0</v>
      </c>
      <c r="AU122" s="1" t="str">
        <f>IF(AND('V2 Global valeurs'!$G122="A",'V2 Global valeurs'!$E122="RENFORT 2"),VLOOKUP('V2 Global valeurs'!$A122,'V2 Global valeurs'!$A$2:$L$1221,8,FALSE),"0")</f>
        <v>0</v>
      </c>
      <c r="AV122" s="1" t="str">
        <f>IF(AND('V2 Global valeurs'!$G122="A",'V2 Global valeurs'!$E122="RENFORT 2"),VLOOKUP('V2 Global valeurs'!$A122,'V2 Global valeurs'!$A$2:$L$1221,9,FALSE),"0")</f>
        <v>0</v>
      </c>
      <c r="AW122" s="1" t="str">
        <f>IF(AND('V2 Global valeurs'!$G122="A",'V2 Global valeurs'!$E122="RENFORT 2"),VLOOKUP('V2 Global valeurs'!$A122,'V2 Global valeurs'!$A$2:$L$1221,10,FALSE),"0")</f>
        <v>0</v>
      </c>
      <c r="AX122" s="1" t="str">
        <f>IF(AND('V2 Global valeurs'!$G122="A",'V2 Global valeurs'!$E122="RENFORT 2"),VLOOKUP('V2 Global valeurs'!$A122,'V2 Global valeurs'!$A$2:$L$1221,11,FALSE),"0")</f>
        <v>0</v>
      </c>
      <c r="AY122" s="1" t="str">
        <f>IF(AND('V2 Global valeurs'!$G122="A",'V2 Global valeurs'!$E122="RENFORT 2"),VLOOKUP('V2 Global valeurs'!$A122,'V2 Global valeurs'!$A$2:$L$1221,12,FALSE),"0")</f>
        <v>0</v>
      </c>
    </row>
    <row r="123" spans="1:51" x14ac:dyDescent="0.25">
      <c r="A123" t="s">
        <v>341</v>
      </c>
      <c r="B123" t="s">
        <v>335</v>
      </c>
      <c r="C123" t="s">
        <v>342</v>
      </c>
      <c r="D123" t="s">
        <v>343</v>
      </c>
      <c r="E123" t="s">
        <v>369</v>
      </c>
      <c r="F123" s="4">
        <v>4</v>
      </c>
      <c r="G123" s="2" t="s">
        <v>14</v>
      </c>
      <c r="H123">
        <v>0</v>
      </c>
      <c r="I123">
        <v>86.630000000000024</v>
      </c>
      <c r="J123">
        <v>0</v>
      </c>
      <c r="K123">
        <v>189.01000000000002</v>
      </c>
      <c r="L123">
        <v>0</v>
      </c>
      <c r="O123" s="4"/>
      <c r="P123" s="9" t="str">
        <f>IF(AND('V2 Global valeurs'!$G123="E",'V2 Global valeurs'!E123="BASE"),VLOOKUP('V2 Global valeurs'!$A123,'V2 Global valeurs'!$A$2:$L$1221,8,FALSE),"0")</f>
        <v>0</v>
      </c>
      <c r="Q123" s="9" t="str">
        <f>IF(AND('V2 Global valeurs'!$G123="E",'V2 Global valeurs'!E123="BASE"),VLOOKUP('V2 Global valeurs'!$A123,'V2 Global valeurs'!$A$2:$L$1221,9,FALSE),"0")</f>
        <v>0</v>
      </c>
      <c r="R123" s="9" t="str">
        <f>IF(AND('V2 Global valeurs'!$G123="E",'V2 Global valeurs'!E123="BASE"),VLOOKUP('V2 Global valeurs'!$A123,'V2 Global valeurs'!$A$2:$L$1221,10,FALSE),"0")</f>
        <v>0</v>
      </c>
      <c r="S123" s="9" t="str">
        <f>IF(AND('V2 Global valeurs'!$G123="E",'V2 Global valeurs'!E123="BASE"),VLOOKUP('V2 Global valeurs'!$A123,'V2 Global valeurs'!$A$2:$L$1221,11,FALSE),"0")</f>
        <v>0</v>
      </c>
      <c r="T123" s="9" t="str">
        <f>IF(AND('V2 Global valeurs'!$G123="E",'V2 Global valeurs'!E123="BASE"),VLOOKUP('V2 Global valeurs'!$A123,'V2 Global valeurs'!$A$2:$L$1221,12,FALSE),"0")</f>
        <v>0</v>
      </c>
      <c r="U123" s="9" t="str">
        <f>IF(AND('V2 Global valeurs'!$G123="A",'V2 Global valeurs'!E123="BASE"),VLOOKUP('V2 Global valeurs'!$A123,'V2 Global valeurs'!$A$2:$L$1221,8,FALSE),"0")</f>
        <v>0</v>
      </c>
      <c r="V123" s="9" t="str">
        <f>IF(AND('V2 Global valeurs'!$G123="A",'V2 Global valeurs'!E123="BASE"),VLOOKUP('V2 Global valeurs'!$A123,'V2 Global valeurs'!$A$2:$L$1221,9,FALSE),"0")</f>
        <v>0</v>
      </c>
      <c r="W123" s="9" t="str">
        <f>IF(AND('V2 Global valeurs'!$G123="A",'V2 Global valeurs'!E123="BASE"),VLOOKUP('V2 Global valeurs'!$A123,'V2 Global valeurs'!$A$2:$L$1221,10,FALSE),"0")</f>
        <v>0</v>
      </c>
      <c r="X123" s="9" t="str">
        <f>IF(AND('V2 Global valeurs'!$G123="A",'V2 Global valeurs'!E123="BASE"),VLOOKUP('V2 Global valeurs'!$A123,'V2 Global valeurs'!$A$2:$L$1221,11,FALSE),"0")</f>
        <v>0</v>
      </c>
      <c r="Y123" s="9" t="str">
        <f>IF(AND('V2 Global valeurs'!$G123="A",'V2 Global valeurs'!E123="BASE"),VLOOKUP('V2 Global valeurs'!$A123,'V2 Global valeurs'!$A$2:$L$1221,12,FALSE),"0")</f>
        <v>0</v>
      </c>
      <c r="AB123" s="3"/>
      <c r="AC123" s="3" t="str">
        <f>IF(AND('V2 Global valeurs'!$G123="E",'V2 Global valeurs'!$E123="RENFORT 1"),VLOOKUP('V2 Global valeurs'!$A123,'V2 Global valeurs'!$A$2:$L$1221,8,FALSE),"0")</f>
        <v>0</v>
      </c>
      <c r="AD123" s="3" t="str">
        <f>IF(AND('V2 Global valeurs'!$G123="E",'V2 Global valeurs'!$E123="RENFORT 1"),VLOOKUP('V2 Global valeurs'!$A123,'V2 Global valeurs'!$A$2:$L$1221,9,FALSE),"0")</f>
        <v>0</v>
      </c>
      <c r="AE123" s="3" t="str">
        <f>IF(AND('V2 Global valeurs'!$G123="E",'V2 Global valeurs'!$E123="RENFORT 1"),VLOOKUP('V2 Global valeurs'!$A123,'V2 Global valeurs'!$A$2:$L$1221,10,FALSE),"0")</f>
        <v>0</v>
      </c>
      <c r="AF123" s="3" t="str">
        <f>IF(AND('V2 Global valeurs'!$G123="E",'V2 Global valeurs'!$E123="RENFORT 1"),VLOOKUP('V2 Global valeurs'!$A123,'V2 Global valeurs'!$A$2:$L$1221,11,FALSE),"0")</f>
        <v>0</v>
      </c>
      <c r="AG123" s="3" t="str">
        <f>IF(AND('V2 Global valeurs'!$G123="E",'V2 Global valeurs'!$E123="RENFORT 1"),VLOOKUP('V2 Global valeurs'!$A123,'V2 Global valeurs'!$A$2:$L$1221,12,FALSE),"0")</f>
        <v>0</v>
      </c>
      <c r="AH123" s="3" t="str">
        <f>IF(AND('V2 Global valeurs'!$G123="A",'V2 Global valeurs'!$E123="RENFORT 1"),VLOOKUP('V2 Global valeurs'!$A123,'V2 Global valeurs'!$A$2:$L$1221,8,FALSE),"0")</f>
        <v>0</v>
      </c>
      <c r="AI123" s="3" t="str">
        <f>IF(AND('V2 Global valeurs'!$G123="A",'V2 Global valeurs'!$E123="RENFORT 1"),VLOOKUP('V2 Global valeurs'!$A123,'V2 Global valeurs'!$A$2:$L$1221,9,FALSE),"0")</f>
        <v>0</v>
      </c>
      <c r="AJ123" s="3" t="str">
        <f>IF(AND('V2 Global valeurs'!$G123="A",'V2 Global valeurs'!$E123="RENFORT 1"),VLOOKUP('V2 Global valeurs'!$A123,'V2 Global valeurs'!$A$2:$L$1221,10,FALSE),"0")</f>
        <v>0</v>
      </c>
      <c r="AK123" s="3" t="str">
        <f>IF(AND('V2 Global valeurs'!$G123="A",'V2 Global valeurs'!$E123="RENFORT 1"),VLOOKUP('V2 Global valeurs'!$A123,'V2 Global valeurs'!$A$2:$L$1221,11,FALSE),"0")</f>
        <v>0</v>
      </c>
      <c r="AL123" s="3" t="str">
        <f>IF(AND('V2 Global valeurs'!$G123="A",'V2 Global valeurs'!$E123="RENFORT 1"),VLOOKUP('V2 Global valeurs'!$A123,'V2 Global valeurs'!$A$2:$L$1221,12,FALSE),"0")</f>
        <v>0</v>
      </c>
      <c r="AM123" t="s">
        <v>342</v>
      </c>
      <c r="AN123" t="s">
        <v>343</v>
      </c>
      <c r="AO123" t="s">
        <v>14</v>
      </c>
      <c r="AP123" s="1" t="str">
        <f>IF(AND('V2 Global valeurs'!$G123="E",'V2 Global valeurs'!$E123="RENFORT 2"),VLOOKUP('V2 Global valeurs'!$A123,'V2 Global valeurs'!$A$2:$L$1221,8,FALSE),"0")</f>
        <v>0</v>
      </c>
      <c r="AQ123" s="1" t="str">
        <f>IF(AND('V2 Global valeurs'!$G123="E",'V2 Global valeurs'!$E123="RENFORT 2"),VLOOKUP('V2 Global valeurs'!$A123,'V2 Global valeurs'!$A$2:$L$1221,9,FALSE),"0")</f>
        <v>0</v>
      </c>
      <c r="AR123" s="1" t="str">
        <f>IF(AND('V2 Global valeurs'!$G123="E",'V2 Global valeurs'!$E123="RENFORT 2"),VLOOKUP('V2 Global valeurs'!$A123,'V2 Global valeurs'!$A$2:$L$1221,10,FALSE),"0")</f>
        <v>0</v>
      </c>
      <c r="AS123" s="1" t="str">
        <f>IF(AND('V2 Global valeurs'!$G123="E",'V2 Global valeurs'!$E123="RENFORT 2"),VLOOKUP('V2 Global valeurs'!$A123,'V2 Global valeurs'!$A$2:$L$1221,11,FALSE),"0")</f>
        <v>0</v>
      </c>
      <c r="AT123" s="1" t="str">
        <f>IF(AND('V2 Global valeurs'!$G123="E",'V2 Global valeurs'!$E123="RENFORT 2"),VLOOKUP('V2 Global valeurs'!$A123,'V2 Global valeurs'!$A$2:$L$1221,12,FALSE),"0")</f>
        <v>0</v>
      </c>
      <c r="AU123" s="1">
        <f>IF(AND('V2 Global valeurs'!$G123="A",'V2 Global valeurs'!$E123="RENFORT 2"),VLOOKUP('V2 Global valeurs'!$A123,'V2 Global valeurs'!$A$2:$L$1221,8,FALSE),"0")</f>
        <v>0</v>
      </c>
      <c r="AV123" s="1">
        <f>IF(AND('V2 Global valeurs'!$G123="A",'V2 Global valeurs'!$E123="RENFORT 2"),VLOOKUP('V2 Global valeurs'!$A123,'V2 Global valeurs'!$A$2:$L$1221,9,FALSE),"0")</f>
        <v>86.630000000000024</v>
      </c>
      <c r="AW123" s="1">
        <f>IF(AND('V2 Global valeurs'!$G123="A",'V2 Global valeurs'!$E123="RENFORT 2"),VLOOKUP('V2 Global valeurs'!$A123,'V2 Global valeurs'!$A$2:$L$1221,10,FALSE),"0")</f>
        <v>0</v>
      </c>
      <c r="AX123" s="1">
        <f>IF(AND('V2 Global valeurs'!$G123="A",'V2 Global valeurs'!$E123="RENFORT 2"),VLOOKUP('V2 Global valeurs'!$A123,'V2 Global valeurs'!$A$2:$L$1221,11,FALSE),"0")</f>
        <v>189.01000000000002</v>
      </c>
      <c r="AY123" s="1">
        <f>IF(AND('V2 Global valeurs'!$G123="A",'V2 Global valeurs'!$E123="RENFORT 2"),VLOOKUP('V2 Global valeurs'!$A123,'V2 Global valeurs'!$A$2:$L$1221,12,FALSE),"0")</f>
        <v>0</v>
      </c>
    </row>
    <row r="124" spans="1:51" x14ac:dyDescent="0.25">
      <c r="A124" t="s">
        <v>344</v>
      </c>
      <c r="B124" t="s">
        <v>345</v>
      </c>
      <c r="C124" t="s">
        <v>346</v>
      </c>
      <c r="D124" t="s">
        <v>347</v>
      </c>
      <c r="E124" t="s">
        <v>367</v>
      </c>
      <c r="F124" s="2">
        <v>9</v>
      </c>
      <c r="G124" s="2" t="s">
        <v>9</v>
      </c>
      <c r="H124">
        <v>90.490000000000009</v>
      </c>
      <c r="I124">
        <v>232.72000000000003</v>
      </c>
      <c r="J124">
        <v>232.72000000000003</v>
      </c>
      <c r="K124">
        <v>232.72000000000003</v>
      </c>
      <c r="L124">
        <v>156.43</v>
      </c>
      <c r="M124" t="s">
        <v>346</v>
      </c>
      <c r="N124" t="s">
        <v>347</v>
      </c>
      <c r="O124" s="4" t="s">
        <v>9</v>
      </c>
      <c r="P124" s="9">
        <f>IF(AND('V2 Global valeurs'!$G124="E",'V2 Global valeurs'!E124="BASE"),VLOOKUP('V2 Global valeurs'!$A124,'V2 Global valeurs'!$A$2:$L$1221,8,FALSE),"0")</f>
        <v>90.490000000000009</v>
      </c>
      <c r="Q124" s="9">
        <f>IF(AND('V2 Global valeurs'!$G124="E",'V2 Global valeurs'!E124="BASE"),VLOOKUP('V2 Global valeurs'!$A124,'V2 Global valeurs'!$A$2:$L$1221,9,FALSE),"0")</f>
        <v>232.72000000000003</v>
      </c>
      <c r="R124" s="9">
        <f>IF(AND('V2 Global valeurs'!$G124="E",'V2 Global valeurs'!E124="BASE"),VLOOKUP('V2 Global valeurs'!$A124,'V2 Global valeurs'!$A$2:$L$1221,10,FALSE),"0")</f>
        <v>232.72000000000003</v>
      </c>
      <c r="S124" s="9">
        <f>IF(AND('V2 Global valeurs'!$G124="E",'V2 Global valeurs'!E124="BASE"),VLOOKUP('V2 Global valeurs'!$A124,'V2 Global valeurs'!$A$2:$L$1221,11,FALSE),"0")</f>
        <v>232.72000000000003</v>
      </c>
      <c r="T124" s="9">
        <f>IF(AND('V2 Global valeurs'!$G124="E",'V2 Global valeurs'!E124="BASE"),VLOOKUP('V2 Global valeurs'!$A124,'V2 Global valeurs'!$A$2:$L$1221,12,FALSE),"0")</f>
        <v>156.43</v>
      </c>
      <c r="U124" s="9" t="str">
        <f>IF(AND('V2 Global valeurs'!$G124="A",'V2 Global valeurs'!E124="BASE"),VLOOKUP('V2 Global valeurs'!$A124,'V2 Global valeurs'!$A$2:$L$1221,8,FALSE),"0")</f>
        <v>0</v>
      </c>
      <c r="V124" s="9" t="str">
        <f>IF(AND('V2 Global valeurs'!$G124="A",'V2 Global valeurs'!E124="BASE"),VLOOKUP('V2 Global valeurs'!$A124,'V2 Global valeurs'!$A$2:$L$1221,9,FALSE),"0")</f>
        <v>0</v>
      </c>
      <c r="W124" s="9" t="str">
        <f>IF(AND('V2 Global valeurs'!$G124="A",'V2 Global valeurs'!E124="BASE"),VLOOKUP('V2 Global valeurs'!$A124,'V2 Global valeurs'!$A$2:$L$1221,10,FALSE),"0")</f>
        <v>0</v>
      </c>
      <c r="X124" s="9" t="str">
        <f>IF(AND('V2 Global valeurs'!$G124="A",'V2 Global valeurs'!E124="BASE"),VLOOKUP('V2 Global valeurs'!$A124,'V2 Global valeurs'!$A$2:$L$1221,11,FALSE),"0")</f>
        <v>0</v>
      </c>
      <c r="Y124" s="9" t="str">
        <f>IF(AND('V2 Global valeurs'!$G124="A",'V2 Global valeurs'!E124="BASE"),VLOOKUP('V2 Global valeurs'!$A124,'V2 Global valeurs'!$A$2:$L$1221,12,FALSE),"0")</f>
        <v>0</v>
      </c>
      <c r="AB124" s="3"/>
      <c r="AC124" s="3" t="str">
        <f>IF(AND('V2 Global valeurs'!$G124="E",'V2 Global valeurs'!$E124="RENFORT 1"),VLOOKUP('V2 Global valeurs'!$A124,'V2 Global valeurs'!$A$2:$L$1221,8,FALSE),"0")</f>
        <v>0</v>
      </c>
      <c r="AD124" s="3" t="str">
        <f>IF(AND('V2 Global valeurs'!$G124="E",'V2 Global valeurs'!$E124="RENFORT 1"),VLOOKUP('V2 Global valeurs'!$A124,'V2 Global valeurs'!$A$2:$L$1221,9,FALSE),"0")</f>
        <v>0</v>
      </c>
      <c r="AE124" s="3" t="str">
        <f>IF(AND('V2 Global valeurs'!$G124="E",'V2 Global valeurs'!$E124="RENFORT 1"),VLOOKUP('V2 Global valeurs'!$A124,'V2 Global valeurs'!$A$2:$L$1221,10,FALSE),"0")</f>
        <v>0</v>
      </c>
      <c r="AF124" s="3" t="str">
        <f>IF(AND('V2 Global valeurs'!$G124="E",'V2 Global valeurs'!$E124="RENFORT 1"),VLOOKUP('V2 Global valeurs'!$A124,'V2 Global valeurs'!$A$2:$L$1221,11,FALSE),"0")</f>
        <v>0</v>
      </c>
      <c r="AG124" s="3" t="str">
        <f>IF(AND('V2 Global valeurs'!$G124="E",'V2 Global valeurs'!$E124="RENFORT 1"),VLOOKUP('V2 Global valeurs'!$A124,'V2 Global valeurs'!$A$2:$L$1221,12,FALSE),"0")</f>
        <v>0</v>
      </c>
      <c r="AH124" s="3" t="str">
        <f>IF(AND('V2 Global valeurs'!$G124="A",'V2 Global valeurs'!$E124="RENFORT 1"),VLOOKUP('V2 Global valeurs'!$A124,'V2 Global valeurs'!$A$2:$L$1221,8,FALSE),"0")</f>
        <v>0</v>
      </c>
      <c r="AI124" s="3" t="str">
        <f>IF(AND('V2 Global valeurs'!$G124="A",'V2 Global valeurs'!$E124="RENFORT 1"),VLOOKUP('V2 Global valeurs'!$A124,'V2 Global valeurs'!$A$2:$L$1221,9,FALSE),"0")</f>
        <v>0</v>
      </c>
      <c r="AJ124" s="3" t="str">
        <f>IF(AND('V2 Global valeurs'!$G124="A",'V2 Global valeurs'!$E124="RENFORT 1"),VLOOKUP('V2 Global valeurs'!$A124,'V2 Global valeurs'!$A$2:$L$1221,10,FALSE),"0")</f>
        <v>0</v>
      </c>
      <c r="AK124" s="3" t="str">
        <f>IF(AND('V2 Global valeurs'!$G124="A",'V2 Global valeurs'!$E124="RENFORT 1"),VLOOKUP('V2 Global valeurs'!$A124,'V2 Global valeurs'!$A$2:$L$1221,11,FALSE),"0")</f>
        <v>0</v>
      </c>
      <c r="AL124" s="3" t="str">
        <f>IF(AND('V2 Global valeurs'!$G124="A",'V2 Global valeurs'!$E124="RENFORT 1"),VLOOKUP('V2 Global valeurs'!$A124,'V2 Global valeurs'!$A$2:$L$1221,12,FALSE),"0")</f>
        <v>0</v>
      </c>
      <c r="AP124" s="1" t="str">
        <f>IF(AND('V2 Global valeurs'!$G124="E",'V2 Global valeurs'!$E124="RENFORT 2"),VLOOKUP('V2 Global valeurs'!$A124,'V2 Global valeurs'!$A$2:$L$1221,8,FALSE),"0")</f>
        <v>0</v>
      </c>
      <c r="AQ124" s="1" t="str">
        <f>IF(AND('V2 Global valeurs'!$G124="E",'V2 Global valeurs'!$E124="RENFORT 2"),VLOOKUP('V2 Global valeurs'!$A124,'V2 Global valeurs'!$A$2:$L$1221,9,FALSE),"0")</f>
        <v>0</v>
      </c>
      <c r="AR124" s="1" t="str">
        <f>IF(AND('V2 Global valeurs'!$G124="E",'V2 Global valeurs'!$E124="RENFORT 2"),VLOOKUP('V2 Global valeurs'!$A124,'V2 Global valeurs'!$A$2:$L$1221,10,FALSE),"0")</f>
        <v>0</v>
      </c>
      <c r="AS124" s="1" t="str">
        <f>IF(AND('V2 Global valeurs'!$G124="E",'V2 Global valeurs'!$E124="RENFORT 2"),VLOOKUP('V2 Global valeurs'!$A124,'V2 Global valeurs'!$A$2:$L$1221,11,FALSE),"0")</f>
        <v>0</v>
      </c>
      <c r="AT124" s="1" t="str">
        <f>IF(AND('V2 Global valeurs'!$G124="E",'V2 Global valeurs'!$E124="RENFORT 2"),VLOOKUP('V2 Global valeurs'!$A124,'V2 Global valeurs'!$A$2:$L$1221,12,FALSE),"0")</f>
        <v>0</v>
      </c>
      <c r="AU124" s="1" t="str">
        <f>IF(AND('V2 Global valeurs'!$G124="A",'V2 Global valeurs'!$E124="RENFORT 2"),VLOOKUP('V2 Global valeurs'!$A124,'V2 Global valeurs'!$A$2:$L$1221,8,FALSE),"0")</f>
        <v>0</v>
      </c>
      <c r="AV124" s="1" t="str">
        <f>IF(AND('V2 Global valeurs'!$G124="A",'V2 Global valeurs'!$E124="RENFORT 2"),VLOOKUP('V2 Global valeurs'!$A124,'V2 Global valeurs'!$A$2:$L$1221,9,FALSE),"0")</f>
        <v>0</v>
      </c>
      <c r="AW124" s="1" t="str">
        <f>IF(AND('V2 Global valeurs'!$G124="A",'V2 Global valeurs'!$E124="RENFORT 2"),VLOOKUP('V2 Global valeurs'!$A124,'V2 Global valeurs'!$A$2:$L$1221,10,FALSE),"0")</f>
        <v>0</v>
      </c>
      <c r="AX124" s="1" t="str">
        <f>IF(AND('V2 Global valeurs'!$G124="A",'V2 Global valeurs'!$E124="RENFORT 2"),VLOOKUP('V2 Global valeurs'!$A124,'V2 Global valeurs'!$A$2:$L$1221,11,FALSE),"0")</f>
        <v>0</v>
      </c>
      <c r="AY124" s="1" t="str">
        <f>IF(AND('V2 Global valeurs'!$G124="A",'V2 Global valeurs'!$E124="RENFORT 2"),VLOOKUP('V2 Global valeurs'!$A124,'V2 Global valeurs'!$A$2:$L$1221,12,FALSE),"0")</f>
        <v>0</v>
      </c>
    </row>
    <row r="125" spans="1:51" x14ac:dyDescent="0.25">
      <c r="A125" t="s">
        <v>348</v>
      </c>
      <c r="B125" t="s">
        <v>345</v>
      </c>
      <c r="C125" t="s">
        <v>349</v>
      </c>
      <c r="D125" t="s">
        <v>350</v>
      </c>
      <c r="E125" t="s">
        <v>368</v>
      </c>
      <c r="F125">
        <v>9</v>
      </c>
      <c r="G125" s="2" t="s">
        <v>14</v>
      </c>
      <c r="H125">
        <v>17.96</v>
      </c>
      <c r="I125">
        <v>51.18</v>
      </c>
      <c r="J125">
        <v>51.18</v>
      </c>
      <c r="K125">
        <v>51.18</v>
      </c>
      <c r="L125">
        <v>32.870000000000005</v>
      </c>
      <c r="O125" s="4"/>
      <c r="P125" s="9" t="str">
        <f>IF(AND('V2 Global valeurs'!$G125="E",'V2 Global valeurs'!E125="BASE"),VLOOKUP('V2 Global valeurs'!$A125,'V2 Global valeurs'!$A$2:$L$1221,8,FALSE),"0")</f>
        <v>0</v>
      </c>
      <c r="Q125" s="9" t="str">
        <f>IF(AND('V2 Global valeurs'!$G125="E",'V2 Global valeurs'!E125="BASE"),VLOOKUP('V2 Global valeurs'!$A125,'V2 Global valeurs'!$A$2:$L$1221,9,FALSE),"0")</f>
        <v>0</v>
      </c>
      <c r="R125" s="9" t="str">
        <f>IF(AND('V2 Global valeurs'!$G125="E",'V2 Global valeurs'!E125="BASE"),VLOOKUP('V2 Global valeurs'!$A125,'V2 Global valeurs'!$A$2:$L$1221,10,FALSE),"0")</f>
        <v>0</v>
      </c>
      <c r="S125" s="9" t="str">
        <f>IF(AND('V2 Global valeurs'!$G125="E",'V2 Global valeurs'!E125="BASE"),VLOOKUP('V2 Global valeurs'!$A125,'V2 Global valeurs'!$A$2:$L$1221,11,FALSE),"0")</f>
        <v>0</v>
      </c>
      <c r="T125" s="9" t="str">
        <f>IF(AND('V2 Global valeurs'!$G125="E",'V2 Global valeurs'!E125="BASE"),VLOOKUP('V2 Global valeurs'!$A125,'V2 Global valeurs'!$A$2:$L$1221,12,FALSE),"0")</f>
        <v>0</v>
      </c>
      <c r="U125" s="9" t="str">
        <f>IF(AND('V2 Global valeurs'!$G125="A",'V2 Global valeurs'!E125="BASE"),VLOOKUP('V2 Global valeurs'!$A125,'V2 Global valeurs'!$A$2:$L$1221,8,FALSE),"0")</f>
        <v>0</v>
      </c>
      <c r="V125" s="9" t="str">
        <f>IF(AND('V2 Global valeurs'!$G125="A",'V2 Global valeurs'!E125="BASE"),VLOOKUP('V2 Global valeurs'!$A125,'V2 Global valeurs'!$A$2:$L$1221,9,FALSE),"0")</f>
        <v>0</v>
      </c>
      <c r="W125" s="9" t="str">
        <f>IF(AND('V2 Global valeurs'!$G125="A",'V2 Global valeurs'!E125="BASE"),VLOOKUP('V2 Global valeurs'!$A125,'V2 Global valeurs'!$A$2:$L$1221,10,FALSE),"0")</f>
        <v>0</v>
      </c>
      <c r="X125" s="9" t="str">
        <f>IF(AND('V2 Global valeurs'!$G125="A",'V2 Global valeurs'!E125="BASE"),VLOOKUP('V2 Global valeurs'!$A125,'V2 Global valeurs'!$A$2:$L$1221,11,FALSE),"0")</f>
        <v>0</v>
      </c>
      <c r="Y125" s="9" t="str">
        <f>IF(AND('V2 Global valeurs'!$G125="A",'V2 Global valeurs'!E125="BASE"),VLOOKUP('V2 Global valeurs'!$A125,'V2 Global valeurs'!$A$2:$L$1221,12,FALSE),"0")</f>
        <v>0</v>
      </c>
      <c r="Z125" t="s">
        <v>349</v>
      </c>
      <c r="AA125" t="s">
        <v>350</v>
      </c>
      <c r="AB125" s="3" t="s">
        <v>14</v>
      </c>
      <c r="AC125" s="3" t="str">
        <f>IF(AND('V2 Global valeurs'!$G125="E",'V2 Global valeurs'!$E125="RENFORT 1"),VLOOKUP('V2 Global valeurs'!$A125,'V2 Global valeurs'!$A$2:$L$1221,8,FALSE),"0")</f>
        <v>0</v>
      </c>
      <c r="AD125" s="3" t="str">
        <f>IF(AND('V2 Global valeurs'!$G125="E",'V2 Global valeurs'!$E125="RENFORT 1"),VLOOKUP('V2 Global valeurs'!$A125,'V2 Global valeurs'!$A$2:$L$1221,9,FALSE),"0")</f>
        <v>0</v>
      </c>
      <c r="AE125" s="3" t="str">
        <f>IF(AND('V2 Global valeurs'!$G125="E",'V2 Global valeurs'!$E125="RENFORT 1"),VLOOKUP('V2 Global valeurs'!$A125,'V2 Global valeurs'!$A$2:$L$1221,10,FALSE),"0")</f>
        <v>0</v>
      </c>
      <c r="AF125" s="3" t="str">
        <f>IF(AND('V2 Global valeurs'!$G125="E",'V2 Global valeurs'!$E125="RENFORT 1"),VLOOKUP('V2 Global valeurs'!$A125,'V2 Global valeurs'!$A$2:$L$1221,11,FALSE),"0")</f>
        <v>0</v>
      </c>
      <c r="AG125" s="3" t="str">
        <f>IF(AND('V2 Global valeurs'!$G125="E",'V2 Global valeurs'!$E125="RENFORT 1"),VLOOKUP('V2 Global valeurs'!$A125,'V2 Global valeurs'!$A$2:$L$1221,12,FALSE),"0")</f>
        <v>0</v>
      </c>
      <c r="AH125" s="3">
        <f>IF(AND('V2 Global valeurs'!$G125="A",'V2 Global valeurs'!$E125="RENFORT 1"),VLOOKUP('V2 Global valeurs'!$A125,'V2 Global valeurs'!$A$2:$L$1221,8,FALSE),"0")</f>
        <v>17.96</v>
      </c>
      <c r="AI125" s="3">
        <f>IF(AND('V2 Global valeurs'!$G125="A",'V2 Global valeurs'!$E125="RENFORT 1"),VLOOKUP('V2 Global valeurs'!$A125,'V2 Global valeurs'!$A$2:$L$1221,9,FALSE),"0")</f>
        <v>51.18</v>
      </c>
      <c r="AJ125" s="3">
        <f>IF(AND('V2 Global valeurs'!$G125="A",'V2 Global valeurs'!$E125="RENFORT 1"),VLOOKUP('V2 Global valeurs'!$A125,'V2 Global valeurs'!$A$2:$L$1221,10,FALSE),"0")</f>
        <v>51.18</v>
      </c>
      <c r="AK125" s="3">
        <f>IF(AND('V2 Global valeurs'!$G125="A",'V2 Global valeurs'!$E125="RENFORT 1"),VLOOKUP('V2 Global valeurs'!$A125,'V2 Global valeurs'!$A$2:$L$1221,11,FALSE),"0")</f>
        <v>51.18</v>
      </c>
      <c r="AL125" s="3">
        <f>IF(AND('V2 Global valeurs'!$G125="A",'V2 Global valeurs'!$E125="RENFORT 1"),VLOOKUP('V2 Global valeurs'!$A125,'V2 Global valeurs'!$A$2:$L$1221,12,FALSE),"0")</f>
        <v>32.870000000000005</v>
      </c>
      <c r="AP125" s="1" t="str">
        <f>IF(AND('V2 Global valeurs'!$G125="E",'V2 Global valeurs'!$E125="RENFORT 2"),VLOOKUP('V2 Global valeurs'!$A125,'V2 Global valeurs'!$A$2:$L$1221,8,FALSE),"0")</f>
        <v>0</v>
      </c>
      <c r="AQ125" s="1" t="str">
        <f>IF(AND('V2 Global valeurs'!$G125="E",'V2 Global valeurs'!$E125="RENFORT 2"),VLOOKUP('V2 Global valeurs'!$A125,'V2 Global valeurs'!$A$2:$L$1221,9,FALSE),"0")</f>
        <v>0</v>
      </c>
      <c r="AR125" s="1" t="str">
        <f>IF(AND('V2 Global valeurs'!$G125="E",'V2 Global valeurs'!$E125="RENFORT 2"),VLOOKUP('V2 Global valeurs'!$A125,'V2 Global valeurs'!$A$2:$L$1221,10,FALSE),"0")</f>
        <v>0</v>
      </c>
      <c r="AS125" s="1" t="str">
        <f>IF(AND('V2 Global valeurs'!$G125="E",'V2 Global valeurs'!$E125="RENFORT 2"),VLOOKUP('V2 Global valeurs'!$A125,'V2 Global valeurs'!$A$2:$L$1221,11,FALSE),"0")</f>
        <v>0</v>
      </c>
      <c r="AT125" s="1" t="str">
        <f>IF(AND('V2 Global valeurs'!$G125="E",'V2 Global valeurs'!$E125="RENFORT 2"),VLOOKUP('V2 Global valeurs'!$A125,'V2 Global valeurs'!$A$2:$L$1221,12,FALSE),"0")</f>
        <v>0</v>
      </c>
      <c r="AU125" s="1" t="str">
        <f>IF(AND('V2 Global valeurs'!$G125="A",'V2 Global valeurs'!$E125="RENFORT 2"),VLOOKUP('V2 Global valeurs'!$A125,'V2 Global valeurs'!$A$2:$L$1221,8,FALSE),"0")</f>
        <v>0</v>
      </c>
      <c r="AV125" s="1" t="str">
        <f>IF(AND('V2 Global valeurs'!$G125="A",'V2 Global valeurs'!$E125="RENFORT 2"),VLOOKUP('V2 Global valeurs'!$A125,'V2 Global valeurs'!$A$2:$L$1221,9,FALSE),"0")</f>
        <v>0</v>
      </c>
      <c r="AW125" s="1" t="str">
        <f>IF(AND('V2 Global valeurs'!$G125="A",'V2 Global valeurs'!$E125="RENFORT 2"),VLOOKUP('V2 Global valeurs'!$A125,'V2 Global valeurs'!$A$2:$L$1221,10,FALSE),"0")</f>
        <v>0</v>
      </c>
      <c r="AX125" s="1" t="str">
        <f>IF(AND('V2 Global valeurs'!$G125="A",'V2 Global valeurs'!$E125="RENFORT 2"),VLOOKUP('V2 Global valeurs'!$A125,'V2 Global valeurs'!$A$2:$L$1221,11,FALSE),"0")</f>
        <v>0</v>
      </c>
      <c r="AY125" s="1" t="str">
        <f>IF(AND('V2 Global valeurs'!$G125="A",'V2 Global valeurs'!$E125="RENFORT 2"),VLOOKUP('V2 Global valeurs'!$A125,'V2 Global valeurs'!$A$2:$L$1221,12,FALSE),"0")</f>
        <v>0</v>
      </c>
    </row>
    <row r="126" spans="1:51" x14ac:dyDescent="0.25">
      <c r="A126" t="s">
        <v>351</v>
      </c>
      <c r="B126" t="s">
        <v>352</v>
      </c>
      <c r="C126" t="s">
        <v>353</v>
      </c>
      <c r="D126" t="s">
        <v>354</v>
      </c>
      <c r="E126" t="s">
        <v>367</v>
      </c>
      <c r="F126" s="2">
        <v>4</v>
      </c>
      <c r="G126" s="2" t="s">
        <v>9</v>
      </c>
      <c r="H126">
        <v>0</v>
      </c>
      <c r="I126">
        <v>75.38000000000001</v>
      </c>
      <c r="J126">
        <v>0</v>
      </c>
      <c r="K126">
        <v>180.63000000000002</v>
      </c>
      <c r="L126">
        <v>0</v>
      </c>
      <c r="M126" t="s">
        <v>353</v>
      </c>
      <c r="N126" t="s">
        <v>354</v>
      </c>
      <c r="O126" s="4" t="s">
        <v>9</v>
      </c>
      <c r="P126" s="9">
        <f>IF(AND('V2 Global valeurs'!$G126="E",'V2 Global valeurs'!E126="BASE"),VLOOKUP('V2 Global valeurs'!$A126,'V2 Global valeurs'!$A$2:$L$1221,8,FALSE),"0")</f>
        <v>0</v>
      </c>
      <c r="Q126" s="9">
        <f>IF(AND('V2 Global valeurs'!$G126="E",'V2 Global valeurs'!E126="BASE"),VLOOKUP('V2 Global valeurs'!$A126,'V2 Global valeurs'!$A$2:$L$1221,9,FALSE),"0")</f>
        <v>75.38000000000001</v>
      </c>
      <c r="R126" s="9">
        <f>IF(AND('V2 Global valeurs'!$G126="E",'V2 Global valeurs'!E126="BASE"),VLOOKUP('V2 Global valeurs'!$A126,'V2 Global valeurs'!$A$2:$L$1221,10,FALSE),"0")</f>
        <v>0</v>
      </c>
      <c r="S126" s="9">
        <f>IF(AND('V2 Global valeurs'!$G126="E",'V2 Global valeurs'!E126="BASE"),VLOOKUP('V2 Global valeurs'!$A126,'V2 Global valeurs'!$A$2:$L$1221,11,FALSE),"0")</f>
        <v>180.63000000000002</v>
      </c>
      <c r="T126" s="9">
        <f>IF(AND('V2 Global valeurs'!$G126="E",'V2 Global valeurs'!E126="BASE"),VLOOKUP('V2 Global valeurs'!$A126,'V2 Global valeurs'!$A$2:$L$1221,12,FALSE),"0")</f>
        <v>0</v>
      </c>
      <c r="U126" s="9" t="str">
        <f>IF(AND('V2 Global valeurs'!$G126="A",'V2 Global valeurs'!E126="BASE"),VLOOKUP('V2 Global valeurs'!$A126,'V2 Global valeurs'!$A$2:$L$1221,8,FALSE),"0")</f>
        <v>0</v>
      </c>
      <c r="V126" s="9" t="str">
        <f>IF(AND('V2 Global valeurs'!$G126="A",'V2 Global valeurs'!E126="BASE"),VLOOKUP('V2 Global valeurs'!$A126,'V2 Global valeurs'!$A$2:$L$1221,9,FALSE),"0")</f>
        <v>0</v>
      </c>
      <c r="W126" s="9" t="str">
        <f>IF(AND('V2 Global valeurs'!$G126="A",'V2 Global valeurs'!E126="BASE"),VLOOKUP('V2 Global valeurs'!$A126,'V2 Global valeurs'!$A$2:$L$1221,10,FALSE),"0")</f>
        <v>0</v>
      </c>
      <c r="X126" s="9" t="str">
        <f>IF(AND('V2 Global valeurs'!$G126="A",'V2 Global valeurs'!E126="BASE"),VLOOKUP('V2 Global valeurs'!$A126,'V2 Global valeurs'!$A$2:$L$1221,11,FALSE),"0")</f>
        <v>0</v>
      </c>
      <c r="Y126" s="9" t="str">
        <f>IF(AND('V2 Global valeurs'!$G126="A",'V2 Global valeurs'!E126="BASE"),VLOOKUP('V2 Global valeurs'!$A126,'V2 Global valeurs'!$A$2:$L$1221,12,FALSE),"0")</f>
        <v>0</v>
      </c>
      <c r="AB126" s="3"/>
      <c r="AC126" s="3" t="str">
        <f>IF(AND('V2 Global valeurs'!$G126="E",'V2 Global valeurs'!$E126="RENFORT 1"),VLOOKUP('V2 Global valeurs'!$A126,'V2 Global valeurs'!$A$2:$L$1221,8,FALSE),"0")</f>
        <v>0</v>
      </c>
      <c r="AD126" s="3" t="str">
        <f>IF(AND('V2 Global valeurs'!$G126="E",'V2 Global valeurs'!$E126="RENFORT 1"),VLOOKUP('V2 Global valeurs'!$A126,'V2 Global valeurs'!$A$2:$L$1221,9,FALSE),"0")</f>
        <v>0</v>
      </c>
      <c r="AE126" s="3" t="str">
        <f>IF(AND('V2 Global valeurs'!$G126="E",'V2 Global valeurs'!$E126="RENFORT 1"),VLOOKUP('V2 Global valeurs'!$A126,'V2 Global valeurs'!$A$2:$L$1221,10,FALSE),"0")</f>
        <v>0</v>
      </c>
      <c r="AF126" s="3" t="str">
        <f>IF(AND('V2 Global valeurs'!$G126="E",'V2 Global valeurs'!$E126="RENFORT 1"),VLOOKUP('V2 Global valeurs'!$A126,'V2 Global valeurs'!$A$2:$L$1221,11,FALSE),"0")</f>
        <v>0</v>
      </c>
      <c r="AG126" s="3" t="str">
        <f>IF(AND('V2 Global valeurs'!$G126="E",'V2 Global valeurs'!$E126="RENFORT 1"),VLOOKUP('V2 Global valeurs'!$A126,'V2 Global valeurs'!$A$2:$L$1221,12,FALSE),"0")</f>
        <v>0</v>
      </c>
      <c r="AH126" s="3" t="str">
        <f>IF(AND('V2 Global valeurs'!$G126="A",'V2 Global valeurs'!$E126="RENFORT 1"),VLOOKUP('V2 Global valeurs'!$A126,'V2 Global valeurs'!$A$2:$L$1221,8,FALSE),"0")</f>
        <v>0</v>
      </c>
      <c r="AI126" s="3" t="str">
        <f>IF(AND('V2 Global valeurs'!$G126="A",'V2 Global valeurs'!$E126="RENFORT 1"),VLOOKUP('V2 Global valeurs'!$A126,'V2 Global valeurs'!$A$2:$L$1221,9,FALSE),"0")</f>
        <v>0</v>
      </c>
      <c r="AJ126" s="3" t="str">
        <f>IF(AND('V2 Global valeurs'!$G126="A",'V2 Global valeurs'!$E126="RENFORT 1"),VLOOKUP('V2 Global valeurs'!$A126,'V2 Global valeurs'!$A$2:$L$1221,10,FALSE),"0")</f>
        <v>0</v>
      </c>
      <c r="AK126" s="3" t="str">
        <f>IF(AND('V2 Global valeurs'!$G126="A",'V2 Global valeurs'!$E126="RENFORT 1"),VLOOKUP('V2 Global valeurs'!$A126,'V2 Global valeurs'!$A$2:$L$1221,11,FALSE),"0")</f>
        <v>0</v>
      </c>
      <c r="AL126" s="3" t="str">
        <f>IF(AND('V2 Global valeurs'!$G126="A",'V2 Global valeurs'!$E126="RENFORT 1"),VLOOKUP('V2 Global valeurs'!$A126,'V2 Global valeurs'!$A$2:$L$1221,12,FALSE),"0")</f>
        <v>0</v>
      </c>
      <c r="AP126" s="1" t="str">
        <f>IF(AND('V2 Global valeurs'!$G126="E",'V2 Global valeurs'!$E126="RENFORT 2"),VLOOKUP('V2 Global valeurs'!$A126,'V2 Global valeurs'!$A$2:$L$1221,8,FALSE),"0")</f>
        <v>0</v>
      </c>
      <c r="AQ126" s="1" t="str">
        <f>IF(AND('V2 Global valeurs'!$G126="E",'V2 Global valeurs'!$E126="RENFORT 2"),VLOOKUP('V2 Global valeurs'!$A126,'V2 Global valeurs'!$A$2:$L$1221,9,FALSE),"0")</f>
        <v>0</v>
      </c>
      <c r="AR126" s="1" t="str">
        <f>IF(AND('V2 Global valeurs'!$G126="E",'V2 Global valeurs'!$E126="RENFORT 2"),VLOOKUP('V2 Global valeurs'!$A126,'V2 Global valeurs'!$A$2:$L$1221,10,FALSE),"0")</f>
        <v>0</v>
      </c>
      <c r="AS126" s="1" t="str">
        <f>IF(AND('V2 Global valeurs'!$G126="E",'V2 Global valeurs'!$E126="RENFORT 2"),VLOOKUP('V2 Global valeurs'!$A126,'V2 Global valeurs'!$A$2:$L$1221,11,FALSE),"0")</f>
        <v>0</v>
      </c>
      <c r="AT126" s="1" t="str">
        <f>IF(AND('V2 Global valeurs'!$G126="E",'V2 Global valeurs'!$E126="RENFORT 2"),VLOOKUP('V2 Global valeurs'!$A126,'V2 Global valeurs'!$A$2:$L$1221,12,FALSE),"0")</f>
        <v>0</v>
      </c>
      <c r="AU126" s="1" t="str">
        <f>IF(AND('V2 Global valeurs'!$G126="A",'V2 Global valeurs'!$E126="RENFORT 2"),VLOOKUP('V2 Global valeurs'!$A126,'V2 Global valeurs'!$A$2:$L$1221,8,FALSE),"0")</f>
        <v>0</v>
      </c>
      <c r="AV126" s="1" t="str">
        <f>IF(AND('V2 Global valeurs'!$G126="A",'V2 Global valeurs'!$E126="RENFORT 2"),VLOOKUP('V2 Global valeurs'!$A126,'V2 Global valeurs'!$A$2:$L$1221,9,FALSE),"0")</f>
        <v>0</v>
      </c>
      <c r="AW126" s="1" t="str">
        <f>IF(AND('V2 Global valeurs'!$G126="A",'V2 Global valeurs'!$E126="RENFORT 2"),VLOOKUP('V2 Global valeurs'!$A126,'V2 Global valeurs'!$A$2:$L$1221,10,FALSE),"0")</f>
        <v>0</v>
      </c>
      <c r="AX126" s="1" t="str">
        <f>IF(AND('V2 Global valeurs'!$G126="A",'V2 Global valeurs'!$E126="RENFORT 2"),VLOOKUP('V2 Global valeurs'!$A126,'V2 Global valeurs'!$A$2:$L$1221,11,FALSE),"0")</f>
        <v>0</v>
      </c>
      <c r="AY126" s="1" t="str">
        <f>IF(AND('V2 Global valeurs'!$G126="A",'V2 Global valeurs'!$E126="RENFORT 2"),VLOOKUP('V2 Global valeurs'!$A126,'V2 Global valeurs'!$A$2:$L$1221,12,FALSE),"0")</f>
        <v>0</v>
      </c>
    </row>
    <row r="127" spans="1:51" x14ac:dyDescent="0.25">
      <c r="A127" t="s">
        <v>355</v>
      </c>
      <c r="B127" t="s">
        <v>356</v>
      </c>
      <c r="C127" t="s">
        <v>357</v>
      </c>
      <c r="D127" t="s">
        <v>358</v>
      </c>
      <c r="E127" t="s">
        <v>367</v>
      </c>
      <c r="F127" s="2">
        <v>8</v>
      </c>
      <c r="G127" s="2" t="s">
        <v>9</v>
      </c>
      <c r="H127">
        <v>305.92</v>
      </c>
      <c r="I127">
        <v>108.59</v>
      </c>
      <c r="J127">
        <v>187.58</v>
      </c>
      <c r="K127">
        <v>305.92</v>
      </c>
      <c r="L127">
        <v>305.92</v>
      </c>
      <c r="M127" t="s">
        <v>357</v>
      </c>
      <c r="N127" t="s">
        <v>358</v>
      </c>
      <c r="O127" s="4" t="s">
        <v>9</v>
      </c>
      <c r="P127" s="9">
        <f>IF(AND('V2 Global valeurs'!$G127="E",'V2 Global valeurs'!E127="BASE"),VLOOKUP('V2 Global valeurs'!$A127,'V2 Global valeurs'!$A$2:$L$1221,8,FALSE),"0")</f>
        <v>305.92</v>
      </c>
      <c r="Q127" s="9">
        <f>IF(AND('V2 Global valeurs'!$G127="E",'V2 Global valeurs'!E127="BASE"),VLOOKUP('V2 Global valeurs'!$A127,'V2 Global valeurs'!$A$2:$L$1221,9,FALSE),"0")</f>
        <v>108.59</v>
      </c>
      <c r="R127" s="9">
        <f>IF(AND('V2 Global valeurs'!$G127="E",'V2 Global valeurs'!E127="BASE"),VLOOKUP('V2 Global valeurs'!$A127,'V2 Global valeurs'!$A$2:$L$1221,10,FALSE),"0")</f>
        <v>187.58</v>
      </c>
      <c r="S127" s="9">
        <f>IF(AND('V2 Global valeurs'!$G127="E",'V2 Global valeurs'!E127="BASE"),VLOOKUP('V2 Global valeurs'!$A127,'V2 Global valeurs'!$A$2:$L$1221,11,FALSE),"0")</f>
        <v>305.92</v>
      </c>
      <c r="T127" s="9">
        <f>IF(AND('V2 Global valeurs'!$G127="E",'V2 Global valeurs'!E127="BASE"),VLOOKUP('V2 Global valeurs'!$A127,'V2 Global valeurs'!$A$2:$L$1221,12,FALSE),"0")</f>
        <v>305.92</v>
      </c>
      <c r="U127" s="9" t="str">
        <f>IF(AND('V2 Global valeurs'!$G127="A",'V2 Global valeurs'!E127="BASE"),VLOOKUP('V2 Global valeurs'!$A127,'V2 Global valeurs'!$A$2:$L$1221,8,FALSE),"0")</f>
        <v>0</v>
      </c>
      <c r="V127" s="9" t="str">
        <f>IF(AND('V2 Global valeurs'!$G127="A",'V2 Global valeurs'!E127="BASE"),VLOOKUP('V2 Global valeurs'!$A127,'V2 Global valeurs'!$A$2:$L$1221,9,FALSE),"0")</f>
        <v>0</v>
      </c>
      <c r="W127" s="9" t="str">
        <f>IF(AND('V2 Global valeurs'!$G127="A",'V2 Global valeurs'!E127="BASE"),VLOOKUP('V2 Global valeurs'!$A127,'V2 Global valeurs'!$A$2:$L$1221,10,FALSE),"0")</f>
        <v>0</v>
      </c>
      <c r="X127" s="9" t="str">
        <f>IF(AND('V2 Global valeurs'!$G127="A",'V2 Global valeurs'!E127="BASE"),VLOOKUP('V2 Global valeurs'!$A127,'V2 Global valeurs'!$A$2:$L$1221,11,FALSE),"0")</f>
        <v>0</v>
      </c>
      <c r="Y127" s="9" t="str">
        <f>IF(AND('V2 Global valeurs'!$G127="A",'V2 Global valeurs'!E127="BASE"),VLOOKUP('V2 Global valeurs'!$A127,'V2 Global valeurs'!$A$2:$L$1221,12,FALSE),"0")</f>
        <v>0</v>
      </c>
      <c r="AB127" s="3"/>
      <c r="AC127" s="3" t="str">
        <f>IF(AND('V2 Global valeurs'!$G127="E",'V2 Global valeurs'!$E127="RENFORT 1"),VLOOKUP('V2 Global valeurs'!$A127,'V2 Global valeurs'!$A$2:$L$1221,8,FALSE),"0")</f>
        <v>0</v>
      </c>
      <c r="AD127" s="3" t="str">
        <f>IF(AND('V2 Global valeurs'!$G127="E",'V2 Global valeurs'!$E127="RENFORT 1"),VLOOKUP('V2 Global valeurs'!$A127,'V2 Global valeurs'!$A$2:$L$1221,9,FALSE),"0")</f>
        <v>0</v>
      </c>
      <c r="AE127" s="3" t="str">
        <f>IF(AND('V2 Global valeurs'!$G127="E",'V2 Global valeurs'!$E127="RENFORT 1"),VLOOKUP('V2 Global valeurs'!$A127,'V2 Global valeurs'!$A$2:$L$1221,10,FALSE),"0")</f>
        <v>0</v>
      </c>
      <c r="AF127" s="3" t="str">
        <f>IF(AND('V2 Global valeurs'!$G127="E",'V2 Global valeurs'!$E127="RENFORT 1"),VLOOKUP('V2 Global valeurs'!$A127,'V2 Global valeurs'!$A$2:$L$1221,11,FALSE),"0")</f>
        <v>0</v>
      </c>
      <c r="AG127" s="3" t="str">
        <f>IF(AND('V2 Global valeurs'!$G127="E",'V2 Global valeurs'!$E127="RENFORT 1"),VLOOKUP('V2 Global valeurs'!$A127,'V2 Global valeurs'!$A$2:$L$1221,12,FALSE),"0")</f>
        <v>0</v>
      </c>
      <c r="AH127" s="3" t="str">
        <f>IF(AND('V2 Global valeurs'!$G127="A",'V2 Global valeurs'!$E127="RENFORT 1"),VLOOKUP('V2 Global valeurs'!$A127,'V2 Global valeurs'!$A$2:$L$1221,8,FALSE),"0")</f>
        <v>0</v>
      </c>
      <c r="AI127" s="3" t="str">
        <f>IF(AND('V2 Global valeurs'!$G127="A",'V2 Global valeurs'!$E127="RENFORT 1"),VLOOKUP('V2 Global valeurs'!$A127,'V2 Global valeurs'!$A$2:$L$1221,9,FALSE),"0")</f>
        <v>0</v>
      </c>
      <c r="AJ127" s="3" t="str">
        <f>IF(AND('V2 Global valeurs'!$G127="A",'V2 Global valeurs'!$E127="RENFORT 1"),VLOOKUP('V2 Global valeurs'!$A127,'V2 Global valeurs'!$A$2:$L$1221,10,FALSE),"0")</f>
        <v>0</v>
      </c>
      <c r="AK127" s="3" t="str">
        <f>IF(AND('V2 Global valeurs'!$G127="A",'V2 Global valeurs'!$E127="RENFORT 1"),VLOOKUP('V2 Global valeurs'!$A127,'V2 Global valeurs'!$A$2:$L$1221,11,FALSE),"0")</f>
        <v>0</v>
      </c>
      <c r="AL127" s="3" t="str">
        <f>IF(AND('V2 Global valeurs'!$G127="A",'V2 Global valeurs'!$E127="RENFORT 1"),VLOOKUP('V2 Global valeurs'!$A127,'V2 Global valeurs'!$A$2:$L$1221,12,FALSE),"0")</f>
        <v>0</v>
      </c>
      <c r="AP127" s="1" t="str">
        <f>IF(AND('V2 Global valeurs'!$G127="E",'V2 Global valeurs'!$E127="RENFORT 2"),VLOOKUP('V2 Global valeurs'!$A127,'V2 Global valeurs'!$A$2:$L$1221,8,FALSE),"0")</f>
        <v>0</v>
      </c>
      <c r="AQ127" s="1" t="str">
        <f>IF(AND('V2 Global valeurs'!$G127="E",'V2 Global valeurs'!$E127="RENFORT 2"),VLOOKUP('V2 Global valeurs'!$A127,'V2 Global valeurs'!$A$2:$L$1221,9,FALSE),"0")</f>
        <v>0</v>
      </c>
      <c r="AR127" s="1" t="str">
        <f>IF(AND('V2 Global valeurs'!$G127="E",'V2 Global valeurs'!$E127="RENFORT 2"),VLOOKUP('V2 Global valeurs'!$A127,'V2 Global valeurs'!$A$2:$L$1221,10,FALSE),"0")</f>
        <v>0</v>
      </c>
      <c r="AS127" s="1" t="str">
        <f>IF(AND('V2 Global valeurs'!$G127="E",'V2 Global valeurs'!$E127="RENFORT 2"),VLOOKUP('V2 Global valeurs'!$A127,'V2 Global valeurs'!$A$2:$L$1221,11,FALSE),"0")</f>
        <v>0</v>
      </c>
      <c r="AT127" s="1" t="str">
        <f>IF(AND('V2 Global valeurs'!$G127="E",'V2 Global valeurs'!$E127="RENFORT 2"),VLOOKUP('V2 Global valeurs'!$A127,'V2 Global valeurs'!$A$2:$L$1221,12,FALSE),"0")</f>
        <v>0</v>
      </c>
      <c r="AU127" s="1" t="str">
        <f>IF(AND('V2 Global valeurs'!$G127="A",'V2 Global valeurs'!$E127="RENFORT 2"),VLOOKUP('V2 Global valeurs'!$A127,'V2 Global valeurs'!$A$2:$L$1221,8,FALSE),"0")</f>
        <v>0</v>
      </c>
      <c r="AV127" s="1" t="str">
        <f>IF(AND('V2 Global valeurs'!$G127="A",'V2 Global valeurs'!$E127="RENFORT 2"),VLOOKUP('V2 Global valeurs'!$A127,'V2 Global valeurs'!$A$2:$L$1221,9,FALSE),"0")</f>
        <v>0</v>
      </c>
      <c r="AW127" s="1" t="str">
        <f>IF(AND('V2 Global valeurs'!$G127="A",'V2 Global valeurs'!$E127="RENFORT 2"),VLOOKUP('V2 Global valeurs'!$A127,'V2 Global valeurs'!$A$2:$L$1221,10,FALSE),"0")</f>
        <v>0</v>
      </c>
      <c r="AX127" s="1" t="str">
        <f>IF(AND('V2 Global valeurs'!$G127="A",'V2 Global valeurs'!$E127="RENFORT 2"),VLOOKUP('V2 Global valeurs'!$A127,'V2 Global valeurs'!$A$2:$L$1221,11,FALSE),"0")</f>
        <v>0</v>
      </c>
      <c r="AY127" s="1" t="str">
        <f>IF(AND('V2 Global valeurs'!$G127="A",'V2 Global valeurs'!$E127="RENFORT 2"),VLOOKUP('V2 Global valeurs'!$A127,'V2 Global valeurs'!$A$2:$L$1221,12,FALSE),"0")</f>
        <v>0</v>
      </c>
    </row>
    <row r="128" spans="1:51" x14ac:dyDescent="0.25">
      <c r="A128" t="s">
        <v>359</v>
      </c>
      <c r="B128" t="s">
        <v>356</v>
      </c>
      <c r="C128" t="s">
        <v>360</v>
      </c>
      <c r="D128" t="s">
        <v>361</v>
      </c>
      <c r="E128" t="s">
        <v>368</v>
      </c>
      <c r="F128">
        <v>8</v>
      </c>
      <c r="G128" s="2" t="s">
        <v>14</v>
      </c>
      <c r="H128">
        <v>63.410000000000004</v>
      </c>
      <c r="I128">
        <v>22.62</v>
      </c>
      <c r="J128">
        <v>39.53</v>
      </c>
      <c r="K128">
        <v>63.410000000000004</v>
      </c>
      <c r="L128">
        <v>63.410000000000004</v>
      </c>
      <c r="O128" s="4"/>
      <c r="P128" s="9" t="str">
        <f>IF(AND('V2 Global valeurs'!$G128="E",'V2 Global valeurs'!E128="BASE"),VLOOKUP('V2 Global valeurs'!$A128,'V2 Global valeurs'!$A$2:$L$1221,8,FALSE),"0")</f>
        <v>0</v>
      </c>
      <c r="Q128" s="9" t="str">
        <f>IF(AND('V2 Global valeurs'!$G128="E",'V2 Global valeurs'!E128="BASE"),VLOOKUP('V2 Global valeurs'!$A128,'V2 Global valeurs'!$A$2:$L$1221,9,FALSE),"0")</f>
        <v>0</v>
      </c>
      <c r="R128" s="9" t="str">
        <f>IF(AND('V2 Global valeurs'!$G128="E",'V2 Global valeurs'!E128="BASE"),VLOOKUP('V2 Global valeurs'!$A128,'V2 Global valeurs'!$A$2:$L$1221,10,FALSE),"0")</f>
        <v>0</v>
      </c>
      <c r="S128" s="9" t="str">
        <f>IF(AND('V2 Global valeurs'!$G128="E",'V2 Global valeurs'!E128="BASE"),VLOOKUP('V2 Global valeurs'!$A128,'V2 Global valeurs'!$A$2:$L$1221,11,FALSE),"0")</f>
        <v>0</v>
      </c>
      <c r="T128" s="9" t="str">
        <f>IF(AND('V2 Global valeurs'!$G128="E",'V2 Global valeurs'!E128="BASE"),VLOOKUP('V2 Global valeurs'!$A128,'V2 Global valeurs'!$A$2:$L$1221,12,FALSE),"0")</f>
        <v>0</v>
      </c>
      <c r="U128" s="9" t="str">
        <f>IF(AND('V2 Global valeurs'!$G128="A",'V2 Global valeurs'!E128="BASE"),VLOOKUP('V2 Global valeurs'!$A128,'V2 Global valeurs'!$A$2:$L$1221,8,FALSE),"0")</f>
        <v>0</v>
      </c>
      <c r="V128" s="9" t="str">
        <f>IF(AND('V2 Global valeurs'!$G128="A",'V2 Global valeurs'!E128="BASE"),VLOOKUP('V2 Global valeurs'!$A128,'V2 Global valeurs'!$A$2:$L$1221,9,FALSE),"0")</f>
        <v>0</v>
      </c>
      <c r="W128" s="9" t="str">
        <f>IF(AND('V2 Global valeurs'!$G128="A",'V2 Global valeurs'!E128="BASE"),VLOOKUP('V2 Global valeurs'!$A128,'V2 Global valeurs'!$A$2:$L$1221,10,FALSE),"0")</f>
        <v>0</v>
      </c>
      <c r="X128" s="9" t="str">
        <f>IF(AND('V2 Global valeurs'!$G128="A",'V2 Global valeurs'!E128="BASE"),VLOOKUP('V2 Global valeurs'!$A128,'V2 Global valeurs'!$A$2:$L$1221,11,FALSE),"0")</f>
        <v>0</v>
      </c>
      <c r="Y128" s="9" t="str">
        <f>IF(AND('V2 Global valeurs'!$G128="A",'V2 Global valeurs'!E128="BASE"),VLOOKUP('V2 Global valeurs'!$A128,'V2 Global valeurs'!$A$2:$L$1221,12,FALSE),"0")</f>
        <v>0</v>
      </c>
      <c r="Z128" t="s">
        <v>360</v>
      </c>
      <c r="AA128" t="s">
        <v>361</v>
      </c>
      <c r="AB128" s="3" t="s">
        <v>14</v>
      </c>
      <c r="AC128" s="3" t="str">
        <f>IF(AND('V2 Global valeurs'!$G128="E",'V2 Global valeurs'!$E128="RENFORT 1"),VLOOKUP('V2 Global valeurs'!$A128,'V2 Global valeurs'!$A$2:$L$1221,8,FALSE),"0")</f>
        <v>0</v>
      </c>
      <c r="AD128" s="3" t="str">
        <f>IF(AND('V2 Global valeurs'!$G128="E",'V2 Global valeurs'!$E128="RENFORT 1"),VLOOKUP('V2 Global valeurs'!$A128,'V2 Global valeurs'!$A$2:$L$1221,9,FALSE),"0")</f>
        <v>0</v>
      </c>
      <c r="AE128" s="3" t="str">
        <f>IF(AND('V2 Global valeurs'!$G128="E",'V2 Global valeurs'!$E128="RENFORT 1"),VLOOKUP('V2 Global valeurs'!$A128,'V2 Global valeurs'!$A$2:$L$1221,10,FALSE),"0")</f>
        <v>0</v>
      </c>
      <c r="AF128" s="3" t="str">
        <f>IF(AND('V2 Global valeurs'!$G128="E",'V2 Global valeurs'!$E128="RENFORT 1"),VLOOKUP('V2 Global valeurs'!$A128,'V2 Global valeurs'!$A$2:$L$1221,11,FALSE),"0")</f>
        <v>0</v>
      </c>
      <c r="AG128" s="3" t="str">
        <f>IF(AND('V2 Global valeurs'!$G128="E",'V2 Global valeurs'!$E128="RENFORT 1"),VLOOKUP('V2 Global valeurs'!$A128,'V2 Global valeurs'!$A$2:$L$1221,12,FALSE),"0")</f>
        <v>0</v>
      </c>
      <c r="AH128" s="3">
        <f>IF(AND('V2 Global valeurs'!$G128="A",'V2 Global valeurs'!$E128="RENFORT 1"),VLOOKUP('V2 Global valeurs'!$A128,'V2 Global valeurs'!$A$2:$L$1221,8,FALSE),"0")</f>
        <v>63.410000000000004</v>
      </c>
      <c r="AI128" s="3">
        <f>IF(AND('V2 Global valeurs'!$G128="A",'V2 Global valeurs'!$E128="RENFORT 1"),VLOOKUP('V2 Global valeurs'!$A128,'V2 Global valeurs'!$A$2:$L$1221,9,FALSE),"0")</f>
        <v>22.62</v>
      </c>
      <c r="AJ128" s="3">
        <f>IF(AND('V2 Global valeurs'!$G128="A",'V2 Global valeurs'!$E128="RENFORT 1"),VLOOKUP('V2 Global valeurs'!$A128,'V2 Global valeurs'!$A$2:$L$1221,10,FALSE),"0")</f>
        <v>39.53</v>
      </c>
      <c r="AK128" s="3">
        <f>IF(AND('V2 Global valeurs'!$G128="A",'V2 Global valeurs'!$E128="RENFORT 1"),VLOOKUP('V2 Global valeurs'!$A128,'V2 Global valeurs'!$A$2:$L$1221,11,FALSE),"0")</f>
        <v>63.410000000000004</v>
      </c>
      <c r="AL128" s="3">
        <f>IF(AND('V2 Global valeurs'!$G128="A",'V2 Global valeurs'!$E128="RENFORT 1"),VLOOKUP('V2 Global valeurs'!$A128,'V2 Global valeurs'!$A$2:$L$1221,12,FALSE),"0")</f>
        <v>63.410000000000004</v>
      </c>
      <c r="AP128" s="1" t="str">
        <f>IF(AND('V2 Global valeurs'!$G128="E",'V2 Global valeurs'!$E128="RENFORT 2"),VLOOKUP('V2 Global valeurs'!$A128,'V2 Global valeurs'!$A$2:$L$1221,8,FALSE),"0")</f>
        <v>0</v>
      </c>
      <c r="AQ128" s="1" t="str">
        <f>IF(AND('V2 Global valeurs'!$G128="E",'V2 Global valeurs'!$E128="RENFORT 2"),VLOOKUP('V2 Global valeurs'!$A128,'V2 Global valeurs'!$A$2:$L$1221,9,FALSE),"0")</f>
        <v>0</v>
      </c>
      <c r="AR128" s="1" t="str">
        <f>IF(AND('V2 Global valeurs'!$G128="E",'V2 Global valeurs'!$E128="RENFORT 2"),VLOOKUP('V2 Global valeurs'!$A128,'V2 Global valeurs'!$A$2:$L$1221,10,FALSE),"0")</f>
        <v>0</v>
      </c>
      <c r="AS128" s="1" t="str">
        <f>IF(AND('V2 Global valeurs'!$G128="E",'V2 Global valeurs'!$E128="RENFORT 2"),VLOOKUP('V2 Global valeurs'!$A128,'V2 Global valeurs'!$A$2:$L$1221,11,FALSE),"0")</f>
        <v>0</v>
      </c>
      <c r="AT128" s="1" t="str">
        <f>IF(AND('V2 Global valeurs'!$G128="E",'V2 Global valeurs'!$E128="RENFORT 2"),VLOOKUP('V2 Global valeurs'!$A128,'V2 Global valeurs'!$A$2:$L$1221,12,FALSE),"0")</f>
        <v>0</v>
      </c>
      <c r="AU128" s="1" t="str">
        <f>IF(AND('V2 Global valeurs'!$G128="A",'V2 Global valeurs'!$E128="RENFORT 2"),VLOOKUP('V2 Global valeurs'!$A128,'V2 Global valeurs'!$A$2:$L$1221,8,FALSE),"0")</f>
        <v>0</v>
      </c>
      <c r="AV128" s="1" t="str">
        <f>IF(AND('V2 Global valeurs'!$G128="A",'V2 Global valeurs'!$E128="RENFORT 2"),VLOOKUP('V2 Global valeurs'!$A128,'V2 Global valeurs'!$A$2:$L$1221,9,FALSE),"0")</f>
        <v>0</v>
      </c>
      <c r="AW128" s="1" t="str">
        <f>IF(AND('V2 Global valeurs'!$G128="A",'V2 Global valeurs'!$E128="RENFORT 2"),VLOOKUP('V2 Global valeurs'!$A128,'V2 Global valeurs'!$A$2:$L$1221,10,FALSE),"0")</f>
        <v>0</v>
      </c>
      <c r="AX128" s="1" t="str">
        <f>IF(AND('V2 Global valeurs'!$G128="A",'V2 Global valeurs'!$E128="RENFORT 2"),VLOOKUP('V2 Global valeurs'!$A128,'V2 Global valeurs'!$A$2:$L$1221,11,FALSE),"0")</f>
        <v>0</v>
      </c>
      <c r="AY128" s="1" t="str">
        <f>IF(AND('V2 Global valeurs'!$G128="A",'V2 Global valeurs'!$E128="RENFORT 2"),VLOOKUP('V2 Global valeurs'!$A128,'V2 Global valeurs'!$A$2:$L$1221,12,FALSE),"0")</f>
        <v>0</v>
      </c>
    </row>
    <row r="129" spans="1:51" x14ac:dyDescent="0.25">
      <c r="A129" t="s">
        <v>362</v>
      </c>
      <c r="B129" t="s">
        <v>363</v>
      </c>
      <c r="C129" t="s">
        <v>363</v>
      </c>
      <c r="D129" t="s">
        <v>364</v>
      </c>
      <c r="E129" t="s">
        <v>367</v>
      </c>
      <c r="F129" s="2">
        <v>4</v>
      </c>
      <c r="G129" s="2" t="s">
        <v>9</v>
      </c>
      <c r="H129">
        <v>0</v>
      </c>
      <c r="I129">
        <v>64.990000000000009</v>
      </c>
      <c r="J129">
        <v>0</v>
      </c>
      <c r="K129">
        <v>153.19000000000003</v>
      </c>
      <c r="L129">
        <v>0</v>
      </c>
      <c r="M129" t="s">
        <v>363</v>
      </c>
      <c r="N129" t="s">
        <v>364</v>
      </c>
      <c r="O129" s="4" t="s">
        <v>9</v>
      </c>
      <c r="P129" s="9">
        <f>IF(AND('V2 Global valeurs'!$G129="E",'V2 Global valeurs'!E129="BASE"),VLOOKUP('V2 Global valeurs'!$A129,'V2 Global valeurs'!$A$2:$L$1221,8,FALSE),"0")</f>
        <v>0</v>
      </c>
      <c r="Q129" s="9">
        <f>IF(AND('V2 Global valeurs'!$G129="E",'V2 Global valeurs'!E129="BASE"),VLOOKUP('V2 Global valeurs'!$A129,'V2 Global valeurs'!$A$2:$L$1221,9,FALSE),"0")</f>
        <v>64.990000000000009</v>
      </c>
      <c r="R129" s="9">
        <f>IF(AND('V2 Global valeurs'!$G129="E",'V2 Global valeurs'!E129="BASE"),VLOOKUP('V2 Global valeurs'!$A129,'V2 Global valeurs'!$A$2:$L$1221,10,FALSE),"0")</f>
        <v>0</v>
      </c>
      <c r="S129" s="9">
        <f>IF(AND('V2 Global valeurs'!$G129="E",'V2 Global valeurs'!E129="BASE"),VLOOKUP('V2 Global valeurs'!$A129,'V2 Global valeurs'!$A$2:$L$1221,11,FALSE),"0")</f>
        <v>153.19000000000003</v>
      </c>
      <c r="T129" s="9">
        <f>IF(AND('V2 Global valeurs'!$G129="E",'V2 Global valeurs'!E129="BASE"),VLOOKUP('V2 Global valeurs'!$A129,'V2 Global valeurs'!$A$2:$L$1221,12,FALSE),"0")</f>
        <v>0</v>
      </c>
      <c r="U129" s="9" t="str">
        <f>IF(AND('V2 Global valeurs'!$G129="A",'V2 Global valeurs'!E129="BASE"),VLOOKUP('V2 Global valeurs'!$A129,'V2 Global valeurs'!$A$2:$L$1221,8,FALSE),"0")</f>
        <v>0</v>
      </c>
      <c r="V129" s="9" t="str">
        <f>IF(AND('V2 Global valeurs'!$G129="A",'V2 Global valeurs'!E129="BASE"),VLOOKUP('V2 Global valeurs'!$A129,'V2 Global valeurs'!$A$2:$L$1221,9,FALSE),"0")</f>
        <v>0</v>
      </c>
      <c r="W129" s="9" t="str">
        <f>IF(AND('V2 Global valeurs'!$G129="A",'V2 Global valeurs'!E129="BASE"),VLOOKUP('V2 Global valeurs'!$A129,'V2 Global valeurs'!$A$2:$L$1221,10,FALSE),"0")</f>
        <v>0</v>
      </c>
      <c r="X129" s="9" t="str">
        <f>IF(AND('V2 Global valeurs'!$G129="A",'V2 Global valeurs'!E129="BASE"),VLOOKUP('V2 Global valeurs'!$A129,'V2 Global valeurs'!$A$2:$L$1221,11,FALSE),"0")</f>
        <v>0</v>
      </c>
      <c r="Y129" s="9" t="str">
        <f>IF(AND('V2 Global valeurs'!$G129="A",'V2 Global valeurs'!E129="BASE"),VLOOKUP('V2 Global valeurs'!$A129,'V2 Global valeurs'!$A$2:$L$1221,12,FALSE),"0")</f>
        <v>0</v>
      </c>
      <c r="AB129" s="3"/>
      <c r="AC129" s="3" t="str">
        <f>IF(AND('V2 Global valeurs'!$G129="E",'V2 Global valeurs'!$E129="RENFORT 1"),VLOOKUP('V2 Global valeurs'!$A129,'V2 Global valeurs'!$A$2:$L$1221,8,FALSE),"0")</f>
        <v>0</v>
      </c>
      <c r="AD129" s="3" t="str">
        <f>IF(AND('V2 Global valeurs'!$G129="E",'V2 Global valeurs'!$E129="RENFORT 1"),VLOOKUP('V2 Global valeurs'!$A129,'V2 Global valeurs'!$A$2:$L$1221,9,FALSE),"0")</f>
        <v>0</v>
      </c>
      <c r="AE129" s="3" t="str">
        <f>IF(AND('V2 Global valeurs'!$G129="E",'V2 Global valeurs'!$E129="RENFORT 1"),VLOOKUP('V2 Global valeurs'!$A129,'V2 Global valeurs'!$A$2:$L$1221,10,FALSE),"0")</f>
        <v>0</v>
      </c>
      <c r="AF129" s="3" t="str">
        <f>IF(AND('V2 Global valeurs'!$G129="E",'V2 Global valeurs'!$E129="RENFORT 1"),VLOOKUP('V2 Global valeurs'!$A129,'V2 Global valeurs'!$A$2:$L$1221,11,FALSE),"0")</f>
        <v>0</v>
      </c>
      <c r="AG129" s="3" t="str">
        <f>IF(AND('V2 Global valeurs'!$G129="E",'V2 Global valeurs'!$E129="RENFORT 1"),VLOOKUP('V2 Global valeurs'!$A129,'V2 Global valeurs'!$A$2:$L$1221,12,FALSE),"0")</f>
        <v>0</v>
      </c>
      <c r="AH129" s="3" t="str">
        <f>IF(AND('V2 Global valeurs'!$G129="A",'V2 Global valeurs'!$E129="RENFORT 1"),VLOOKUP('V2 Global valeurs'!$A129,'V2 Global valeurs'!$A$2:$L$1221,8,FALSE),"0")</f>
        <v>0</v>
      </c>
      <c r="AI129" s="3" t="str">
        <f>IF(AND('V2 Global valeurs'!$G129="A",'V2 Global valeurs'!$E129="RENFORT 1"),VLOOKUP('V2 Global valeurs'!$A129,'V2 Global valeurs'!$A$2:$L$1221,9,FALSE),"0")</f>
        <v>0</v>
      </c>
      <c r="AJ129" s="3" t="str">
        <f>IF(AND('V2 Global valeurs'!$G129="A",'V2 Global valeurs'!$E129="RENFORT 1"),VLOOKUP('V2 Global valeurs'!$A129,'V2 Global valeurs'!$A$2:$L$1221,10,FALSE),"0")</f>
        <v>0</v>
      </c>
      <c r="AK129" s="3" t="str">
        <f>IF(AND('V2 Global valeurs'!$G129="A",'V2 Global valeurs'!$E129="RENFORT 1"),VLOOKUP('V2 Global valeurs'!$A129,'V2 Global valeurs'!$A$2:$L$1221,11,FALSE),"0")</f>
        <v>0</v>
      </c>
      <c r="AL129" s="3" t="str">
        <f>IF(AND('V2 Global valeurs'!$G129="A",'V2 Global valeurs'!$E129="RENFORT 1"),VLOOKUP('V2 Global valeurs'!$A129,'V2 Global valeurs'!$A$2:$L$1221,12,FALSE),"0")</f>
        <v>0</v>
      </c>
      <c r="AP129" s="1" t="str">
        <f>IF(AND('V2 Global valeurs'!$G129="E",'V2 Global valeurs'!$E129="RENFORT 2"),VLOOKUP('V2 Global valeurs'!$A129,'V2 Global valeurs'!$A$2:$L$1221,8,FALSE),"0")</f>
        <v>0</v>
      </c>
      <c r="AQ129" s="1" t="str">
        <f>IF(AND('V2 Global valeurs'!$G129="E",'V2 Global valeurs'!$E129="RENFORT 2"),VLOOKUP('V2 Global valeurs'!$A129,'V2 Global valeurs'!$A$2:$L$1221,9,FALSE),"0")</f>
        <v>0</v>
      </c>
      <c r="AR129" s="1" t="str">
        <f>IF(AND('V2 Global valeurs'!$G129="E",'V2 Global valeurs'!$E129="RENFORT 2"),VLOOKUP('V2 Global valeurs'!$A129,'V2 Global valeurs'!$A$2:$L$1221,10,FALSE),"0")</f>
        <v>0</v>
      </c>
      <c r="AS129" s="1" t="str">
        <f>IF(AND('V2 Global valeurs'!$G129="E",'V2 Global valeurs'!$E129="RENFORT 2"),VLOOKUP('V2 Global valeurs'!$A129,'V2 Global valeurs'!$A$2:$L$1221,11,FALSE),"0")</f>
        <v>0</v>
      </c>
      <c r="AT129" s="1" t="str">
        <f>IF(AND('V2 Global valeurs'!$G129="E",'V2 Global valeurs'!$E129="RENFORT 2"),VLOOKUP('V2 Global valeurs'!$A129,'V2 Global valeurs'!$A$2:$L$1221,12,FALSE),"0")</f>
        <v>0</v>
      </c>
      <c r="AU129" s="1" t="str">
        <f>IF(AND('V2 Global valeurs'!$G129="A",'V2 Global valeurs'!$E129="RENFORT 2"),VLOOKUP('V2 Global valeurs'!$A129,'V2 Global valeurs'!$A$2:$L$1221,8,FALSE),"0")</f>
        <v>0</v>
      </c>
      <c r="AV129" s="1" t="str">
        <f>IF(AND('V2 Global valeurs'!$G129="A",'V2 Global valeurs'!$E129="RENFORT 2"),VLOOKUP('V2 Global valeurs'!$A129,'V2 Global valeurs'!$A$2:$L$1221,9,FALSE),"0")</f>
        <v>0</v>
      </c>
      <c r="AW129" s="1" t="str">
        <f>IF(AND('V2 Global valeurs'!$G129="A",'V2 Global valeurs'!$E129="RENFORT 2"),VLOOKUP('V2 Global valeurs'!$A129,'V2 Global valeurs'!$A$2:$L$1221,10,FALSE),"0")</f>
        <v>0</v>
      </c>
      <c r="AX129" s="1" t="str">
        <f>IF(AND('V2 Global valeurs'!$G129="A",'V2 Global valeurs'!$E129="RENFORT 2"),VLOOKUP('V2 Global valeurs'!$A129,'V2 Global valeurs'!$A$2:$L$1221,11,FALSE),"0")</f>
        <v>0</v>
      </c>
      <c r="AY129" s="1" t="str">
        <f>IF(AND('V2 Global valeurs'!$G129="A",'V2 Global valeurs'!$E129="RENFORT 2"),VLOOKUP('V2 Global valeurs'!$A129,'V2 Global valeurs'!$A$2:$L$1221,12,FALSE),"0")</f>
        <v>0</v>
      </c>
    </row>
    <row r="130" spans="1:51" x14ac:dyDescent="0.25">
      <c r="F130" s="2"/>
      <c r="G130" s="2"/>
      <c r="O130" s="4"/>
      <c r="P130" s="9"/>
      <c r="Q130" s="9"/>
      <c r="R130" s="9"/>
      <c r="S130" s="9"/>
      <c r="T130" s="9"/>
      <c r="U130" s="9"/>
      <c r="V130" s="9"/>
      <c r="W130" s="9"/>
      <c r="X130" s="9"/>
      <c r="Y130" s="9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P130" s="1"/>
      <c r="AQ130" s="1"/>
      <c r="AR130" s="1"/>
      <c r="AS130" s="1"/>
      <c r="AT130" s="1"/>
      <c r="AU130" s="1"/>
      <c r="AV130" s="1"/>
      <c r="AW130" s="1"/>
      <c r="AX130" s="1"/>
      <c r="AY130" s="1"/>
    </row>
    <row r="131" spans="1:51" x14ac:dyDescent="0.25">
      <c r="F131"/>
      <c r="G131" s="2"/>
      <c r="O131" s="4"/>
      <c r="P131" s="9"/>
      <c r="Q131" s="9"/>
      <c r="R131" s="9"/>
      <c r="S131" s="9"/>
      <c r="T131" s="9"/>
      <c r="U131" s="9"/>
      <c r="V131" s="9"/>
      <c r="W131" s="9"/>
      <c r="X131" s="9"/>
      <c r="Y131" s="9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P131" s="1"/>
      <c r="AQ131" s="1"/>
      <c r="AR131" s="1"/>
      <c r="AS131" s="1"/>
      <c r="AT131" s="1"/>
      <c r="AU131" s="1"/>
      <c r="AV131" s="1"/>
      <c r="AW131" s="1"/>
      <c r="AX131" s="1"/>
      <c r="AY131" s="1"/>
    </row>
    <row r="132" spans="1:51" x14ac:dyDescent="0.25">
      <c r="F132"/>
      <c r="G132" s="2"/>
      <c r="O132" s="4"/>
      <c r="P132" s="9"/>
      <c r="Q132" s="9"/>
      <c r="R132" s="9"/>
      <c r="S132" s="9"/>
      <c r="T132" s="9"/>
      <c r="U132" s="9"/>
      <c r="V132" s="9"/>
      <c r="W132" s="9"/>
      <c r="X132" s="9"/>
      <c r="Y132" s="9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P132" s="1"/>
      <c r="AQ132" s="1"/>
      <c r="AR132" s="1"/>
      <c r="AS132" s="1"/>
      <c r="AT132" s="1"/>
      <c r="AU132" s="1"/>
      <c r="AV132" s="1"/>
      <c r="AW132" s="1"/>
      <c r="AX132" s="1"/>
      <c r="AY132" s="1"/>
    </row>
    <row r="133" spans="1:51" x14ac:dyDescent="0.25">
      <c r="F133"/>
      <c r="G133" s="2"/>
      <c r="O133" s="4"/>
      <c r="P133" s="9"/>
      <c r="Q133" s="9"/>
      <c r="R133" s="9"/>
      <c r="S133" s="9"/>
      <c r="T133" s="9"/>
      <c r="U133" s="9"/>
      <c r="V133" s="9"/>
      <c r="W133" s="9"/>
      <c r="X133" s="9"/>
      <c r="Y133" s="9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P133" s="1"/>
      <c r="AQ133" s="1"/>
      <c r="AR133" s="1"/>
      <c r="AS133" s="1"/>
      <c r="AT133" s="1"/>
      <c r="AU133" s="1"/>
      <c r="AV133" s="1"/>
      <c r="AW133" s="1"/>
      <c r="AX133" s="1"/>
      <c r="AY133" s="1"/>
    </row>
    <row r="134" spans="1:51" x14ac:dyDescent="0.25">
      <c r="F134"/>
      <c r="G134" s="2"/>
      <c r="O134" s="4"/>
      <c r="P134" s="9"/>
      <c r="Q134" s="9"/>
      <c r="R134" s="9"/>
      <c r="S134" s="9"/>
      <c r="T134" s="9"/>
      <c r="U134" s="9"/>
      <c r="V134" s="9"/>
      <c r="W134" s="9"/>
      <c r="X134" s="9"/>
      <c r="Y134" s="9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P134" s="1"/>
      <c r="AQ134" s="1"/>
      <c r="AR134" s="1"/>
      <c r="AS134" s="1"/>
      <c r="AT134" s="1"/>
      <c r="AU134" s="1"/>
      <c r="AV134" s="1"/>
      <c r="AW134" s="1"/>
      <c r="AX134" s="1"/>
      <c r="AY134" s="1"/>
    </row>
    <row r="135" spans="1:51" x14ac:dyDescent="0.25">
      <c r="F135"/>
      <c r="G135" s="2"/>
      <c r="O135" s="4"/>
      <c r="P135" s="9"/>
      <c r="Q135" s="9"/>
      <c r="R135" s="9"/>
      <c r="S135" s="9"/>
      <c r="T135" s="9"/>
      <c r="U135" s="9"/>
      <c r="V135" s="9"/>
      <c r="W135" s="9"/>
      <c r="X135" s="9"/>
      <c r="Y135" s="9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P135" s="1"/>
      <c r="AQ135" s="1"/>
      <c r="AR135" s="1"/>
      <c r="AS135" s="1"/>
      <c r="AT135" s="1"/>
      <c r="AU135" s="1"/>
      <c r="AV135" s="1"/>
      <c r="AW135" s="1"/>
      <c r="AX135" s="1"/>
      <c r="AY135" s="1"/>
    </row>
    <row r="136" spans="1:51" x14ac:dyDescent="0.25">
      <c r="F136" s="2"/>
      <c r="G136" s="2"/>
      <c r="O136" s="4"/>
      <c r="P136" s="9"/>
      <c r="Q136" s="9"/>
      <c r="R136" s="9"/>
      <c r="S136" s="9"/>
      <c r="T136" s="9"/>
      <c r="U136" s="9"/>
      <c r="V136" s="9"/>
      <c r="W136" s="9"/>
      <c r="X136" s="9"/>
      <c r="Y136" s="9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P136" s="1"/>
      <c r="AQ136" s="1"/>
      <c r="AR136" s="1"/>
      <c r="AS136" s="1"/>
      <c r="AT136" s="1"/>
      <c r="AU136" s="1"/>
      <c r="AV136" s="1"/>
      <c r="AW136" s="1"/>
      <c r="AX136" s="1"/>
      <c r="AY136" s="1"/>
    </row>
    <row r="137" spans="1:51" x14ac:dyDescent="0.25">
      <c r="F137" s="2"/>
      <c r="G137" s="2"/>
      <c r="O137" s="4"/>
      <c r="P137" s="9"/>
      <c r="Q137" s="9"/>
      <c r="R137" s="9"/>
      <c r="S137" s="9"/>
      <c r="T137" s="9"/>
      <c r="U137" s="9"/>
      <c r="V137" s="9"/>
      <c r="W137" s="9"/>
      <c r="X137" s="9"/>
      <c r="Y137" s="9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P137" s="1"/>
      <c r="AQ137" s="1"/>
      <c r="AR137" s="1"/>
      <c r="AS137" s="1"/>
      <c r="AT137" s="1"/>
      <c r="AU137" s="1"/>
      <c r="AV137" s="1"/>
      <c r="AW137" s="1"/>
      <c r="AX137" s="1"/>
      <c r="AY137" s="1"/>
    </row>
    <row r="138" spans="1:51" x14ac:dyDescent="0.25">
      <c r="A138" s="11"/>
      <c r="F138" s="2"/>
      <c r="G138" s="2"/>
      <c r="O138" s="4"/>
      <c r="P138" s="9"/>
      <c r="Q138" s="9"/>
      <c r="R138" s="9"/>
      <c r="S138" s="9"/>
      <c r="T138" s="9"/>
      <c r="U138" s="9"/>
      <c r="V138" s="9"/>
      <c r="W138" s="9"/>
      <c r="X138" s="9"/>
      <c r="Y138" s="9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P138" s="1"/>
      <c r="AQ138" s="1"/>
      <c r="AR138" s="1"/>
      <c r="AS138" s="1"/>
      <c r="AT138" s="1"/>
      <c r="AU138" s="1"/>
      <c r="AV138" s="1"/>
      <c r="AW138" s="1"/>
      <c r="AX138" s="1"/>
      <c r="AY138" s="1"/>
    </row>
    <row r="139" spans="1:51" x14ac:dyDescent="0.25">
      <c r="F139"/>
      <c r="G139" s="2"/>
      <c r="O139" s="4"/>
      <c r="P139" s="9"/>
      <c r="Q139" s="9"/>
      <c r="R139" s="9"/>
      <c r="S139" s="9"/>
      <c r="T139" s="9"/>
      <c r="U139" s="9"/>
      <c r="V139" s="9"/>
      <c r="W139" s="9"/>
      <c r="X139" s="9"/>
      <c r="Y139" s="9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P139" s="1"/>
      <c r="AQ139" s="1"/>
      <c r="AR139" s="1"/>
      <c r="AS139" s="1"/>
      <c r="AT139" s="1"/>
      <c r="AU139" s="1"/>
      <c r="AV139" s="1"/>
      <c r="AW139" s="1"/>
      <c r="AX139" s="1"/>
      <c r="AY139" s="1"/>
    </row>
    <row r="140" spans="1:51" x14ac:dyDescent="0.25">
      <c r="F140" s="2"/>
      <c r="G140" s="2"/>
      <c r="O140" s="4"/>
      <c r="P140" s="9"/>
      <c r="Q140" s="9"/>
      <c r="R140" s="9"/>
      <c r="S140" s="9"/>
      <c r="T140" s="9"/>
      <c r="U140" s="9"/>
      <c r="V140" s="9"/>
      <c r="W140" s="9"/>
      <c r="X140" s="9"/>
      <c r="Y140" s="9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P140" s="1"/>
      <c r="AQ140" s="1"/>
      <c r="AR140" s="1"/>
      <c r="AS140" s="1"/>
      <c r="AT140" s="1"/>
      <c r="AU140" s="1"/>
      <c r="AV140" s="1"/>
      <c r="AW140" s="1"/>
      <c r="AX140" s="1"/>
      <c r="AY140" s="1"/>
    </row>
    <row r="141" spans="1:51" x14ac:dyDescent="0.25">
      <c r="F141"/>
      <c r="G141" s="2"/>
      <c r="O141" s="4"/>
      <c r="P141" s="9"/>
      <c r="Q141" s="9"/>
      <c r="R141" s="9"/>
      <c r="S141" s="9"/>
      <c r="T141" s="9"/>
      <c r="U141" s="9"/>
      <c r="V141" s="9"/>
      <c r="W141" s="9"/>
      <c r="X141" s="9"/>
      <c r="Y141" s="9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P141" s="1"/>
      <c r="AQ141" s="1"/>
      <c r="AR141" s="1"/>
      <c r="AS141" s="1"/>
      <c r="AT141" s="1"/>
      <c r="AU141" s="1"/>
      <c r="AV141" s="1"/>
      <c r="AW141" s="1"/>
      <c r="AX141" s="1"/>
      <c r="AY141" s="1"/>
    </row>
    <row r="142" spans="1:51" x14ac:dyDescent="0.25">
      <c r="F142" s="2"/>
      <c r="G142" s="2"/>
      <c r="O142" s="4"/>
      <c r="P142" s="9"/>
      <c r="Q142" s="9"/>
      <c r="R142" s="9"/>
      <c r="S142" s="9"/>
      <c r="T142" s="9"/>
      <c r="U142" s="9"/>
      <c r="V142" s="9"/>
      <c r="W142" s="9"/>
      <c r="X142" s="9"/>
      <c r="Y142" s="9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P142" s="1"/>
      <c r="AQ142" s="1"/>
      <c r="AR142" s="1"/>
      <c r="AS142" s="1"/>
      <c r="AT142" s="1"/>
      <c r="AU142" s="1"/>
      <c r="AV142" s="1"/>
      <c r="AW142" s="1"/>
      <c r="AX142" s="1"/>
      <c r="AY142" s="1"/>
    </row>
    <row r="143" spans="1:51" x14ac:dyDescent="0.25">
      <c r="F143"/>
      <c r="G143" s="2"/>
      <c r="O143" s="4"/>
      <c r="P143" s="9"/>
      <c r="Q143" s="9"/>
      <c r="R143" s="9"/>
      <c r="S143" s="9"/>
      <c r="T143" s="9"/>
      <c r="U143" s="9"/>
      <c r="V143" s="9"/>
      <c r="W143" s="9"/>
      <c r="X143" s="9"/>
      <c r="Y143" s="9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P143" s="1"/>
      <c r="AQ143" s="1"/>
      <c r="AR143" s="1"/>
      <c r="AS143" s="1"/>
      <c r="AT143" s="1"/>
      <c r="AU143" s="1"/>
      <c r="AV143" s="1"/>
      <c r="AW143" s="1"/>
      <c r="AX143" s="1"/>
      <c r="AY143" s="1"/>
    </row>
    <row r="144" spans="1:51" x14ac:dyDescent="0.25">
      <c r="G144" s="2"/>
      <c r="O144" s="4"/>
      <c r="P144" s="9"/>
      <c r="Q144" s="9"/>
      <c r="R144" s="9"/>
      <c r="S144" s="9"/>
      <c r="T144" s="9"/>
      <c r="U144" s="9"/>
      <c r="V144" s="9"/>
      <c r="W144" s="9"/>
      <c r="X144" s="9"/>
      <c r="Y144" s="9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P144" s="1"/>
      <c r="AQ144" s="1"/>
      <c r="AR144" s="1"/>
      <c r="AS144" s="1"/>
      <c r="AT144" s="1"/>
      <c r="AU144" s="1"/>
      <c r="AV144" s="1"/>
      <c r="AW144" s="1"/>
      <c r="AX144" s="1"/>
      <c r="AY144" s="1"/>
    </row>
    <row r="145" spans="1:51" x14ac:dyDescent="0.25">
      <c r="F145"/>
      <c r="G145" s="2"/>
      <c r="O145" s="4"/>
      <c r="P145" s="9"/>
      <c r="Q145" s="9"/>
      <c r="R145" s="9"/>
      <c r="S145" s="9"/>
      <c r="T145" s="9"/>
      <c r="U145" s="9"/>
      <c r="V145" s="9"/>
      <c r="W145" s="9"/>
      <c r="X145" s="9"/>
      <c r="Y145" s="9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P145" s="1"/>
      <c r="AQ145" s="1"/>
      <c r="AR145" s="1"/>
      <c r="AS145" s="1"/>
      <c r="AT145" s="1"/>
      <c r="AU145" s="1"/>
      <c r="AV145" s="1"/>
      <c r="AW145" s="1"/>
      <c r="AX145" s="1"/>
      <c r="AY145" s="1"/>
    </row>
    <row r="146" spans="1:51" x14ac:dyDescent="0.25">
      <c r="F146"/>
      <c r="G146" s="2"/>
      <c r="O146" s="4"/>
      <c r="P146" s="9"/>
      <c r="Q146" s="9"/>
      <c r="R146" s="9"/>
      <c r="S146" s="9"/>
      <c r="T146" s="9"/>
      <c r="U146" s="9"/>
      <c r="V146" s="9"/>
      <c r="W146" s="9"/>
      <c r="X146" s="9"/>
      <c r="Y146" s="9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P146" s="1"/>
      <c r="AQ146" s="1"/>
      <c r="AR146" s="1"/>
      <c r="AS146" s="1"/>
      <c r="AT146" s="1"/>
      <c r="AU146" s="1"/>
      <c r="AV146" s="1"/>
      <c r="AW146" s="1"/>
      <c r="AX146" s="1"/>
      <c r="AY146" s="1"/>
    </row>
    <row r="147" spans="1:51" x14ac:dyDescent="0.25">
      <c r="F147" s="2"/>
      <c r="G147" s="2"/>
      <c r="O147" s="4"/>
      <c r="P147" s="9"/>
      <c r="Q147" s="9"/>
      <c r="R147" s="9"/>
      <c r="S147" s="9"/>
      <c r="T147" s="9"/>
      <c r="U147" s="9"/>
      <c r="V147" s="9"/>
      <c r="W147" s="9"/>
      <c r="X147" s="9"/>
      <c r="Y147" s="9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P147" s="1"/>
      <c r="AQ147" s="1"/>
      <c r="AR147" s="1"/>
      <c r="AS147" s="1"/>
      <c r="AT147" s="1"/>
      <c r="AU147" s="1"/>
      <c r="AV147" s="1"/>
      <c r="AW147" s="1"/>
      <c r="AX147" s="1"/>
      <c r="AY147" s="1"/>
    </row>
    <row r="148" spans="1:51" x14ac:dyDescent="0.25">
      <c r="A148" s="11"/>
      <c r="F148" s="2"/>
      <c r="G148" s="2"/>
      <c r="O148" s="4"/>
      <c r="P148" s="9"/>
      <c r="Q148" s="9"/>
      <c r="R148" s="9"/>
      <c r="S148" s="9"/>
      <c r="T148" s="9"/>
      <c r="U148" s="9"/>
      <c r="V148" s="9"/>
      <c r="W148" s="9"/>
      <c r="X148" s="9"/>
      <c r="Y148" s="9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P148" s="1"/>
      <c r="AQ148" s="1"/>
      <c r="AR148" s="1"/>
      <c r="AS148" s="1"/>
      <c r="AT148" s="1"/>
      <c r="AU148" s="1"/>
      <c r="AV148" s="1"/>
      <c r="AW148" s="1"/>
      <c r="AX148" s="1"/>
      <c r="AY148" s="1"/>
    </row>
    <row r="149" spans="1:51" x14ac:dyDescent="0.25">
      <c r="F149"/>
      <c r="G149" s="2"/>
      <c r="O149" s="4"/>
      <c r="P149" s="9"/>
      <c r="Q149" s="9"/>
      <c r="R149" s="9"/>
      <c r="S149" s="9"/>
      <c r="T149" s="9"/>
      <c r="U149" s="9"/>
      <c r="V149" s="9"/>
      <c r="W149" s="9"/>
      <c r="X149" s="9"/>
      <c r="Y149" s="9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P149" s="1"/>
      <c r="AQ149" s="1"/>
      <c r="AR149" s="1"/>
      <c r="AS149" s="1"/>
      <c r="AT149" s="1"/>
      <c r="AU149" s="1"/>
      <c r="AV149" s="1"/>
      <c r="AW149" s="1"/>
      <c r="AX149" s="1"/>
      <c r="AY149" s="1"/>
    </row>
    <row r="150" spans="1:51" x14ac:dyDescent="0.25">
      <c r="G150" s="2"/>
      <c r="O150" s="4"/>
      <c r="P150" s="9"/>
      <c r="Q150" s="9"/>
      <c r="R150" s="9"/>
      <c r="S150" s="9"/>
      <c r="T150" s="9"/>
      <c r="U150" s="9"/>
      <c r="V150" s="9"/>
      <c r="W150" s="9"/>
      <c r="X150" s="9"/>
      <c r="Y150" s="9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P150" s="1"/>
      <c r="AQ150" s="1"/>
      <c r="AR150" s="1"/>
      <c r="AS150" s="1"/>
      <c r="AT150" s="1"/>
      <c r="AU150" s="1"/>
      <c r="AV150" s="1"/>
      <c r="AW150" s="1"/>
      <c r="AX150" s="1"/>
      <c r="AY150" s="1"/>
    </row>
    <row r="151" spans="1:51" x14ac:dyDescent="0.25">
      <c r="F151"/>
      <c r="G151" s="2"/>
      <c r="O151" s="4"/>
      <c r="P151" s="9"/>
      <c r="Q151" s="9"/>
      <c r="R151" s="9"/>
      <c r="S151" s="9"/>
      <c r="T151" s="9"/>
      <c r="U151" s="9"/>
      <c r="V151" s="9"/>
      <c r="W151" s="9"/>
      <c r="X151" s="9"/>
      <c r="Y151" s="9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P151" s="1"/>
      <c r="AQ151" s="1"/>
      <c r="AR151" s="1"/>
      <c r="AS151" s="1"/>
      <c r="AT151" s="1"/>
      <c r="AU151" s="1"/>
      <c r="AV151" s="1"/>
      <c r="AW151" s="1"/>
      <c r="AX151" s="1"/>
      <c r="AY151" s="1"/>
    </row>
    <row r="152" spans="1:51" x14ac:dyDescent="0.25">
      <c r="F152" s="2"/>
      <c r="G152" s="2"/>
      <c r="O152" s="4"/>
      <c r="P152" s="9"/>
      <c r="Q152" s="9"/>
      <c r="R152" s="9"/>
      <c r="S152" s="9"/>
      <c r="T152" s="9"/>
      <c r="U152" s="9"/>
      <c r="V152" s="9"/>
      <c r="W152" s="9"/>
      <c r="X152" s="9"/>
      <c r="Y152" s="9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P152" s="1"/>
      <c r="AQ152" s="1"/>
      <c r="AR152" s="1"/>
      <c r="AS152" s="1"/>
      <c r="AT152" s="1"/>
      <c r="AU152" s="1"/>
      <c r="AV152" s="1"/>
      <c r="AW152" s="1"/>
      <c r="AX152" s="1"/>
      <c r="AY152" s="1"/>
    </row>
    <row r="153" spans="1:51" x14ac:dyDescent="0.25">
      <c r="F153" s="2"/>
      <c r="G153" s="2"/>
      <c r="O153" s="4"/>
      <c r="P153" s="9"/>
      <c r="Q153" s="9"/>
      <c r="R153" s="9"/>
      <c r="S153" s="9"/>
      <c r="T153" s="9"/>
      <c r="U153" s="9"/>
      <c r="V153" s="9"/>
      <c r="W153" s="9"/>
      <c r="X153" s="9"/>
      <c r="Y153" s="9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P153" s="1"/>
      <c r="AQ153" s="1"/>
      <c r="AR153" s="1"/>
      <c r="AS153" s="1"/>
      <c r="AT153" s="1"/>
      <c r="AU153" s="1"/>
      <c r="AV153" s="1"/>
      <c r="AW153" s="1"/>
      <c r="AX153" s="1"/>
      <c r="AY153" s="1"/>
    </row>
    <row r="154" spans="1:51" x14ac:dyDescent="0.25">
      <c r="F154"/>
      <c r="G154" s="2"/>
      <c r="O154" s="4"/>
      <c r="P154" s="9"/>
      <c r="Q154" s="9"/>
      <c r="R154" s="9"/>
      <c r="S154" s="9"/>
      <c r="T154" s="9"/>
      <c r="U154" s="9"/>
      <c r="V154" s="9"/>
      <c r="W154" s="9"/>
      <c r="X154" s="9"/>
      <c r="Y154" s="9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P154" s="1"/>
      <c r="AQ154" s="1"/>
      <c r="AR154" s="1"/>
      <c r="AS154" s="1"/>
      <c r="AT154" s="1"/>
      <c r="AU154" s="1"/>
      <c r="AV154" s="1"/>
      <c r="AW154" s="1"/>
      <c r="AX154" s="1"/>
      <c r="AY154" s="1"/>
    </row>
    <row r="155" spans="1:51" x14ac:dyDescent="0.25">
      <c r="F155"/>
      <c r="G155" s="2"/>
      <c r="O155" s="4"/>
      <c r="P155" s="9"/>
      <c r="Q155" s="9"/>
      <c r="R155" s="9"/>
      <c r="S155" s="9"/>
      <c r="T155" s="9"/>
      <c r="U155" s="9"/>
      <c r="V155" s="9"/>
      <c r="W155" s="9"/>
      <c r="X155" s="9"/>
      <c r="Y155" s="9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P155" s="1"/>
      <c r="AQ155" s="1"/>
      <c r="AR155" s="1"/>
      <c r="AS155" s="1"/>
      <c r="AT155" s="1"/>
      <c r="AU155" s="1"/>
      <c r="AV155" s="1"/>
      <c r="AW155" s="1"/>
      <c r="AX155" s="1"/>
      <c r="AY155" s="1"/>
    </row>
    <row r="156" spans="1:51" x14ac:dyDescent="0.25">
      <c r="F156" s="2"/>
      <c r="G156" s="2"/>
      <c r="O156" s="4"/>
      <c r="P156" s="9"/>
      <c r="Q156" s="9"/>
      <c r="R156" s="9"/>
      <c r="S156" s="9"/>
      <c r="T156" s="9"/>
      <c r="U156" s="9"/>
      <c r="V156" s="9"/>
      <c r="W156" s="9"/>
      <c r="X156" s="9"/>
      <c r="Y156" s="9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P156" s="1"/>
      <c r="AQ156" s="1"/>
      <c r="AR156" s="1"/>
      <c r="AS156" s="1"/>
      <c r="AT156" s="1"/>
      <c r="AU156" s="1"/>
      <c r="AV156" s="1"/>
      <c r="AW156" s="1"/>
      <c r="AX156" s="1"/>
      <c r="AY156" s="1"/>
    </row>
    <row r="157" spans="1:51" x14ac:dyDescent="0.25">
      <c r="F157"/>
      <c r="G157" s="2"/>
      <c r="O157" s="4"/>
      <c r="P157" s="9"/>
      <c r="Q157" s="9"/>
      <c r="R157" s="9"/>
      <c r="S157" s="9"/>
      <c r="T157" s="9"/>
      <c r="U157" s="9"/>
      <c r="V157" s="9"/>
      <c r="W157" s="9"/>
      <c r="X157" s="9"/>
      <c r="Y157" s="9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P157" s="1"/>
      <c r="AQ157" s="1"/>
      <c r="AR157" s="1"/>
      <c r="AS157" s="1"/>
      <c r="AT157" s="1"/>
      <c r="AU157" s="1"/>
      <c r="AV157" s="1"/>
      <c r="AW157" s="1"/>
      <c r="AX157" s="1"/>
      <c r="AY157" s="1"/>
    </row>
    <row r="158" spans="1:51" x14ac:dyDescent="0.25">
      <c r="F158" s="2"/>
      <c r="G158" s="2"/>
      <c r="O158" s="4"/>
      <c r="P158" s="9"/>
      <c r="Q158" s="9"/>
      <c r="R158" s="9"/>
      <c r="S158" s="9"/>
      <c r="T158" s="9"/>
      <c r="U158" s="9"/>
      <c r="V158" s="9"/>
      <c r="W158" s="9"/>
      <c r="X158" s="9"/>
      <c r="Y158" s="9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P158" s="1"/>
      <c r="AQ158" s="1"/>
      <c r="AR158" s="1"/>
      <c r="AS158" s="1"/>
      <c r="AT158" s="1"/>
      <c r="AU158" s="1"/>
      <c r="AV158" s="1"/>
      <c r="AW158" s="1"/>
      <c r="AX158" s="1"/>
      <c r="AY158" s="1"/>
    </row>
    <row r="159" spans="1:51" x14ac:dyDescent="0.25">
      <c r="F159" s="2"/>
      <c r="G159" s="2"/>
      <c r="O159" s="4"/>
      <c r="P159" s="9"/>
      <c r="Q159" s="9"/>
      <c r="R159" s="9"/>
      <c r="S159" s="9"/>
      <c r="T159" s="9"/>
      <c r="U159" s="9"/>
      <c r="V159" s="9"/>
      <c r="W159" s="9"/>
      <c r="X159" s="9"/>
      <c r="Y159" s="9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P159" s="1"/>
      <c r="AQ159" s="1"/>
      <c r="AR159" s="1"/>
      <c r="AS159" s="1"/>
      <c r="AT159" s="1"/>
      <c r="AU159" s="1"/>
      <c r="AV159" s="1"/>
      <c r="AW159" s="1"/>
      <c r="AX159" s="1"/>
      <c r="AY159" s="1"/>
    </row>
    <row r="160" spans="1:51" x14ac:dyDescent="0.25">
      <c r="F160"/>
      <c r="G160" s="2"/>
      <c r="O160" s="4"/>
      <c r="P160" s="9"/>
      <c r="Q160" s="9"/>
      <c r="R160" s="9"/>
      <c r="S160" s="9"/>
      <c r="T160" s="9"/>
      <c r="U160" s="9"/>
      <c r="V160" s="9"/>
      <c r="W160" s="9"/>
      <c r="X160" s="9"/>
      <c r="Y160" s="9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P160" s="1"/>
      <c r="AQ160" s="1"/>
      <c r="AR160" s="1"/>
      <c r="AS160" s="1"/>
      <c r="AT160" s="1"/>
      <c r="AU160" s="1"/>
      <c r="AV160" s="1"/>
      <c r="AW160" s="1"/>
      <c r="AX160" s="1"/>
      <c r="AY160" s="1"/>
    </row>
    <row r="161" spans="1:51" x14ac:dyDescent="0.25">
      <c r="F161"/>
      <c r="G161" s="2"/>
      <c r="O161" s="4"/>
      <c r="P161" s="9"/>
      <c r="Q161" s="9"/>
      <c r="R161" s="9"/>
      <c r="S161" s="9"/>
      <c r="T161" s="9"/>
      <c r="U161" s="9"/>
      <c r="V161" s="9"/>
      <c r="W161" s="9"/>
      <c r="X161" s="9"/>
      <c r="Y161" s="9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P161" s="1"/>
      <c r="AQ161" s="1"/>
      <c r="AR161" s="1"/>
      <c r="AS161" s="1"/>
      <c r="AT161" s="1"/>
      <c r="AU161" s="1"/>
      <c r="AV161" s="1"/>
      <c r="AW161" s="1"/>
      <c r="AX161" s="1"/>
      <c r="AY161" s="1"/>
    </row>
    <row r="162" spans="1:51" x14ac:dyDescent="0.25">
      <c r="F162"/>
      <c r="G162" s="2"/>
      <c r="O162" s="4"/>
      <c r="P162" s="9"/>
      <c r="Q162" s="9"/>
      <c r="R162" s="9"/>
      <c r="S162" s="9"/>
      <c r="T162" s="9"/>
      <c r="U162" s="9"/>
      <c r="V162" s="9"/>
      <c r="W162" s="9"/>
      <c r="X162" s="9"/>
      <c r="Y162" s="9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P162" s="1"/>
      <c r="AQ162" s="1"/>
      <c r="AR162" s="1"/>
      <c r="AS162" s="1"/>
      <c r="AT162" s="1"/>
      <c r="AU162" s="1"/>
      <c r="AV162" s="1"/>
      <c r="AW162" s="1"/>
      <c r="AX162" s="1"/>
      <c r="AY162" s="1"/>
    </row>
    <row r="163" spans="1:51" x14ac:dyDescent="0.25">
      <c r="F163"/>
      <c r="G163" s="2"/>
      <c r="O163" s="4"/>
      <c r="P163" s="9"/>
      <c r="Q163" s="9"/>
      <c r="R163" s="9"/>
      <c r="S163" s="9"/>
      <c r="T163" s="9"/>
      <c r="U163" s="9"/>
      <c r="V163" s="9"/>
      <c r="W163" s="9"/>
      <c r="X163" s="9"/>
      <c r="Y163" s="9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P163" s="1"/>
      <c r="AQ163" s="1"/>
      <c r="AR163" s="1"/>
      <c r="AS163" s="1"/>
      <c r="AT163" s="1"/>
      <c r="AU163" s="1"/>
      <c r="AV163" s="1"/>
      <c r="AW163" s="1"/>
      <c r="AX163" s="1"/>
      <c r="AY163" s="1"/>
    </row>
    <row r="164" spans="1:51" x14ac:dyDescent="0.25">
      <c r="A164" s="11"/>
      <c r="F164"/>
      <c r="G164" s="2"/>
      <c r="O164" s="4"/>
      <c r="P164" s="9"/>
      <c r="Q164" s="9"/>
      <c r="R164" s="9"/>
      <c r="S164" s="9"/>
      <c r="T164" s="9"/>
      <c r="U164" s="9"/>
      <c r="V164" s="9"/>
      <c r="W164" s="9"/>
      <c r="X164" s="9"/>
      <c r="Y164" s="9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P164" s="1"/>
      <c r="AQ164" s="1"/>
      <c r="AR164" s="1"/>
      <c r="AS164" s="1"/>
      <c r="AT164" s="1"/>
      <c r="AU164" s="1"/>
      <c r="AV164" s="1"/>
      <c r="AW164" s="1"/>
      <c r="AX164" s="1"/>
      <c r="AY164" s="1"/>
    </row>
    <row r="165" spans="1:51" x14ac:dyDescent="0.25">
      <c r="F165"/>
      <c r="G165" s="2"/>
      <c r="O165" s="4"/>
      <c r="P165" s="9"/>
      <c r="Q165" s="9"/>
      <c r="R165" s="9"/>
      <c r="S165" s="9"/>
      <c r="T165" s="9"/>
      <c r="U165" s="9"/>
      <c r="V165" s="9"/>
      <c r="W165" s="9"/>
      <c r="X165" s="9"/>
      <c r="Y165" s="9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P165" s="1"/>
      <c r="AQ165" s="1"/>
      <c r="AR165" s="1"/>
      <c r="AS165" s="1"/>
      <c r="AT165" s="1"/>
      <c r="AU165" s="1"/>
      <c r="AV165" s="1"/>
      <c r="AW165" s="1"/>
      <c r="AX165" s="1"/>
      <c r="AY165" s="1"/>
    </row>
    <row r="166" spans="1:51" x14ac:dyDescent="0.25">
      <c r="F166"/>
      <c r="G166" s="2"/>
      <c r="O166" s="4"/>
      <c r="P166" s="9"/>
      <c r="Q166" s="9"/>
      <c r="R166" s="9"/>
      <c r="S166" s="9"/>
      <c r="T166" s="9"/>
      <c r="U166" s="9"/>
      <c r="V166" s="9"/>
      <c r="W166" s="9"/>
      <c r="X166" s="9"/>
      <c r="Y166" s="9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P166" s="1"/>
      <c r="AQ166" s="1"/>
      <c r="AR166" s="1"/>
      <c r="AS166" s="1"/>
      <c r="AT166" s="1"/>
      <c r="AU166" s="1"/>
      <c r="AV166" s="1"/>
      <c r="AW166" s="1"/>
      <c r="AX166" s="1"/>
      <c r="AY166" s="1"/>
    </row>
    <row r="167" spans="1:51" x14ac:dyDescent="0.25">
      <c r="F167"/>
      <c r="G167" s="2"/>
      <c r="O167" s="4"/>
      <c r="P167" s="9"/>
      <c r="Q167" s="9"/>
      <c r="R167" s="9"/>
      <c r="S167" s="9"/>
      <c r="T167" s="9"/>
      <c r="U167" s="9"/>
      <c r="V167" s="9"/>
      <c r="W167" s="9"/>
      <c r="X167" s="9"/>
      <c r="Y167" s="9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P167" s="1"/>
      <c r="AQ167" s="1"/>
      <c r="AR167" s="1"/>
      <c r="AS167" s="1"/>
      <c r="AT167" s="1"/>
      <c r="AU167" s="1"/>
      <c r="AV167" s="1"/>
      <c r="AW167" s="1"/>
      <c r="AX167" s="1"/>
      <c r="AY167" s="1"/>
    </row>
    <row r="168" spans="1:51" x14ac:dyDescent="0.25">
      <c r="F168" s="2"/>
      <c r="G168" s="2"/>
      <c r="O168" s="4"/>
      <c r="P168" s="9"/>
      <c r="Q168" s="9"/>
      <c r="R168" s="9"/>
      <c r="S168" s="9"/>
      <c r="T168" s="9"/>
      <c r="U168" s="9"/>
      <c r="V168" s="9"/>
      <c r="W168" s="9"/>
      <c r="X168" s="9"/>
      <c r="Y168" s="9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P168" s="1"/>
      <c r="AQ168" s="1"/>
      <c r="AR168" s="1"/>
      <c r="AS168" s="1"/>
      <c r="AT168" s="1"/>
      <c r="AU168" s="1"/>
      <c r="AV168" s="1"/>
      <c r="AW168" s="1"/>
      <c r="AX168" s="1"/>
      <c r="AY168" s="1"/>
    </row>
    <row r="169" spans="1:51" x14ac:dyDescent="0.25">
      <c r="F169" s="2"/>
      <c r="G169" s="2"/>
      <c r="O169" s="4"/>
      <c r="P169" s="9"/>
      <c r="Q169" s="9"/>
      <c r="R169" s="9"/>
      <c r="S169" s="9"/>
      <c r="T169" s="9"/>
      <c r="U169" s="9"/>
      <c r="V169" s="9"/>
      <c r="W169" s="9"/>
      <c r="X169" s="9"/>
      <c r="Y169" s="9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P169" s="1"/>
      <c r="AQ169" s="1"/>
      <c r="AR169" s="1"/>
      <c r="AS169" s="1"/>
      <c r="AT169" s="1"/>
      <c r="AU169" s="1"/>
      <c r="AV169" s="1"/>
      <c r="AW169" s="1"/>
      <c r="AX169" s="1"/>
      <c r="AY169" s="1"/>
    </row>
    <row r="170" spans="1:51" x14ac:dyDescent="0.25">
      <c r="F170" s="2"/>
      <c r="G170" s="2"/>
      <c r="O170" s="4"/>
      <c r="P170" s="9"/>
      <c r="Q170" s="9"/>
      <c r="R170" s="9"/>
      <c r="S170" s="9"/>
      <c r="T170" s="9"/>
      <c r="U170" s="9"/>
      <c r="V170" s="9"/>
      <c r="W170" s="9"/>
      <c r="X170" s="9"/>
      <c r="Y170" s="9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P170" s="1"/>
      <c r="AQ170" s="1"/>
      <c r="AR170" s="1"/>
      <c r="AS170" s="1"/>
      <c r="AT170" s="1"/>
      <c r="AU170" s="1"/>
      <c r="AV170" s="1"/>
      <c r="AW170" s="1"/>
      <c r="AX170" s="1"/>
      <c r="AY170" s="1"/>
    </row>
    <row r="171" spans="1:51" x14ac:dyDescent="0.25">
      <c r="F171"/>
      <c r="G171" s="2"/>
      <c r="O171" s="4"/>
      <c r="P171" s="9"/>
      <c r="Q171" s="9"/>
      <c r="R171" s="9"/>
      <c r="S171" s="9"/>
      <c r="T171" s="9"/>
      <c r="U171" s="9"/>
      <c r="V171" s="9"/>
      <c r="W171" s="9"/>
      <c r="X171" s="9"/>
      <c r="Y171" s="9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P171" s="1"/>
      <c r="AQ171" s="1"/>
      <c r="AR171" s="1"/>
      <c r="AS171" s="1"/>
      <c r="AT171" s="1"/>
      <c r="AU171" s="1"/>
      <c r="AV171" s="1"/>
      <c r="AW171" s="1"/>
      <c r="AX171" s="1"/>
      <c r="AY171" s="1"/>
    </row>
    <row r="172" spans="1:51" x14ac:dyDescent="0.25">
      <c r="F172" s="2"/>
      <c r="G172" s="2"/>
      <c r="O172" s="4"/>
      <c r="P172" s="9"/>
      <c r="Q172" s="9"/>
      <c r="R172" s="9"/>
      <c r="S172" s="9"/>
      <c r="T172" s="9"/>
      <c r="U172" s="9"/>
      <c r="V172" s="9"/>
      <c r="W172" s="9"/>
      <c r="X172" s="9"/>
      <c r="Y172" s="9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P172" s="1"/>
      <c r="AQ172" s="1"/>
      <c r="AR172" s="1"/>
      <c r="AS172" s="1"/>
      <c r="AT172" s="1"/>
      <c r="AU172" s="1"/>
      <c r="AV172" s="1"/>
      <c r="AW172" s="1"/>
      <c r="AX172" s="1"/>
      <c r="AY172" s="1"/>
    </row>
    <row r="173" spans="1:51" x14ac:dyDescent="0.25">
      <c r="F173" s="2"/>
      <c r="G173" s="2"/>
      <c r="O173" s="4"/>
      <c r="P173" s="9"/>
      <c r="Q173" s="9"/>
      <c r="R173" s="9"/>
      <c r="S173" s="9"/>
      <c r="T173" s="9"/>
      <c r="U173" s="9"/>
      <c r="V173" s="9"/>
      <c r="W173" s="9"/>
      <c r="X173" s="9"/>
      <c r="Y173" s="9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P173" s="1"/>
      <c r="AQ173" s="1"/>
      <c r="AR173" s="1"/>
      <c r="AS173" s="1"/>
      <c r="AT173" s="1"/>
      <c r="AU173" s="1"/>
      <c r="AV173" s="1"/>
      <c r="AW173" s="1"/>
      <c r="AX173" s="1"/>
      <c r="AY173" s="1"/>
    </row>
    <row r="174" spans="1:51" x14ac:dyDescent="0.25">
      <c r="F174" s="2"/>
      <c r="G174" s="2"/>
      <c r="O174" s="4"/>
      <c r="P174" s="9"/>
      <c r="Q174" s="9"/>
      <c r="R174" s="9"/>
      <c r="S174" s="9"/>
      <c r="T174" s="9"/>
      <c r="U174" s="9"/>
      <c r="V174" s="9"/>
      <c r="W174" s="9"/>
      <c r="X174" s="9"/>
      <c r="Y174" s="9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P174" s="1"/>
      <c r="AQ174" s="1"/>
      <c r="AR174" s="1"/>
      <c r="AS174" s="1"/>
      <c r="AT174" s="1"/>
      <c r="AU174" s="1"/>
      <c r="AV174" s="1"/>
      <c r="AW174" s="1"/>
      <c r="AX174" s="1"/>
      <c r="AY174" s="1"/>
    </row>
    <row r="175" spans="1:51" x14ac:dyDescent="0.25">
      <c r="F175"/>
      <c r="G175" s="2"/>
      <c r="O175" s="4"/>
      <c r="P175" s="9"/>
      <c r="Q175" s="9"/>
      <c r="R175" s="9"/>
      <c r="S175" s="9"/>
      <c r="T175" s="9"/>
      <c r="U175" s="9"/>
      <c r="V175" s="9"/>
      <c r="W175" s="9"/>
      <c r="X175" s="9"/>
      <c r="Y175" s="9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P175" s="1"/>
      <c r="AQ175" s="1"/>
      <c r="AR175" s="1"/>
      <c r="AS175" s="1"/>
      <c r="AT175" s="1"/>
      <c r="AU175" s="1"/>
      <c r="AV175" s="1"/>
      <c r="AW175" s="1"/>
      <c r="AX175" s="1"/>
      <c r="AY175" s="1"/>
    </row>
    <row r="176" spans="1:51" x14ac:dyDescent="0.25">
      <c r="F176"/>
      <c r="G176" s="2"/>
      <c r="O176" s="4"/>
      <c r="P176" s="9"/>
      <c r="Q176" s="9"/>
      <c r="R176" s="9"/>
      <c r="S176" s="9"/>
      <c r="T176" s="9"/>
      <c r="U176" s="9"/>
      <c r="V176" s="9"/>
      <c r="W176" s="9"/>
      <c r="X176" s="9"/>
      <c r="Y176" s="9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P176" s="1"/>
      <c r="AQ176" s="1"/>
      <c r="AR176" s="1"/>
      <c r="AS176" s="1"/>
      <c r="AT176" s="1"/>
      <c r="AU176" s="1"/>
      <c r="AV176" s="1"/>
      <c r="AW176" s="1"/>
      <c r="AX176" s="1"/>
      <c r="AY176" s="1"/>
    </row>
    <row r="177" spans="1:51" x14ac:dyDescent="0.25">
      <c r="F177"/>
      <c r="G177" s="2"/>
      <c r="O177" s="4"/>
      <c r="P177" s="9"/>
      <c r="Q177" s="9"/>
      <c r="R177" s="9"/>
      <c r="S177" s="9"/>
      <c r="T177" s="9"/>
      <c r="U177" s="9"/>
      <c r="V177" s="9"/>
      <c r="W177" s="9"/>
      <c r="X177" s="9"/>
      <c r="Y177" s="9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P177" s="1"/>
      <c r="AQ177" s="1"/>
      <c r="AR177" s="1"/>
      <c r="AS177" s="1"/>
      <c r="AT177" s="1"/>
      <c r="AU177" s="1"/>
      <c r="AV177" s="1"/>
      <c r="AW177" s="1"/>
      <c r="AX177" s="1"/>
      <c r="AY177" s="1"/>
    </row>
    <row r="178" spans="1:51" x14ac:dyDescent="0.25">
      <c r="F178"/>
      <c r="G178" s="2"/>
      <c r="O178" s="4"/>
      <c r="P178" s="9"/>
      <c r="Q178" s="9"/>
      <c r="R178" s="9"/>
      <c r="S178" s="9"/>
      <c r="T178" s="9"/>
      <c r="U178" s="9"/>
      <c r="V178" s="9"/>
      <c r="W178" s="9"/>
      <c r="X178" s="9"/>
      <c r="Y178" s="9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P178" s="1"/>
      <c r="AQ178" s="1"/>
      <c r="AR178" s="1"/>
      <c r="AS178" s="1"/>
      <c r="AT178" s="1"/>
      <c r="AU178" s="1"/>
      <c r="AV178" s="1"/>
      <c r="AW178" s="1"/>
      <c r="AX178" s="1"/>
      <c r="AY178" s="1"/>
    </row>
    <row r="179" spans="1:51" x14ac:dyDescent="0.25">
      <c r="F179"/>
      <c r="G179" s="2"/>
      <c r="O179" s="4"/>
      <c r="P179" s="9"/>
      <c r="Q179" s="9"/>
      <c r="R179" s="9"/>
      <c r="S179" s="9"/>
      <c r="T179" s="9"/>
      <c r="U179" s="9"/>
      <c r="V179" s="9"/>
      <c r="W179" s="9"/>
      <c r="X179" s="9"/>
      <c r="Y179" s="9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P179" s="1"/>
      <c r="AQ179" s="1"/>
      <c r="AR179" s="1"/>
      <c r="AS179" s="1"/>
      <c r="AT179" s="1"/>
      <c r="AU179" s="1"/>
      <c r="AV179" s="1"/>
      <c r="AW179" s="1"/>
      <c r="AX179" s="1"/>
      <c r="AY179" s="1"/>
    </row>
    <row r="180" spans="1:51" x14ac:dyDescent="0.25">
      <c r="F180" s="2"/>
      <c r="G180" s="2"/>
      <c r="O180" s="4"/>
      <c r="P180" s="9"/>
      <c r="Q180" s="9"/>
      <c r="R180" s="9"/>
      <c r="S180" s="9"/>
      <c r="T180" s="9"/>
      <c r="U180" s="9"/>
      <c r="V180" s="9"/>
      <c r="W180" s="9"/>
      <c r="X180" s="9"/>
      <c r="Y180" s="9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P180" s="1"/>
      <c r="AQ180" s="1"/>
      <c r="AR180" s="1"/>
      <c r="AS180" s="1"/>
      <c r="AT180" s="1"/>
      <c r="AU180" s="1"/>
      <c r="AV180" s="1"/>
      <c r="AW180" s="1"/>
      <c r="AX180" s="1"/>
      <c r="AY180" s="1"/>
    </row>
    <row r="181" spans="1:51" x14ac:dyDescent="0.25">
      <c r="F181" s="2"/>
      <c r="G181" s="2"/>
      <c r="O181" s="4"/>
      <c r="P181" s="9"/>
      <c r="Q181" s="9"/>
      <c r="R181" s="9"/>
      <c r="S181" s="9"/>
      <c r="T181" s="9"/>
      <c r="U181" s="9"/>
      <c r="V181" s="9"/>
      <c r="W181" s="9"/>
      <c r="X181" s="9"/>
      <c r="Y181" s="9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P181" s="1"/>
      <c r="AQ181" s="1"/>
      <c r="AR181" s="1"/>
      <c r="AS181" s="1"/>
      <c r="AT181" s="1"/>
      <c r="AU181" s="1"/>
      <c r="AV181" s="1"/>
      <c r="AW181" s="1"/>
      <c r="AX181" s="1"/>
      <c r="AY181" s="1"/>
    </row>
    <row r="182" spans="1:51" x14ac:dyDescent="0.25">
      <c r="A182" s="11"/>
      <c r="F182" s="2"/>
      <c r="G182" s="2"/>
      <c r="O182" s="4"/>
      <c r="P182" s="9"/>
      <c r="Q182" s="9"/>
      <c r="R182" s="9"/>
      <c r="S182" s="9"/>
      <c r="T182" s="9"/>
      <c r="U182" s="9"/>
      <c r="V182" s="9"/>
      <c r="W182" s="9"/>
      <c r="X182" s="9"/>
      <c r="Y182" s="9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P182" s="1"/>
      <c r="AQ182" s="1"/>
      <c r="AR182" s="1"/>
      <c r="AS182" s="1"/>
      <c r="AT182" s="1"/>
      <c r="AU182" s="1"/>
      <c r="AV182" s="1"/>
      <c r="AW182" s="1"/>
      <c r="AX182" s="1"/>
      <c r="AY182" s="1"/>
    </row>
    <row r="183" spans="1:51" x14ac:dyDescent="0.25">
      <c r="F183"/>
      <c r="G183" s="2"/>
      <c r="O183" s="4"/>
      <c r="P183" s="9"/>
      <c r="Q183" s="9"/>
      <c r="R183" s="9"/>
      <c r="S183" s="9"/>
      <c r="T183" s="9"/>
      <c r="U183" s="9"/>
      <c r="V183" s="9"/>
      <c r="W183" s="9"/>
      <c r="X183" s="9"/>
      <c r="Y183" s="9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P183" s="1"/>
      <c r="AQ183" s="1"/>
      <c r="AR183" s="1"/>
      <c r="AS183" s="1"/>
      <c r="AT183" s="1"/>
      <c r="AU183" s="1"/>
      <c r="AV183" s="1"/>
      <c r="AW183" s="1"/>
      <c r="AX183" s="1"/>
      <c r="AY183" s="1"/>
    </row>
    <row r="184" spans="1:51" x14ac:dyDescent="0.25">
      <c r="A184" s="11"/>
      <c r="F184"/>
      <c r="G184" s="2"/>
      <c r="O184" s="4"/>
      <c r="P184" s="9"/>
      <c r="Q184" s="9"/>
      <c r="R184" s="9"/>
      <c r="S184" s="9"/>
      <c r="T184" s="9"/>
      <c r="U184" s="9"/>
      <c r="V184" s="9"/>
      <c r="W184" s="9"/>
      <c r="X184" s="9"/>
      <c r="Y184" s="9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P184" s="1"/>
      <c r="AQ184" s="1"/>
      <c r="AR184" s="1"/>
      <c r="AS184" s="1"/>
      <c r="AT184" s="1"/>
      <c r="AU184" s="1"/>
      <c r="AV184" s="1"/>
      <c r="AW184" s="1"/>
      <c r="AX184" s="1"/>
      <c r="AY184" s="1"/>
    </row>
    <row r="185" spans="1:51" x14ac:dyDescent="0.25">
      <c r="F185"/>
      <c r="G185" s="2"/>
      <c r="O185" s="4"/>
      <c r="P185" s="9"/>
      <c r="Q185" s="9"/>
      <c r="R185" s="9"/>
      <c r="S185" s="9"/>
      <c r="T185" s="9"/>
      <c r="U185" s="9"/>
      <c r="V185" s="9"/>
      <c r="W185" s="9"/>
      <c r="X185" s="9"/>
      <c r="Y185" s="9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P185" s="1"/>
      <c r="AQ185" s="1"/>
      <c r="AR185" s="1"/>
      <c r="AS185" s="1"/>
      <c r="AT185" s="1"/>
      <c r="AU185" s="1"/>
      <c r="AV185" s="1"/>
      <c r="AW185" s="1"/>
      <c r="AX185" s="1"/>
      <c r="AY185" s="1"/>
    </row>
    <row r="186" spans="1:51" x14ac:dyDescent="0.25">
      <c r="G186" s="2"/>
      <c r="O186" s="4"/>
      <c r="P186" s="9"/>
      <c r="Q186" s="9"/>
      <c r="R186" s="9"/>
      <c r="S186" s="9"/>
      <c r="T186" s="9"/>
      <c r="U186" s="9"/>
      <c r="V186" s="9"/>
      <c r="W186" s="9"/>
      <c r="X186" s="9"/>
      <c r="Y186" s="9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P186" s="1"/>
      <c r="AQ186" s="1"/>
      <c r="AR186" s="1"/>
      <c r="AS186" s="1"/>
      <c r="AT186" s="1"/>
      <c r="AU186" s="1"/>
      <c r="AV186" s="1"/>
      <c r="AW186" s="1"/>
      <c r="AX186" s="1"/>
      <c r="AY186" s="1"/>
    </row>
    <row r="187" spans="1:51" x14ac:dyDescent="0.25">
      <c r="F187" s="2"/>
      <c r="G187" s="2"/>
      <c r="O187" s="4"/>
      <c r="P187" s="9"/>
      <c r="Q187" s="9"/>
      <c r="R187" s="9"/>
      <c r="S187" s="9"/>
      <c r="T187" s="9"/>
      <c r="U187" s="9"/>
      <c r="V187" s="9"/>
      <c r="W187" s="9"/>
      <c r="X187" s="9"/>
      <c r="Y187" s="9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P187" s="1"/>
      <c r="AQ187" s="1"/>
      <c r="AR187" s="1"/>
      <c r="AS187" s="1"/>
      <c r="AT187" s="1"/>
      <c r="AU187" s="1"/>
      <c r="AV187" s="1"/>
      <c r="AW187" s="1"/>
      <c r="AX187" s="1"/>
      <c r="AY187" s="1"/>
    </row>
    <row r="188" spans="1:51" x14ac:dyDescent="0.25">
      <c r="F188" s="2"/>
      <c r="G188" s="2"/>
      <c r="O188" s="4"/>
      <c r="P188" s="9"/>
      <c r="Q188" s="9"/>
      <c r="R188" s="9"/>
      <c r="S188" s="9"/>
      <c r="T188" s="9"/>
      <c r="U188" s="9"/>
      <c r="V188" s="9"/>
      <c r="W188" s="9"/>
      <c r="X188" s="9"/>
      <c r="Y188" s="9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P188" s="1"/>
      <c r="AQ188" s="1"/>
      <c r="AR188" s="1"/>
      <c r="AS188" s="1"/>
      <c r="AT188" s="1"/>
      <c r="AU188" s="1"/>
      <c r="AV188" s="1"/>
      <c r="AW188" s="1"/>
      <c r="AX188" s="1"/>
      <c r="AY188" s="1"/>
    </row>
    <row r="189" spans="1:51" x14ac:dyDescent="0.25">
      <c r="A189" s="11"/>
      <c r="F189" s="2"/>
      <c r="G189" s="2"/>
      <c r="O189" s="4"/>
      <c r="P189" s="9"/>
      <c r="Q189" s="9"/>
      <c r="R189" s="9"/>
      <c r="S189" s="9"/>
      <c r="T189" s="9"/>
      <c r="U189" s="9"/>
      <c r="V189" s="9"/>
      <c r="W189" s="9"/>
      <c r="X189" s="9"/>
      <c r="Y189" s="9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P189" s="1"/>
      <c r="AQ189" s="1"/>
      <c r="AR189" s="1"/>
      <c r="AS189" s="1"/>
      <c r="AT189" s="1"/>
      <c r="AU189" s="1"/>
      <c r="AV189" s="1"/>
      <c r="AW189" s="1"/>
      <c r="AX189" s="1"/>
      <c r="AY189" s="1"/>
    </row>
    <row r="190" spans="1:51" x14ac:dyDescent="0.25">
      <c r="F190"/>
      <c r="G190" s="2"/>
      <c r="O190" s="4"/>
      <c r="P190" s="9"/>
      <c r="Q190" s="9"/>
      <c r="R190" s="9"/>
      <c r="S190" s="9"/>
      <c r="T190" s="9"/>
      <c r="U190" s="9"/>
      <c r="V190" s="9"/>
      <c r="W190" s="9"/>
      <c r="X190" s="9"/>
      <c r="Y190" s="9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P190" s="1"/>
      <c r="AQ190" s="1"/>
      <c r="AR190" s="1"/>
      <c r="AS190" s="1"/>
      <c r="AT190" s="1"/>
      <c r="AU190" s="1"/>
      <c r="AV190" s="1"/>
      <c r="AW190" s="1"/>
      <c r="AX190" s="1"/>
      <c r="AY190" s="1"/>
    </row>
    <row r="191" spans="1:51" x14ac:dyDescent="0.25">
      <c r="F191" s="2"/>
      <c r="G191" s="2"/>
      <c r="O191" s="4"/>
      <c r="P191" s="9"/>
      <c r="Q191" s="9"/>
      <c r="R191" s="9"/>
      <c r="S191" s="9"/>
      <c r="T191" s="9"/>
      <c r="U191" s="9"/>
      <c r="V191" s="9"/>
      <c r="W191" s="9"/>
      <c r="X191" s="9"/>
      <c r="Y191" s="9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P191" s="1"/>
      <c r="AQ191" s="1"/>
      <c r="AR191" s="1"/>
      <c r="AS191" s="1"/>
      <c r="AT191" s="1"/>
      <c r="AU191" s="1"/>
      <c r="AV191" s="1"/>
      <c r="AW191" s="1"/>
      <c r="AX191" s="1"/>
      <c r="AY191" s="1"/>
    </row>
    <row r="192" spans="1:51" x14ac:dyDescent="0.25">
      <c r="F192" s="2"/>
      <c r="G192" s="2"/>
      <c r="O192" s="4"/>
      <c r="P192" s="9"/>
      <c r="Q192" s="9"/>
      <c r="R192" s="9"/>
      <c r="S192" s="9"/>
      <c r="T192" s="9"/>
      <c r="U192" s="9"/>
      <c r="V192" s="9"/>
      <c r="W192" s="9"/>
      <c r="X192" s="9"/>
      <c r="Y192" s="9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P192" s="1"/>
      <c r="AQ192" s="1"/>
      <c r="AR192" s="1"/>
      <c r="AS192" s="1"/>
      <c r="AT192" s="1"/>
      <c r="AU192" s="1"/>
      <c r="AV192" s="1"/>
      <c r="AW192" s="1"/>
      <c r="AX192" s="1"/>
      <c r="AY192" s="1"/>
    </row>
    <row r="193" spans="1:51" x14ac:dyDescent="0.25">
      <c r="F193" s="2"/>
      <c r="G193" s="2"/>
      <c r="O193" s="4"/>
      <c r="P193" s="9"/>
      <c r="Q193" s="9"/>
      <c r="R193" s="9"/>
      <c r="S193" s="9"/>
      <c r="T193" s="9"/>
      <c r="U193" s="9"/>
      <c r="V193" s="9"/>
      <c r="W193" s="9"/>
      <c r="X193" s="9"/>
      <c r="Y193" s="9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P193" s="1"/>
      <c r="AQ193" s="1"/>
      <c r="AR193" s="1"/>
      <c r="AS193" s="1"/>
      <c r="AT193" s="1"/>
      <c r="AU193" s="1"/>
      <c r="AV193" s="1"/>
      <c r="AW193" s="1"/>
      <c r="AX193" s="1"/>
      <c r="AY193" s="1"/>
    </row>
    <row r="194" spans="1:51" x14ac:dyDescent="0.25">
      <c r="F194"/>
      <c r="G194" s="2"/>
      <c r="O194" s="4"/>
      <c r="P194" s="9"/>
      <c r="Q194" s="9"/>
      <c r="R194" s="9"/>
      <c r="S194" s="9"/>
      <c r="T194" s="9"/>
      <c r="U194" s="9"/>
      <c r="V194" s="9"/>
      <c r="W194" s="9"/>
      <c r="X194" s="9"/>
      <c r="Y194" s="9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P194" s="1"/>
      <c r="AQ194" s="1"/>
      <c r="AR194" s="1"/>
      <c r="AS194" s="1"/>
      <c r="AT194" s="1"/>
      <c r="AU194" s="1"/>
      <c r="AV194" s="1"/>
      <c r="AW194" s="1"/>
      <c r="AX194" s="1"/>
      <c r="AY194" s="1"/>
    </row>
    <row r="195" spans="1:51" x14ac:dyDescent="0.25">
      <c r="F195"/>
      <c r="G195" s="2"/>
      <c r="O195" s="4"/>
      <c r="P195" s="9"/>
      <c r="Q195" s="9"/>
      <c r="R195" s="9"/>
      <c r="S195" s="9"/>
      <c r="T195" s="9"/>
      <c r="U195" s="9"/>
      <c r="V195" s="9"/>
      <c r="W195" s="9"/>
      <c r="X195" s="9"/>
      <c r="Y195" s="9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P195" s="1"/>
      <c r="AQ195" s="1"/>
      <c r="AR195" s="1"/>
      <c r="AS195" s="1"/>
      <c r="AT195" s="1"/>
      <c r="AU195" s="1"/>
      <c r="AV195" s="1"/>
      <c r="AW195" s="1"/>
      <c r="AX195" s="1"/>
      <c r="AY195" s="1"/>
    </row>
    <row r="196" spans="1:51" x14ac:dyDescent="0.25">
      <c r="F196" s="2"/>
      <c r="G196" s="2"/>
      <c r="O196" s="4"/>
      <c r="P196" s="9"/>
      <c r="Q196" s="9"/>
      <c r="R196" s="9"/>
      <c r="S196" s="9"/>
      <c r="T196" s="9"/>
      <c r="U196" s="9"/>
      <c r="V196" s="9"/>
      <c r="W196" s="9"/>
      <c r="X196" s="9"/>
      <c r="Y196" s="9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P196" s="1"/>
      <c r="AQ196" s="1"/>
      <c r="AR196" s="1"/>
      <c r="AS196" s="1"/>
      <c r="AT196" s="1"/>
      <c r="AU196" s="1"/>
      <c r="AV196" s="1"/>
      <c r="AW196" s="1"/>
      <c r="AX196" s="1"/>
      <c r="AY196" s="1"/>
    </row>
    <row r="197" spans="1:51" x14ac:dyDescent="0.25">
      <c r="F197"/>
      <c r="G197" s="2"/>
      <c r="O197" s="4"/>
      <c r="P197" s="9"/>
      <c r="Q197" s="9"/>
      <c r="R197" s="9"/>
      <c r="S197" s="9"/>
      <c r="T197" s="9"/>
      <c r="U197" s="9"/>
      <c r="V197" s="9"/>
      <c r="W197" s="9"/>
      <c r="X197" s="9"/>
      <c r="Y197" s="9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P197" s="1"/>
      <c r="AQ197" s="1"/>
      <c r="AR197" s="1"/>
      <c r="AS197" s="1"/>
      <c r="AT197" s="1"/>
      <c r="AU197" s="1"/>
      <c r="AV197" s="1"/>
      <c r="AW197" s="1"/>
      <c r="AX197" s="1"/>
      <c r="AY197" s="1"/>
    </row>
    <row r="198" spans="1:51" x14ac:dyDescent="0.25">
      <c r="F198"/>
      <c r="G198" s="2"/>
      <c r="O198" s="4"/>
      <c r="P198" s="9"/>
      <c r="Q198" s="9"/>
      <c r="R198" s="9"/>
      <c r="S198" s="9"/>
      <c r="T198" s="9"/>
      <c r="U198" s="9"/>
      <c r="V198" s="9"/>
      <c r="W198" s="9"/>
      <c r="X198" s="9"/>
      <c r="Y198" s="9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P198" s="1"/>
      <c r="AQ198" s="1"/>
      <c r="AR198" s="1"/>
      <c r="AS198" s="1"/>
      <c r="AT198" s="1"/>
      <c r="AU198" s="1"/>
      <c r="AV198" s="1"/>
      <c r="AW198" s="1"/>
      <c r="AX198" s="1"/>
      <c r="AY198" s="1"/>
    </row>
    <row r="199" spans="1:51" x14ac:dyDescent="0.25">
      <c r="F199"/>
      <c r="G199" s="2"/>
      <c r="O199" s="4"/>
      <c r="P199" s="9"/>
      <c r="Q199" s="9"/>
      <c r="R199" s="9"/>
      <c r="S199" s="9"/>
      <c r="T199" s="9"/>
      <c r="U199" s="9"/>
      <c r="V199" s="9"/>
      <c r="W199" s="9"/>
      <c r="X199" s="9"/>
      <c r="Y199" s="9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P199" s="1"/>
      <c r="AQ199" s="1"/>
      <c r="AR199" s="1"/>
      <c r="AS199" s="1"/>
      <c r="AT199" s="1"/>
      <c r="AU199" s="1"/>
      <c r="AV199" s="1"/>
      <c r="AW199" s="1"/>
      <c r="AX199" s="1"/>
      <c r="AY199" s="1"/>
    </row>
    <row r="200" spans="1:51" x14ac:dyDescent="0.25">
      <c r="F200"/>
      <c r="G200" s="2"/>
      <c r="O200" s="4"/>
      <c r="P200" s="9"/>
      <c r="Q200" s="9"/>
      <c r="R200" s="9"/>
      <c r="S200" s="9"/>
      <c r="T200" s="9"/>
      <c r="U200" s="9"/>
      <c r="V200" s="9"/>
      <c r="W200" s="9"/>
      <c r="X200" s="9"/>
      <c r="Y200" s="9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P200" s="1"/>
      <c r="AQ200" s="1"/>
      <c r="AR200" s="1"/>
      <c r="AS200" s="1"/>
      <c r="AT200" s="1"/>
      <c r="AU200" s="1"/>
      <c r="AV200" s="1"/>
      <c r="AW200" s="1"/>
      <c r="AX200" s="1"/>
      <c r="AY200" s="1"/>
    </row>
    <row r="201" spans="1:51" x14ac:dyDescent="0.25">
      <c r="F201" s="2"/>
      <c r="G201" s="2"/>
      <c r="O201" s="4"/>
      <c r="P201" s="9"/>
      <c r="Q201" s="9"/>
      <c r="R201" s="9"/>
      <c r="S201" s="9"/>
      <c r="T201" s="9"/>
      <c r="U201" s="9"/>
      <c r="V201" s="9"/>
      <c r="W201" s="9"/>
      <c r="X201" s="9"/>
      <c r="Y201" s="9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P201" s="1"/>
      <c r="AQ201" s="1"/>
      <c r="AR201" s="1"/>
      <c r="AS201" s="1"/>
      <c r="AT201" s="1"/>
      <c r="AU201" s="1"/>
      <c r="AV201" s="1"/>
      <c r="AW201" s="1"/>
      <c r="AX201" s="1"/>
      <c r="AY201" s="1"/>
    </row>
    <row r="202" spans="1:51" x14ac:dyDescent="0.25">
      <c r="F202" s="2"/>
      <c r="G202" s="2"/>
      <c r="O202" s="4"/>
      <c r="P202" s="9"/>
      <c r="Q202" s="9"/>
      <c r="R202" s="9"/>
      <c r="S202" s="9"/>
      <c r="T202" s="9"/>
      <c r="U202" s="9"/>
      <c r="V202" s="9"/>
      <c r="W202" s="9"/>
      <c r="X202" s="9"/>
      <c r="Y202" s="9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P202" s="1"/>
      <c r="AQ202" s="1"/>
      <c r="AR202" s="1"/>
      <c r="AS202" s="1"/>
      <c r="AT202" s="1"/>
      <c r="AU202" s="1"/>
      <c r="AV202" s="1"/>
      <c r="AW202" s="1"/>
      <c r="AX202" s="1"/>
      <c r="AY202" s="1"/>
    </row>
    <row r="203" spans="1:51" x14ac:dyDescent="0.25">
      <c r="F203"/>
      <c r="G203" s="2"/>
      <c r="O203" s="4"/>
      <c r="P203" s="9"/>
      <c r="Q203" s="9"/>
      <c r="R203" s="9"/>
      <c r="S203" s="9"/>
      <c r="T203" s="9"/>
      <c r="U203" s="9"/>
      <c r="V203" s="9"/>
      <c r="W203" s="9"/>
      <c r="X203" s="9"/>
      <c r="Y203" s="9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P203" s="1"/>
      <c r="AQ203" s="1"/>
      <c r="AR203" s="1"/>
      <c r="AS203" s="1"/>
      <c r="AT203" s="1"/>
      <c r="AU203" s="1"/>
      <c r="AV203" s="1"/>
      <c r="AW203" s="1"/>
      <c r="AX203" s="1"/>
      <c r="AY203" s="1"/>
    </row>
    <row r="204" spans="1:51" x14ac:dyDescent="0.25">
      <c r="F204"/>
      <c r="G204" s="2"/>
      <c r="O204" s="4"/>
      <c r="P204" s="9"/>
      <c r="Q204" s="9"/>
      <c r="R204" s="9"/>
      <c r="S204" s="9"/>
      <c r="T204" s="9"/>
      <c r="U204" s="9"/>
      <c r="V204" s="9"/>
      <c r="W204" s="9"/>
      <c r="X204" s="9"/>
      <c r="Y204" s="9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P204" s="1"/>
      <c r="AQ204" s="1"/>
      <c r="AR204" s="1"/>
      <c r="AS204" s="1"/>
      <c r="AT204" s="1"/>
      <c r="AU204" s="1"/>
      <c r="AV204" s="1"/>
      <c r="AW204" s="1"/>
      <c r="AX204" s="1"/>
      <c r="AY204" s="1"/>
    </row>
    <row r="205" spans="1:51" x14ac:dyDescent="0.25">
      <c r="F205" s="2"/>
      <c r="G205" s="2"/>
      <c r="O205" s="4"/>
      <c r="P205" s="9"/>
      <c r="Q205" s="9"/>
      <c r="R205" s="9"/>
      <c r="S205" s="9"/>
      <c r="T205" s="9"/>
      <c r="U205" s="9"/>
      <c r="V205" s="9"/>
      <c r="W205" s="9"/>
      <c r="X205" s="9"/>
      <c r="Y205" s="9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P205" s="1"/>
      <c r="AQ205" s="1"/>
      <c r="AR205" s="1"/>
      <c r="AS205" s="1"/>
      <c r="AT205" s="1"/>
      <c r="AU205" s="1"/>
      <c r="AV205" s="1"/>
      <c r="AW205" s="1"/>
      <c r="AX205" s="1"/>
      <c r="AY205" s="1"/>
    </row>
    <row r="206" spans="1:51" x14ac:dyDescent="0.25">
      <c r="A206" s="11"/>
      <c r="F206" s="2"/>
      <c r="G206" s="2"/>
      <c r="O206" s="4"/>
      <c r="P206" s="9"/>
      <c r="Q206" s="9"/>
      <c r="R206" s="9"/>
      <c r="S206" s="9"/>
      <c r="T206" s="9"/>
      <c r="U206" s="9"/>
      <c r="V206" s="9"/>
      <c r="W206" s="9"/>
      <c r="X206" s="9"/>
      <c r="Y206" s="9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P206" s="1"/>
      <c r="AQ206" s="1"/>
      <c r="AR206" s="1"/>
      <c r="AS206" s="1"/>
      <c r="AT206" s="1"/>
      <c r="AU206" s="1"/>
      <c r="AV206" s="1"/>
      <c r="AW206" s="1"/>
      <c r="AX206" s="1"/>
      <c r="AY206" s="1"/>
    </row>
    <row r="207" spans="1:51" x14ac:dyDescent="0.25">
      <c r="F207"/>
      <c r="G207" s="2"/>
      <c r="O207" s="4"/>
      <c r="P207" s="9"/>
      <c r="Q207" s="9"/>
      <c r="R207" s="9"/>
      <c r="S207" s="9"/>
      <c r="T207" s="9"/>
      <c r="U207" s="9"/>
      <c r="V207" s="9"/>
      <c r="W207" s="9"/>
      <c r="X207" s="9"/>
      <c r="Y207" s="9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P207" s="1"/>
      <c r="AQ207" s="1"/>
      <c r="AR207" s="1"/>
      <c r="AS207" s="1"/>
      <c r="AT207" s="1"/>
      <c r="AU207" s="1"/>
      <c r="AV207" s="1"/>
      <c r="AW207" s="1"/>
      <c r="AX207" s="1"/>
      <c r="AY207" s="1"/>
    </row>
    <row r="208" spans="1:51" x14ac:dyDescent="0.25">
      <c r="F208"/>
      <c r="G208" s="2"/>
      <c r="O208" s="4"/>
      <c r="P208" s="9"/>
      <c r="Q208" s="9"/>
      <c r="R208" s="9"/>
      <c r="S208" s="9"/>
      <c r="T208" s="9"/>
      <c r="U208" s="9"/>
      <c r="V208" s="9"/>
      <c r="W208" s="9"/>
      <c r="X208" s="9"/>
      <c r="Y208" s="9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P208" s="1"/>
      <c r="AQ208" s="1"/>
      <c r="AR208" s="1"/>
      <c r="AS208" s="1"/>
      <c r="AT208" s="1"/>
      <c r="AU208" s="1"/>
      <c r="AV208" s="1"/>
      <c r="AW208" s="1"/>
      <c r="AX208" s="1"/>
      <c r="AY208" s="1"/>
    </row>
    <row r="209" spans="1:51" x14ac:dyDescent="0.25">
      <c r="A209" s="11"/>
      <c r="F209"/>
      <c r="G209" s="2"/>
      <c r="O209" s="4"/>
      <c r="P209" s="9"/>
      <c r="Q209" s="9"/>
      <c r="R209" s="9"/>
      <c r="S209" s="9"/>
      <c r="T209" s="9"/>
      <c r="U209" s="9"/>
      <c r="V209" s="9"/>
      <c r="W209" s="9"/>
      <c r="X209" s="9"/>
      <c r="Y209" s="9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P209" s="1"/>
      <c r="AQ209" s="1"/>
      <c r="AR209" s="1"/>
      <c r="AS209" s="1"/>
      <c r="AT209" s="1"/>
      <c r="AU209" s="1"/>
      <c r="AV209" s="1"/>
      <c r="AW209" s="1"/>
      <c r="AX209" s="1"/>
      <c r="AY209" s="1"/>
    </row>
    <row r="210" spans="1:51" x14ac:dyDescent="0.25">
      <c r="F210"/>
      <c r="G210" s="2"/>
      <c r="O210" s="4"/>
      <c r="P210" s="9"/>
      <c r="Q210" s="9"/>
      <c r="R210" s="9"/>
      <c r="S210" s="9"/>
      <c r="T210" s="9"/>
      <c r="U210" s="9"/>
      <c r="V210" s="9"/>
      <c r="W210" s="9"/>
      <c r="X210" s="9"/>
      <c r="Y210" s="9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P210" s="1"/>
      <c r="AQ210" s="1"/>
      <c r="AR210" s="1"/>
      <c r="AS210" s="1"/>
      <c r="AT210" s="1"/>
      <c r="AU210" s="1"/>
      <c r="AV210" s="1"/>
      <c r="AW210" s="1"/>
      <c r="AX210" s="1"/>
      <c r="AY210" s="1"/>
    </row>
    <row r="211" spans="1:51" x14ac:dyDescent="0.25">
      <c r="F211" s="2"/>
      <c r="G211" s="2"/>
      <c r="O211" s="4"/>
      <c r="P211" s="9"/>
      <c r="Q211" s="9"/>
      <c r="R211" s="9"/>
      <c r="S211" s="9"/>
      <c r="T211" s="9"/>
      <c r="U211" s="9"/>
      <c r="V211" s="9"/>
      <c r="W211" s="9"/>
      <c r="X211" s="9"/>
      <c r="Y211" s="9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P211" s="1"/>
      <c r="AQ211" s="1"/>
      <c r="AR211" s="1"/>
      <c r="AS211" s="1"/>
      <c r="AT211" s="1"/>
      <c r="AU211" s="1"/>
      <c r="AV211" s="1"/>
      <c r="AW211" s="1"/>
      <c r="AX211" s="1"/>
      <c r="AY211" s="1"/>
    </row>
    <row r="212" spans="1:51" x14ac:dyDescent="0.25">
      <c r="A212" s="11"/>
      <c r="F212" s="2"/>
      <c r="G212" s="2"/>
      <c r="O212" s="4"/>
      <c r="P212" s="9"/>
      <c r="Q212" s="9"/>
      <c r="R212" s="9"/>
      <c r="S212" s="9"/>
      <c r="T212" s="9"/>
      <c r="U212" s="9"/>
      <c r="V212" s="9"/>
      <c r="W212" s="9"/>
      <c r="X212" s="9"/>
      <c r="Y212" s="9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P212" s="1"/>
      <c r="AQ212" s="1"/>
      <c r="AR212" s="1"/>
      <c r="AS212" s="1"/>
      <c r="AT212" s="1"/>
      <c r="AU212" s="1"/>
      <c r="AV212" s="1"/>
      <c r="AW212" s="1"/>
      <c r="AX212" s="1"/>
      <c r="AY212" s="1"/>
    </row>
    <row r="213" spans="1:51" x14ac:dyDescent="0.25">
      <c r="F213"/>
      <c r="G213" s="2"/>
      <c r="O213" s="4"/>
      <c r="P213" s="9"/>
      <c r="Q213" s="9"/>
      <c r="R213" s="9"/>
      <c r="S213" s="9"/>
      <c r="T213" s="9"/>
      <c r="U213" s="9"/>
      <c r="V213" s="9"/>
      <c r="W213" s="9"/>
      <c r="X213" s="9"/>
      <c r="Y213" s="9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P213" s="1"/>
      <c r="AQ213" s="1"/>
      <c r="AR213" s="1"/>
      <c r="AS213" s="1"/>
      <c r="AT213" s="1"/>
      <c r="AU213" s="1"/>
      <c r="AV213" s="1"/>
      <c r="AW213" s="1"/>
      <c r="AX213" s="1"/>
      <c r="AY213" s="1"/>
    </row>
    <row r="214" spans="1:51" x14ac:dyDescent="0.25">
      <c r="F214" s="2"/>
      <c r="G214" s="2"/>
      <c r="O214" s="4"/>
      <c r="P214" s="9"/>
      <c r="Q214" s="9"/>
      <c r="R214" s="9"/>
      <c r="S214" s="9"/>
      <c r="T214" s="9"/>
      <c r="U214" s="9"/>
      <c r="V214" s="9"/>
      <c r="W214" s="9"/>
      <c r="X214" s="9"/>
      <c r="Y214" s="9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P214" s="1"/>
      <c r="AQ214" s="1"/>
      <c r="AR214" s="1"/>
      <c r="AS214" s="1"/>
      <c r="AT214" s="1"/>
      <c r="AU214" s="1"/>
      <c r="AV214" s="1"/>
      <c r="AW214" s="1"/>
      <c r="AX214" s="1"/>
      <c r="AY214" s="1"/>
    </row>
    <row r="215" spans="1:51" x14ac:dyDescent="0.25">
      <c r="F215"/>
      <c r="G215" s="2"/>
      <c r="O215" s="4"/>
      <c r="P215" s="9"/>
      <c r="Q215" s="9"/>
      <c r="R215" s="9"/>
      <c r="S215" s="9"/>
      <c r="T215" s="9"/>
      <c r="U215" s="9"/>
      <c r="V215" s="9"/>
      <c r="W215" s="9"/>
      <c r="X215" s="9"/>
      <c r="Y215" s="9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P215" s="1"/>
      <c r="AQ215" s="1"/>
      <c r="AR215" s="1"/>
      <c r="AS215" s="1"/>
      <c r="AT215" s="1"/>
      <c r="AU215" s="1"/>
      <c r="AV215" s="1"/>
      <c r="AW215" s="1"/>
      <c r="AX215" s="1"/>
      <c r="AY215" s="1"/>
    </row>
    <row r="216" spans="1:51" x14ac:dyDescent="0.25">
      <c r="F216" s="2"/>
      <c r="G216" s="2"/>
      <c r="O216" s="4"/>
      <c r="P216" s="9"/>
      <c r="Q216" s="9"/>
      <c r="R216" s="9"/>
      <c r="S216" s="9"/>
      <c r="T216" s="9"/>
      <c r="U216" s="9"/>
      <c r="V216" s="9"/>
      <c r="W216" s="9"/>
      <c r="X216" s="9"/>
      <c r="Y216" s="9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P216" s="1"/>
      <c r="AQ216" s="1"/>
      <c r="AR216" s="1"/>
      <c r="AS216" s="1"/>
      <c r="AT216" s="1"/>
      <c r="AU216" s="1"/>
      <c r="AV216" s="1"/>
      <c r="AW216" s="1"/>
      <c r="AX216" s="1"/>
      <c r="AY216" s="1"/>
    </row>
    <row r="217" spans="1:51" x14ac:dyDescent="0.25">
      <c r="F217"/>
      <c r="G217" s="2"/>
      <c r="O217" s="4"/>
      <c r="P217" s="9"/>
      <c r="Q217" s="9"/>
      <c r="R217" s="9"/>
      <c r="S217" s="9"/>
      <c r="T217" s="9"/>
      <c r="U217" s="9"/>
      <c r="V217" s="9"/>
      <c r="W217" s="9"/>
      <c r="X217" s="9"/>
      <c r="Y217" s="9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P217" s="1"/>
      <c r="AQ217" s="1"/>
      <c r="AR217" s="1"/>
      <c r="AS217" s="1"/>
      <c r="AT217" s="1"/>
      <c r="AU217" s="1"/>
      <c r="AV217" s="1"/>
      <c r="AW217" s="1"/>
      <c r="AX217" s="1"/>
      <c r="AY217" s="1"/>
    </row>
    <row r="218" spans="1:51" x14ac:dyDescent="0.25">
      <c r="G218" s="2"/>
      <c r="O218" s="4"/>
      <c r="P218" s="9"/>
      <c r="Q218" s="9"/>
      <c r="R218" s="9"/>
      <c r="S218" s="9"/>
      <c r="T218" s="9"/>
      <c r="U218" s="9"/>
      <c r="V218" s="9"/>
      <c r="W218" s="9"/>
      <c r="X218" s="9"/>
      <c r="Y218" s="9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P218" s="1"/>
      <c r="AQ218" s="1"/>
      <c r="AR218" s="1"/>
      <c r="AS218" s="1"/>
      <c r="AT218" s="1"/>
      <c r="AU218" s="1"/>
      <c r="AV218" s="1"/>
      <c r="AW218" s="1"/>
      <c r="AX218" s="1"/>
      <c r="AY218" s="1"/>
    </row>
    <row r="219" spans="1:51" x14ac:dyDescent="0.25">
      <c r="F219"/>
      <c r="G219" s="2"/>
      <c r="O219" s="4"/>
      <c r="P219" s="9"/>
      <c r="Q219" s="9"/>
      <c r="R219" s="9"/>
      <c r="S219" s="9"/>
      <c r="T219" s="9"/>
      <c r="U219" s="9"/>
      <c r="V219" s="9"/>
      <c r="W219" s="9"/>
      <c r="X219" s="9"/>
      <c r="Y219" s="9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P219" s="1"/>
      <c r="AQ219" s="1"/>
      <c r="AR219" s="1"/>
      <c r="AS219" s="1"/>
      <c r="AT219" s="1"/>
      <c r="AU219" s="1"/>
      <c r="AV219" s="1"/>
      <c r="AW219" s="1"/>
      <c r="AX219" s="1"/>
      <c r="AY219" s="1"/>
    </row>
    <row r="220" spans="1:51" x14ac:dyDescent="0.25">
      <c r="F220"/>
      <c r="G220" s="2"/>
      <c r="O220" s="4"/>
      <c r="P220" s="9"/>
      <c r="Q220" s="9"/>
      <c r="R220" s="9"/>
      <c r="S220" s="9"/>
      <c r="T220" s="9"/>
      <c r="U220" s="9"/>
      <c r="V220" s="9"/>
      <c r="W220" s="9"/>
      <c r="X220" s="9"/>
      <c r="Y220" s="9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P220" s="1"/>
      <c r="AQ220" s="1"/>
      <c r="AR220" s="1"/>
      <c r="AS220" s="1"/>
      <c r="AT220" s="1"/>
      <c r="AU220" s="1"/>
      <c r="AV220" s="1"/>
      <c r="AW220" s="1"/>
      <c r="AX220" s="1"/>
      <c r="AY220" s="1"/>
    </row>
    <row r="221" spans="1:51" x14ac:dyDescent="0.25">
      <c r="F221"/>
      <c r="G221" s="2"/>
      <c r="O221" s="4"/>
      <c r="P221" s="9"/>
      <c r="Q221" s="9"/>
      <c r="R221" s="9"/>
      <c r="S221" s="9"/>
      <c r="T221" s="9"/>
      <c r="U221" s="9"/>
      <c r="V221" s="9"/>
      <c r="W221" s="9"/>
      <c r="X221" s="9"/>
      <c r="Y221" s="9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P221" s="1"/>
      <c r="AQ221" s="1"/>
      <c r="AR221" s="1"/>
      <c r="AS221" s="1"/>
      <c r="AT221" s="1"/>
      <c r="AU221" s="1"/>
      <c r="AV221" s="1"/>
      <c r="AW221" s="1"/>
      <c r="AX221" s="1"/>
      <c r="AY221" s="1"/>
    </row>
    <row r="222" spans="1:51" x14ac:dyDescent="0.25">
      <c r="F222"/>
      <c r="G222" s="2"/>
      <c r="O222" s="4"/>
      <c r="P222" s="9"/>
      <c r="Q222" s="9"/>
      <c r="R222" s="9"/>
      <c r="S222" s="9"/>
      <c r="T222" s="9"/>
      <c r="U222" s="9"/>
      <c r="V222" s="9"/>
      <c r="W222" s="9"/>
      <c r="X222" s="9"/>
      <c r="Y222" s="9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P222" s="1"/>
      <c r="AQ222" s="1"/>
      <c r="AR222" s="1"/>
      <c r="AS222" s="1"/>
      <c r="AT222" s="1"/>
      <c r="AU222" s="1"/>
      <c r="AV222" s="1"/>
      <c r="AW222" s="1"/>
      <c r="AX222" s="1"/>
      <c r="AY222" s="1"/>
    </row>
    <row r="223" spans="1:51" x14ac:dyDescent="0.25">
      <c r="F223" s="2"/>
      <c r="G223" s="2"/>
      <c r="O223" s="4"/>
      <c r="P223" s="9"/>
      <c r="Q223" s="9"/>
      <c r="R223" s="9"/>
      <c r="S223" s="9"/>
      <c r="T223" s="9"/>
      <c r="U223" s="9"/>
      <c r="V223" s="9"/>
      <c r="W223" s="9"/>
      <c r="X223" s="9"/>
      <c r="Y223" s="9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P223" s="1"/>
      <c r="AQ223" s="1"/>
      <c r="AR223" s="1"/>
      <c r="AS223" s="1"/>
      <c r="AT223" s="1"/>
      <c r="AU223" s="1"/>
      <c r="AV223" s="1"/>
      <c r="AW223" s="1"/>
      <c r="AX223" s="1"/>
      <c r="AY223" s="1"/>
    </row>
    <row r="224" spans="1:51" x14ac:dyDescent="0.25">
      <c r="F224" s="2"/>
      <c r="G224" s="2"/>
      <c r="O224" s="4"/>
      <c r="P224" s="9"/>
      <c r="Q224" s="9"/>
      <c r="R224" s="9"/>
      <c r="S224" s="9"/>
      <c r="T224" s="9"/>
      <c r="U224" s="9"/>
      <c r="V224" s="9"/>
      <c r="W224" s="9"/>
      <c r="X224" s="9"/>
      <c r="Y224" s="9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P224" s="1"/>
      <c r="AQ224" s="1"/>
      <c r="AR224" s="1"/>
      <c r="AS224" s="1"/>
      <c r="AT224" s="1"/>
      <c r="AU224" s="1"/>
      <c r="AV224" s="1"/>
      <c r="AW224" s="1"/>
      <c r="AX224" s="1"/>
      <c r="AY224" s="1"/>
    </row>
    <row r="225" spans="1:51" x14ac:dyDescent="0.25">
      <c r="F225" s="2"/>
      <c r="G225" s="2"/>
      <c r="O225" s="4"/>
      <c r="P225" s="9"/>
      <c r="Q225" s="9"/>
      <c r="R225" s="9"/>
      <c r="S225" s="9"/>
      <c r="T225" s="9"/>
      <c r="U225" s="9"/>
      <c r="V225" s="9"/>
      <c r="W225" s="9"/>
      <c r="X225" s="9"/>
      <c r="Y225" s="9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P225" s="1"/>
      <c r="AQ225" s="1"/>
      <c r="AR225" s="1"/>
      <c r="AS225" s="1"/>
      <c r="AT225" s="1"/>
      <c r="AU225" s="1"/>
      <c r="AV225" s="1"/>
      <c r="AW225" s="1"/>
      <c r="AX225" s="1"/>
      <c r="AY225" s="1"/>
    </row>
    <row r="226" spans="1:51" x14ac:dyDescent="0.25">
      <c r="F226" s="2"/>
      <c r="G226" s="2"/>
      <c r="O226" s="4"/>
      <c r="P226" s="9"/>
      <c r="Q226" s="9"/>
      <c r="R226" s="9"/>
      <c r="S226" s="9"/>
      <c r="T226" s="9"/>
      <c r="U226" s="9"/>
      <c r="V226" s="9"/>
      <c r="W226" s="9"/>
      <c r="X226" s="9"/>
      <c r="Y226" s="9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P226" s="1"/>
      <c r="AQ226" s="1"/>
      <c r="AR226" s="1"/>
      <c r="AS226" s="1"/>
      <c r="AT226" s="1"/>
      <c r="AU226" s="1"/>
      <c r="AV226" s="1"/>
      <c r="AW226" s="1"/>
      <c r="AX226" s="1"/>
      <c r="AY226" s="1"/>
    </row>
    <row r="227" spans="1:51" x14ac:dyDescent="0.25">
      <c r="F227" s="2"/>
      <c r="G227" s="2"/>
      <c r="O227" s="4"/>
      <c r="P227" s="9"/>
      <c r="Q227" s="9"/>
      <c r="R227" s="9"/>
      <c r="S227" s="9"/>
      <c r="T227" s="9"/>
      <c r="U227" s="9"/>
      <c r="V227" s="9"/>
      <c r="W227" s="9"/>
      <c r="X227" s="9"/>
      <c r="Y227" s="9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P227" s="1"/>
      <c r="AQ227" s="1"/>
      <c r="AR227" s="1"/>
      <c r="AS227" s="1"/>
      <c r="AT227" s="1"/>
      <c r="AU227" s="1"/>
      <c r="AV227" s="1"/>
      <c r="AW227" s="1"/>
      <c r="AX227" s="1"/>
      <c r="AY227" s="1"/>
    </row>
    <row r="228" spans="1:51" x14ac:dyDescent="0.25">
      <c r="A228" s="11"/>
      <c r="F228" s="2"/>
      <c r="G228" s="2"/>
      <c r="O228" s="4"/>
      <c r="P228" s="9"/>
      <c r="Q228" s="9"/>
      <c r="R228" s="9"/>
      <c r="S228" s="9"/>
      <c r="T228" s="9"/>
      <c r="U228" s="9"/>
      <c r="V228" s="9"/>
      <c r="W228" s="9"/>
      <c r="X228" s="9"/>
      <c r="Y228" s="9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P228" s="1"/>
      <c r="AQ228" s="1"/>
      <c r="AR228" s="1"/>
      <c r="AS228" s="1"/>
      <c r="AT228" s="1"/>
      <c r="AU228" s="1"/>
      <c r="AV228" s="1"/>
      <c r="AW228" s="1"/>
      <c r="AX228" s="1"/>
      <c r="AY228" s="1"/>
    </row>
    <row r="229" spans="1:51" x14ac:dyDescent="0.25">
      <c r="F229"/>
      <c r="G229" s="2"/>
      <c r="O229" s="4"/>
      <c r="P229" s="9"/>
      <c r="Q229" s="9"/>
      <c r="R229" s="9"/>
      <c r="S229" s="9"/>
      <c r="T229" s="9"/>
      <c r="U229" s="9"/>
      <c r="V229" s="9"/>
      <c r="W229" s="9"/>
      <c r="X229" s="9"/>
      <c r="Y229" s="9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P229" s="1"/>
      <c r="AQ229" s="1"/>
      <c r="AR229" s="1"/>
      <c r="AS229" s="1"/>
      <c r="AT229" s="1"/>
      <c r="AU229" s="1"/>
      <c r="AV229" s="1"/>
      <c r="AW229" s="1"/>
      <c r="AX229" s="1"/>
      <c r="AY229" s="1"/>
    </row>
    <row r="230" spans="1:51" x14ac:dyDescent="0.25">
      <c r="G230" s="2"/>
      <c r="O230" s="4"/>
      <c r="P230" s="9"/>
      <c r="Q230" s="9"/>
      <c r="R230" s="9"/>
      <c r="S230" s="9"/>
      <c r="T230" s="9"/>
      <c r="U230" s="9"/>
      <c r="V230" s="9"/>
      <c r="W230" s="9"/>
      <c r="X230" s="9"/>
      <c r="Y230" s="9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P230" s="1"/>
      <c r="AQ230" s="1"/>
      <c r="AR230" s="1"/>
      <c r="AS230" s="1"/>
      <c r="AT230" s="1"/>
      <c r="AU230" s="1"/>
      <c r="AV230" s="1"/>
      <c r="AW230" s="1"/>
      <c r="AX230" s="1"/>
      <c r="AY230" s="1"/>
    </row>
    <row r="231" spans="1:51" x14ac:dyDescent="0.25">
      <c r="F231"/>
      <c r="G231" s="2"/>
      <c r="O231" s="4"/>
      <c r="P231" s="9"/>
      <c r="Q231" s="9"/>
      <c r="R231" s="9"/>
      <c r="S231" s="9"/>
      <c r="T231" s="9"/>
      <c r="U231" s="9"/>
      <c r="V231" s="9"/>
      <c r="W231" s="9"/>
      <c r="X231" s="9"/>
      <c r="Y231" s="9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P231" s="1"/>
      <c r="AQ231" s="1"/>
      <c r="AR231" s="1"/>
      <c r="AS231" s="1"/>
      <c r="AT231" s="1"/>
      <c r="AU231" s="1"/>
      <c r="AV231" s="1"/>
      <c r="AW231" s="1"/>
      <c r="AX231" s="1"/>
      <c r="AY231" s="1"/>
    </row>
    <row r="232" spans="1:51" x14ac:dyDescent="0.25">
      <c r="A232" s="11"/>
      <c r="F232"/>
      <c r="G232" s="2"/>
      <c r="O232" s="4"/>
      <c r="P232" s="9"/>
      <c r="Q232" s="9"/>
      <c r="R232" s="9"/>
      <c r="S232" s="9"/>
      <c r="T232" s="9"/>
      <c r="U232" s="9"/>
      <c r="V232" s="9"/>
      <c r="W232" s="9"/>
      <c r="X232" s="9"/>
      <c r="Y232" s="9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P232" s="1"/>
      <c r="AQ232" s="1"/>
      <c r="AR232" s="1"/>
      <c r="AS232" s="1"/>
      <c r="AT232" s="1"/>
      <c r="AU232" s="1"/>
      <c r="AV232" s="1"/>
      <c r="AW232" s="1"/>
      <c r="AX232" s="1"/>
      <c r="AY232" s="1"/>
    </row>
    <row r="233" spans="1:51" x14ac:dyDescent="0.25">
      <c r="F233"/>
      <c r="G233" s="2"/>
      <c r="O233" s="4"/>
      <c r="P233" s="9"/>
      <c r="Q233" s="9"/>
      <c r="R233" s="9"/>
      <c r="S233" s="9"/>
      <c r="T233" s="9"/>
      <c r="U233" s="9"/>
      <c r="V233" s="9"/>
      <c r="W233" s="9"/>
      <c r="X233" s="9"/>
      <c r="Y233" s="9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P233" s="1"/>
      <c r="AQ233" s="1"/>
      <c r="AR233" s="1"/>
      <c r="AS233" s="1"/>
      <c r="AT233" s="1"/>
      <c r="AU233" s="1"/>
      <c r="AV233" s="1"/>
      <c r="AW233" s="1"/>
      <c r="AX233" s="1"/>
      <c r="AY233" s="1"/>
    </row>
    <row r="234" spans="1:51" x14ac:dyDescent="0.25">
      <c r="G234" s="2"/>
      <c r="O234" s="4"/>
      <c r="P234" s="9"/>
      <c r="Q234" s="9"/>
      <c r="R234" s="9"/>
      <c r="S234" s="9"/>
      <c r="T234" s="9"/>
      <c r="U234" s="9"/>
      <c r="V234" s="9"/>
      <c r="W234" s="9"/>
      <c r="X234" s="9"/>
      <c r="Y234" s="9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P234" s="1"/>
      <c r="AQ234" s="1"/>
      <c r="AR234" s="1"/>
      <c r="AS234" s="1"/>
      <c r="AT234" s="1"/>
      <c r="AU234" s="1"/>
      <c r="AV234" s="1"/>
      <c r="AW234" s="1"/>
      <c r="AX234" s="1"/>
      <c r="AY234" s="1"/>
    </row>
    <row r="235" spans="1:51" x14ac:dyDescent="0.25">
      <c r="F235"/>
      <c r="G235" s="2"/>
      <c r="O235" s="4"/>
      <c r="P235" s="9"/>
      <c r="Q235" s="9"/>
      <c r="R235" s="9"/>
      <c r="S235" s="9"/>
      <c r="T235" s="9"/>
      <c r="U235" s="9"/>
      <c r="V235" s="9"/>
      <c r="W235" s="9"/>
      <c r="X235" s="9"/>
      <c r="Y235" s="9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P235" s="1"/>
      <c r="AQ235" s="1"/>
      <c r="AR235" s="1"/>
      <c r="AS235" s="1"/>
      <c r="AT235" s="1"/>
      <c r="AU235" s="1"/>
      <c r="AV235" s="1"/>
      <c r="AW235" s="1"/>
      <c r="AX235" s="1"/>
      <c r="AY235" s="1"/>
    </row>
    <row r="236" spans="1:51" x14ac:dyDescent="0.25">
      <c r="A236" s="11"/>
      <c r="F236"/>
      <c r="G236" s="2"/>
      <c r="O236" s="4"/>
      <c r="P236" s="9"/>
      <c r="Q236" s="9"/>
      <c r="R236" s="9"/>
      <c r="S236" s="9"/>
      <c r="T236" s="9"/>
      <c r="U236" s="9"/>
      <c r="V236" s="9"/>
      <c r="W236" s="9"/>
      <c r="X236" s="9"/>
      <c r="Y236" s="9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P236" s="1"/>
      <c r="AQ236" s="1"/>
      <c r="AR236" s="1"/>
      <c r="AS236" s="1"/>
      <c r="AT236" s="1"/>
      <c r="AU236" s="1"/>
      <c r="AV236" s="1"/>
      <c r="AW236" s="1"/>
      <c r="AX236" s="1"/>
      <c r="AY236" s="1"/>
    </row>
    <row r="237" spans="1:51" x14ac:dyDescent="0.25">
      <c r="F237"/>
      <c r="G237" s="2"/>
      <c r="O237" s="4"/>
      <c r="P237" s="9"/>
      <c r="Q237" s="9"/>
      <c r="R237" s="9"/>
      <c r="S237" s="9"/>
      <c r="T237" s="9"/>
      <c r="U237" s="9"/>
      <c r="V237" s="9"/>
      <c r="W237" s="9"/>
      <c r="X237" s="9"/>
      <c r="Y237" s="9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P237" s="1"/>
      <c r="AQ237" s="1"/>
      <c r="AR237" s="1"/>
      <c r="AS237" s="1"/>
      <c r="AT237" s="1"/>
      <c r="AU237" s="1"/>
      <c r="AV237" s="1"/>
      <c r="AW237" s="1"/>
      <c r="AX237" s="1"/>
      <c r="AY237" s="1"/>
    </row>
    <row r="238" spans="1:51" x14ac:dyDescent="0.25">
      <c r="G238" s="2"/>
      <c r="O238" s="4"/>
      <c r="P238" s="9"/>
      <c r="Q238" s="9"/>
      <c r="R238" s="9"/>
      <c r="S238" s="9"/>
      <c r="T238" s="9"/>
      <c r="U238" s="9"/>
      <c r="V238" s="9"/>
      <c r="W238" s="9"/>
      <c r="X238" s="9"/>
      <c r="Y238" s="9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P238" s="1"/>
      <c r="AQ238" s="1"/>
      <c r="AR238" s="1"/>
      <c r="AS238" s="1"/>
      <c r="AT238" s="1"/>
      <c r="AU238" s="1"/>
      <c r="AV238" s="1"/>
      <c r="AW238" s="1"/>
      <c r="AX238" s="1"/>
      <c r="AY238" s="1"/>
    </row>
    <row r="239" spans="1:51" x14ac:dyDescent="0.25">
      <c r="F239"/>
      <c r="G239" s="2"/>
      <c r="O239" s="4"/>
      <c r="P239" s="9"/>
      <c r="Q239" s="9"/>
      <c r="R239" s="9"/>
      <c r="S239" s="9"/>
      <c r="T239" s="9"/>
      <c r="U239" s="9"/>
      <c r="V239" s="9"/>
      <c r="W239" s="9"/>
      <c r="X239" s="9"/>
      <c r="Y239" s="9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P239" s="1"/>
      <c r="AQ239" s="1"/>
      <c r="AR239" s="1"/>
      <c r="AS239" s="1"/>
      <c r="AT239" s="1"/>
      <c r="AU239" s="1"/>
      <c r="AV239" s="1"/>
      <c r="AW239" s="1"/>
      <c r="AX239" s="1"/>
      <c r="AY239" s="1"/>
    </row>
    <row r="240" spans="1:51" x14ac:dyDescent="0.25">
      <c r="A240" s="11"/>
      <c r="F240"/>
      <c r="G240" s="2"/>
      <c r="O240" s="4"/>
      <c r="P240" s="9"/>
      <c r="Q240" s="9"/>
      <c r="R240" s="9"/>
      <c r="S240" s="9"/>
      <c r="T240" s="9"/>
      <c r="U240" s="9"/>
      <c r="V240" s="9"/>
      <c r="W240" s="9"/>
      <c r="X240" s="9"/>
      <c r="Y240" s="9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P240" s="1"/>
      <c r="AQ240" s="1"/>
      <c r="AR240" s="1"/>
      <c r="AS240" s="1"/>
      <c r="AT240" s="1"/>
      <c r="AU240" s="1"/>
      <c r="AV240" s="1"/>
      <c r="AW240" s="1"/>
      <c r="AX240" s="1"/>
      <c r="AY240" s="1"/>
    </row>
    <row r="241" spans="1:51" x14ac:dyDescent="0.25">
      <c r="F241"/>
      <c r="G241" s="2"/>
      <c r="O241" s="4"/>
      <c r="P241" s="9"/>
      <c r="Q241" s="9"/>
      <c r="R241" s="9"/>
      <c r="S241" s="9"/>
      <c r="T241" s="9"/>
      <c r="U241" s="9"/>
      <c r="V241" s="9"/>
      <c r="W241" s="9"/>
      <c r="X241" s="9"/>
      <c r="Y241" s="9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P241" s="1"/>
      <c r="AQ241" s="1"/>
      <c r="AR241" s="1"/>
      <c r="AS241" s="1"/>
      <c r="AT241" s="1"/>
      <c r="AU241" s="1"/>
      <c r="AV241" s="1"/>
      <c r="AW241" s="1"/>
      <c r="AX241" s="1"/>
      <c r="AY241" s="1"/>
    </row>
    <row r="242" spans="1:51" x14ac:dyDescent="0.25">
      <c r="G242" s="2"/>
      <c r="O242" s="4"/>
      <c r="P242" s="9"/>
      <c r="Q242" s="9"/>
      <c r="R242" s="9"/>
      <c r="S242" s="9"/>
      <c r="T242" s="9"/>
      <c r="U242" s="9"/>
      <c r="V242" s="9"/>
      <c r="W242" s="9"/>
      <c r="X242" s="9"/>
      <c r="Y242" s="9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P242" s="1"/>
      <c r="AQ242" s="1"/>
      <c r="AR242" s="1"/>
      <c r="AS242" s="1"/>
      <c r="AT242" s="1"/>
      <c r="AU242" s="1"/>
      <c r="AV242" s="1"/>
      <c r="AW242" s="1"/>
      <c r="AX242" s="1"/>
      <c r="AY242" s="1"/>
    </row>
    <row r="243" spans="1:51" x14ac:dyDescent="0.25">
      <c r="F243"/>
      <c r="G243" s="2"/>
      <c r="O243" s="4"/>
      <c r="P243" s="9"/>
      <c r="Q243" s="9"/>
      <c r="R243" s="9"/>
      <c r="S243" s="9"/>
      <c r="T243" s="9"/>
      <c r="U243" s="9"/>
      <c r="V243" s="9"/>
      <c r="W243" s="9"/>
      <c r="X243" s="9"/>
      <c r="Y243" s="9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P243" s="1"/>
      <c r="AQ243" s="1"/>
      <c r="AR243" s="1"/>
      <c r="AS243" s="1"/>
      <c r="AT243" s="1"/>
      <c r="AU243" s="1"/>
      <c r="AV243" s="1"/>
      <c r="AW243" s="1"/>
      <c r="AX243" s="1"/>
      <c r="AY243" s="1"/>
    </row>
    <row r="244" spans="1:51" x14ac:dyDescent="0.25">
      <c r="A244" s="11"/>
      <c r="F244"/>
      <c r="G244" s="2"/>
      <c r="O244" s="4"/>
      <c r="P244" s="9"/>
      <c r="Q244" s="9"/>
      <c r="R244" s="9"/>
      <c r="S244" s="9"/>
      <c r="T244" s="9"/>
      <c r="U244" s="9"/>
      <c r="V244" s="9"/>
      <c r="W244" s="9"/>
      <c r="X244" s="9"/>
      <c r="Y244" s="9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P244" s="1"/>
      <c r="AQ244" s="1"/>
      <c r="AR244" s="1"/>
      <c r="AS244" s="1"/>
      <c r="AT244" s="1"/>
      <c r="AU244" s="1"/>
      <c r="AV244" s="1"/>
      <c r="AW244" s="1"/>
      <c r="AX244" s="1"/>
      <c r="AY244" s="1"/>
    </row>
    <row r="245" spans="1:51" x14ac:dyDescent="0.25">
      <c r="F245"/>
      <c r="G245" s="2"/>
      <c r="O245" s="4"/>
      <c r="P245" s="9"/>
      <c r="Q245" s="9"/>
      <c r="R245" s="9"/>
      <c r="S245" s="9"/>
      <c r="T245" s="9"/>
      <c r="U245" s="9"/>
      <c r="V245" s="9"/>
      <c r="W245" s="9"/>
      <c r="X245" s="9"/>
      <c r="Y245" s="9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P245" s="1"/>
      <c r="AQ245" s="1"/>
      <c r="AR245" s="1"/>
      <c r="AS245" s="1"/>
      <c r="AT245" s="1"/>
      <c r="AU245" s="1"/>
      <c r="AV245" s="1"/>
      <c r="AW245" s="1"/>
      <c r="AX245" s="1"/>
      <c r="AY245" s="1"/>
    </row>
    <row r="246" spans="1:51" x14ac:dyDescent="0.25">
      <c r="G246" s="2"/>
      <c r="O246" s="4"/>
      <c r="P246" s="9"/>
      <c r="Q246" s="9"/>
      <c r="R246" s="9"/>
      <c r="S246" s="9"/>
      <c r="T246" s="9"/>
      <c r="U246" s="9"/>
      <c r="V246" s="9"/>
      <c r="W246" s="9"/>
      <c r="X246" s="9"/>
      <c r="Y246" s="9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P246" s="1"/>
      <c r="AQ246" s="1"/>
      <c r="AR246" s="1"/>
      <c r="AS246" s="1"/>
      <c r="AT246" s="1"/>
      <c r="AU246" s="1"/>
      <c r="AV246" s="1"/>
      <c r="AW246" s="1"/>
      <c r="AX246" s="1"/>
      <c r="AY246" s="1"/>
    </row>
    <row r="247" spans="1:51" x14ac:dyDescent="0.25">
      <c r="F247" s="2"/>
      <c r="G247" s="2"/>
      <c r="O247" s="4"/>
      <c r="P247" s="9"/>
      <c r="Q247" s="9"/>
      <c r="R247" s="9"/>
      <c r="S247" s="9"/>
      <c r="T247" s="9"/>
      <c r="U247" s="9"/>
      <c r="V247" s="9"/>
      <c r="W247" s="9"/>
      <c r="X247" s="9"/>
      <c r="Y247" s="9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P247" s="1"/>
      <c r="AQ247" s="1"/>
      <c r="AR247" s="1"/>
      <c r="AS247" s="1"/>
      <c r="AT247" s="1"/>
      <c r="AU247" s="1"/>
      <c r="AV247" s="1"/>
      <c r="AW247" s="1"/>
      <c r="AX247" s="1"/>
      <c r="AY247" s="1"/>
    </row>
    <row r="248" spans="1:51" x14ac:dyDescent="0.25">
      <c r="F248"/>
      <c r="G248" s="2"/>
      <c r="O248" s="4"/>
      <c r="P248" s="9"/>
      <c r="Q248" s="9"/>
      <c r="R248" s="9"/>
      <c r="S248" s="9"/>
      <c r="T248" s="9"/>
      <c r="U248" s="9"/>
      <c r="V248" s="9"/>
      <c r="W248" s="9"/>
      <c r="X248" s="9"/>
      <c r="Y248" s="9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P248" s="1"/>
      <c r="AQ248" s="1"/>
      <c r="AR248" s="1"/>
      <c r="AS248" s="1"/>
      <c r="AT248" s="1"/>
      <c r="AU248" s="1"/>
      <c r="AV248" s="1"/>
      <c r="AW248" s="1"/>
      <c r="AX248" s="1"/>
      <c r="AY248" s="1"/>
    </row>
    <row r="249" spans="1:51" x14ac:dyDescent="0.25">
      <c r="F249"/>
      <c r="G249" s="2"/>
      <c r="O249" s="4"/>
      <c r="P249" s="9"/>
      <c r="Q249" s="9"/>
      <c r="R249" s="9"/>
      <c r="S249" s="9"/>
      <c r="T249" s="9"/>
      <c r="U249" s="9"/>
      <c r="V249" s="9"/>
      <c r="W249" s="9"/>
      <c r="X249" s="9"/>
      <c r="Y249" s="9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P249" s="1"/>
      <c r="AQ249" s="1"/>
      <c r="AR249" s="1"/>
      <c r="AS249" s="1"/>
      <c r="AT249" s="1"/>
      <c r="AU249" s="1"/>
      <c r="AV249" s="1"/>
      <c r="AW249" s="1"/>
      <c r="AX249" s="1"/>
      <c r="AY249" s="1"/>
    </row>
    <row r="250" spans="1:51" x14ac:dyDescent="0.25">
      <c r="F250" s="2"/>
      <c r="G250" s="2"/>
      <c r="O250" s="4"/>
      <c r="P250" s="9"/>
      <c r="Q250" s="9"/>
      <c r="R250" s="9"/>
      <c r="S250" s="9"/>
      <c r="T250" s="9"/>
      <c r="U250" s="9"/>
      <c r="V250" s="9"/>
      <c r="W250" s="9"/>
      <c r="X250" s="9"/>
      <c r="Y250" s="9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P250" s="1"/>
      <c r="AQ250" s="1"/>
      <c r="AR250" s="1"/>
      <c r="AS250" s="1"/>
      <c r="AT250" s="1"/>
      <c r="AU250" s="1"/>
      <c r="AV250" s="1"/>
      <c r="AW250" s="1"/>
      <c r="AX250" s="1"/>
      <c r="AY250" s="1"/>
    </row>
    <row r="251" spans="1:51" x14ac:dyDescent="0.25">
      <c r="F251"/>
      <c r="G251" s="2"/>
      <c r="O251" s="4"/>
      <c r="P251" s="9"/>
      <c r="Q251" s="9"/>
      <c r="R251" s="9"/>
      <c r="S251" s="9"/>
      <c r="T251" s="9"/>
      <c r="U251" s="9"/>
      <c r="V251" s="9"/>
      <c r="W251" s="9"/>
      <c r="X251" s="9"/>
      <c r="Y251" s="9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P251" s="1"/>
      <c r="AQ251" s="1"/>
      <c r="AR251" s="1"/>
      <c r="AS251" s="1"/>
      <c r="AT251" s="1"/>
      <c r="AU251" s="1"/>
      <c r="AV251" s="1"/>
      <c r="AW251" s="1"/>
      <c r="AX251" s="1"/>
      <c r="AY251" s="1"/>
    </row>
    <row r="252" spans="1:51" x14ac:dyDescent="0.25">
      <c r="F252"/>
      <c r="G252" s="2"/>
      <c r="O252" s="4"/>
      <c r="P252" s="9"/>
      <c r="Q252" s="9"/>
      <c r="R252" s="9"/>
      <c r="S252" s="9"/>
      <c r="T252" s="9"/>
      <c r="U252" s="9"/>
      <c r="V252" s="9"/>
      <c r="W252" s="9"/>
      <c r="X252" s="9"/>
      <c r="Y252" s="9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P252" s="1"/>
      <c r="AQ252" s="1"/>
      <c r="AR252" s="1"/>
      <c r="AS252" s="1"/>
      <c r="AT252" s="1"/>
      <c r="AU252" s="1"/>
      <c r="AV252" s="1"/>
      <c r="AW252" s="1"/>
      <c r="AX252" s="1"/>
      <c r="AY252" s="1"/>
    </row>
    <row r="253" spans="1:51" x14ac:dyDescent="0.25">
      <c r="F253"/>
      <c r="G253" s="2"/>
      <c r="O253" s="4"/>
      <c r="P253" s="9"/>
      <c r="Q253" s="9"/>
      <c r="R253" s="9"/>
      <c r="S253" s="9"/>
      <c r="T253" s="9"/>
      <c r="U253" s="9"/>
      <c r="V253" s="9"/>
      <c r="W253" s="9"/>
      <c r="X253" s="9"/>
      <c r="Y253" s="9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P253" s="1"/>
      <c r="AQ253" s="1"/>
      <c r="AR253" s="1"/>
      <c r="AS253" s="1"/>
      <c r="AT253" s="1"/>
      <c r="AU253" s="1"/>
      <c r="AV253" s="1"/>
      <c r="AW253" s="1"/>
      <c r="AX253" s="1"/>
      <c r="AY253" s="1"/>
    </row>
    <row r="254" spans="1:51" x14ac:dyDescent="0.25">
      <c r="F254" s="2"/>
      <c r="G254" s="2"/>
      <c r="O254" s="4"/>
      <c r="P254" s="9"/>
      <c r="Q254" s="9"/>
      <c r="R254" s="9"/>
      <c r="S254" s="9"/>
      <c r="T254" s="9"/>
      <c r="U254" s="9"/>
      <c r="V254" s="9"/>
      <c r="W254" s="9"/>
      <c r="X254" s="9"/>
      <c r="Y254" s="9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P254" s="1"/>
      <c r="AQ254" s="1"/>
      <c r="AR254" s="1"/>
      <c r="AS254" s="1"/>
      <c r="AT254" s="1"/>
      <c r="AU254" s="1"/>
      <c r="AV254" s="1"/>
      <c r="AW254" s="1"/>
      <c r="AX254" s="1"/>
      <c r="AY254" s="1"/>
    </row>
    <row r="255" spans="1:51" x14ac:dyDescent="0.25">
      <c r="F255"/>
      <c r="G255" s="2"/>
      <c r="O255" s="4"/>
      <c r="P255" s="9"/>
      <c r="Q255" s="9"/>
      <c r="R255" s="9"/>
      <c r="S255" s="9"/>
      <c r="T255" s="9"/>
      <c r="U255" s="9"/>
      <c r="V255" s="9"/>
      <c r="W255" s="9"/>
      <c r="X255" s="9"/>
      <c r="Y255" s="9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P255" s="1"/>
      <c r="AQ255" s="1"/>
      <c r="AR255" s="1"/>
      <c r="AS255" s="1"/>
      <c r="AT255" s="1"/>
      <c r="AU255" s="1"/>
      <c r="AV255" s="1"/>
      <c r="AW255" s="1"/>
      <c r="AX255" s="1"/>
      <c r="AY255" s="1"/>
    </row>
    <row r="256" spans="1:51" x14ac:dyDescent="0.25">
      <c r="F256"/>
      <c r="G256" s="2"/>
      <c r="O256" s="4"/>
      <c r="P256" s="9"/>
      <c r="Q256" s="9"/>
      <c r="R256" s="9"/>
      <c r="S256" s="9"/>
      <c r="T256" s="9"/>
      <c r="U256" s="9"/>
      <c r="V256" s="9"/>
      <c r="W256" s="9"/>
      <c r="X256" s="9"/>
      <c r="Y256" s="9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P256" s="1"/>
      <c r="AQ256" s="1"/>
      <c r="AR256" s="1"/>
      <c r="AS256" s="1"/>
      <c r="AT256" s="1"/>
      <c r="AU256" s="1"/>
      <c r="AV256" s="1"/>
      <c r="AW256" s="1"/>
      <c r="AX256" s="1"/>
      <c r="AY256" s="1"/>
    </row>
    <row r="257" spans="6:51" x14ac:dyDescent="0.25">
      <c r="F257"/>
      <c r="G257" s="2"/>
      <c r="O257" s="4"/>
      <c r="P257" s="9"/>
      <c r="Q257" s="9"/>
      <c r="R257" s="9"/>
      <c r="S257" s="9"/>
      <c r="T257" s="9"/>
      <c r="U257" s="9"/>
      <c r="V257" s="9"/>
      <c r="W257" s="9"/>
      <c r="X257" s="9"/>
      <c r="Y257" s="9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P257" s="1"/>
      <c r="AQ257" s="1"/>
      <c r="AR257" s="1"/>
      <c r="AS257" s="1"/>
      <c r="AT257" s="1"/>
      <c r="AU257" s="1"/>
      <c r="AV257" s="1"/>
      <c r="AW257" s="1"/>
      <c r="AX257" s="1"/>
      <c r="AY257" s="1"/>
    </row>
    <row r="258" spans="6:51" x14ac:dyDescent="0.25">
      <c r="F258"/>
      <c r="G258" s="2"/>
      <c r="O258" s="4"/>
      <c r="P258" s="9"/>
      <c r="Q258" s="9"/>
      <c r="R258" s="9"/>
      <c r="S258" s="9"/>
      <c r="T258" s="9"/>
      <c r="U258" s="9"/>
      <c r="V258" s="9"/>
      <c r="W258" s="9"/>
      <c r="X258" s="9"/>
      <c r="Y258" s="9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P258" s="1"/>
      <c r="AQ258" s="1"/>
      <c r="AR258" s="1"/>
      <c r="AS258" s="1"/>
      <c r="AT258" s="1"/>
      <c r="AU258" s="1"/>
      <c r="AV258" s="1"/>
      <c r="AW258" s="1"/>
      <c r="AX258" s="1"/>
      <c r="AY258" s="1"/>
    </row>
    <row r="259" spans="6:51" x14ac:dyDescent="0.25">
      <c r="F259"/>
      <c r="G259" s="2"/>
      <c r="O259" s="4"/>
      <c r="P259" s="9"/>
      <c r="Q259" s="9"/>
      <c r="R259" s="9"/>
      <c r="S259" s="9"/>
      <c r="T259" s="9"/>
      <c r="U259" s="9"/>
      <c r="V259" s="9"/>
      <c r="W259" s="9"/>
      <c r="X259" s="9"/>
      <c r="Y259" s="9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P259" s="1"/>
      <c r="AQ259" s="1"/>
      <c r="AR259" s="1"/>
      <c r="AS259" s="1"/>
      <c r="AT259" s="1"/>
      <c r="AU259" s="1"/>
      <c r="AV259" s="1"/>
      <c r="AW259" s="1"/>
      <c r="AX259" s="1"/>
      <c r="AY259" s="1"/>
    </row>
    <row r="260" spans="6:51" x14ac:dyDescent="0.25">
      <c r="F260"/>
      <c r="G260" s="2"/>
      <c r="O260" s="4"/>
      <c r="P260" s="9"/>
      <c r="Q260" s="9"/>
      <c r="R260" s="9"/>
      <c r="S260" s="9"/>
      <c r="T260" s="9"/>
      <c r="U260" s="9"/>
      <c r="V260" s="9"/>
      <c r="W260" s="9"/>
      <c r="X260" s="9"/>
      <c r="Y260" s="9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P260" s="1"/>
      <c r="AQ260" s="1"/>
      <c r="AR260" s="1"/>
      <c r="AS260" s="1"/>
      <c r="AT260" s="1"/>
      <c r="AU260" s="1"/>
      <c r="AV260" s="1"/>
      <c r="AW260" s="1"/>
      <c r="AX260" s="1"/>
      <c r="AY260" s="1"/>
    </row>
    <row r="261" spans="6:51" x14ac:dyDescent="0.25">
      <c r="F261"/>
      <c r="G261" s="2"/>
      <c r="O261" s="4"/>
      <c r="P261" s="9"/>
      <c r="Q261" s="9"/>
      <c r="R261" s="9"/>
      <c r="S261" s="9"/>
      <c r="T261" s="9"/>
      <c r="U261" s="9"/>
      <c r="V261" s="9"/>
      <c r="W261" s="9"/>
      <c r="X261" s="9"/>
      <c r="Y261" s="9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P261" s="1"/>
      <c r="AQ261" s="1"/>
      <c r="AR261" s="1"/>
      <c r="AS261" s="1"/>
      <c r="AT261" s="1"/>
      <c r="AU261" s="1"/>
      <c r="AV261" s="1"/>
      <c r="AW261" s="1"/>
      <c r="AX261" s="1"/>
      <c r="AY261" s="1"/>
    </row>
    <row r="262" spans="6:51" x14ac:dyDescent="0.25">
      <c r="F262" s="2"/>
      <c r="G262" s="2"/>
      <c r="O262" s="4"/>
      <c r="P262" s="9"/>
      <c r="Q262" s="9"/>
      <c r="R262" s="9"/>
      <c r="S262" s="9"/>
      <c r="T262" s="9"/>
      <c r="U262" s="9"/>
      <c r="V262" s="9"/>
      <c r="W262" s="9"/>
      <c r="X262" s="9"/>
      <c r="Y262" s="9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P262" s="1"/>
      <c r="AQ262" s="1"/>
      <c r="AR262" s="1"/>
      <c r="AS262" s="1"/>
      <c r="AT262" s="1"/>
      <c r="AU262" s="1"/>
      <c r="AV262" s="1"/>
      <c r="AW262" s="1"/>
      <c r="AX262" s="1"/>
      <c r="AY262" s="1"/>
    </row>
    <row r="263" spans="6:51" x14ac:dyDescent="0.25">
      <c r="F263"/>
      <c r="G263" s="2"/>
      <c r="O263" s="4"/>
      <c r="P263" s="9"/>
      <c r="Q263" s="9"/>
      <c r="R263" s="9"/>
      <c r="S263" s="9"/>
      <c r="T263" s="9"/>
      <c r="U263" s="9"/>
      <c r="V263" s="9"/>
      <c r="W263" s="9"/>
      <c r="X263" s="9"/>
      <c r="Y263" s="9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P263" s="1"/>
      <c r="AQ263" s="1"/>
      <c r="AR263" s="1"/>
      <c r="AS263" s="1"/>
      <c r="AT263" s="1"/>
      <c r="AU263" s="1"/>
      <c r="AV263" s="1"/>
      <c r="AW263" s="1"/>
      <c r="AX263" s="1"/>
      <c r="AY263" s="1"/>
    </row>
    <row r="264" spans="6:51" x14ac:dyDescent="0.25">
      <c r="F264" s="2"/>
      <c r="G264" s="2"/>
      <c r="O264" s="4"/>
      <c r="P264" s="9"/>
      <c r="Q264" s="9"/>
      <c r="R264" s="9"/>
      <c r="S264" s="9"/>
      <c r="T264" s="9"/>
      <c r="U264" s="9"/>
      <c r="V264" s="9"/>
      <c r="W264" s="9"/>
      <c r="X264" s="9"/>
      <c r="Y264" s="9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P264" s="1"/>
      <c r="AQ264" s="1"/>
      <c r="AR264" s="1"/>
      <c r="AS264" s="1"/>
      <c r="AT264" s="1"/>
      <c r="AU264" s="1"/>
      <c r="AV264" s="1"/>
      <c r="AW264" s="1"/>
      <c r="AX264" s="1"/>
      <c r="AY264" s="1"/>
    </row>
    <row r="265" spans="6:51" x14ac:dyDescent="0.25">
      <c r="F265" s="2"/>
      <c r="G265" s="2"/>
      <c r="O265" s="4"/>
      <c r="P265" s="9"/>
      <c r="Q265" s="9"/>
      <c r="R265" s="9"/>
      <c r="S265" s="9"/>
      <c r="T265" s="9"/>
      <c r="U265" s="9"/>
      <c r="V265" s="9"/>
      <c r="W265" s="9"/>
      <c r="X265" s="9"/>
      <c r="Y265" s="9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P265" s="1"/>
      <c r="AQ265" s="1"/>
      <c r="AR265" s="1"/>
      <c r="AS265" s="1"/>
      <c r="AT265" s="1"/>
      <c r="AU265" s="1"/>
      <c r="AV265" s="1"/>
      <c r="AW265" s="1"/>
      <c r="AX265" s="1"/>
      <c r="AY265" s="1"/>
    </row>
    <row r="266" spans="6:51" x14ac:dyDescent="0.25">
      <c r="F266"/>
      <c r="G266" s="2"/>
      <c r="O266" s="4"/>
      <c r="P266" s="9"/>
      <c r="Q266" s="9"/>
      <c r="R266" s="9"/>
      <c r="S266" s="9"/>
      <c r="T266" s="9"/>
      <c r="U266" s="9"/>
      <c r="V266" s="9"/>
      <c r="W266" s="9"/>
      <c r="X266" s="9"/>
      <c r="Y266" s="9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P266" s="1"/>
      <c r="AQ266" s="1"/>
      <c r="AR266" s="1"/>
      <c r="AS266" s="1"/>
      <c r="AT266" s="1"/>
      <c r="AU266" s="1"/>
      <c r="AV266" s="1"/>
      <c r="AW266" s="1"/>
      <c r="AX266" s="1"/>
      <c r="AY266" s="1"/>
    </row>
    <row r="267" spans="6:51" x14ac:dyDescent="0.25">
      <c r="F267" s="2"/>
      <c r="G267" s="2"/>
      <c r="O267" s="4"/>
      <c r="P267" s="9"/>
      <c r="Q267" s="9"/>
      <c r="R267" s="9"/>
      <c r="S267" s="9"/>
      <c r="T267" s="9"/>
      <c r="U267" s="9"/>
      <c r="V267" s="9"/>
      <c r="W267" s="9"/>
      <c r="X267" s="9"/>
      <c r="Y267" s="9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P267" s="1"/>
      <c r="AQ267" s="1"/>
      <c r="AR267" s="1"/>
      <c r="AS267" s="1"/>
      <c r="AT267" s="1"/>
      <c r="AU267" s="1"/>
      <c r="AV267" s="1"/>
      <c r="AW267" s="1"/>
      <c r="AX267" s="1"/>
      <c r="AY267" s="1"/>
    </row>
    <row r="268" spans="6:51" x14ac:dyDescent="0.25">
      <c r="F268"/>
      <c r="G268" s="2"/>
      <c r="O268" s="4"/>
      <c r="P268" s="9"/>
      <c r="Q268" s="9"/>
      <c r="R268" s="9"/>
      <c r="S268" s="9"/>
      <c r="T268" s="9"/>
      <c r="U268" s="9"/>
      <c r="V268" s="9"/>
      <c r="W268" s="9"/>
      <c r="X268" s="9"/>
      <c r="Y268" s="9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P268" s="1"/>
      <c r="AQ268" s="1"/>
      <c r="AR268" s="1"/>
      <c r="AS268" s="1"/>
      <c r="AT268" s="1"/>
      <c r="AU268" s="1"/>
      <c r="AV268" s="1"/>
      <c r="AW268" s="1"/>
      <c r="AX268" s="1"/>
      <c r="AY268" s="1"/>
    </row>
    <row r="269" spans="6:51" x14ac:dyDescent="0.25">
      <c r="F269" s="2"/>
      <c r="G269" s="2"/>
      <c r="O269" s="4"/>
      <c r="P269" s="9"/>
      <c r="Q269" s="9"/>
      <c r="R269" s="9"/>
      <c r="S269" s="9"/>
      <c r="T269" s="9"/>
      <c r="U269" s="9"/>
      <c r="V269" s="9"/>
      <c r="W269" s="9"/>
      <c r="X269" s="9"/>
      <c r="Y269" s="9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P269" s="1"/>
      <c r="AQ269" s="1"/>
      <c r="AR269" s="1"/>
      <c r="AS269" s="1"/>
      <c r="AT269" s="1"/>
      <c r="AU269" s="1"/>
      <c r="AV269" s="1"/>
      <c r="AW269" s="1"/>
      <c r="AX269" s="1"/>
      <c r="AY269" s="1"/>
    </row>
    <row r="270" spans="6:51" x14ac:dyDescent="0.25">
      <c r="F270"/>
      <c r="G270" s="2"/>
      <c r="O270" s="4"/>
      <c r="P270" s="9"/>
      <c r="Q270" s="9"/>
      <c r="R270" s="9"/>
      <c r="S270" s="9"/>
      <c r="T270" s="9"/>
      <c r="U270" s="9"/>
      <c r="V270" s="9"/>
      <c r="W270" s="9"/>
      <c r="X270" s="9"/>
      <c r="Y270" s="9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P270" s="1"/>
      <c r="AQ270" s="1"/>
      <c r="AR270" s="1"/>
      <c r="AS270" s="1"/>
      <c r="AT270" s="1"/>
      <c r="AU270" s="1"/>
      <c r="AV270" s="1"/>
      <c r="AW270" s="1"/>
      <c r="AX270" s="1"/>
      <c r="AY270" s="1"/>
    </row>
    <row r="271" spans="6:51" x14ac:dyDescent="0.25">
      <c r="F271" s="2"/>
      <c r="G271" s="2"/>
      <c r="O271" s="4"/>
      <c r="P271" s="9"/>
      <c r="Q271" s="9"/>
      <c r="R271" s="9"/>
      <c r="S271" s="9"/>
      <c r="T271" s="9"/>
      <c r="U271" s="9"/>
      <c r="V271" s="9"/>
      <c r="W271" s="9"/>
      <c r="X271" s="9"/>
      <c r="Y271" s="9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P271" s="1"/>
      <c r="AQ271" s="1"/>
      <c r="AR271" s="1"/>
      <c r="AS271" s="1"/>
      <c r="AT271" s="1"/>
      <c r="AU271" s="1"/>
      <c r="AV271" s="1"/>
      <c r="AW271" s="1"/>
      <c r="AX271" s="1"/>
      <c r="AY271" s="1"/>
    </row>
    <row r="272" spans="6:51" x14ac:dyDescent="0.25">
      <c r="F272"/>
      <c r="G272" s="2"/>
      <c r="O272" s="4"/>
      <c r="P272" s="9"/>
      <c r="Q272" s="9"/>
      <c r="R272" s="9"/>
      <c r="S272" s="9"/>
      <c r="T272" s="9"/>
      <c r="U272" s="9"/>
      <c r="V272" s="9"/>
      <c r="W272" s="9"/>
      <c r="X272" s="9"/>
      <c r="Y272" s="9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P272" s="1"/>
      <c r="AQ272" s="1"/>
      <c r="AR272" s="1"/>
      <c r="AS272" s="1"/>
      <c r="AT272" s="1"/>
      <c r="AU272" s="1"/>
      <c r="AV272" s="1"/>
      <c r="AW272" s="1"/>
      <c r="AX272" s="1"/>
      <c r="AY272" s="1"/>
    </row>
    <row r="273" spans="6:51" x14ac:dyDescent="0.25">
      <c r="F273"/>
      <c r="G273" s="2"/>
      <c r="O273" s="4"/>
      <c r="P273" s="9"/>
      <c r="Q273" s="9"/>
      <c r="R273" s="9"/>
      <c r="S273" s="9"/>
      <c r="T273" s="9"/>
      <c r="U273" s="9"/>
      <c r="V273" s="9"/>
      <c r="W273" s="9"/>
      <c r="X273" s="9"/>
      <c r="Y273" s="9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P273" s="1"/>
      <c r="AQ273" s="1"/>
      <c r="AR273" s="1"/>
      <c r="AS273" s="1"/>
      <c r="AT273" s="1"/>
      <c r="AU273" s="1"/>
      <c r="AV273" s="1"/>
      <c r="AW273" s="1"/>
      <c r="AX273" s="1"/>
      <c r="AY273" s="1"/>
    </row>
    <row r="274" spans="6:51" x14ac:dyDescent="0.25">
      <c r="F274"/>
      <c r="G274" s="2"/>
      <c r="O274" s="4"/>
      <c r="P274" s="9"/>
      <c r="Q274" s="9"/>
      <c r="R274" s="9"/>
      <c r="S274" s="9"/>
      <c r="T274" s="9"/>
      <c r="U274" s="9"/>
      <c r="V274" s="9"/>
      <c r="W274" s="9"/>
      <c r="X274" s="9"/>
      <c r="Y274" s="9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P274" s="1"/>
      <c r="AQ274" s="1"/>
      <c r="AR274" s="1"/>
      <c r="AS274" s="1"/>
      <c r="AT274" s="1"/>
      <c r="AU274" s="1"/>
      <c r="AV274" s="1"/>
      <c r="AW274" s="1"/>
      <c r="AX274" s="1"/>
      <c r="AY274" s="1"/>
    </row>
    <row r="275" spans="6:51" x14ac:dyDescent="0.25">
      <c r="F275" s="2"/>
      <c r="G275" s="2"/>
      <c r="O275" s="4"/>
      <c r="P275" s="9"/>
      <c r="Q275" s="9"/>
      <c r="R275" s="9"/>
      <c r="S275" s="9"/>
      <c r="T275" s="9"/>
      <c r="U275" s="9"/>
      <c r="V275" s="9"/>
      <c r="W275" s="9"/>
      <c r="X275" s="9"/>
      <c r="Y275" s="9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P275" s="1"/>
      <c r="AQ275" s="1"/>
      <c r="AR275" s="1"/>
      <c r="AS275" s="1"/>
      <c r="AT275" s="1"/>
      <c r="AU275" s="1"/>
      <c r="AV275" s="1"/>
      <c r="AW275" s="1"/>
      <c r="AX275" s="1"/>
      <c r="AY275" s="1"/>
    </row>
    <row r="276" spans="6:51" x14ac:dyDescent="0.25">
      <c r="F276"/>
      <c r="G276" s="2"/>
      <c r="O276" s="4"/>
      <c r="P276" s="9"/>
      <c r="Q276" s="9"/>
      <c r="R276" s="9"/>
      <c r="S276" s="9"/>
      <c r="T276" s="9"/>
      <c r="U276" s="9"/>
      <c r="V276" s="9"/>
      <c r="W276" s="9"/>
      <c r="X276" s="9"/>
      <c r="Y276" s="9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P276" s="1"/>
      <c r="AQ276" s="1"/>
      <c r="AR276" s="1"/>
      <c r="AS276" s="1"/>
      <c r="AT276" s="1"/>
      <c r="AU276" s="1"/>
      <c r="AV276" s="1"/>
      <c r="AW276" s="1"/>
      <c r="AX276" s="1"/>
      <c r="AY276" s="1"/>
    </row>
    <row r="277" spans="6:51" x14ac:dyDescent="0.25">
      <c r="F277"/>
      <c r="G277" s="2"/>
      <c r="O277" s="4"/>
      <c r="P277" s="9"/>
      <c r="Q277" s="9"/>
      <c r="R277" s="9"/>
      <c r="S277" s="9"/>
      <c r="T277" s="9"/>
      <c r="U277" s="9"/>
      <c r="V277" s="9"/>
      <c r="W277" s="9"/>
      <c r="X277" s="9"/>
      <c r="Y277" s="9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P277" s="1"/>
      <c r="AQ277" s="1"/>
      <c r="AR277" s="1"/>
      <c r="AS277" s="1"/>
      <c r="AT277" s="1"/>
      <c r="AU277" s="1"/>
      <c r="AV277" s="1"/>
      <c r="AW277" s="1"/>
      <c r="AX277" s="1"/>
      <c r="AY277" s="1"/>
    </row>
    <row r="278" spans="6:51" x14ac:dyDescent="0.25">
      <c r="F278" s="2"/>
      <c r="G278" s="2"/>
      <c r="O278" s="4"/>
      <c r="P278" s="9"/>
      <c r="Q278" s="9"/>
      <c r="R278" s="9"/>
      <c r="S278" s="9"/>
      <c r="T278" s="9"/>
      <c r="U278" s="9"/>
      <c r="V278" s="9"/>
      <c r="W278" s="9"/>
      <c r="X278" s="9"/>
      <c r="Y278" s="9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P278" s="1"/>
      <c r="AQ278" s="1"/>
      <c r="AR278" s="1"/>
      <c r="AS278" s="1"/>
      <c r="AT278" s="1"/>
      <c r="AU278" s="1"/>
      <c r="AV278" s="1"/>
      <c r="AW278" s="1"/>
      <c r="AX278" s="1"/>
      <c r="AY278" s="1"/>
    </row>
    <row r="279" spans="6:51" x14ac:dyDescent="0.25">
      <c r="F279" s="2"/>
      <c r="G279" s="2"/>
      <c r="O279" s="4"/>
      <c r="P279" s="9"/>
      <c r="Q279" s="9"/>
      <c r="R279" s="9"/>
      <c r="S279" s="9"/>
      <c r="T279" s="9"/>
      <c r="U279" s="9"/>
      <c r="V279" s="9"/>
      <c r="W279" s="9"/>
      <c r="X279" s="9"/>
      <c r="Y279" s="9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P279" s="1"/>
      <c r="AQ279" s="1"/>
      <c r="AR279" s="1"/>
      <c r="AS279" s="1"/>
      <c r="AT279" s="1"/>
      <c r="AU279" s="1"/>
      <c r="AV279" s="1"/>
      <c r="AW279" s="1"/>
      <c r="AX279" s="1"/>
      <c r="AY279" s="1"/>
    </row>
    <row r="280" spans="6:51" x14ac:dyDescent="0.25">
      <c r="F280" s="2"/>
      <c r="G280" s="2"/>
      <c r="O280" s="4"/>
      <c r="P280" s="9"/>
      <c r="Q280" s="9"/>
      <c r="R280" s="9"/>
      <c r="S280" s="9"/>
      <c r="T280" s="9"/>
      <c r="U280" s="9"/>
      <c r="V280" s="9"/>
      <c r="W280" s="9"/>
      <c r="X280" s="9"/>
      <c r="Y280" s="9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P280" s="1"/>
      <c r="AQ280" s="1"/>
      <c r="AR280" s="1"/>
      <c r="AS280" s="1"/>
      <c r="AT280" s="1"/>
      <c r="AU280" s="1"/>
      <c r="AV280" s="1"/>
      <c r="AW280" s="1"/>
      <c r="AX280" s="1"/>
      <c r="AY280" s="1"/>
    </row>
    <row r="281" spans="6:51" x14ac:dyDescent="0.25">
      <c r="F281"/>
      <c r="G281" s="2"/>
      <c r="O281" s="4"/>
      <c r="P281" s="9"/>
      <c r="Q281" s="9"/>
      <c r="R281" s="9"/>
      <c r="S281" s="9"/>
      <c r="T281" s="9"/>
      <c r="U281" s="9"/>
      <c r="V281" s="9"/>
      <c r="W281" s="9"/>
      <c r="X281" s="9"/>
      <c r="Y281" s="9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P281" s="1"/>
      <c r="AQ281" s="1"/>
      <c r="AR281" s="1"/>
      <c r="AS281" s="1"/>
      <c r="AT281" s="1"/>
      <c r="AU281" s="1"/>
      <c r="AV281" s="1"/>
      <c r="AW281" s="1"/>
      <c r="AX281" s="1"/>
      <c r="AY281" s="1"/>
    </row>
    <row r="282" spans="6:51" x14ac:dyDescent="0.25">
      <c r="F282" s="2"/>
      <c r="G282" s="2"/>
      <c r="O282" s="4"/>
      <c r="P282" s="9"/>
      <c r="Q282" s="9"/>
      <c r="R282" s="9"/>
      <c r="S282" s="9"/>
      <c r="T282" s="9"/>
      <c r="U282" s="9"/>
      <c r="V282" s="9"/>
      <c r="W282" s="9"/>
      <c r="X282" s="9"/>
      <c r="Y282" s="9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P282" s="1"/>
      <c r="AQ282" s="1"/>
      <c r="AR282" s="1"/>
      <c r="AS282" s="1"/>
      <c r="AT282" s="1"/>
      <c r="AU282" s="1"/>
      <c r="AV282" s="1"/>
      <c r="AW282" s="1"/>
      <c r="AX282" s="1"/>
      <c r="AY282" s="1"/>
    </row>
    <row r="283" spans="6:51" x14ac:dyDescent="0.25">
      <c r="F283" s="2"/>
      <c r="G283" s="2"/>
      <c r="O283" s="4"/>
      <c r="P283" s="9"/>
      <c r="Q283" s="9"/>
      <c r="R283" s="9"/>
      <c r="S283" s="9"/>
      <c r="T283" s="9"/>
      <c r="U283" s="9"/>
      <c r="V283" s="9"/>
      <c r="W283" s="9"/>
      <c r="X283" s="9"/>
      <c r="Y283" s="9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P283" s="1"/>
      <c r="AQ283" s="1"/>
      <c r="AR283" s="1"/>
      <c r="AS283" s="1"/>
      <c r="AT283" s="1"/>
      <c r="AU283" s="1"/>
      <c r="AV283" s="1"/>
      <c r="AW283" s="1"/>
      <c r="AX283" s="1"/>
      <c r="AY283" s="1"/>
    </row>
    <row r="284" spans="6:51" x14ac:dyDescent="0.25">
      <c r="F284"/>
      <c r="G284" s="2"/>
      <c r="O284" s="4"/>
      <c r="P284" s="9"/>
      <c r="Q284" s="9"/>
      <c r="R284" s="9"/>
      <c r="S284" s="9"/>
      <c r="T284" s="9"/>
      <c r="U284" s="9"/>
      <c r="V284" s="9"/>
      <c r="W284" s="9"/>
      <c r="X284" s="9"/>
      <c r="Y284" s="9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P284" s="1"/>
      <c r="AQ284" s="1"/>
      <c r="AR284" s="1"/>
      <c r="AS284" s="1"/>
      <c r="AT284" s="1"/>
      <c r="AU284" s="1"/>
      <c r="AV284" s="1"/>
      <c r="AW284" s="1"/>
      <c r="AX284" s="1"/>
      <c r="AY284" s="1"/>
    </row>
    <row r="285" spans="6:51" x14ac:dyDescent="0.25">
      <c r="F285"/>
      <c r="G285" s="2"/>
      <c r="O285" s="4"/>
      <c r="P285" s="9"/>
      <c r="Q285" s="9"/>
      <c r="R285" s="9"/>
      <c r="S285" s="9"/>
      <c r="T285" s="9"/>
      <c r="U285" s="9"/>
      <c r="V285" s="9"/>
      <c r="W285" s="9"/>
      <c r="X285" s="9"/>
      <c r="Y285" s="9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P285" s="1"/>
      <c r="AQ285" s="1"/>
      <c r="AR285" s="1"/>
      <c r="AS285" s="1"/>
      <c r="AT285" s="1"/>
      <c r="AU285" s="1"/>
      <c r="AV285" s="1"/>
      <c r="AW285" s="1"/>
      <c r="AX285" s="1"/>
      <c r="AY285" s="1"/>
    </row>
    <row r="286" spans="6:51" x14ac:dyDescent="0.25">
      <c r="F286"/>
      <c r="G286" s="2"/>
      <c r="O286" s="4"/>
      <c r="P286" s="9"/>
      <c r="Q286" s="9"/>
      <c r="R286" s="9"/>
      <c r="S286" s="9"/>
      <c r="T286" s="9"/>
      <c r="U286" s="9"/>
      <c r="V286" s="9"/>
      <c r="W286" s="9"/>
      <c r="X286" s="9"/>
      <c r="Y286" s="9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P286" s="1"/>
      <c r="AQ286" s="1"/>
      <c r="AR286" s="1"/>
      <c r="AS286" s="1"/>
      <c r="AT286" s="1"/>
      <c r="AU286" s="1"/>
      <c r="AV286" s="1"/>
      <c r="AW286" s="1"/>
      <c r="AX286" s="1"/>
      <c r="AY286" s="1"/>
    </row>
    <row r="287" spans="6:51" x14ac:dyDescent="0.25">
      <c r="F287"/>
      <c r="G287" s="2"/>
      <c r="O287" s="4"/>
      <c r="P287" s="9"/>
      <c r="Q287" s="9"/>
      <c r="R287" s="9"/>
      <c r="S287" s="9"/>
      <c r="T287" s="9"/>
      <c r="U287" s="9"/>
      <c r="V287" s="9"/>
      <c r="W287" s="9"/>
      <c r="X287" s="9"/>
      <c r="Y287" s="9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P287" s="1"/>
      <c r="AQ287" s="1"/>
      <c r="AR287" s="1"/>
      <c r="AS287" s="1"/>
      <c r="AT287" s="1"/>
      <c r="AU287" s="1"/>
      <c r="AV287" s="1"/>
      <c r="AW287" s="1"/>
      <c r="AX287" s="1"/>
      <c r="AY287" s="1"/>
    </row>
    <row r="288" spans="6:51" x14ac:dyDescent="0.25">
      <c r="F288"/>
      <c r="G288" s="2"/>
      <c r="O288" s="4"/>
      <c r="P288" s="9"/>
      <c r="Q288" s="9"/>
      <c r="R288" s="9"/>
      <c r="S288" s="9"/>
      <c r="T288" s="9"/>
      <c r="U288" s="9"/>
      <c r="V288" s="9"/>
      <c r="W288" s="9"/>
      <c r="X288" s="9"/>
      <c r="Y288" s="9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P288" s="1"/>
      <c r="AQ288" s="1"/>
      <c r="AR288" s="1"/>
      <c r="AS288" s="1"/>
      <c r="AT288" s="1"/>
      <c r="AU288" s="1"/>
      <c r="AV288" s="1"/>
      <c r="AW288" s="1"/>
      <c r="AX288" s="1"/>
      <c r="AY288" s="1"/>
    </row>
    <row r="289" spans="6:51" x14ac:dyDescent="0.25">
      <c r="F289" s="2"/>
      <c r="G289" s="2"/>
      <c r="O289" s="4"/>
      <c r="P289" s="9"/>
      <c r="Q289" s="9"/>
      <c r="R289" s="9"/>
      <c r="S289" s="9"/>
      <c r="T289" s="9"/>
      <c r="U289" s="9"/>
      <c r="V289" s="9"/>
      <c r="W289" s="9"/>
      <c r="X289" s="9"/>
      <c r="Y289" s="9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P289" s="1"/>
      <c r="AQ289" s="1"/>
      <c r="AR289" s="1"/>
      <c r="AS289" s="1"/>
      <c r="AT289" s="1"/>
      <c r="AU289" s="1"/>
      <c r="AV289" s="1"/>
      <c r="AW289" s="1"/>
      <c r="AX289" s="1"/>
      <c r="AY289" s="1"/>
    </row>
    <row r="290" spans="6:51" x14ac:dyDescent="0.25">
      <c r="F290"/>
      <c r="G290" s="2"/>
      <c r="O290" s="4"/>
      <c r="P290" s="9"/>
      <c r="Q290" s="9"/>
      <c r="R290" s="9"/>
      <c r="S290" s="9"/>
      <c r="T290" s="9"/>
      <c r="U290" s="9"/>
      <c r="V290" s="9"/>
      <c r="W290" s="9"/>
      <c r="X290" s="9"/>
      <c r="Y290" s="9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P290" s="1"/>
      <c r="AQ290" s="1"/>
      <c r="AR290" s="1"/>
      <c r="AS290" s="1"/>
      <c r="AT290" s="1"/>
      <c r="AU290" s="1"/>
      <c r="AV290" s="1"/>
      <c r="AW290" s="1"/>
      <c r="AX290" s="1"/>
      <c r="AY290" s="1"/>
    </row>
    <row r="291" spans="6:51" x14ac:dyDescent="0.25">
      <c r="F291"/>
      <c r="G291" s="2"/>
      <c r="O291" s="4"/>
      <c r="P291" s="9"/>
      <c r="Q291" s="9"/>
      <c r="R291" s="9"/>
      <c r="S291" s="9"/>
      <c r="T291" s="9"/>
      <c r="U291" s="9"/>
      <c r="V291" s="9"/>
      <c r="W291" s="9"/>
      <c r="X291" s="9"/>
      <c r="Y291" s="9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P291" s="1"/>
      <c r="AQ291" s="1"/>
      <c r="AR291" s="1"/>
      <c r="AS291" s="1"/>
      <c r="AT291" s="1"/>
      <c r="AU291" s="1"/>
      <c r="AV291" s="1"/>
      <c r="AW291" s="1"/>
      <c r="AX291" s="1"/>
      <c r="AY291" s="1"/>
    </row>
    <row r="292" spans="6:51" x14ac:dyDescent="0.25">
      <c r="F292"/>
      <c r="G292" s="2"/>
      <c r="O292" s="4"/>
      <c r="P292" s="9"/>
      <c r="Q292" s="9"/>
      <c r="R292" s="9"/>
      <c r="S292" s="9"/>
      <c r="T292" s="9"/>
      <c r="U292" s="9"/>
      <c r="V292" s="9"/>
      <c r="W292" s="9"/>
      <c r="X292" s="9"/>
      <c r="Y292" s="9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P292" s="1"/>
      <c r="AQ292" s="1"/>
      <c r="AR292" s="1"/>
      <c r="AS292" s="1"/>
      <c r="AT292" s="1"/>
      <c r="AU292" s="1"/>
      <c r="AV292" s="1"/>
      <c r="AW292" s="1"/>
      <c r="AX292" s="1"/>
      <c r="AY292" s="1"/>
    </row>
    <row r="293" spans="6:51" x14ac:dyDescent="0.25">
      <c r="F293"/>
      <c r="G293" s="2"/>
      <c r="O293" s="4"/>
      <c r="P293" s="9"/>
      <c r="Q293" s="9"/>
      <c r="R293" s="9"/>
      <c r="S293" s="9"/>
      <c r="T293" s="9"/>
      <c r="U293" s="9"/>
      <c r="V293" s="9"/>
      <c r="W293" s="9"/>
      <c r="X293" s="9"/>
      <c r="Y293" s="9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P293" s="1"/>
      <c r="AQ293" s="1"/>
      <c r="AR293" s="1"/>
      <c r="AS293" s="1"/>
      <c r="AT293" s="1"/>
      <c r="AU293" s="1"/>
      <c r="AV293" s="1"/>
      <c r="AW293" s="1"/>
      <c r="AX293" s="1"/>
      <c r="AY293" s="1"/>
    </row>
    <row r="294" spans="6:51" x14ac:dyDescent="0.25">
      <c r="F294"/>
      <c r="G294" s="2"/>
      <c r="O294" s="4"/>
      <c r="P294" s="9"/>
      <c r="Q294" s="9"/>
      <c r="R294" s="9"/>
      <c r="S294" s="9"/>
      <c r="T294" s="9"/>
      <c r="U294" s="9"/>
      <c r="V294" s="9"/>
      <c r="W294" s="9"/>
      <c r="X294" s="9"/>
      <c r="Y294" s="9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P294" s="1"/>
      <c r="AQ294" s="1"/>
      <c r="AR294" s="1"/>
      <c r="AS294" s="1"/>
      <c r="AT294" s="1"/>
      <c r="AU294" s="1"/>
      <c r="AV294" s="1"/>
      <c r="AW294" s="1"/>
      <c r="AX294" s="1"/>
      <c r="AY294" s="1"/>
    </row>
    <row r="295" spans="6:51" x14ac:dyDescent="0.25">
      <c r="F295" s="2"/>
      <c r="G295" s="2"/>
      <c r="O295" s="4"/>
      <c r="P295" s="9"/>
      <c r="Q295" s="9"/>
      <c r="R295" s="9"/>
      <c r="S295" s="9"/>
      <c r="T295" s="9"/>
      <c r="U295" s="9"/>
      <c r="V295" s="9"/>
      <c r="W295" s="9"/>
      <c r="X295" s="9"/>
      <c r="Y295" s="9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P295" s="1"/>
      <c r="AQ295" s="1"/>
      <c r="AR295" s="1"/>
      <c r="AS295" s="1"/>
      <c r="AT295" s="1"/>
      <c r="AU295" s="1"/>
      <c r="AV295" s="1"/>
      <c r="AW295" s="1"/>
      <c r="AX295" s="1"/>
      <c r="AY295" s="1"/>
    </row>
    <row r="296" spans="6:51" x14ac:dyDescent="0.25">
      <c r="F296" s="2"/>
      <c r="G296" s="2"/>
      <c r="O296" s="4"/>
      <c r="P296" s="9"/>
      <c r="Q296" s="9"/>
      <c r="R296" s="9"/>
      <c r="S296" s="9"/>
      <c r="T296" s="9"/>
      <c r="U296" s="9"/>
      <c r="V296" s="9"/>
      <c r="W296" s="9"/>
      <c r="X296" s="9"/>
      <c r="Y296" s="9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P296" s="1"/>
      <c r="AQ296" s="1"/>
      <c r="AR296" s="1"/>
      <c r="AS296" s="1"/>
      <c r="AT296" s="1"/>
      <c r="AU296" s="1"/>
      <c r="AV296" s="1"/>
      <c r="AW296" s="1"/>
      <c r="AX296" s="1"/>
      <c r="AY296" s="1"/>
    </row>
    <row r="297" spans="6:51" x14ac:dyDescent="0.25">
      <c r="F297" s="2"/>
      <c r="G297" s="2"/>
      <c r="O297" s="4"/>
      <c r="P297" s="9"/>
      <c r="Q297" s="9"/>
      <c r="R297" s="9"/>
      <c r="S297" s="9"/>
      <c r="T297" s="9"/>
      <c r="U297" s="9"/>
      <c r="V297" s="9"/>
      <c r="W297" s="9"/>
      <c r="X297" s="9"/>
      <c r="Y297" s="9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P297" s="1"/>
      <c r="AQ297" s="1"/>
      <c r="AR297" s="1"/>
      <c r="AS297" s="1"/>
      <c r="AT297" s="1"/>
      <c r="AU297" s="1"/>
      <c r="AV297" s="1"/>
      <c r="AW297" s="1"/>
      <c r="AX297" s="1"/>
      <c r="AY297" s="1"/>
    </row>
    <row r="298" spans="6:51" x14ac:dyDescent="0.25">
      <c r="F298" s="2"/>
      <c r="G298" s="2"/>
      <c r="O298" s="4"/>
      <c r="P298" s="9"/>
      <c r="Q298" s="9"/>
      <c r="R298" s="9"/>
      <c r="S298" s="9"/>
      <c r="T298" s="9"/>
      <c r="U298" s="9"/>
      <c r="V298" s="9"/>
      <c r="W298" s="9"/>
      <c r="X298" s="9"/>
      <c r="Y298" s="9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P298" s="1"/>
      <c r="AQ298" s="1"/>
      <c r="AR298" s="1"/>
      <c r="AS298" s="1"/>
      <c r="AT298" s="1"/>
      <c r="AU298" s="1"/>
      <c r="AV298" s="1"/>
      <c r="AW298" s="1"/>
      <c r="AX298" s="1"/>
      <c r="AY298" s="1"/>
    </row>
    <row r="299" spans="6:51" x14ac:dyDescent="0.25">
      <c r="F299" s="2"/>
      <c r="G299" s="2"/>
      <c r="O299" s="4"/>
      <c r="P299" s="9"/>
      <c r="Q299" s="9"/>
      <c r="R299" s="9"/>
      <c r="S299" s="9"/>
      <c r="T299" s="9"/>
      <c r="U299" s="9"/>
      <c r="V299" s="9"/>
      <c r="W299" s="9"/>
      <c r="X299" s="9"/>
      <c r="Y299" s="9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P299" s="1"/>
      <c r="AQ299" s="1"/>
      <c r="AR299" s="1"/>
      <c r="AS299" s="1"/>
      <c r="AT299" s="1"/>
      <c r="AU299" s="1"/>
      <c r="AV299" s="1"/>
      <c r="AW299" s="1"/>
      <c r="AX299" s="1"/>
      <c r="AY299" s="1"/>
    </row>
    <row r="300" spans="6:51" x14ac:dyDescent="0.25">
      <c r="F300"/>
      <c r="G300" s="2"/>
      <c r="O300" s="4"/>
      <c r="P300" s="9"/>
      <c r="Q300" s="9"/>
      <c r="R300" s="9"/>
      <c r="S300" s="9"/>
      <c r="T300" s="9"/>
      <c r="U300" s="9"/>
      <c r="V300" s="9"/>
      <c r="W300" s="9"/>
      <c r="X300" s="9"/>
      <c r="Y300" s="9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P300" s="1"/>
      <c r="AQ300" s="1"/>
      <c r="AR300" s="1"/>
      <c r="AS300" s="1"/>
      <c r="AT300" s="1"/>
      <c r="AU300" s="1"/>
      <c r="AV300" s="1"/>
      <c r="AW300" s="1"/>
      <c r="AX300" s="1"/>
      <c r="AY300" s="1"/>
    </row>
    <row r="301" spans="6:51" x14ac:dyDescent="0.25">
      <c r="F301"/>
      <c r="G301" s="2"/>
      <c r="O301" s="4"/>
      <c r="P301" s="9"/>
      <c r="Q301" s="9"/>
      <c r="R301" s="9"/>
      <c r="S301" s="9"/>
      <c r="T301" s="9"/>
      <c r="U301" s="9"/>
      <c r="V301" s="9"/>
      <c r="W301" s="9"/>
      <c r="X301" s="9"/>
      <c r="Y301" s="9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P301" s="1"/>
      <c r="AQ301" s="1"/>
      <c r="AR301" s="1"/>
      <c r="AS301" s="1"/>
      <c r="AT301" s="1"/>
      <c r="AU301" s="1"/>
      <c r="AV301" s="1"/>
      <c r="AW301" s="1"/>
      <c r="AX301" s="1"/>
      <c r="AY301" s="1"/>
    </row>
    <row r="302" spans="6:51" x14ac:dyDescent="0.25">
      <c r="F302"/>
      <c r="G302" s="2"/>
      <c r="O302" s="4"/>
      <c r="P302" s="9"/>
      <c r="Q302" s="9"/>
      <c r="R302" s="9"/>
      <c r="S302" s="9"/>
      <c r="T302" s="9"/>
      <c r="U302" s="9"/>
      <c r="V302" s="9"/>
      <c r="W302" s="9"/>
      <c r="X302" s="9"/>
      <c r="Y302" s="9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P302" s="1"/>
      <c r="AQ302" s="1"/>
      <c r="AR302" s="1"/>
      <c r="AS302" s="1"/>
      <c r="AT302" s="1"/>
      <c r="AU302" s="1"/>
      <c r="AV302" s="1"/>
      <c r="AW302" s="1"/>
      <c r="AX302" s="1"/>
      <c r="AY302" s="1"/>
    </row>
    <row r="303" spans="6:51" x14ac:dyDescent="0.25">
      <c r="F303"/>
      <c r="G303" s="2"/>
      <c r="O303" s="4"/>
      <c r="P303" s="9"/>
      <c r="Q303" s="9"/>
      <c r="R303" s="9"/>
      <c r="S303" s="9"/>
      <c r="T303" s="9"/>
      <c r="U303" s="9"/>
      <c r="V303" s="9"/>
      <c r="W303" s="9"/>
      <c r="X303" s="9"/>
      <c r="Y303" s="9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P303" s="1"/>
      <c r="AQ303" s="1"/>
      <c r="AR303" s="1"/>
      <c r="AS303" s="1"/>
      <c r="AT303" s="1"/>
      <c r="AU303" s="1"/>
      <c r="AV303" s="1"/>
      <c r="AW303" s="1"/>
      <c r="AX303" s="1"/>
      <c r="AY303" s="1"/>
    </row>
    <row r="304" spans="6:51" x14ac:dyDescent="0.25">
      <c r="F304"/>
      <c r="G304" s="2"/>
      <c r="O304" s="4"/>
      <c r="P304" s="9"/>
      <c r="Q304" s="9"/>
      <c r="R304" s="9"/>
      <c r="S304" s="9"/>
      <c r="T304" s="9"/>
      <c r="U304" s="9"/>
      <c r="V304" s="9"/>
      <c r="W304" s="9"/>
      <c r="X304" s="9"/>
      <c r="Y304" s="9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P304" s="1"/>
      <c r="AQ304" s="1"/>
      <c r="AR304" s="1"/>
      <c r="AS304" s="1"/>
      <c r="AT304" s="1"/>
      <c r="AU304" s="1"/>
      <c r="AV304" s="1"/>
      <c r="AW304" s="1"/>
      <c r="AX304" s="1"/>
      <c r="AY304" s="1"/>
    </row>
    <row r="305" spans="6:51" x14ac:dyDescent="0.25">
      <c r="F305"/>
      <c r="G305" s="2"/>
      <c r="O305" s="4"/>
      <c r="P305" s="9"/>
      <c r="Q305" s="9"/>
      <c r="R305" s="9"/>
      <c r="S305" s="9"/>
      <c r="T305" s="9"/>
      <c r="U305" s="9"/>
      <c r="V305" s="9"/>
      <c r="W305" s="9"/>
      <c r="X305" s="9"/>
      <c r="Y305" s="9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P305" s="1"/>
      <c r="AQ305" s="1"/>
      <c r="AR305" s="1"/>
      <c r="AS305" s="1"/>
      <c r="AT305" s="1"/>
      <c r="AU305" s="1"/>
      <c r="AV305" s="1"/>
      <c r="AW305" s="1"/>
      <c r="AX305" s="1"/>
      <c r="AY305" s="1"/>
    </row>
    <row r="306" spans="6:51" x14ac:dyDescent="0.25">
      <c r="F306"/>
      <c r="G306" s="2"/>
      <c r="O306" s="4"/>
      <c r="P306" s="9"/>
      <c r="Q306" s="9"/>
      <c r="R306" s="9"/>
      <c r="S306" s="9"/>
      <c r="T306" s="9"/>
      <c r="U306" s="9"/>
      <c r="V306" s="9"/>
      <c r="W306" s="9"/>
      <c r="X306" s="9"/>
      <c r="Y306" s="9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P306" s="1"/>
      <c r="AQ306" s="1"/>
      <c r="AR306" s="1"/>
      <c r="AS306" s="1"/>
      <c r="AT306" s="1"/>
      <c r="AU306" s="1"/>
      <c r="AV306" s="1"/>
      <c r="AW306" s="1"/>
      <c r="AX306" s="1"/>
      <c r="AY306" s="1"/>
    </row>
    <row r="307" spans="6:51" x14ac:dyDescent="0.25">
      <c r="F307"/>
      <c r="G307" s="2"/>
      <c r="O307" s="4"/>
      <c r="P307" s="9"/>
      <c r="Q307" s="9"/>
      <c r="R307" s="9"/>
      <c r="S307" s="9"/>
      <c r="T307" s="9"/>
      <c r="U307" s="9"/>
      <c r="V307" s="9"/>
      <c r="W307" s="9"/>
      <c r="X307" s="9"/>
      <c r="Y307" s="9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P307" s="1"/>
      <c r="AQ307" s="1"/>
      <c r="AR307" s="1"/>
      <c r="AS307" s="1"/>
      <c r="AT307" s="1"/>
      <c r="AU307" s="1"/>
      <c r="AV307" s="1"/>
      <c r="AW307" s="1"/>
      <c r="AX307" s="1"/>
      <c r="AY307" s="1"/>
    </row>
    <row r="308" spans="6:51" x14ac:dyDescent="0.25">
      <c r="F308"/>
      <c r="G308" s="2"/>
      <c r="O308" s="4"/>
      <c r="P308" s="9"/>
      <c r="Q308" s="9"/>
      <c r="R308" s="9"/>
      <c r="S308" s="9"/>
      <c r="T308" s="9"/>
      <c r="U308" s="9"/>
      <c r="V308" s="9"/>
      <c r="W308" s="9"/>
      <c r="X308" s="9"/>
      <c r="Y308" s="9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P308" s="1"/>
      <c r="AQ308" s="1"/>
      <c r="AR308" s="1"/>
      <c r="AS308" s="1"/>
      <c r="AT308" s="1"/>
      <c r="AU308" s="1"/>
      <c r="AV308" s="1"/>
      <c r="AW308" s="1"/>
      <c r="AX308" s="1"/>
      <c r="AY308" s="1"/>
    </row>
    <row r="309" spans="6:51" x14ac:dyDescent="0.25">
      <c r="F309" s="2"/>
      <c r="G309" s="2"/>
      <c r="O309" s="4"/>
      <c r="P309" s="9"/>
      <c r="Q309" s="9"/>
      <c r="R309" s="9"/>
      <c r="S309" s="9"/>
      <c r="T309" s="9"/>
      <c r="U309" s="9"/>
      <c r="V309" s="9"/>
      <c r="W309" s="9"/>
      <c r="X309" s="9"/>
      <c r="Y309" s="9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P309" s="1"/>
      <c r="AQ309" s="1"/>
      <c r="AR309" s="1"/>
      <c r="AS309" s="1"/>
      <c r="AT309" s="1"/>
      <c r="AU309" s="1"/>
      <c r="AV309" s="1"/>
      <c r="AW309" s="1"/>
      <c r="AX309" s="1"/>
      <c r="AY309" s="1"/>
    </row>
    <row r="310" spans="6:51" x14ac:dyDescent="0.25">
      <c r="F310"/>
      <c r="G310" s="2"/>
      <c r="O310" s="4"/>
      <c r="P310" s="9"/>
      <c r="Q310" s="9"/>
      <c r="R310" s="9"/>
      <c r="S310" s="9"/>
      <c r="T310" s="9"/>
      <c r="U310" s="9"/>
      <c r="V310" s="9"/>
      <c r="W310" s="9"/>
      <c r="X310" s="9"/>
      <c r="Y310" s="9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P310" s="1"/>
      <c r="AQ310" s="1"/>
      <c r="AR310" s="1"/>
      <c r="AS310" s="1"/>
      <c r="AT310" s="1"/>
      <c r="AU310" s="1"/>
      <c r="AV310" s="1"/>
      <c r="AW310" s="1"/>
      <c r="AX310" s="1"/>
      <c r="AY310" s="1"/>
    </row>
    <row r="311" spans="6:51" x14ac:dyDescent="0.25">
      <c r="F311" s="2"/>
      <c r="G311" s="2"/>
      <c r="O311" s="4"/>
      <c r="P311" s="9"/>
      <c r="Q311" s="9"/>
      <c r="R311" s="9"/>
      <c r="S311" s="9"/>
      <c r="T311" s="9"/>
      <c r="U311" s="9"/>
      <c r="V311" s="9"/>
      <c r="W311" s="9"/>
      <c r="X311" s="9"/>
      <c r="Y311" s="9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P311" s="1"/>
      <c r="AQ311" s="1"/>
      <c r="AR311" s="1"/>
      <c r="AS311" s="1"/>
      <c r="AT311" s="1"/>
      <c r="AU311" s="1"/>
      <c r="AV311" s="1"/>
      <c r="AW311" s="1"/>
      <c r="AX311" s="1"/>
      <c r="AY311" s="1"/>
    </row>
    <row r="312" spans="6:51" x14ac:dyDescent="0.25">
      <c r="F312"/>
      <c r="G312" s="2"/>
      <c r="O312" s="4"/>
      <c r="P312" s="9"/>
      <c r="Q312" s="9"/>
      <c r="R312" s="9"/>
      <c r="S312" s="9"/>
      <c r="T312" s="9"/>
      <c r="U312" s="9"/>
      <c r="V312" s="9"/>
      <c r="W312" s="9"/>
      <c r="X312" s="9"/>
      <c r="Y312" s="9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P312" s="1"/>
      <c r="AQ312" s="1"/>
      <c r="AR312" s="1"/>
      <c r="AS312" s="1"/>
      <c r="AT312" s="1"/>
      <c r="AU312" s="1"/>
      <c r="AV312" s="1"/>
      <c r="AW312" s="1"/>
      <c r="AX312" s="1"/>
      <c r="AY312" s="1"/>
    </row>
    <row r="313" spans="6:51" x14ac:dyDescent="0.25">
      <c r="F313"/>
      <c r="G313" s="2"/>
      <c r="O313" s="4"/>
      <c r="P313" s="9"/>
      <c r="Q313" s="9"/>
      <c r="R313" s="9"/>
      <c r="S313" s="9"/>
      <c r="T313" s="9"/>
      <c r="U313" s="9"/>
      <c r="V313" s="9"/>
      <c r="W313" s="9"/>
      <c r="X313" s="9"/>
      <c r="Y313" s="9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P313" s="1"/>
      <c r="AQ313" s="1"/>
      <c r="AR313" s="1"/>
      <c r="AS313" s="1"/>
      <c r="AT313" s="1"/>
      <c r="AU313" s="1"/>
      <c r="AV313" s="1"/>
      <c r="AW313" s="1"/>
      <c r="AX313" s="1"/>
      <c r="AY313" s="1"/>
    </row>
    <row r="314" spans="6:51" x14ac:dyDescent="0.25">
      <c r="F314"/>
      <c r="G314" s="2"/>
      <c r="O314" s="4"/>
      <c r="P314" s="9"/>
      <c r="Q314" s="9"/>
      <c r="R314" s="9"/>
      <c r="S314" s="9"/>
      <c r="T314" s="9"/>
      <c r="U314" s="9"/>
      <c r="V314" s="9"/>
      <c r="W314" s="9"/>
      <c r="X314" s="9"/>
      <c r="Y314" s="9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P314" s="1"/>
      <c r="AQ314" s="1"/>
      <c r="AR314" s="1"/>
      <c r="AS314" s="1"/>
      <c r="AT314" s="1"/>
      <c r="AU314" s="1"/>
      <c r="AV314" s="1"/>
      <c r="AW314" s="1"/>
      <c r="AX314" s="1"/>
      <c r="AY314" s="1"/>
    </row>
    <row r="315" spans="6:51" x14ac:dyDescent="0.25">
      <c r="F315" s="2"/>
      <c r="G315" s="2"/>
      <c r="O315" s="4"/>
      <c r="P315" s="9"/>
      <c r="Q315" s="9"/>
      <c r="R315" s="9"/>
      <c r="S315" s="9"/>
      <c r="T315" s="9"/>
      <c r="U315" s="9"/>
      <c r="V315" s="9"/>
      <c r="W315" s="9"/>
      <c r="X315" s="9"/>
      <c r="Y315" s="9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P315" s="1"/>
      <c r="AQ315" s="1"/>
      <c r="AR315" s="1"/>
      <c r="AS315" s="1"/>
      <c r="AT315" s="1"/>
      <c r="AU315" s="1"/>
      <c r="AV315" s="1"/>
      <c r="AW315" s="1"/>
      <c r="AX315" s="1"/>
      <c r="AY315" s="1"/>
    </row>
    <row r="316" spans="6:51" x14ac:dyDescent="0.25">
      <c r="F316"/>
      <c r="G316" s="2"/>
      <c r="O316" s="4"/>
      <c r="P316" s="9"/>
      <c r="Q316" s="9"/>
      <c r="R316" s="9"/>
      <c r="S316" s="9"/>
      <c r="T316" s="9"/>
      <c r="U316" s="9"/>
      <c r="V316" s="9"/>
      <c r="W316" s="9"/>
      <c r="X316" s="9"/>
      <c r="Y316" s="9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P316" s="1"/>
      <c r="AQ316" s="1"/>
      <c r="AR316" s="1"/>
      <c r="AS316" s="1"/>
      <c r="AT316" s="1"/>
      <c r="AU316" s="1"/>
      <c r="AV316" s="1"/>
      <c r="AW316" s="1"/>
      <c r="AX316" s="1"/>
      <c r="AY316" s="1"/>
    </row>
    <row r="317" spans="6:51" x14ac:dyDescent="0.25">
      <c r="F317"/>
      <c r="G317" s="2"/>
      <c r="O317" s="4"/>
      <c r="P317" s="9"/>
      <c r="Q317" s="9"/>
      <c r="R317" s="9"/>
      <c r="S317" s="9"/>
      <c r="T317" s="9"/>
      <c r="U317" s="9"/>
      <c r="V317" s="9"/>
      <c r="W317" s="9"/>
      <c r="X317" s="9"/>
      <c r="Y317" s="9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P317" s="1"/>
      <c r="AQ317" s="1"/>
      <c r="AR317" s="1"/>
      <c r="AS317" s="1"/>
      <c r="AT317" s="1"/>
      <c r="AU317" s="1"/>
      <c r="AV317" s="1"/>
      <c r="AW317" s="1"/>
      <c r="AX317" s="1"/>
      <c r="AY317" s="1"/>
    </row>
    <row r="318" spans="6:51" s="14" customFormat="1" x14ac:dyDescent="0.25">
      <c r="G318" s="15"/>
      <c r="O318" s="16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</row>
    <row r="319" spans="6:51" x14ac:dyDescent="0.25">
      <c r="F319" s="2"/>
      <c r="G319" s="2"/>
      <c r="O319" s="4"/>
      <c r="P319" s="9"/>
      <c r="Q319" s="9"/>
      <c r="R319" s="9"/>
      <c r="S319" s="9"/>
      <c r="T319" s="9"/>
      <c r="U319" s="9"/>
      <c r="V319" s="9"/>
      <c r="W319" s="9"/>
      <c r="X319" s="9"/>
      <c r="Y319" s="9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P319" s="1"/>
      <c r="AQ319" s="1"/>
      <c r="AR319" s="1"/>
      <c r="AS319" s="1"/>
      <c r="AT319" s="1"/>
      <c r="AU319" s="1"/>
      <c r="AV319" s="1"/>
      <c r="AW319" s="1"/>
      <c r="AX319" s="1"/>
      <c r="AY319" s="1"/>
    </row>
    <row r="320" spans="6:51" x14ac:dyDescent="0.25">
      <c r="F320"/>
      <c r="G320" s="2"/>
      <c r="O320" s="4"/>
      <c r="P320" s="9"/>
      <c r="Q320" s="9"/>
      <c r="R320" s="9"/>
      <c r="S320" s="9"/>
      <c r="T320" s="9"/>
      <c r="U320" s="9"/>
      <c r="V320" s="9"/>
      <c r="W320" s="9"/>
      <c r="X320" s="9"/>
      <c r="Y320" s="9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P320" s="1"/>
      <c r="AQ320" s="1"/>
      <c r="AR320" s="1"/>
      <c r="AS320" s="1"/>
      <c r="AT320" s="1"/>
      <c r="AU320" s="1"/>
      <c r="AV320" s="1"/>
      <c r="AW320" s="1"/>
      <c r="AX320" s="1"/>
      <c r="AY320" s="1"/>
    </row>
    <row r="321" spans="1:51" x14ac:dyDescent="0.25">
      <c r="F321"/>
      <c r="G321" s="2"/>
      <c r="O321" s="4"/>
      <c r="P321" s="9"/>
      <c r="Q321" s="9"/>
      <c r="R321" s="9"/>
      <c r="S321" s="9"/>
      <c r="T321" s="9"/>
      <c r="U321" s="9"/>
      <c r="V321" s="9"/>
      <c r="W321" s="9"/>
      <c r="X321" s="9"/>
      <c r="Y321" s="9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P321" s="1"/>
      <c r="AQ321" s="1"/>
      <c r="AR321" s="1"/>
      <c r="AS321" s="1"/>
      <c r="AT321" s="1"/>
      <c r="AU321" s="1"/>
      <c r="AV321" s="1"/>
      <c r="AW321" s="1"/>
      <c r="AX321" s="1"/>
      <c r="AY321" s="1"/>
    </row>
    <row r="322" spans="1:51" x14ac:dyDescent="0.25">
      <c r="F322"/>
      <c r="G322" s="2"/>
      <c r="O322" s="4"/>
      <c r="P322" s="9"/>
      <c r="Q322" s="9"/>
      <c r="R322" s="9"/>
      <c r="S322" s="9"/>
      <c r="T322" s="9"/>
      <c r="U322" s="9"/>
      <c r="V322" s="9"/>
      <c r="W322" s="9"/>
      <c r="X322" s="9"/>
      <c r="Y322" s="9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P322" s="1"/>
      <c r="AQ322" s="1"/>
      <c r="AR322" s="1"/>
      <c r="AS322" s="1"/>
      <c r="AT322" s="1"/>
      <c r="AU322" s="1"/>
      <c r="AV322" s="1"/>
      <c r="AW322" s="1"/>
      <c r="AX322" s="1"/>
      <c r="AY322" s="1"/>
    </row>
    <row r="323" spans="1:51" x14ac:dyDescent="0.25">
      <c r="F323"/>
      <c r="G323" s="2"/>
      <c r="O323" s="4"/>
      <c r="P323" s="9"/>
      <c r="Q323" s="9"/>
      <c r="R323" s="9"/>
      <c r="S323" s="9"/>
      <c r="T323" s="9"/>
      <c r="U323" s="9"/>
      <c r="V323" s="9"/>
      <c r="W323" s="9"/>
      <c r="X323" s="9"/>
      <c r="Y323" s="9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P323" s="1"/>
      <c r="AQ323" s="1"/>
      <c r="AR323" s="1"/>
      <c r="AS323" s="1"/>
      <c r="AT323" s="1"/>
      <c r="AU323" s="1"/>
      <c r="AV323" s="1"/>
      <c r="AW323" s="1"/>
      <c r="AX323" s="1"/>
      <c r="AY323" s="1"/>
    </row>
    <row r="324" spans="1:51" x14ac:dyDescent="0.25">
      <c r="F324"/>
      <c r="G324" s="2"/>
      <c r="O324" s="4"/>
      <c r="P324" s="9"/>
      <c r="Q324" s="9"/>
      <c r="R324" s="9"/>
      <c r="S324" s="9"/>
      <c r="T324" s="9"/>
      <c r="U324" s="9"/>
      <c r="V324" s="9"/>
      <c r="W324" s="9"/>
      <c r="X324" s="9"/>
      <c r="Y324" s="9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P324" s="1"/>
      <c r="AQ324" s="1"/>
      <c r="AR324" s="1"/>
      <c r="AS324" s="1"/>
      <c r="AT324" s="1"/>
      <c r="AU324" s="1"/>
      <c r="AV324" s="1"/>
      <c r="AW324" s="1"/>
      <c r="AX324" s="1"/>
      <c r="AY324" s="1"/>
    </row>
    <row r="325" spans="1:51" x14ac:dyDescent="0.25">
      <c r="F325"/>
      <c r="G325" s="2"/>
      <c r="O325" s="4"/>
      <c r="P325" s="9"/>
      <c r="Q325" s="9"/>
      <c r="R325" s="9"/>
      <c r="S325" s="9"/>
      <c r="T325" s="9"/>
      <c r="U325" s="9"/>
      <c r="V325" s="9"/>
      <c r="W325" s="9"/>
      <c r="X325" s="9"/>
      <c r="Y325" s="9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P325" s="1"/>
      <c r="AQ325" s="1"/>
      <c r="AR325" s="1"/>
      <c r="AS325" s="1"/>
      <c r="AT325" s="1"/>
      <c r="AU325" s="1"/>
      <c r="AV325" s="1"/>
      <c r="AW325" s="1"/>
      <c r="AX325" s="1"/>
      <c r="AY325" s="1"/>
    </row>
    <row r="326" spans="1:51" x14ac:dyDescent="0.25">
      <c r="F326"/>
      <c r="G326" s="2"/>
      <c r="O326" s="4"/>
      <c r="P326" s="9"/>
      <c r="Q326" s="9"/>
      <c r="R326" s="9"/>
      <c r="S326" s="9"/>
      <c r="T326" s="9"/>
      <c r="U326" s="9"/>
      <c r="V326" s="9"/>
      <c r="W326" s="9"/>
      <c r="X326" s="9"/>
      <c r="Y326" s="9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P326" s="1"/>
      <c r="AQ326" s="1"/>
      <c r="AR326" s="1"/>
      <c r="AS326" s="1"/>
      <c r="AT326" s="1"/>
      <c r="AU326" s="1"/>
      <c r="AV326" s="1"/>
      <c r="AW326" s="1"/>
      <c r="AX326" s="1"/>
      <c r="AY326" s="1"/>
    </row>
    <row r="327" spans="1:51" x14ac:dyDescent="0.25">
      <c r="F327" s="2"/>
      <c r="G327" s="2"/>
      <c r="O327" s="4"/>
      <c r="P327" s="9"/>
      <c r="Q327" s="9"/>
      <c r="R327" s="9"/>
      <c r="S327" s="9"/>
      <c r="T327" s="9"/>
      <c r="U327" s="9"/>
      <c r="V327" s="9"/>
      <c r="W327" s="9"/>
      <c r="X327" s="9"/>
      <c r="Y327" s="9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P327" s="1"/>
      <c r="AQ327" s="1"/>
      <c r="AR327" s="1"/>
      <c r="AS327" s="1"/>
      <c r="AT327" s="1"/>
      <c r="AU327" s="1"/>
      <c r="AV327" s="1"/>
      <c r="AW327" s="1"/>
      <c r="AX327" s="1"/>
      <c r="AY327" s="1"/>
    </row>
    <row r="328" spans="1:51" x14ac:dyDescent="0.25">
      <c r="F328" s="2"/>
      <c r="G328" s="2"/>
      <c r="O328" s="4"/>
      <c r="P328" s="9"/>
      <c r="Q328" s="9"/>
      <c r="R328" s="9"/>
      <c r="S328" s="9"/>
      <c r="T328" s="9"/>
      <c r="U328" s="9"/>
      <c r="V328" s="9"/>
      <c r="W328" s="9"/>
      <c r="X328" s="9"/>
      <c r="Y328" s="9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P328" s="1"/>
      <c r="AQ328" s="1"/>
      <c r="AR328" s="1"/>
      <c r="AS328" s="1"/>
      <c r="AT328" s="1"/>
      <c r="AU328" s="1"/>
      <c r="AV328" s="1"/>
      <c r="AW328" s="1"/>
      <c r="AX328" s="1"/>
      <c r="AY328" s="1"/>
    </row>
    <row r="329" spans="1:51" x14ac:dyDescent="0.25">
      <c r="F329" s="2"/>
      <c r="G329" s="2"/>
      <c r="O329" s="4"/>
      <c r="P329" s="9"/>
      <c r="Q329" s="9"/>
      <c r="R329" s="9"/>
      <c r="S329" s="9"/>
      <c r="T329" s="9"/>
      <c r="U329" s="9"/>
      <c r="V329" s="9"/>
      <c r="W329" s="9"/>
      <c r="X329" s="9"/>
      <c r="Y329" s="9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P329" s="1"/>
      <c r="AQ329" s="1"/>
      <c r="AR329" s="1"/>
      <c r="AS329" s="1"/>
      <c r="AT329" s="1"/>
      <c r="AU329" s="1"/>
      <c r="AV329" s="1"/>
      <c r="AW329" s="1"/>
      <c r="AX329" s="1"/>
      <c r="AY329" s="1"/>
    </row>
    <row r="330" spans="1:51" x14ac:dyDescent="0.25">
      <c r="A330" s="11"/>
      <c r="F330" s="2"/>
      <c r="G330" s="2"/>
      <c r="O330" s="4"/>
      <c r="P330" s="9"/>
      <c r="Q330" s="9"/>
      <c r="R330" s="9"/>
      <c r="S330" s="9"/>
      <c r="T330" s="9"/>
      <c r="U330" s="9"/>
      <c r="V330" s="9"/>
      <c r="W330" s="9"/>
      <c r="X330" s="9"/>
      <c r="Y330" s="9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P330" s="1"/>
      <c r="AQ330" s="1"/>
      <c r="AR330" s="1"/>
      <c r="AS330" s="1"/>
      <c r="AT330" s="1"/>
      <c r="AU330" s="1"/>
      <c r="AV330" s="1"/>
      <c r="AW330" s="1"/>
      <c r="AX330" s="1"/>
      <c r="AY330" s="1"/>
    </row>
    <row r="331" spans="1:51" s="14" customFormat="1" x14ac:dyDescent="0.25">
      <c r="G331" s="15"/>
      <c r="O331" s="16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</row>
    <row r="332" spans="1:51" x14ac:dyDescent="0.25">
      <c r="F332" s="2"/>
      <c r="G332" s="2"/>
      <c r="O332" s="4"/>
      <c r="P332" s="9"/>
      <c r="Q332" s="9"/>
      <c r="R332" s="9"/>
      <c r="S332" s="9"/>
      <c r="T332" s="9"/>
      <c r="U332" s="9"/>
      <c r="V332" s="9"/>
      <c r="W332" s="9"/>
      <c r="X332" s="9"/>
      <c r="Y332" s="9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P332" s="1"/>
      <c r="AQ332" s="1"/>
      <c r="AR332" s="1"/>
      <c r="AS332" s="1"/>
      <c r="AT332" s="1"/>
      <c r="AU332" s="1"/>
      <c r="AV332" s="1"/>
      <c r="AW332" s="1"/>
      <c r="AX332" s="1"/>
      <c r="AY332" s="1"/>
    </row>
    <row r="333" spans="1:51" x14ac:dyDescent="0.25">
      <c r="F333"/>
      <c r="G333" s="2"/>
      <c r="O333" s="4"/>
      <c r="P333" s="9"/>
      <c r="Q333" s="9"/>
      <c r="R333" s="9"/>
      <c r="S333" s="9"/>
      <c r="T333" s="9"/>
      <c r="U333" s="9"/>
      <c r="V333" s="9"/>
      <c r="W333" s="9"/>
      <c r="X333" s="9"/>
      <c r="Y333" s="9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P333" s="1"/>
      <c r="AQ333" s="1"/>
      <c r="AR333" s="1"/>
      <c r="AS333" s="1"/>
      <c r="AT333" s="1"/>
      <c r="AU333" s="1"/>
      <c r="AV333" s="1"/>
      <c r="AW333" s="1"/>
      <c r="AX333" s="1"/>
      <c r="AY333" s="1"/>
    </row>
    <row r="334" spans="1:51" x14ac:dyDescent="0.25">
      <c r="F334"/>
      <c r="G334" s="2"/>
      <c r="O334" s="4"/>
      <c r="P334" s="9"/>
      <c r="Q334" s="9"/>
      <c r="R334" s="9"/>
      <c r="S334" s="9"/>
      <c r="T334" s="9"/>
      <c r="U334" s="9"/>
      <c r="V334" s="9"/>
      <c r="W334" s="9"/>
      <c r="X334" s="9"/>
      <c r="Y334" s="9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P334" s="1"/>
      <c r="AQ334" s="1"/>
      <c r="AR334" s="1"/>
      <c r="AS334" s="1"/>
      <c r="AT334" s="1"/>
      <c r="AU334" s="1"/>
      <c r="AV334" s="1"/>
      <c r="AW334" s="1"/>
      <c r="AX334" s="1"/>
      <c r="AY334" s="1"/>
    </row>
    <row r="335" spans="1:51" x14ac:dyDescent="0.25">
      <c r="F335"/>
      <c r="G335" s="2"/>
      <c r="O335" s="4"/>
      <c r="P335" s="9"/>
      <c r="Q335" s="9"/>
      <c r="R335" s="9"/>
      <c r="S335" s="9"/>
      <c r="T335" s="9"/>
      <c r="U335" s="9"/>
      <c r="V335" s="9"/>
      <c r="W335" s="9"/>
      <c r="X335" s="9"/>
      <c r="Y335" s="9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P335" s="1"/>
      <c r="AQ335" s="1"/>
      <c r="AR335" s="1"/>
      <c r="AS335" s="1"/>
      <c r="AT335" s="1"/>
      <c r="AU335" s="1"/>
      <c r="AV335" s="1"/>
      <c r="AW335" s="1"/>
      <c r="AX335" s="1"/>
      <c r="AY335" s="1"/>
    </row>
    <row r="336" spans="1:51" x14ac:dyDescent="0.25">
      <c r="F336"/>
      <c r="G336" s="2"/>
      <c r="O336" s="4"/>
      <c r="P336" s="9"/>
      <c r="Q336" s="9"/>
      <c r="R336" s="9"/>
      <c r="S336" s="9"/>
      <c r="T336" s="9"/>
      <c r="U336" s="9"/>
      <c r="V336" s="9"/>
      <c r="W336" s="9"/>
      <c r="X336" s="9"/>
      <c r="Y336" s="9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P336" s="1"/>
      <c r="AQ336" s="1"/>
      <c r="AR336" s="1"/>
      <c r="AS336" s="1"/>
      <c r="AT336" s="1"/>
      <c r="AU336" s="1"/>
      <c r="AV336" s="1"/>
      <c r="AW336" s="1"/>
      <c r="AX336" s="1"/>
      <c r="AY336" s="1"/>
    </row>
    <row r="337" spans="1:51" x14ac:dyDescent="0.25">
      <c r="F337" s="2"/>
      <c r="G337" s="2"/>
      <c r="O337" s="4"/>
      <c r="P337" s="9"/>
      <c r="Q337" s="9"/>
      <c r="R337" s="9"/>
      <c r="S337" s="9"/>
      <c r="T337" s="9"/>
      <c r="U337" s="9"/>
      <c r="V337" s="9"/>
      <c r="W337" s="9"/>
      <c r="X337" s="9"/>
      <c r="Y337" s="9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P337" s="1"/>
      <c r="AQ337" s="1"/>
      <c r="AR337" s="1"/>
      <c r="AS337" s="1"/>
      <c r="AT337" s="1"/>
      <c r="AU337" s="1"/>
      <c r="AV337" s="1"/>
      <c r="AW337" s="1"/>
      <c r="AX337" s="1"/>
      <c r="AY337" s="1"/>
    </row>
    <row r="338" spans="1:51" x14ac:dyDescent="0.25">
      <c r="F338"/>
      <c r="G338" s="2"/>
      <c r="O338" s="4"/>
      <c r="P338" s="9"/>
      <c r="Q338" s="9"/>
      <c r="R338" s="9"/>
      <c r="S338" s="9"/>
      <c r="T338" s="9"/>
      <c r="U338" s="9"/>
      <c r="V338" s="9"/>
      <c r="W338" s="9"/>
      <c r="X338" s="9"/>
      <c r="Y338" s="9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P338" s="1"/>
      <c r="AQ338" s="1"/>
      <c r="AR338" s="1"/>
      <c r="AS338" s="1"/>
      <c r="AT338" s="1"/>
      <c r="AU338" s="1"/>
      <c r="AV338" s="1"/>
      <c r="AW338" s="1"/>
      <c r="AX338" s="1"/>
      <c r="AY338" s="1"/>
    </row>
    <row r="339" spans="1:51" x14ac:dyDescent="0.25">
      <c r="F339" s="2"/>
      <c r="G339" s="2"/>
      <c r="O339" s="4"/>
      <c r="P339" s="9"/>
      <c r="Q339" s="9"/>
      <c r="R339" s="9"/>
      <c r="S339" s="9"/>
      <c r="T339" s="9"/>
      <c r="U339" s="9"/>
      <c r="V339" s="9"/>
      <c r="W339" s="9"/>
      <c r="X339" s="9"/>
      <c r="Y339" s="9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P339" s="1"/>
      <c r="AQ339" s="1"/>
      <c r="AR339" s="1"/>
      <c r="AS339" s="1"/>
      <c r="AT339" s="1"/>
      <c r="AU339" s="1"/>
      <c r="AV339" s="1"/>
      <c r="AW339" s="1"/>
      <c r="AX339" s="1"/>
      <c r="AY339" s="1"/>
    </row>
    <row r="340" spans="1:51" x14ac:dyDescent="0.25">
      <c r="F340"/>
      <c r="G340" s="2"/>
      <c r="O340" s="4"/>
      <c r="P340" s="9"/>
      <c r="Q340" s="9"/>
      <c r="R340" s="9"/>
      <c r="S340" s="9"/>
      <c r="T340" s="9"/>
      <c r="U340" s="9"/>
      <c r="V340" s="9"/>
      <c r="W340" s="9"/>
      <c r="X340" s="9"/>
      <c r="Y340" s="9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P340" s="1"/>
      <c r="AQ340" s="1"/>
      <c r="AR340" s="1"/>
      <c r="AS340" s="1"/>
      <c r="AT340" s="1"/>
      <c r="AU340" s="1"/>
      <c r="AV340" s="1"/>
      <c r="AW340" s="1"/>
      <c r="AX340" s="1"/>
      <c r="AY340" s="1"/>
    </row>
    <row r="341" spans="1:51" x14ac:dyDescent="0.25">
      <c r="F341"/>
      <c r="G341" s="2"/>
      <c r="O341" s="4"/>
      <c r="P341" s="9"/>
      <c r="Q341" s="9"/>
      <c r="R341" s="9"/>
      <c r="S341" s="9"/>
      <c r="T341" s="9"/>
      <c r="U341" s="9"/>
      <c r="V341" s="9"/>
      <c r="W341" s="9"/>
      <c r="X341" s="9"/>
      <c r="Y341" s="9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P341" s="1"/>
      <c r="AQ341" s="1"/>
      <c r="AR341" s="1"/>
      <c r="AS341" s="1"/>
      <c r="AT341" s="1"/>
      <c r="AU341" s="1"/>
      <c r="AV341" s="1"/>
      <c r="AW341" s="1"/>
      <c r="AX341" s="1"/>
      <c r="AY341" s="1"/>
    </row>
    <row r="342" spans="1:51" x14ac:dyDescent="0.25">
      <c r="F342"/>
      <c r="G342" s="2"/>
      <c r="O342" s="4"/>
      <c r="P342" s="9"/>
      <c r="Q342" s="9"/>
      <c r="R342" s="9"/>
      <c r="S342" s="9"/>
      <c r="T342" s="9"/>
      <c r="U342" s="9"/>
      <c r="V342" s="9"/>
      <c r="W342" s="9"/>
      <c r="X342" s="9"/>
      <c r="Y342" s="9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P342" s="1"/>
      <c r="AQ342" s="1"/>
      <c r="AR342" s="1"/>
      <c r="AS342" s="1"/>
      <c r="AT342" s="1"/>
      <c r="AU342" s="1"/>
      <c r="AV342" s="1"/>
      <c r="AW342" s="1"/>
      <c r="AX342" s="1"/>
      <c r="AY342" s="1"/>
    </row>
    <row r="343" spans="1:51" x14ac:dyDescent="0.25">
      <c r="F343"/>
      <c r="G343" s="2"/>
      <c r="O343" s="4"/>
      <c r="P343" s="9"/>
      <c r="Q343" s="9"/>
      <c r="R343" s="9"/>
      <c r="S343" s="9"/>
      <c r="T343" s="9"/>
      <c r="U343" s="9"/>
      <c r="V343" s="9"/>
      <c r="W343" s="9"/>
      <c r="X343" s="9"/>
      <c r="Y343" s="9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P343" s="1"/>
      <c r="AQ343" s="1"/>
      <c r="AR343" s="1"/>
      <c r="AS343" s="1"/>
      <c r="AT343" s="1"/>
      <c r="AU343" s="1"/>
      <c r="AV343" s="1"/>
      <c r="AW343" s="1"/>
      <c r="AX343" s="1"/>
      <c r="AY343" s="1"/>
    </row>
    <row r="344" spans="1:51" x14ac:dyDescent="0.25">
      <c r="F344" s="2"/>
      <c r="G344" s="2"/>
      <c r="O344" s="4"/>
      <c r="P344" s="9"/>
      <c r="Q344" s="9"/>
      <c r="R344" s="9"/>
      <c r="S344" s="9"/>
      <c r="T344" s="9"/>
      <c r="U344" s="9"/>
      <c r="V344" s="9"/>
      <c r="W344" s="9"/>
      <c r="X344" s="9"/>
      <c r="Y344" s="9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P344" s="1"/>
      <c r="AQ344" s="1"/>
      <c r="AR344" s="1"/>
      <c r="AS344" s="1"/>
      <c r="AT344" s="1"/>
      <c r="AU344" s="1"/>
      <c r="AV344" s="1"/>
      <c r="AW344" s="1"/>
      <c r="AX344" s="1"/>
      <c r="AY344" s="1"/>
    </row>
    <row r="345" spans="1:51" x14ac:dyDescent="0.25">
      <c r="F345"/>
      <c r="G345" s="2"/>
      <c r="O345" s="4"/>
      <c r="P345" s="9"/>
      <c r="Q345" s="9"/>
      <c r="R345" s="9"/>
      <c r="S345" s="9"/>
      <c r="T345" s="9"/>
      <c r="U345" s="9"/>
      <c r="V345" s="9"/>
      <c r="W345" s="9"/>
      <c r="X345" s="9"/>
      <c r="Y345" s="9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P345" s="1"/>
      <c r="AQ345" s="1"/>
      <c r="AR345" s="1"/>
      <c r="AS345" s="1"/>
      <c r="AT345" s="1"/>
      <c r="AU345" s="1"/>
      <c r="AV345" s="1"/>
      <c r="AW345" s="1"/>
      <c r="AX345" s="1"/>
      <c r="AY345" s="1"/>
    </row>
    <row r="346" spans="1:51" x14ac:dyDescent="0.25">
      <c r="F346" s="2"/>
      <c r="G346" s="2"/>
      <c r="O346" s="4"/>
      <c r="P346" s="9"/>
      <c r="Q346" s="9"/>
      <c r="R346" s="9"/>
      <c r="S346" s="9"/>
      <c r="T346" s="9"/>
      <c r="U346" s="9"/>
      <c r="V346" s="9"/>
      <c r="W346" s="9"/>
      <c r="X346" s="9"/>
      <c r="Y346" s="9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P346" s="1"/>
      <c r="AQ346" s="1"/>
      <c r="AR346" s="1"/>
      <c r="AS346" s="1"/>
      <c r="AT346" s="1"/>
      <c r="AU346" s="1"/>
      <c r="AV346" s="1"/>
      <c r="AW346" s="1"/>
      <c r="AX346" s="1"/>
      <c r="AY346" s="1"/>
    </row>
    <row r="347" spans="1:51" x14ac:dyDescent="0.25">
      <c r="F347" s="2"/>
      <c r="G347" s="2"/>
      <c r="O347" s="4"/>
      <c r="P347" s="9"/>
      <c r="Q347" s="9"/>
      <c r="R347" s="9"/>
      <c r="S347" s="9"/>
      <c r="T347" s="9"/>
      <c r="U347" s="9"/>
      <c r="V347" s="9"/>
      <c r="W347" s="9"/>
      <c r="X347" s="9"/>
      <c r="Y347" s="9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P347" s="1"/>
      <c r="AQ347" s="1"/>
      <c r="AR347" s="1"/>
      <c r="AS347" s="1"/>
      <c r="AT347" s="1"/>
      <c r="AU347" s="1"/>
      <c r="AV347" s="1"/>
      <c r="AW347" s="1"/>
      <c r="AX347" s="1"/>
      <c r="AY347" s="1"/>
    </row>
    <row r="348" spans="1:51" x14ac:dyDescent="0.25">
      <c r="F348" s="2"/>
      <c r="G348" s="2"/>
      <c r="O348" s="4"/>
      <c r="P348" s="9"/>
      <c r="Q348" s="9"/>
      <c r="R348" s="9"/>
      <c r="S348" s="9"/>
      <c r="T348" s="9"/>
      <c r="U348" s="9"/>
      <c r="V348" s="9"/>
      <c r="W348" s="9"/>
      <c r="X348" s="9"/>
      <c r="Y348" s="9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P348" s="1"/>
      <c r="AQ348" s="1"/>
      <c r="AR348" s="1"/>
      <c r="AS348" s="1"/>
      <c r="AT348" s="1"/>
      <c r="AU348" s="1"/>
      <c r="AV348" s="1"/>
      <c r="AW348" s="1"/>
      <c r="AX348" s="1"/>
      <c r="AY348" s="1"/>
    </row>
    <row r="349" spans="1:51" x14ac:dyDescent="0.25">
      <c r="A349" s="11"/>
      <c r="F349" s="2"/>
      <c r="G349" s="2"/>
      <c r="O349" s="4"/>
      <c r="P349" s="9"/>
      <c r="Q349" s="9"/>
      <c r="R349" s="9"/>
      <c r="S349" s="9"/>
      <c r="T349" s="9"/>
      <c r="U349" s="9"/>
      <c r="V349" s="9"/>
      <c r="W349" s="9"/>
      <c r="X349" s="9"/>
      <c r="Y349" s="9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P349" s="1"/>
      <c r="AQ349" s="1"/>
      <c r="AR349" s="1"/>
      <c r="AS349" s="1"/>
      <c r="AT349" s="1"/>
      <c r="AU349" s="1"/>
      <c r="AV349" s="1"/>
      <c r="AW349" s="1"/>
      <c r="AX349" s="1"/>
      <c r="AY349" s="1"/>
    </row>
    <row r="350" spans="1:51" x14ac:dyDescent="0.25">
      <c r="F350"/>
      <c r="G350" s="2"/>
      <c r="O350" s="4"/>
      <c r="P350" s="9"/>
      <c r="Q350" s="9"/>
      <c r="R350" s="9"/>
      <c r="S350" s="9"/>
      <c r="T350" s="9"/>
      <c r="U350" s="9"/>
      <c r="V350" s="9"/>
      <c r="W350" s="9"/>
      <c r="X350" s="9"/>
      <c r="Y350" s="9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P350" s="1"/>
      <c r="AQ350" s="1"/>
      <c r="AR350" s="1"/>
      <c r="AS350" s="1"/>
      <c r="AT350" s="1"/>
      <c r="AU350" s="1"/>
      <c r="AV350" s="1"/>
      <c r="AW350" s="1"/>
      <c r="AX350" s="1"/>
      <c r="AY350" s="1"/>
    </row>
    <row r="351" spans="1:51" x14ac:dyDescent="0.25">
      <c r="F351"/>
      <c r="G351" s="2"/>
      <c r="O351" s="4"/>
      <c r="P351" s="9"/>
      <c r="Q351" s="9"/>
      <c r="R351" s="9"/>
      <c r="S351" s="9"/>
      <c r="T351" s="9"/>
      <c r="U351" s="9"/>
      <c r="V351" s="9"/>
      <c r="W351" s="9"/>
      <c r="X351" s="9"/>
      <c r="Y351" s="9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P351" s="1"/>
      <c r="AQ351" s="1"/>
      <c r="AR351" s="1"/>
      <c r="AS351" s="1"/>
      <c r="AT351" s="1"/>
      <c r="AU351" s="1"/>
      <c r="AV351" s="1"/>
      <c r="AW351" s="1"/>
      <c r="AX351" s="1"/>
      <c r="AY351" s="1"/>
    </row>
    <row r="352" spans="1:51" x14ac:dyDescent="0.25">
      <c r="A352" s="11"/>
      <c r="F352"/>
      <c r="G352" s="2"/>
      <c r="O352" s="4"/>
      <c r="P352" s="9"/>
      <c r="Q352" s="9"/>
      <c r="R352" s="9"/>
      <c r="S352" s="9"/>
      <c r="T352" s="9"/>
      <c r="U352" s="9"/>
      <c r="V352" s="9"/>
      <c r="W352" s="9"/>
      <c r="X352" s="9"/>
      <c r="Y352" s="9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P352" s="1"/>
      <c r="AQ352" s="1"/>
      <c r="AR352" s="1"/>
      <c r="AS352" s="1"/>
      <c r="AT352" s="1"/>
      <c r="AU352" s="1"/>
      <c r="AV352" s="1"/>
      <c r="AW352" s="1"/>
      <c r="AX352" s="1"/>
      <c r="AY352" s="1"/>
    </row>
    <row r="353" spans="1:51" x14ac:dyDescent="0.25">
      <c r="F353"/>
      <c r="G353" s="2"/>
      <c r="O353" s="4"/>
      <c r="P353" s="9"/>
      <c r="Q353" s="9"/>
      <c r="R353" s="9"/>
      <c r="S353" s="9"/>
      <c r="T353" s="9"/>
      <c r="U353" s="9"/>
      <c r="V353" s="9"/>
      <c r="W353" s="9"/>
      <c r="X353" s="9"/>
      <c r="Y353" s="9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P353" s="1"/>
      <c r="AQ353" s="1"/>
      <c r="AR353" s="1"/>
      <c r="AS353" s="1"/>
      <c r="AT353" s="1"/>
      <c r="AU353" s="1"/>
      <c r="AV353" s="1"/>
      <c r="AW353" s="1"/>
      <c r="AX353" s="1"/>
      <c r="AY353" s="1"/>
    </row>
    <row r="354" spans="1:51" x14ac:dyDescent="0.25">
      <c r="F354" s="2"/>
      <c r="G354" s="2"/>
      <c r="O354" s="4"/>
      <c r="P354" s="9"/>
      <c r="Q354" s="9"/>
      <c r="R354" s="9"/>
      <c r="S354" s="9"/>
      <c r="T354" s="9"/>
      <c r="U354" s="9"/>
      <c r="V354" s="9"/>
      <c r="W354" s="9"/>
      <c r="X354" s="9"/>
      <c r="Y354" s="9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P354" s="1"/>
      <c r="AQ354" s="1"/>
      <c r="AR354" s="1"/>
      <c r="AS354" s="1"/>
      <c r="AT354" s="1"/>
      <c r="AU354" s="1"/>
      <c r="AV354" s="1"/>
      <c r="AW354" s="1"/>
      <c r="AX354" s="1"/>
      <c r="AY354" s="1"/>
    </row>
    <row r="355" spans="1:51" x14ac:dyDescent="0.25">
      <c r="F355"/>
      <c r="G355" s="2"/>
      <c r="O355" s="4"/>
      <c r="P355" s="9"/>
      <c r="Q355" s="9"/>
      <c r="R355" s="9"/>
      <c r="S355" s="9"/>
      <c r="T355" s="9"/>
      <c r="U355" s="9"/>
      <c r="V355" s="9"/>
      <c r="W355" s="9"/>
      <c r="X355" s="9"/>
      <c r="Y355" s="9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P355" s="1"/>
      <c r="AQ355" s="1"/>
      <c r="AR355" s="1"/>
      <c r="AS355" s="1"/>
      <c r="AT355" s="1"/>
      <c r="AU355" s="1"/>
      <c r="AV355" s="1"/>
      <c r="AW355" s="1"/>
      <c r="AX355" s="1"/>
      <c r="AY355" s="1"/>
    </row>
    <row r="356" spans="1:51" x14ac:dyDescent="0.25">
      <c r="F356" s="2"/>
      <c r="G356" s="2"/>
      <c r="O356" s="4"/>
      <c r="P356" s="9"/>
      <c r="Q356" s="9"/>
      <c r="R356" s="9"/>
      <c r="S356" s="9"/>
      <c r="T356" s="9"/>
      <c r="U356" s="9"/>
      <c r="V356" s="9"/>
      <c r="W356" s="9"/>
      <c r="X356" s="9"/>
      <c r="Y356" s="9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P356" s="1"/>
      <c r="AQ356" s="1"/>
      <c r="AR356" s="1"/>
      <c r="AS356" s="1"/>
      <c r="AT356" s="1"/>
      <c r="AU356" s="1"/>
      <c r="AV356" s="1"/>
      <c r="AW356" s="1"/>
      <c r="AX356" s="1"/>
      <c r="AY356" s="1"/>
    </row>
    <row r="357" spans="1:51" x14ac:dyDescent="0.25">
      <c r="A357" s="11"/>
      <c r="F357" s="2"/>
      <c r="G357" s="2"/>
      <c r="O357" s="4"/>
      <c r="P357" s="9"/>
      <c r="Q357" s="9"/>
      <c r="R357" s="9"/>
      <c r="S357" s="9"/>
      <c r="T357" s="9"/>
      <c r="U357" s="9"/>
      <c r="V357" s="9"/>
      <c r="W357" s="9"/>
      <c r="X357" s="9"/>
      <c r="Y357" s="9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P357" s="1"/>
      <c r="AQ357" s="1"/>
      <c r="AR357" s="1"/>
      <c r="AS357" s="1"/>
      <c r="AT357" s="1"/>
      <c r="AU357" s="1"/>
      <c r="AV357" s="1"/>
      <c r="AW357" s="1"/>
      <c r="AX357" s="1"/>
      <c r="AY357" s="1"/>
    </row>
    <row r="358" spans="1:51" x14ac:dyDescent="0.25">
      <c r="F358"/>
      <c r="G358" s="2"/>
      <c r="O358" s="4"/>
      <c r="P358" s="9"/>
      <c r="Q358" s="9"/>
      <c r="R358" s="9"/>
      <c r="S358" s="9"/>
      <c r="T358" s="9"/>
      <c r="U358" s="9"/>
      <c r="V358" s="9"/>
      <c r="W358" s="9"/>
      <c r="X358" s="9"/>
      <c r="Y358" s="9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P358" s="1"/>
      <c r="AQ358" s="1"/>
      <c r="AR358" s="1"/>
      <c r="AS358" s="1"/>
      <c r="AT358" s="1"/>
      <c r="AU358" s="1"/>
      <c r="AV358" s="1"/>
      <c r="AW358" s="1"/>
      <c r="AX358" s="1"/>
      <c r="AY358" s="1"/>
    </row>
    <row r="359" spans="1:51" x14ac:dyDescent="0.25">
      <c r="F359"/>
      <c r="G359" s="2"/>
      <c r="O359" s="4"/>
      <c r="P359" s="9"/>
      <c r="Q359" s="9"/>
      <c r="R359" s="9"/>
      <c r="S359" s="9"/>
      <c r="T359" s="9"/>
      <c r="U359" s="9"/>
      <c r="V359" s="9"/>
      <c r="W359" s="9"/>
      <c r="X359" s="9"/>
      <c r="Y359" s="9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P359" s="1"/>
      <c r="AQ359" s="1"/>
      <c r="AR359" s="1"/>
      <c r="AS359" s="1"/>
      <c r="AT359" s="1"/>
      <c r="AU359" s="1"/>
      <c r="AV359" s="1"/>
      <c r="AW359" s="1"/>
      <c r="AX359" s="1"/>
      <c r="AY359" s="1"/>
    </row>
    <row r="360" spans="1:51" x14ac:dyDescent="0.25">
      <c r="A360" s="11"/>
      <c r="F360"/>
      <c r="G360" s="2"/>
      <c r="O360" s="4"/>
      <c r="P360" s="9"/>
      <c r="Q360" s="9"/>
      <c r="R360" s="9"/>
      <c r="S360" s="9"/>
      <c r="T360" s="9"/>
      <c r="U360" s="9"/>
      <c r="V360" s="9"/>
      <c r="W360" s="9"/>
      <c r="X360" s="9"/>
      <c r="Y360" s="9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P360" s="1"/>
      <c r="AQ360" s="1"/>
      <c r="AR360" s="1"/>
      <c r="AS360" s="1"/>
      <c r="AT360" s="1"/>
      <c r="AU360" s="1"/>
      <c r="AV360" s="1"/>
      <c r="AW360" s="1"/>
      <c r="AX360" s="1"/>
      <c r="AY360" s="1"/>
    </row>
    <row r="361" spans="1:51" x14ac:dyDescent="0.25">
      <c r="F361"/>
      <c r="G361" s="2"/>
      <c r="O361" s="4"/>
      <c r="P361" s="9"/>
      <c r="Q361" s="9"/>
      <c r="R361" s="9"/>
      <c r="S361" s="9"/>
      <c r="T361" s="9"/>
      <c r="U361" s="9"/>
      <c r="V361" s="9"/>
      <c r="W361" s="9"/>
      <c r="X361" s="9"/>
      <c r="Y361" s="9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P361" s="1"/>
      <c r="AQ361" s="1"/>
      <c r="AR361" s="1"/>
      <c r="AS361" s="1"/>
      <c r="AT361" s="1"/>
      <c r="AU361" s="1"/>
      <c r="AV361" s="1"/>
      <c r="AW361" s="1"/>
      <c r="AX361" s="1"/>
      <c r="AY361" s="1"/>
    </row>
    <row r="362" spans="1:51" x14ac:dyDescent="0.25">
      <c r="F362" s="2"/>
      <c r="G362" s="2"/>
      <c r="O362" s="4"/>
      <c r="P362" s="9"/>
      <c r="Q362" s="9"/>
      <c r="R362" s="9"/>
      <c r="S362" s="9"/>
      <c r="T362" s="9"/>
      <c r="U362" s="9"/>
      <c r="V362" s="9"/>
      <c r="W362" s="9"/>
      <c r="X362" s="9"/>
      <c r="Y362" s="9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P362" s="1"/>
      <c r="AQ362" s="1"/>
      <c r="AR362" s="1"/>
      <c r="AS362" s="1"/>
      <c r="AT362" s="1"/>
      <c r="AU362" s="1"/>
      <c r="AV362" s="1"/>
      <c r="AW362" s="1"/>
      <c r="AX362" s="1"/>
      <c r="AY362" s="1"/>
    </row>
    <row r="363" spans="1:51" x14ac:dyDescent="0.25">
      <c r="F363" s="2"/>
      <c r="G363" s="2"/>
      <c r="O363" s="4"/>
      <c r="P363" s="9"/>
      <c r="Q363" s="9"/>
      <c r="R363" s="9"/>
      <c r="S363" s="9"/>
      <c r="T363" s="9"/>
      <c r="U363" s="9"/>
      <c r="V363" s="9"/>
      <c r="W363" s="9"/>
      <c r="X363" s="9"/>
      <c r="Y363" s="9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P363" s="1"/>
      <c r="AQ363" s="1"/>
      <c r="AR363" s="1"/>
      <c r="AS363" s="1"/>
      <c r="AT363" s="1"/>
      <c r="AU363" s="1"/>
      <c r="AV363" s="1"/>
      <c r="AW363" s="1"/>
      <c r="AX363" s="1"/>
      <c r="AY363" s="1"/>
    </row>
    <row r="364" spans="1:51" x14ac:dyDescent="0.25">
      <c r="A364" s="11"/>
      <c r="F364" s="2"/>
      <c r="G364" s="2"/>
      <c r="O364" s="4"/>
      <c r="P364" s="9"/>
      <c r="Q364" s="9"/>
      <c r="R364" s="9"/>
      <c r="S364" s="9"/>
      <c r="T364" s="9"/>
      <c r="U364" s="9"/>
      <c r="V364" s="9"/>
      <c r="W364" s="9"/>
      <c r="X364" s="9"/>
      <c r="Y364" s="9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P364" s="1"/>
      <c r="AQ364" s="1"/>
      <c r="AR364" s="1"/>
      <c r="AS364" s="1"/>
      <c r="AT364" s="1"/>
      <c r="AU364" s="1"/>
      <c r="AV364" s="1"/>
      <c r="AW364" s="1"/>
      <c r="AX364" s="1"/>
      <c r="AY364" s="1"/>
    </row>
    <row r="365" spans="1:51" x14ac:dyDescent="0.25">
      <c r="F365"/>
      <c r="G365" s="2"/>
      <c r="O365" s="4"/>
      <c r="P365" s="9"/>
      <c r="Q365" s="9"/>
      <c r="R365" s="9"/>
      <c r="S365" s="9"/>
      <c r="T365" s="9"/>
      <c r="U365" s="9"/>
      <c r="V365" s="9"/>
      <c r="W365" s="9"/>
      <c r="X365" s="9"/>
      <c r="Y365" s="9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P365" s="1"/>
      <c r="AQ365" s="1"/>
      <c r="AR365" s="1"/>
      <c r="AS365" s="1"/>
      <c r="AT365" s="1"/>
      <c r="AU365" s="1"/>
      <c r="AV365" s="1"/>
      <c r="AW365" s="1"/>
      <c r="AX365" s="1"/>
      <c r="AY365" s="1"/>
    </row>
    <row r="366" spans="1:51" x14ac:dyDescent="0.25">
      <c r="F366" s="2"/>
      <c r="G366" s="2"/>
      <c r="O366" s="4"/>
      <c r="P366" s="9"/>
      <c r="Q366" s="9"/>
      <c r="R366" s="9"/>
      <c r="S366" s="9"/>
      <c r="T366" s="9"/>
      <c r="U366" s="9"/>
      <c r="V366" s="9"/>
      <c r="W366" s="9"/>
      <c r="X366" s="9"/>
      <c r="Y366" s="9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P366" s="1"/>
      <c r="AQ366" s="1"/>
      <c r="AR366" s="1"/>
      <c r="AS366" s="1"/>
      <c r="AT366" s="1"/>
      <c r="AU366" s="1"/>
      <c r="AV366" s="1"/>
      <c r="AW366" s="1"/>
      <c r="AX366" s="1"/>
      <c r="AY366" s="1"/>
    </row>
    <row r="367" spans="1:51" x14ac:dyDescent="0.25">
      <c r="F367"/>
      <c r="G367" s="2"/>
      <c r="O367" s="4"/>
      <c r="P367" s="9"/>
      <c r="Q367" s="9"/>
      <c r="R367" s="9"/>
      <c r="S367" s="9"/>
      <c r="T367" s="9"/>
      <c r="U367" s="9"/>
      <c r="V367" s="9"/>
      <c r="W367" s="9"/>
      <c r="X367" s="9"/>
      <c r="Y367" s="9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P367" s="1"/>
      <c r="AQ367" s="1"/>
      <c r="AR367" s="1"/>
      <c r="AS367" s="1"/>
      <c r="AT367" s="1"/>
      <c r="AU367" s="1"/>
      <c r="AV367" s="1"/>
      <c r="AW367" s="1"/>
      <c r="AX367" s="1"/>
      <c r="AY367" s="1"/>
    </row>
    <row r="368" spans="1:51" x14ac:dyDescent="0.25">
      <c r="F368" s="2"/>
      <c r="G368" s="2"/>
      <c r="O368" s="4"/>
      <c r="P368" s="9"/>
      <c r="Q368" s="9"/>
      <c r="R368" s="9"/>
      <c r="S368" s="9"/>
      <c r="T368" s="9"/>
      <c r="U368" s="9"/>
      <c r="V368" s="9"/>
      <c r="W368" s="9"/>
      <c r="X368" s="9"/>
      <c r="Y368" s="9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P368" s="1"/>
      <c r="AQ368" s="1"/>
      <c r="AR368" s="1"/>
      <c r="AS368" s="1"/>
      <c r="AT368" s="1"/>
      <c r="AU368" s="1"/>
      <c r="AV368" s="1"/>
      <c r="AW368" s="1"/>
      <c r="AX368" s="1"/>
      <c r="AY368" s="1"/>
    </row>
    <row r="369" spans="1:51" x14ac:dyDescent="0.25">
      <c r="F369" s="2"/>
      <c r="G369" s="2"/>
      <c r="O369" s="4"/>
      <c r="P369" s="9"/>
      <c r="Q369" s="9"/>
      <c r="R369" s="9"/>
      <c r="S369" s="9"/>
      <c r="T369" s="9"/>
      <c r="U369" s="9"/>
      <c r="V369" s="9"/>
      <c r="W369" s="9"/>
      <c r="X369" s="9"/>
      <c r="Y369" s="9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P369" s="1"/>
      <c r="AQ369" s="1"/>
      <c r="AR369" s="1"/>
      <c r="AS369" s="1"/>
      <c r="AT369" s="1"/>
      <c r="AU369" s="1"/>
      <c r="AV369" s="1"/>
      <c r="AW369" s="1"/>
      <c r="AX369" s="1"/>
      <c r="AY369" s="1"/>
    </row>
    <row r="370" spans="1:51" x14ac:dyDescent="0.25">
      <c r="F370"/>
      <c r="G370" s="2"/>
      <c r="O370" s="4"/>
      <c r="P370" s="9"/>
      <c r="Q370" s="9"/>
      <c r="R370" s="9"/>
      <c r="S370" s="9"/>
      <c r="T370" s="9"/>
      <c r="U370" s="9"/>
      <c r="V370" s="9"/>
      <c r="W370" s="9"/>
      <c r="X370" s="9"/>
      <c r="Y370" s="9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P370" s="1"/>
      <c r="AQ370" s="1"/>
      <c r="AR370" s="1"/>
      <c r="AS370" s="1"/>
      <c r="AT370" s="1"/>
      <c r="AU370" s="1"/>
      <c r="AV370" s="1"/>
      <c r="AW370" s="1"/>
      <c r="AX370" s="1"/>
      <c r="AY370" s="1"/>
    </row>
    <row r="371" spans="1:51" x14ac:dyDescent="0.25">
      <c r="F371" s="2"/>
      <c r="G371" s="2"/>
      <c r="O371" s="4"/>
      <c r="P371" s="9"/>
      <c r="Q371" s="9"/>
      <c r="R371" s="9"/>
      <c r="S371" s="9"/>
      <c r="T371" s="9"/>
      <c r="U371" s="9"/>
      <c r="V371" s="9"/>
      <c r="W371" s="9"/>
      <c r="X371" s="9"/>
      <c r="Y371" s="9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P371" s="1"/>
      <c r="AQ371" s="1"/>
      <c r="AR371" s="1"/>
      <c r="AS371" s="1"/>
      <c r="AT371" s="1"/>
      <c r="AU371" s="1"/>
      <c r="AV371" s="1"/>
      <c r="AW371" s="1"/>
      <c r="AX371" s="1"/>
      <c r="AY371" s="1"/>
    </row>
    <row r="372" spans="1:51" x14ac:dyDescent="0.25">
      <c r="F372"/>
      <c r="G372" s="2"/>
      <c r="O372" s="4"/>
      <c r="P372" s="9"/>
      <c r="Q372" s="9"/>
      <c r="R372" s="9"/>
      <c r="S372" s="9"/>
      <c r="T372" s="9"/>
      <c r="U372" s="9"/>
      <c r="V372" s="9"/>
      <c r="W372" s="9"/>
      <c r="X372" s="9"/>
      <c r="Y372" s="9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P372" s="1"/>
      <c r="AQ372" s="1"/>
      <c r="AR372" s="1"/>
      <c r="AS372" s="1"/>
      <c r="AT372" s="1"/>
      <c r="AU372" s="1"/>
      <c r="AV372" s="1"/>
      <c r="AW372" s="1"/>
      <c r="AX372" s="1"/>
      <c r="AY372" s="1"/>
    </row>
    <row r="373" spans="1:51" x14ac:dyDescent="0.25">
      <c r="F373"/>
      <c r="G373" s="2"/>
      <c r="O373" s="4"/>
      <c r="P373" s="9"/>
      <c r="Q373" s="9"/>
      <c r="R373" s="9"/>
      <c r="S373" s="9"/>
      <c r="T373" s="9"/>
      <c r="U373" s="9"/>
      <c r="V373" s="9"/>
      <c r="W373" s="9"/>
      <c r="X373" s="9"/>
      <c r="Y373" s="9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P373" s="1"/>
      <c r="AQ373" s="1"/>
      <c r="AR373" s="1"/>
      <c r="AS373" s="1"/>
      <c r="AT373" s="1"/>
      <c r="AU373" s="1"/>
      <c r="AV373" s="1"/>
      <c r="AW373" s="1"/>
      <c r="AX373" s="1"/>
      <c r="AY373" s="1"/>
    </row>
    <row r="374" spans="1:51" x14ac:dyDescent="0.25">
      <c r="F374" s="2"/>
      <c r="G374" s="2"/>
      <c r="O374" s="4"/>
      <c r="P374" s="9"/>
      <c r="Q374" s="9"/>
      <c r="R374" s="9"/>
      <c r="S374" s="9"/>
      <c r="T374" s="9"/>
      <c r="U374" s="9"/>
      <c r="V374" s="9"/>
      <c r="W374" s="9"/>
      <c r="X374" s="9"/>
      <c r="Y374" s="9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P374" s="1"/>
      <c r="AQ374" s="1"/>
      <c r="AR374" s="1"/>
      <c r="AS374" s="1"/>
      <c r="AT374" s="1"/>
      <c r="AU374" s="1"/>
      <c r="AV374" s="1"/>
      <c r="AW374" s="1"/>
      <c r="AX374" s="1"/>
      <c r="AY374" s="1"/>
    </row>
    <row r="375" spans="1:51" x14ac:dyDescent="0.25">
      <c r="F375"/>
      <c r="G375" s="2"/>
      <c r="O375" s="4"/>
      <c r="P375" s="9"/>
      <c r="Q375" s="9"/>
      <c r="R375" s="9"/>
      <c r="S375" s="9"/>
      <c r="T375" s="9"/>
      <c r="U375" s="9"/>
      <c r="V375" s="9"/>
      <c r="W375" s="9"/>
      <c r="X375" s="9"/>
      <c r="Y375" s="9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P375" s="1"/>
      <c r="AQ375" s="1"/>
      <c r="AR375" s="1"/>
      <c r="AS375" s="1"/>
      <c r="AT375" s="1"/>
      <c r="AU375" s="1"/>
      <c r="AV375" s="1"/>
      <c r="AW375" s="1"/>
      <c r="AX375" s="1"/>
      <c r="AY375" s="1"/>
    </row>
    <row r="376" spans="1:51" x14ac:dyDescent="0.25">
      <c r="F376" s="2"/>
      <c r="G376" s="2"/>
      <c r="O376" s="4"/>
      <c r="P376" s="9"/>
      <c r="Q376" s="9"/>
      <c r="R376" s="9"/>
      <c r="S376" s="9"/>
      <c r="T376" s="9"/>
      <c r="U376" s="9"/>
      <c r="V376" s="9"/>
      <c r="W376" s="9"/>
      <c r="X376" s="9"/>
      <c r="Y376" s="9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P376" s="1"/>
      <c r="AQ376" s="1"/>
      <c r="AR376" s="1"/>
      <c r="AS376" s="1"/>
      <c r="AT376" s="1"/>
      <c r="AU376" s="1"/>
      <c r="AV376" s="1"/>
      <c r="AW376" s="1"/>
      <c r="AX376" s="1"/>
      <c r="AY376" s="1"/>
    </row>
    <row r="377" spans="1:51" x14ac:dyDescent="0.25">
      <c r="F377"/>
      <c r="G377" s="2"/>
      <c r="O377" s="4"/>
      <c r="P377" s="9"/>
      <c r="Q377" s="9"/>
      <c r="R377" s="9"/>
      <c r="S377" s="9"/>
      <c r="T377" s="9"/>
      <c r="U377" s="9"/>
      <c r="V377" s="9"/>
      <c r="W377" s="9"/>
      <c r="X377" s="9"/>
      <c r="Y377" s="9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P377" s="1"/>
      <c r="AQ377" s="1"/>
      <c r="AR377" s="1"/>
      <c r="AS377" s="1"/>
      <c r="AT377" s="1"/>
      <c r="AU377" s="1"/>
      <c r="AV377" s="1"/>
      <c r="AW377" s="1"/>
      <c r="AX377" s="1"/>
      <c r="AY377" s="1"/>
    </row>
    <row r="378" spans="1:51" x14ac:dyDescent="0.25">
      <c r="A378" s="11"/>
      <c r="F378"/>
      <c r="G378" s="2"/>
      <c r="O378" s="4"/>
      <c r="P378" s="9"/>
      <c r="Q378" s="9"/>
      <c r="R378" s="9"/>
      <c r="S378" s="9"/>
      <c r="T378" s="9"/>
      <c r="U378" s="9"/>
      <c r="V378" s="9"/>
      <c r="W378" s="9"/>
      <c r="X378" s="9"/>
      <c r="Y378" s="9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P378" s="1"/>
      <c r="AQ378" s="1"/>
      <c r="AR378" s="1"/>
      <c r="AS378" s="1"/>
      <c r="AT378" s="1"/>
      <c r="AU378" s="1"/>
      <c r="AV378" s="1"/>
      <c r="AW378" s="1"/>
      <c r="AX378" s="1"/>
      <c r="AY378" s="1"/>
    </row>
    <row r="379" spans="1:51" x14ac:dyDescent="0.25">
      <c r="F379"/>
      <c r="G379" s="2"/>
      <c r="O379" s="4"/>
      <c r="P379" s="9"/>
      <c r="Q379" s="9"/>
      <c r="R379" s="9"/>
      <c r="S379" s="9"/>
      <c r="T379" s="9"/>
      <c r="U379" s="9"/>
      <c r="V379" s="9"/>
      <c r="W379" s="9"/>
      <c r="X379" s="9"/>
      <c r="Y379" s="9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P379" s="1"/>
      <c r="AQ379" s="1"/>
      <c r="AR379" s="1"/>
      <c r="AS379" s="1"/>
      <c r="AT379" s="1"/>
      <c r="AU379" s="1"/>
      <c r="AV379" s="1"/>
      <c r="AW379" s="1"/>
      <c r="AX379" s="1"/>
      <c r="AY379" s="1"/>
    </row>
    <row r="380" spans="1:51" x14ac:dyDescent="0.25">
      <c r="G380" s="2"/>
      <c r="O380" s="4"/>
      <c r="P380" s="9"/>
      <c r="Q380" s="9"/>
      <c r="R380" s="9"/>
      <c r="S380" s="9"/>
      <c r="T380" s="9"/>
      <c r="U380" s="9"/>
      <c r="V380" s="9"/>
      <c r="W380" s="9"/>
      <c r="X380" s="9"/>
      <c r="Y380" s="9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P380" s="1"/>
      <c r="AQ380" s="1"/>
      <c r="AR380" s="1"/>
      <c r="AS380" s="1"/>
      <c r="AT380" s="1"/>
      <c r="AU380" s="1"/>
      <c r="AV380" s="1"/>
      <c r="AW380" s="1"/>
      <c r="AX380" s="1"/>
      <c r="AY380" s="1"/>
    </row>
    <row r="381" spans="1:51" x14ac:dyDescent="0.25">
      <c r="F381" s="2"/>
      <c r="G381" s="2"/>
      <c r="O381" s="4"/>
      <c r="P381" s="9"/>
      <c r="Q381" s="9"/>
      <c r="R381" s="9"/>
      <c r="S381" s="9"/>
      <c r="T381" s="9"/>
      <c r="U381" s="9"/>
      <c r="V381" s="9"/>
      <c r="W381" s="9"/>
      <c r="X381" s="9"/>
      <c r="Y381" s="9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P381" s="1"/>
      <c r="AQ381" s="1"/>
      <c r="AR381" s="1"/>
      <c r="AS381" s="1"/>
      <c r="AT381" s="1"/>
      <c r="AU381" s="1"/>
      <c r="AV381" s="1"/>
      <c r="AW381" s="1"/>
      <c r="AX381" s="1"/>
      <c r="AY381" s="1"/>
    </row>
    <row r="382" spans="1:51" x14ac:dyDescent="0.25">
      <c r="F382" s="2"/>
      <c r="G382" s="2"/>
      <c r="O382" s="4"/>
      <c r="P382" s="9"/>
      <c r="Q382" s="9"/>
      <c r="R382" s="9"/>
      <c r="S382" s="9"/>
      <c r="T382" s="9"/>
      <c r="U382" s="9"/>
      <c r="V382" s="9"/>
      <c r="W382" s="9"/>
      <c r="X382" s="9"/>
      <c r="Y382" s="9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P382" s="1"/>
      <c r="AQ382" s="1"/>
      <c r="AR382" s="1"/>
      <c r="AS382" s="1"/>
      <c r="AT382" s="1"/>
      <c r="AU382" s="1"/>
      <c r="AV382" s="1"/>
      <c r="AW382" s="1"/>
      <c r="AX382" s="1"/>
      <c r="AY382" s="1"/>
    </row>
    <row r="383" spans="1:51" x14ac:dyDescent="0.25">
      <c r="A383" s="11"/>
      <c r="F383" s="2"/>
      <c r="G383" s="2"/>
      <c r="O383" s="4"/>
      <c r="P383" s="9"/>
      <c r="Q383" s="9"/>
      <c r="R383" s="9"/>
      <c r="S383" s="9"/>
      <c r="T383" s="9"/>
      <c r="U383" s="9"/>
      <c r="V383" s="9"/>
      <c r="W383" s="9"/>
      <c r="X383" s="9"/>
      <c r="Y383" s="9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P383" s="1"/>
      <c r="AQ383" s="1"/>
      <c r="AR383" s="1"/>
      <c r="AS383" s="1"/>
      <c r="AT383" s="1"/>
      <c r="AU383" s="1"/>
      <c r="AV383" s="1"/>
      <c r="AW383" s="1"/>
      <c r="AX383" s="1"/>
      <c r="AY383" s="1"/>
    </row>
    <row r="384" spans="1:51" x14ac:dyDescent="0.25">
      <c r="F384"/>
      <c r="G384" s="2"/>
      <c r="O384" s="4"/>
      <c r="P384" s="9"/>
      <c r="Q384" s="9"/>
      <c r="R384" s="9"/>
      <c r="S384" s="9"/>
      <c r="T384" s="9"/>
      <c r="U384" s="9"/>
      <c r="V384" s="9"/>
      <c r="W384" s="9"/>
      <c r="X384" s="9"/>
      <c r="Y384" s="9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P384" s="1"/>
      <c r="AQ384" s="1"/>
      <c r="AR384" s="1"/>
      <c r="AS384" s="1"/>
      <c r="AT384" s="1"/>
      <c r="AU384" s="1"/>
      <c r="AV384" s="1"/>
      <c r="AW384" s="1"/>
      <c r="AX384" s="1"/>
      <c r="AY384" s="1"/>
    </row>
    <row r="385" spans="1:51" x14ac:dyDescent="0.25">
      <c r="F385" s="2"/>
      <c r="G385" s="2"/>
      <c r="O385" s="4"/>
      <c r="P385" s="9"/>
      <c r="Q385" s="9"/>
      <c r="R385" s="9"/>
      <c r="S385" s="9"/>
      <c r="T385" s="9"/>
      <c r="U385" s="9"/>
      <c r="V385" s="9"/>
      <c r="W385" s="9"/>
      <c r="X385" s="9"/>
      <c r="Y385" s="9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P385" s="1"/>
      <c r="AQ385" s="1"/>
      <c r="AR385" s="1"/>
      <c r="AS385" s="1"/>
      <c r="AT385" s="1"/>
      <c r="AU385" s="1"/>
      <c r="AV385" s="1"/>
      <c r="AW385" s="1"/>
      <c r="AX385" s="1"/>
      <c r="AY385" s="1"/>
    </row>
    <row r="386" spans="1:51" x14ac:dyDescent="0.25">
      <c r="F386" s="2"/>
      <c r="G386" s="2"/>
      <c r="O386" s="4"/>
      <c r="P386" s="9"/>
      <c r="Q386" s="9"/>
      <c r="R386" s="9"/>
      <c r="S386" s="9"/>
      <c r="T386" s="9"/>
      <c r="U386" s="9"/>
      <c r="V386" s="9"/>
      <c r="W386" s="9"/>
      <c r="X386" s="9"/>
      <c r="Y386" s="9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P386" s="1"/>
      <c r="AQ386" s="1"/>
      <c r="AR386" s="1"/>
      <c r="AS386" s="1"/>
      <c r="AT386" s="1"/>
      <c r="AU386" s="1"/>
      <c r="AV386" s="1"/>
      <c r="AW386" s="1"/>
      <c r="AX386" s="1"/>
      <c r="AY386" s="1"/>
    </row>
    <row r="387" spans="1:51" x14ac:dyDescent="0.25">
      <c r="A387" s="11"/>
      <c r="F387" s="2"/>
      <c r="G387" s="2"/>
      <c r="O387" s="4"/>
      <c r="P387" s="9"/>
      <c r="Q387" s="9"/>
      <c r="R387" s="9"/>
      <c r="S387" s="9"/>
      <c r="T387" s="9"/>
      <c r="U387" s="9"/>
      <c r="V387" s="9"/>
      <c r="W387" s="9"/>
      <c r="X387" s="9"/>
      <c r="Y387" s="9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P387" s="1"/>
      <c r="AQ387" s="1"/>
      <c r="AR387" s="1"/>
      <c r="AS387" s="1"/>
      <c r="AT387" s="1"/>
      <c r="AU387" s="1"/>
      <c r="AV387" s="1"/>
      <c r="AW387" s="1"/>
      <c r="AX387" s="1"/>
      <c r="AY387" s="1"/>
    </row>
    <row r="388" spans="1:51" x14ac:dyDescent="0.25">
      <c r="F388" s="2"/>
      <c r="G388" s="2"/>
      <c r="O388" s="4"/>
      <c r="P388" s="9"/>
      <c r="Q388" s="9"/>
      <c r="R388" s="9"/>
      <c r="S388" s="9"/>
      <c r="T388" s="9"/>
      <c r="U388" s="9"/>
      <c r="V388" s="9"/>
      <c r="W388" s="9"/>
      <c r="X388" s="9"/>
      <c r="Y388" s="9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P388" s="1"/>
      <c r="AQ388" s="1"/>
      <c r="AR388" s="1"/>
      <c r="AS388" s="1"/>
      <c r="AT388" s="1"/>
      <c r="AU388" s="1"/>
      <c r="AV388" s="1"/>
      <c r="AW388" s="1"/>
      <c r="AX388" s="1"/>
      <c r="AY388" s="1"/>
    </row>
    <row r="389" spans="1:51" x14ac:dyDescent="0.25">
      <c r="F389"/>
      <c r="G389" s="2"/>
      <c r="O389" s="4"/>
      <c r="P389" s="9"/>
      <c r="Q389" s="9"/>
      <c r="R389" s="9"/>
      <c r="S389" s="9"/>
      <c r="T389" s="9"/>
      <c r="U389" s="9"/>
      <c r="V389" s="9"/>
      <c r="W389" s="9"/>
      <c r="X389" s="9"/>
      <c r="Y389" s="9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P389" s="1"/>
      <c r="AQ389" s="1"/>
      <c r="AR389" s="1"/>
      <c r="AS389" s="1"/>
      <c r="AT389" s="1"/>
      <c r="AU389" s="1"/>
      <c r="AV389" s="1"/>
      <c r="AW389" s="1"/>
      <c r="AX389" s="1"/>
      <c r="AY389" s="1"/>
    </row>
    <row r="390" spans="1:51" x14ac:dyDescent="0.25">
      <c r="F390"/>
      <c r="G390" s="2"/>
      <c r="O390" s="4"/>
      <c r="P390" s="9"/>
      <c r="Q390" s="9"/>
      <c r="R390" s="9"/>
      <c r="S390" s="9"/>
      <c r="T390" s="9"/>
      <c r="U390" s="9"/>
      <c r="V390" s="9"/>
      <c r="W390" s="9"/>
      <c r="X390" s="9"/>
      <c r="Y390" s="9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P390" s="1"/>
      <c r="AQ390" s="1"/>
      <c r="AR390" s="1"/>
      <c r="AS390" s="1"/>
      <c r="AT390" s="1"/>
      <c r="AU390" s="1"/>
      <c r="AV390" s="1"/>
      <c r="AW390" s="1"/>
      <c r="AX390" s="1"/>
      <c r="AY390" s="1"/>
    </row>
    <row r="391" spans="1:51" x14ac:dyDescent="0.25">
      <c r="F391"/>
      <c r="G391" s="2"/>
      <c r="O391" s="4"/>
      <c r="P391" s="9"/>
      <c r="Q391" s="9"/>
      <c r="R391" s="9"/>
      <c r="S391" s="9"/>
      <c r="T391" s="9"/>
      <c r="U391" s="9"/>
      <c r="V391" s="9"/>
      <c r="W391" s="9"/>
      <c r="X391" s="9"/>
      <c r="Y391" s="9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P391" s="1"/>
      <c r="AQ391" s="1"/>
      <c r="AR391" s="1"/>
      <c r="AS391" s="1"/>
      <c r="AT391" s="1"/>
      <c r="AU391" s="1"/>
      <c r="AV391" s="1"/>
      <c r="AW391" s="1"/>
      <c r="AX391" s="1"/>
      <c r="AY391" s="1"/>
    </row>
    <row r="392" spans="1:51" x14ac:dyDescent="0.25">
      <c r="F392"/>
      <c r="G392" s="2"/>
      <c r="O392" s="4"/>
      <c r="P392" s="9"/>
      <c r="Q392" s="9"/>
      <c r="R392" s="9"/>
      <c r="S392" s="9"/>
      <c r="T392" s="9"/>
      <c r="U392" s="9"/>
      <c r="V392" s="9"/>
      <c r="W392" s="9"/>
      <c r="X392" s="9"/>
      <c r="Y392" s="9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P392" s="1"/>
      <c r="AQ392" s="1"/>
      <c r="AR392" s="1"/>
      <c r="AS392" s="1"/>
      <c r="AT392" s="1"/>
      <c r="AU392" s="1"/>
      <c r="AV392" s="1"/>
      <c r="AW392" s="1"/>
      <c r="AX392" s="1"/>
      <c r="AY392" s="1"/>
    </row>
    <row r="393" spans="1:51" x14ac:dyDescent="0.25">
      <c r="F393"/>
      <c r="G393" s="2"/>
      <c r="O393" s="4"/>
      <c r="P393" s="9"/>
      <c r="Q393" s="9"/>
      <c r="R393" s="9"/>
      <c r="S393" s="9"/>
      <c r="T393" s="9"/>
      <c r="U393" s="9"/>
      <c r="V393" s="9"/>
      <c r="W393" s="9"/>
      <c r="X393" s="9"/>
      <c r="Y393" s="9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P393" s="1"/>
      <c r="AQ393" s="1"/>
      <c r="AR393" s="1"/>
      <c r="AS393" s="1"/>
      <c r="AT393" s="1"/>
      <c r="AU393" s="1"/>
      <c r="AV393" s="1"/>
      <c r="AW393" s="1"/>
      <c r="AX393" s="1"/>
      <c r="AY393" s="1"/>
    </row>
    <row r="394" spans="1:51" x14ac:dyDescent="0.25">
      <c r="F394" s="2"/>
      <c r="G394" s="2"/>
      <c r="O394" s="4"/>
      <c r="P394" s="9"/>
      <c r="Q394" s="9"/>
      <c r="R394" s="9"/>
      <c r="S394" s="9"/>
      <c r="T394" s="9"/>
      <c r="U394" s="9"/>
      <c r="V394" s="9"/>
      <c r="W394" s="9"/>
      <c r="X394" s="9"/>
      <c r="Y394" s="9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P394" s="1"/>
      <c r="AQ394" s="1"/>
      <c r="AR394" s="1"/>
      <c r="AS394" s="1"/>
      <c r="AT394" s="1"/>
      <c r="AU394" s="1"/>
      <c r="AV394" s="1"/>
      <c r="AW394" s="1"/>
      <c r="AX394" s="1"/>
      <c r="AY394" s="1"/>
    </row>
    <row r="395" spans="1:51" x14ac:dyDescent="0.25">
      <c r="F395" s="2"/>
      <c r="G395" s="2"/>
      <c r="O395" s="4"/>
      <c r="P395" s="9"/>
      <c r="Q395" s="9"/>
      <c r="R395" s="9"/>
      <c r="S395" s="9"/>
      <c r="T395" s="9"/>
      <c r="U395" s="9"/>
      <c r="V395" s="9"/>
      <c r="W395" s="9"/>
      <c r="X395" s="9"/>
      <c r="Y395" s="9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P395" s="1"/>
      <c r="AQ395" s="1"/>
      <c r="AR395" s="1"/>
      <c r="AS395" s="1"/>
      <c r="AT395" s="1"/>
      <c r="AU395" s="1"/>
      <c r="AV395" s="1"/>
      <c r="AW395" s="1"/>
      <c r="AX395" s="1"/>
      <c r="AY395" s="1"/>
    </row>
    <row r="396" spans="1:51" x14ac:dyDescent="0.25">
      <c r="F396"/>
      <c r="G396" s="2"/>
      <c r="O396" s="4"/>
      <c r="P396" s="9"/>
      <c r="Q396" s="9"/>
      <c r="R396" s="9"/>
      <c r="S396" s="9"/>
      <c r="T396" s="9"/>
      <c r="U396" s="9"/>
      <c r="V396" s="9"/>
      <c r="W396" s="9"/>
      <c r="X396" s="9"/>
      <c r="Y396" s="9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P396" s="1"/>
      <c r="AQ396" s="1"/>
      <c r="AR396" s="1"/>
      <c r="AS396" s="1"/>
      <c r="AT396" s="1"/>
      <c r="AU396" s="1"/>
      <c r="AV396" s="1"/>
      <c r="AW396" s="1"/>
      <c r="AX396" s="1"/>
      <c r="AY396" s="1"/>
    </row>
    <row r="397" spans="1:51" x14ac:dyDescent="0.25">
      <c r="F397"/>
      <c r="G397" s="2"/>
      <c r="O397" s="4"/>
      <c r="P397" s="9"/>
      <c r="Q397" s="9"/>
      <c r="R397" s="9"/>
      <c r="S397" s="9"/>
      <c r="T397" s="9"/>
      <c r="U397" s="9"/>
      <c r="V397" s="9"/>
      <c r="W397" s="9"/>
      <c r="X397" s="9"/>
      <c r="Y397" s="9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P397" s="1"/>
      <c r="AQ397" s="1"/>
      <c r="AR397" s="1"/>
      <c r="AS397" s="1"/>
      <c r="AT397" s="1"/>
      <c r="AU397" s="1"/>
      <c r="AV397" s="1"/>
      <c r="AW397" s="1"/>
      <c r="AX397" s="1"/>
      <c r="AY397" s="1"/>
    </row>
    <row r="398" spans="1:51" x14ac:dyDescent="0.25">
      <c r="F398"/>
      <c r="G398" s="2"/>
      <c r="O398" s="4"/>
      <c r="P398" s="9"/>
      <c r="Q398" s="9"/>
      <c r="R398" s="9"/>
      <c r="S398" s="9"/>
      <c r="T398" s="9"/>
      <c r="U398" s="9"/>
      <c r="V398" s="9"/>
      <c r="W398" s="9"/>
      <c r="X398" s="9"/>
      <c r="Y398" s="9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P398" s="1"/>
      <c r="AQ398" s="1"/>
      <c r="AR398" s="1"/>
      <c r="AS398" s="1"/>
      <c r="AT398" s="1"/>
      <c r="AU398" s="1"/>
      <c r="AV398" s="1"/>
      <c r="AW398" s="1"/>
      <c r="AX398" s="1"/>
      <c r="AY398" s="1"/>
    </row>
    <row r="399" spans="1:51" x14ac:dyDescent="0.25">
      <c r="F399"/>
      <c r="G399" s="2"/>
      <c r="O399" s="4"/>
      <c r="P399" s="9"/>
      <c r="Q399" s="9"/>
      <c r="R399" s="9"/>
      <c r="S399" s="9"/>
      <c r="T399" s="9"/>
      <c r="U399" s="9"/>
      <c r="V399" s="9"/>
      <c r="W399" s="9"/>
      <c r="X399" s="9"/>
      <c r="Y399" s="9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P399" s="1"/>
      <c r="AQ399" s="1"/>
      <c r="AR399" s="1"/>
      <c r="AS399" s="1"/>
      <c r="AT399" s="1"/>
      <c r="AU399" s="1"/>
      <c r="AV399" s="1"/>
      <c r="AW399" s="1"/>
      <c r="AX399" s="1"/>
      <c r="AY399" s="1"/>
    </row>
    <row r="400" spans="1:51" x14ac:dyDescent="0.25">
      <c r="F400" s="2"/>
      <c r="G400" s="2"/>
      <c r="O400" s="4"/>
      <c r="P400" s="9"/>
      <c r="Q400" s="9"/>
      <c r="R400" s="9"/>
      <c r="S400" s="9"/>
      <c r="T400" s="9"/>
      <c r="U400" s="9"/>
      <c r="V400" s="9"/>
      <c r="W400" s="9"/>
      <c r="X400" s="9"/>
      <c r="Y400" s="9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P400" s="1"/>
      <c r="AQ400" s="1"/>
      <c r="AR400" s="1"/>
      <c r="AS400" s="1"/>
      <c r="AT400" s="1"/>
      <c r="AU400" s="1"/>
      <c r="AV400" s="1"/>
      <c r="AW400" s="1"/>
      <c r="AX400" s="1"/>
      <c r="AY400" s="1"/>
    </row>
    <row r="401" spans="1:51" x14ac:dyDescent="0.25">
      <c r="F401"/>
      <c r="G401" s="2"/>
      <c r="O401" s="4"/>
      <c r="P401" s="9"/>
      <c r="Q401" s="9"/>
      <c r="R401" s="9"/>
      <c r="S401" s="9"/>
      <c r="T401" s="9"/>
      <c r="U401" s="9"/>
      <c r="V401" s="9"/>
      <c r="W401" s="9"/>
      <c r="X401" s="9"/>
      <c r="Y401" s="9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P401" s="1"/>
      <c r="AQ401" s="1"/>
      <c r="AR401" s="1"/>
      <c r="AS401" s="1"/>
      <c r="AT401" s="1"/>
      <c r="AU401" s="1"/>
      <c r="AV401" s="1"/>
      <c r="AW401" s="1"/>
      <c r="AX401" s="1"/>
      <c r="AY401" s="1"/>
    </row>
    <row r="402" spans="1:51" x14ac:dyDescent="0.25">
      <c r="F402" s="2"/>
      <c r="G402" s="2"/>
      <c r="O402" s="4"/>
      <c r="P402" s="9"/>
      <c r="Q402" s="9"/>
      <c r="R402" s="9"/>
      <c r="S402" s="9"/>
      <c r="T402" s="9"/>
      <c r="U402" s="9"/>
      <c r="V402" s="9"/>
      <c r="W402" s="9"/>
      <c r="X402" s="9"/>
      <c r="Y402" s="9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P402" s="1"/>
      <c r="AQ402" s="1"/>
      <c r="AR402" s="1"/>
      <c r="AS402" s="1"/>
      <c r="AT402" s="1"/>
      <c r="AU402" s="1"/>
      <c r="AV402" s="1"/>
      <c r="AW402" s="1"/>
      <c r="AX402" s="1"/>
      <c r="AY402" s="1"/>
    </row>
    <row r="403" spans="1:51" x14ac:dyDescent="0.25">
      <c r="F403"/>
      <c r="G403" s="2"/>
      <c r="O403" s="4"/>
      <c r="P403" s="9"/>
      <c r="Q403" s="9"/>
      <c r="R403" s="9"/>
      <c r="S403" s="9"/>
      <c r="T403" s="9"/>
      <c r="U403" s="9"/>
      <c r="V403" s="9"/>
      <c r="W403" s="9"/>
      <c r="X403" s="9"/>
      <c r="Y403" s="9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P403" s="1"/>
      <c r="AQ403" s="1"/>
      <c r="AR403" s="1"/>
      <c r="AS403" s="1"/>
      <c r="AT403" s="1"/>
      <c r="AU403" s="1"/>
      <c r="AV403" s="1"/>
      <c r="AW403" s="1"/>
      <c r="AX403" s="1"/>
      <c r="AY403" s="1"/>
    </row>
    <row r="404" spans="1:51" x14ac:dyDescent="0.25">
      <c r="F404"/>
      <c r="G404" s="2"/>
      <c r="O404" s="4"/>
      <c r="P404" s="9"/>
      <c r="Q404" s="9"/>
      <c r="R404" s="9"/>
      <c r="S404" s="9"/>
      <c r="T404" s="9"/>
      <c r="U404" s="9"/>
      <c r="V404" s="9"/>
      <c r="W404" s="9"/>
      <c r="X404" s="9"/>
      <c r="Y404" s="9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P404" s="1"/>
      <c r="AQ404" s="1"/>
      <c r="AR404" s="1"/>
      <c r="AS404" s="1"/>
      <c r="AT404" s="1"/>
      <c r="AU404" s="1"/>
      <c r="AV404" s="1"/>
      <c r="AW404" s="1"/>
      <c r="AX404" s="1"/>
      <c r="AY404" s="1"/>
    </row>
    <row r="405" spans="1:51" x14ac:dyDescent="0.25">
      <c r="F405"/>
      <c r="G405" s="2"/>
      <c r="O405" s="4"/>
      <c r="P405" s="9"/>
      <c r="Q405" s="9"/>
      <c r="R405" s="9"/>
      <c r="S405" s="9"/>
      <c r="T405" s="9"/>
      <c r="U405" s="9"/>
      <c r="V405" s="9"/>
      <c r="W405" s="9"/>
      <c r="X405" s="9"/>
      <c r="Y405" s="9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P405" s="1"/>
      <c r="AQ405" s="1"/>
      <c r="AR405" s="1"/>
      <c r="AS405" s="1"/>
      <c r="AT405" s="1"/>
      <c r="AU405" s="1"/>
      <c r="AV405" s="1"/>
      <c r="AW405" s="1"/>
      <c r="AX405" s="1"/>
      <c r="AY405" s="1"/>
    </row>
    <row r="406" spans="1:51" x14ac:dyDescent="0.25">
      <c r="G406" s="2"/>
      <c r="O406" s="4"/>
      <c r="P406" s="9"/>
      <c r="Q406" s="9"/>
      <c r="R406" s="9"/>
      <c r="S406" s="9"/>
      <c r="T406" s="9"/>
      <c r="U406" s="9"/>
      <c r="V406" s="9"/>
      <c r="W406" s="9"/>
      <c r="X406" s="9"/>
      <c r="Y406" s="9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P406" s="1"/>
      <c r="AQ406" s="1"/>
      <c r="AR406" s="1"/>
      <c r="AS406" s="1"/>
      <c r="AT406" s="1"/>
      <c r="AU406" s="1"/>
      <c r="AV406" s="1"/>
      <c r="AW406" s="1"/>
      <c r="AX406" s="1"/>
      <c r="AY406" s="1"/>
    </row>
    <row r="407" spans="1:51" x14ac:dyDescent="0.25">
      <c r="F407" s="2"/>
      <c r="G407" s="2"/>
      <c r="O407" s="4"/>
      <c r="P407" s="9"/>
      <c r="Q407" s="9"/>
      <c r="R407" s="9"/>
      <c r="S407" s="9"/>
      <c r="T407" s="9"/>
      <c r="U407" s="9"/>
      <c r="V407" s="9"/>
      <c r="W407" s="9"/>
      <c r="X407" s="9"/>
      <c r="Y407" s="9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P407" s="1"/>
      <c r="AQ407" s="1"/>
      <c r="AR407" s="1"/>
      <c r="AS407" s="1"/>
      <c r="AT407" s="1"/>
      <c r="AU407" s="1"/>
      <c r="AV407" s="1"/>
      <c r="AW407" s="1"/>
      <c r="AX407" s="1"/>
      <c r="AY407" s="1"/>
    </row>
    <row r="408" spans="1:51" x14ac:dyDescent="0.25">
      <c r="F408"/>
      <c r="G408" s="2"/>
      <c r="O408" s="4"/>
      <c r="P408" s="9"/>
      <c r="Q408" s="9"/>
      <c r="R408" s="9"/>
      <c r="S408" s="9"/>
      <c r="T408" s="9"/>
      <c r="U408" s="9"/>
      <c r="V408" s="9"/>
      <c r="W408" s="9"/>
      <c r="X408" s="9"/>
      <c r="Y408" s="9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P408" s="1"/>
      <c r="AQ408" s="1"/>
      <c r="AR408" s="1"/>
      <c r="AS408" s="1"/>
      <c r="AT408" s="1"/>
      <c r="AU408" s="1"/>
      <c r="AV408" s="1"/>
      <c r="AW408" s="1"/>
      <c r="AX408" s="1"/>
      <c r="AY408" s="1"/>
    </row>
    <row r="409" spans="1:51" x14ac:dyDescent="0.25">
      <c r="F409" s="2"/>
      <c r="G409" s="2"/>
      <c r="O409" s="4"/>
      <c r="P409" s="9"/>
      <c r="Q409" s="9"/>
      <c r="R409" s="9"/>
      <c r="S409" s="9"/>
      <c r="T409" s="9"/>
      <c r="U409" s="9"/>
      <c r="V409" s="9"/>
      <c r="W409" s="9"/>
      <c r="X409" s="9"/>
      <c r="Y409" s="9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P409" s="1"/>
      <c r="AQ409" s="1"/>
      <c r="AR409" s="1"/>
      <c r="AS409" s="1"/>
      <c r="AT409" s="1"/>
      <c r="AU409" s="1"/>
      <c r="AV409" s="1"/>
      <c r="AW409" s="1"/>
      <c r="AX409" s="1"/>
      <c r="AY409" s="1"/>
    </row>
    <row r="410" spans="1:51" x14ac:dyDescent="0.25">
      <c r="F410"/>
      <c r="G410" s="2"/>
      <c r="O410" s="4"/>
      <c r="P410" s="9"/>
      <c r="Q410" s="9"/>
      <c r="R410" s="9"/>
      <c r="S410" s="9"/>
      <c r="T410" s="9"/>
      <c r="U410" s="9"/>
      <c r="V410" s="9"/>
      <c r="W410" s="9"/>
      <c r="X410" s="9"/>
      <c r="Y410" s="9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P410" s="1"/>
      <c r="AQ410" s="1"/>
      <c r="AR410" s="1"/>
      <c r="AS410" s="1"/>
      <c r="AT410" s="1"/>
      <c r="AU410" s="1"/>
      <c r="AV410" s="1"/>
      <c r="AW410" s="1"/>
      <c r="AX410" s="1"/>
      <c r="AY410" s="1"/>
    </row>
    <row r="411" spans="1:51" x14ac:dyDescent="0.25">
      <c r="F411" s="2"/>
      <c r="G411" s="2"/>
      <c r="O411" s="4"/>
      <c r="P411" s="9"/>
      <c r="Q411" s="9"/>
      <c r="R411" s="9"/>
      <c r="S411" s="9"/>
      <c r="T411" s="9"/>
      <c r="U411" s="9"/>
      <c r="V411" s="9"/>
      <c r="W411" s="9"/>
      <c r="X411" s="9"/>
      <c r="Y411" s="9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P411" s="1"/>
      <c r="AQ411" s="1"/>
      <c r="AR411" s="1"/>
      <c r="AS411" s="1"/>
      <c r="AT411" s="1"/>
      <c r="AU411" s="1"/>
      <c r="AV411" s="1"/>
      <c r="AW411" s="1"/>
      <c r="AX411" s="1"/>
      <c r="AY411" s="1"/>
    </row>
    <row r="412" spans="1:51" x14ac:dyDescent="0.25">
      <c r="F412"/>
      <c r="G412" s="2"/>
      <c r="O412" s="4"/>
      <c r="P412" s="9"/>
      <c r="Q412" s="9"/>
      <c r="R412" s="9"/>
      <c r="S412" s="9"/>
      <c r="T412" s="9"/>
      <c r="U412" s="9"/>
      <c r="V412" s="9"/>
      <c r="W412" s="9"/>
      <c r="X412" s="9"/>
      <c r="Y412" s="9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P412" s="1"/>
      <c r="AQ412" s="1"/>
      <c r="AR412" s="1"/>
      <c r="AS412" s="1"/>
      <c r="AT412" s="1"/>
      <c r="AU412" s="1"/>
      <c r="AV412" s="1"/>
      <c r="AW412" s="1"/>
      <c r="AX412" s="1"/>
      <c r="AY412" s="1"/>
    </row>
    <row r="413" spans="1:51" x14ac:dyDescent="0.25">
      <c r="F413"/>
      <c r="G413" s="2"/>
      <c r="O413" s="4"/>
      <c r="P413" s="9"/>
      <c r="Q413" s="9"/>
      <c r="R413" s="9"/>
      <c r="S413" s="9"/>
      <c r="T413" s="9"/>
      <c r="U413" s="9"/>
      <c r="V413" s="9"/>
      <c r="W413" s="9"/>
      <c r="X413" s="9"/>
      <c r="Y413" s="9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P413" s="1"/>
      <c r="AQ413" s="1"/>
      <c r="AR413" s="1"/>
      <c r="AS413" s="1"/>
      <c r="AT413" s="1"/>
      <c r="AU413" s="1"/>
      <c r="AV413" s="1"/>
      <c r="AW413" s="1"/>
      <c r="AX413" s="1"/>
      <c r="AY413" s="1"/>
    </row>
    <row r="414" spans="1:51" x14ac:dyDescent="0.25">
      <c r="F414"/>
      <c r="G414" s="2"/>
      <c r="O414" s="4"/>
      <c r="P414" s="9"/>
      <c r="Q414" s="9"/>
      <c r="R414" s="9"/>
      <c r="S414" s="9"/>
      <c r="T414" s="9"/>
      <c r="U414" s="9"/>
      <c r="V414" s="9"/>
      <c r="W414" s="9"/>
      <c r="X414" s="9"/>
      <c r="Y414" s="9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P414" s="1"/>
      <c r="AQ414" s="1"/>
      <c r="AR414" s="1"/>
      <c r="AS414" s="1"/>
      <c r="AT414" s="1"/>
      <c r="AU414" s="1"/>
      <c r="AV414" s="1"/>
      <c r="AW414" s="1"/>
      <c r="AX414" s="1"/>
      <c r="AY414" s="1"/>
    </row>
    <row r="415" spans="1:51" x14ac:dyDescent="0.25">
      <c r="F415" s="2"/>
      <c r="G415" s="2"/>
      <c r="O415" s="4"/>
      <c r="P415" s="9"/>
      <c r="Q415" s="9"/>
      <c r="R415" s="9"/>
      <c r="S415" s="9"/>
      <c r="T415" s="9"/>
      <c r="U415" s="9"/>
      <c r="V415" s="9"/>
      <c r="W415" s="9"/>
      <c r="X415" s="9"/>
      <c r="Y415" s="9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P415" s="1"/>
      <c r="AQ415" s="1"/>
      <c r="AR415" s="1"/>
      <c r="AS415" s="1"/>
      <c r="AT415" s="1"/>
      <c r="AU415" s="1"/>
      <c r="AV415" s="1"/>
      <c r="AW415" s="1"/>
      <c r="AX415" s="1"/>
      <c r="AY415" s="1"/>
    </row>
    <row r="416" spans="1:51" x14ac:dyDescent="0.25">
      <c r="A416" s="11"/>
      <c r="F416" s="2"/>
      <c r="G416" s="2"/>
      <c r="O416" s="4"/>
      <c r="P416" s="9"/>
      <c r="Q416" s="9"/>
      <c r="R416" s="9"/>
      <c r="S416" s="9"/>
      <c r="T416" s="9"/>
      <c r="U416" s="9"/>
      <c r="V416" s="9"/>
      <c r="W416" s="9"/>
      <c r="X416" s="9"/>
      <c r="Y416" s="9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P416" s="1"/>
      <c r="AQ416" s="1"/>
      <c r="AR416" s="1"/>
      <c r="AS416" s="1"/>
      <c r="AT416" s="1"/>
      <c r="AU416" s="1"/>
      <c r="AV416" s="1"/>
      <c r="AW416" s="1"/>
      <c r="AX416" s="1"/>
      <c r="AY416" s="1"/>
    </row>
    <row r="417" spans="6:51" s="14" customFormat="1" x14ac:dyDescent="0.25">
      <c r="G417" s="15"/>
      <c r="O417" s="16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P417" s="17"/>
      <c r="AQ417" s="17"/>
      <c r="AR417" s="17"/>
      <c r="AS417" s="17"/>
      <c r="AT417" s="17"/>
      <c r="AU417" s="17"/>
      <c r="AV417" s="17"/>
      <c r="AW417" s="17"/>
      <c r="AX417" s="17"/>
      <c r="AY417" s="17"/>
    </row>
    <row r="418" spans="6:51" x14ac:dyDescent="0.25">
      <c r="F418" s="2"/>
      <c r="G418" s="2"/>
      <c r="O418" s="4"/>
      <c r="P418" s="9"/>
      <c r="Q418" s="9"/>
      <c r="R418" s="9"/>
      <c r="S418" s="9"/>
      <c r="T418" s="9"/>
      <c r="U418" s="9"/>
      <c r="V418" s="9"/>
      <c r="W418" s="9"/>
      <c r="X418" s="9"/>
      <c r="Y418" s="9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P418" s="1"/>
      <c r="AQ418" s="1"/>
      <c r="AR418" s="1"/>
      <c r="AS418" s="1"/>
      <c r="AT418" s="1"/>
      <c r="AU418" s="1"/>
      <c r="AV418" s="1"/>
      <c r="AW418" s="1"/>
      <c r="AX418" s="1"/>
      <c r="AY418" s="1"/>
    </row>
    <row r="419" spans="6:51" x14ac:dyDescent="0.25">
      <c r="F419"/>
      <c r="G419" s="2"/>
      <c r="O419" s="4"/>
      <c r="P419" s="9"/>
      <c r="Q419" s="9"/>
      <c r="R419" s="9"/>
      <c r="S419" s="9"/>
      <c r="T419" s="9"/>
      <c r="U419" s="9"/>
      <c r="V419" s="9"/>
      <c r="W419" s="9"/>
      <c r="X419" s="9"/>
      <c r="Y419" s="9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P419" s="1"/>
      <c r="AQ419" s="1"/>
      <c r="AR419" s="1"/>
      <c r="AS419" s="1"/>
      <c r="AT419" s="1"/>
      <c r="AU419" s="1"/>
      <c r="AV419" s="1"/>
      <c r="AW419" s="1"/>
      <c r="AX419" s="1"/>
      <c r="AY419" s="1"/>
    </row>
    <row r="420" spans="6:51" x14ac:dyDescent="0.25">
      <c r="F420"/>
      <c r="G420" s="2"/>
      <c r="O420" s="4"/>
      <c r="P420" s="9"/>
      <c r="Q420" s="9"/>
      <c r="R420" s="9"/>
      <c r="S420" s="9"/>
      <c r="T420" s="9"/>
      <c r="U420" s="9"/>
      <c r="V420" s="9"/>
      <c r="W420" s="9"/>
      <c r="X420" s="9"/>
      <c r="Y420" s="9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P420" s="1"/>
      <c r="AQ420" s="1"/>
      <c r="AR420" s="1"/>
      <c r="AS420" s="1"/>
      <c r="AT420" s="1"/>
      <c r="AU420" s="1"/>
      <c r="AV420" s="1"/>
      <c r="AW420" s="1"/>
      <c r="AX420" s="1"/>
      <c r="AY420" s="1"/>
    </row>
    <row r="421" spans="6:51" x14ac:dyDescent="0.25">
      <c r="F421"/>
      <c r="G421" s="2"/>
      <c r="O421" s="4"/>
      <c r="P421" s="9"/>
      <c r="Q421" s="9"/>
      <c r="R421" s="9"/>
      <c r="S421" s="9"/>
      <c r="T421" s="9"/>
      <c r="U421" s="9"/>
      <c r="V421" s="9"/>
      <c r="W421" s="9"/>
      <c r="X421" s="9"/>
      <c r="Y421" s="9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P421" s="1"/>
      <c r="AQ421" s="1"/>
      <c r="AR421" s="1"/>
      <c r="AS421" s="1"/>
      <c r="AT421" s="1"/>
      <c r="AU421" s="1"/>
      <c r="AV421" s="1"/>
      <c r="AW421" s="1"/>
      <c r="AX421" s="1"/>
      <c r="AY421" s="1"/>
    </row>
    <row r="422" spans="6:51" x14ac:dyDescent="0.25">
      <c r="F422"/>
      <c r="G422" s="2"/>
      <c r="O422" s="4"/>
      <c r="P422" s="9"/>
      <c r="Q422" s="9"/>
      <c r="R422" s="9"/>
      <c r="S422" s="9"/>
      <c r="T422" s="9"/>
      <c r="U422" s="9"/>
      <c r="V422" s="9"/>
      <c r="W422" s="9"/>
      <c r="X422" s="9"/>
      <c r="Y422" s="9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P422" s="1"/>
      <c r="AQ422" s="1"/>
      <c r="AR422" s="1"/>
      <c r="AS422" s="1"/>
      <c r="AT422" s="1"/>
      <c r="AU422" s="1"/>
      <c r="AV422" s="1"/>
      <c r="AW422" s="1"/>
      <c r="AX422" s="1"/>
      <c r="AY422" s="1"/>
    </row>
    <row r="423" spans="6:51" x14ac:dyDescent="0.25">
      <c r="F423"/>
      <c r="G423" s="2"/>
      <c r="O423" s="4"/>
      <c r="P423" s="9"/>
      <c r="Q423" s="9"/>
      <c r="R423" s="9"/>
      <c r="S423" s="9"/>
      <c r="T423" s="9"/>
      <c r="U423" s="9"/>
      <c r="V423" s="9"/>
      <c r="W423" s="9"/>
      <c r="X423" s="9"/>
      <c r="Y423" s="9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P423" s="1"/>
      <c r="AQ423" s="1"/>
      <c r="AR423" s="1"/>
      <c r="AS423" s="1"/>
      <c r="AT423" s="1"/>
      <c r="AU423" s="1"/>
      <c r="AV423" s="1"/>
      <c r="AW423" s="1"/>
      <c r="AX423" s="1"/>
      <c r="AY423" s="1"/>
    </row>
    <row r="424" spans="6:51" x14ac:dyDescent="0.25">
      <c r="F424"/>
      <c r="G424" s="2"/>
      <c r="O424" s="4"/>
      <c r="P424" s="9"/>
      <c r="Q424" s="9"/>
      <c r="R424" s="9"/>
      <c r="S424" s="9"/>
      <c r="T424" s="9"/>
      <c r="U424" s="9"/>
      <c r="V424" s="9"/>
      <c r="W424" s="9"/>
      <c r="X424" s="9"/>
      <c r="Y424" s="9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P424" s="1"/>
      <c r="AQ424" s="1"/>
      <c r="AR424" s="1"/>
      <c r="AS424" s="1"/>
      <c r="AT424" s="1"/>
      <c r="AU424" s="1"/>
      <c r="AV424" s="1"/>
      <c r="AW424" s="1"/>
      <c r="AX424" s="1"/>
      <c r="AY424" s="1"/>
    </row>
    <row r="425" spans="6:51" x14ac:dyDescent="0.25">
      <c r="F425" s="2"/>
      <c r="G425" s="2"/>
      <c r="O425" s="4"/>
      <c r="P425" s="9"/>
      <c r="Q425" s="9"/>
      <c r="R425" s="9"/>
      <c r="S425" s="9"/>
      <c r="T425" s="9"/>
      <c r="U425" s="9"/>
      <c r="V425" s="9"/>
      <c r="W425" s="9"/>
      <c r="X425" s="9"/>
      <c r="Y425" s="9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P425" s="1"/>
      <c r="AQ425" s="1"/>
      <c r="AR425" s="1"/>
      <c r="AS425" s="1"/>
      <c r="AT425" s="1"/>
      <c r="AU425" s="1"/>
      <c r="AV425" s="1"/>
      <c r="AW425" s="1"/>
      <c r="AX425" s="1"/>
      <c r="AY425" s="1"/>
    </row>
    <row r="426" spans="6:51" x14ac:dyDescent="0.25">
      <c r="F426" s="2"/>
      <c r="G426" s="2"/>
      <c r="O426" s="4"/>
      <c r="P426" s="9"/>
      <c r="Q426" s="9"/>
      <c r="R426" s="9"/>
      <c r="S426" s="9"/>
      <c r="T426" s="9"/>
      <c r="U426" s="9"/>
      <c r="V426" s="9"/>
      <c r="W426" s="9"/>
      <c r="X426" s="9"/>
      <c r="Y426" s="9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P426" s="1"/>
      <c r="AQ426" s="1"/>
      <c r="AR426" s="1"/>
      <c r="AS426" s="1"/>
      <c r="AT426" s="1"/>
      <c r="AU426" s="1"/>
      <c r="AV426" s="1"/>
      <c r="AW426" s="1"/>
      <c r="AX426" s="1"/>
      <c r="AY426" s="1"/>
    </row>
    <row r="427" spans="6:51" x14ac:dyDescent="0.25">
      <c r="F427"/>
      <c r="G427" s="2"/>
      <c r="O427" s="4"/>
      <c r="P427" s="9"/>
      <c r="Q427" s="9"/>
      <c r="R427" s="9"/>
      <c r="S427" s="9"/>
      <c r="T427" s="9"/>
      <c r="U427" s="9"/>
      <c r="V427" s="9"/>
      <c r="W427" s="9"/>
      <c r="X427" s="9"/>
      <c r="Y427" s="9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P427" s="1"/>
      <c r="AQ427" s="1"/>
      <c r="AR427" s="1"/>
      <c r="AS427" s="1"/>
      <c r="AT427" s="1"/>
      <c r="AU427" s="1"/>
      <c r="AV427" s="1"/>
      <c r="AW427" s="1"/>
      <c r="AX427" s="1"/>
      <c r="AY427" s="1"/>
    </row>
    <row r="428" spans="6:51" x14ac:dyDescent="0.25">
      <c r="F428" s="2"/>
      <c r="G428" s="2"/>
      <c r="O428" s="4"/>
      <c r="P428" s="9"/>
      <c r="Q428" s="9"/>
      <c r="R428" s="9"/>
      <c r="S428" s="9"/>
      <c r="T428" s="9"/>
      <c r="U428" s="9"/>
      <c r="V428" s="9"/>
      <c r="W428" s="9"/>
      <c r="X428" s="9"/>
      <c r="Y428" s="9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P428" s="1"/>
      <c r="AQ428" s="1"/>
      <c r="AR428" s="1"/>
      <c r="AS428" s="1"/>
      <c r="AT428" s="1"/>
      <c r="AU428" s="1"/>
      <c r="AV428" s="1"/>
      <c r="AW428" s="1"/>
      <c r="AX428" s="1"/>
      <c r="AY428" s="1"/>
    </row>
    <row r="429" spans="6:51" x14ac:dyDescent="0.25">
      <c r="F429"/>
      <c r="G429" s="2"/>
      <c r="O429" s="4"/>
      <c r="P429" s="9"/>
      <c r="Q429" s="9"/>
      <c r="R429" s="9"/>
      <c r="S429" s="9"/>
      <c r="T429" s="9"/>
      <c r="U429" s="9"/>
      <c r="V429" s="9"/>
      <c r="W429" s="9"/>
      <c r="X429" s="9"/>
      <c r="Y429" s="9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P429" s="1"/>
      <c r="AQ429" s="1"/>
      <c r="AR429" s="1"/>
      <c r="AS429" s="1"/>
      <c r="AT429" s="1"/>
      <c r="AU429" s="1"/>
      <c r="AV429" s="1"/>
      <c r="AW429" s="1"/>
      <c r="AX429" s="1"/>
      <c r="AY429" s="1"/>
    </row>
    <row r="430" spans="6:51" x14ac:dyDescent="0.25">
      <c r="F430"/>
      <c r="G430" s="2"/>
      <c r="O430" s="4"/>
      <c r="P430" s="9"/>
      <c r="Q430" s="9"/>
      <c r="R430" s="9"/>
      <c r="S430" s="9"/>
      <c r="T430" s="9"/>
      <c r="U430" s="9"/>
      <c r="V430" s="9"/>
      <c r="W430" s="9"/>
      <c r="X430" s="9"/>
      <c r="Y430" s="9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P430" s="1"/>
      <c r="AQ430" s="1"/>
      <c r="AR430" s="1"/>
      <c r="AS430" s="1"/>
      <c r="AT430" s="1"/>
      <c r="AU430" s="1"/>
      <c r="AV430" s="1"/>
      <c r="AW430" s="1"/>
      <c r="AX430" s="1"/>
      <c r="AY430" s="1"/>
    </row>
    <row r="431" spans="6:51" x14ac:dyDescent="0.25">
      <c r="F431"/>
      <c r="G431" s="2"/>
      <c r="O431" s="4"/>
      <c r="P431" s="9"/>
      <c r="Q431" s="9"/>
      <c r="R431" s="9"/>
      <c r="S431" s="9"/>
      <c r="T431" s="9"/>
      <c r="U431" s="9"/>
      <c r="V431" s="9"/>
      <c r="W431" s="9"/>
      <c r="X431" s="9"/>
      <c r="Y431" s="9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P431" s="1"/>
      <c r="AQ431" s="1"/>
      <c r="AR431" s="1"/>
      <c r="AS431" s="1"/>
      <c r="AT431" s="1"/>
      <c r="AU431" s="1"/>
      <c r="AV431" s="1"/>
      <c r="AW431" s="1"/>
      <c r="AX431" s="1"/>
      <c r="AY431" s="1"/>
    </row>
    <row r="432" spans="6:51" x14ac:dyDescent="0.25">
      <c r="F432"/>
      <c r="G432" s="2"/>
      <c r="O432" s="4"/>
      <c r="P432" s="9"/>
      <c r="Q432" s="9"/>
      <c r="R432" s="9"/>
      <c r="S432" s="9"/>
      <c r="T432" s="9"/>
      <c r="U432" s="9"/>
      <c r="V432" s="9"/>
      <c r="W432" s="9"/>
      <c r="X432" s="9"/>
      <c r="Y432" s="9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P432" s="1"/>
      <c r="AQ432" s="1"/>
      <c r="AR432" s="1"/>
      <c r="AS432" s="1"/>
      <c r="AT432" s="1"/>
      <c r="AU432" s="1"/>
      <c r="AV432" s="1"/>
      <c r="AW432" s="1"/>
      <c r="AX432" s="1"/>
      <c r="AY432" s="1"/>
    </row>
    <row r="433" spans="6:51" x14ac:dyDescent="0.25">
      <c r="F433"/>
      <c r="G433" s="2"/>
      <c r="O433" s="4"/>
      <c r="P433" s="9"/>
      <c r="Q433" s="9"/>
      <c r="R433" s="9"/>
      <c r="S433" s="9"/>
      <c r="T433" s="9"/>
      <c r="U433" s="9"/>
      <c r="V433" s="9"/>
      <c r="W433" s="9"/>
      <c r="X433" s="9"/>
      <c r="Y433" s="9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P433" s="1"/>
      <c r="AQ433" s="1"/>
      <c r="AR433" s="1"/>
      <c r="AS433" s="1"/>
      <c r="AT433" s="1"/>
      <c r="AU433" s="1"/>
      <c r="AV433" s="1"/>
      <c r="AW433" s="1"/>
      <c r="AX433" s="1"/>
      <c r="AY433" s="1"/>
    </row>
    <row r="434" spans="6:51" x14ac:dyDescent="0.25">
      <c r="F434"/>
      <c r="G434" s="2"/>
      <c r="O434" s="4"/>
      <c r="P434" s="9"/>
      <c r="Q434" s="9"/>
      <c r="R434" s="9"/>
      <c r="S434" s="9"/>
      <c r="T434" s="9"/>
      <c r="U434" s="9"/>
      <c r="V434" s="9"/>
      <c r="W434" s="9"/>
      <c r="X434" s="9"/>
      <c r="Y434" s="9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P434" s="1"/>
      <c r="AQ434" s="1"/>
      <c r="AR434" s="1"/>
      <c r="AS434" s="1"/>
      <c r="AT434" s="1"/>
      <c r="AU434" s="1"/>
      <c r="AV434" s="1"/>
      <c r="AW434" s="1"/>
      <c r="AX434" s="1"/>
      <c r="AY434" s="1"/>
    </row>
    <row r="435" spans="6:51" x14ac:dyDescent="0.25">
      <c r="F435"/>
      <c r="G435" s="2"/>
      <c r="O435" s="4"/>
      <c r="P435" s="9"/>
      <c r="Q435" s="9"/>
      <c r="R435" s="9"/>
      <c r="S435" s="9"/>
      <c r="T435" s="9"/>
      <c r="U435" s="9"/>
      <c r="V435" s="9"/>
      <c r="W435" s="9"/>
      <c r="X435" s="9"/>
      <c r="Y435" s="9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P435" s="1"/>
      <c r="AQ435" s="1"/>
      <c r="AR435" s="1"/>
      <c r="AS435" s="1"/>
      <c r="AT435" s="1"/>
      <c r="AU435" s="1"/>
      <c r="AV435" s="1"/>
      <c r="AW435" s="1"/>
      <c r="AX435" s="1"/>
      <c r="AY435" s="1"/>
    </row>
    <row r="436" spans="6:51" x14ac:dyDescent="0.25">
      <c r="F436"/>
      <c r="G436" s="2"/>
      <c r="O436" s="4"/>
      <c r="P436" s="9"/>
      <c r="Q436" s="9"/>
      <c r="R436" s="9"/>
      <c r="S436" s="9"/>
      <c r="T436" s="9"/>
      <c r="U436" s="9"/>
      <c r="V436" s="9"/>
      <c r="W436" s="9"/>
      <c r="X436" s="9"/>
      <c r="Y436" s="9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P436" s="1"/>
      <c r="AQ436" s="1"/>
      <c r="AR436" s="1"/>
      <c r="AS436" s="1"/>
      <c r="AT436" s="1"/>
      <c r="AU436" s="1"/>
      <c r="AV436" s="1"/>
      <c r="AW436" s="1"/>
      <c r="AX436" s="1"/>
      <c r="AY436" s="1"/>
    </row>
    <row r="437" spans="6:51" x14ac:dyDescent="0.25">
      <c r="F437"/>
      <c r="G437" s="2"/>
      <c r="O437" s="4"/>
      <c r="P437" s="9"/>
      <c r="Q437" s="9"/>
      <c r="R437" s="9"/>
      <c r="S437" s="9"/>
      <c r="T437" s="9"/>
      <c r="U437" s="9"/>
      <c r="V437" s="9"/>
      <c r="W437" s="9"/>
      <c r="X437" s="9"/>
      <c r="Y437" s="9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P437" s="1"/>
      <c r="AQ437" s="1"/>
      <c r="AR437" s="1"/>
      <c r="AS437" s="1"/>
      <c r="AT437" s="1"/>
      <c r="AU437" s="1"/>
      <c r="AV437" s="1"/>
      <c r="AW437" s="1"/>
      <c r="AX437" s="1"/>
      <c r="AY437" s="1"/>
    </row>
    <row r="438" spans="6:51" x14ac:dyDescent="0.25">
      <c r="F438"/>
      <c r="G438" s="2"/>
      <c r="O438" s="4"/>
      <c r="P438" s="9"/>
      <c r="Q438" s="9"/>
      <c r="R438" s="9"/>
      <c r="S438" s="9"/>
      <c r="T438" s="9"/>
      <c r="U438" s="9"/>
      <c r="V438" s="9"/>
      <c r="W438" s="9"/>
      <c r="X438" s="9"/>
      <c r="Y438" s="9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P438" s="1"/>
      <c r="AQ438" s="1"/>
      <c r="AR438" s="1"/>
      <c r="AS438" s="1"/>
      <c r="AT438" s="1"/>
      <c r="AU438" s="1"/>
      <c r="AV438" s="1"/>
      <c r="AW438" s="1"/>
      <c r="AX438" s="1"/>
      <c r="AY438" s="1"/>
    </row>
    <row r="439" spans="6:51" x14ac:dyDescent="0.25">
      <c r="F439"/>
      <c r="G439" s="2"/>
      <c r="O439" s="4"/>
      <c r="P439" s="9"/>
      <c r="Q439" s="9"/>
      <c r="R439" s="9"/>
      <c r="S439" s="9"/>
      <c r="T439" s="9"/>
      <c r="U439" s="9"/>
      <c r="V439" s="9"/>
      <c r="W439" s="9"/>
      <c r="X439" s="9"/>
      <c r="Y439" s="9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P439" s="1"/>
      <c r="AQ439" s="1"/>
      <c r="AR439" s="1"/>
      <c r="AS439" s="1"/>
      <c r="AT439" s="1"/>
      <c r="AU439" s="1"/>
      <c r="AV439" s="1"/>
      <c r="AW439" s="1"/>
      <c r="AX439" s="1"/>
      <c r="AY439" s="1"/>
    </row>
    <row r="440" spans="6:51" x14ac:dyDescent="0.25">
      <c r="F440" s="2"/>
      <c r="G440" s="2"/>
      <c r="O440" s="4"/>
      <c r="P440" s="9"/>
      <c r="Q440" s="9"/>
      <c r="R440" s="9"/>
      <c r="S440" s="9"/>
      <c r="T440" s="9"/>
      <c r="U440" s="9"/>
      <c r="V440" s="9"/>
      <c r="W440" s="9"/>
      <c r="X440" s="9"/>
      <c r="Y440" s="9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P440" s="1"/>
      <c r="AQ440" s="1"/>
      <c r="AR440" s="1"/>
      <c r="AS440" s="1"/>
      <c r="AT440" s="1"/>
      <c r="AU440" s="1"/>
      <c r="AV440" s="1"/>
      <c r="AW440" s="1"/>
      <c r="AX440" s="1"/>
      <c r="AY440" s="1"/>
    </row>
    <row r="441" spans="6:51" x14ac:dyDescent="0.25">
      <c r="F441"/>
      <c r="G441" s="2"/>
      <c r="O441" s="4"/>
      <c r="P441" s="9"/>
      <c r="Q441" s="9"/>
      <c r="R441" s="9"/>
      <c r="S441" s="9"/>
      <c r="T441" s="9"/>
      <c r="U441" s="9"/>
      <c r="V441" s="9"/>
      <c r="W441" s="9"/>
      <c r="X441" s="9"/>
      <c r="Y441" s="9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P441" s="1"/>
      <c r="AQ441" s="1"/>
      <c r="AR441" s="1"/>
      <c r="AS441" s="1"/>
      <c r="AT441" s="1"/>
      <c r="AU441" s="1"/>
      <c r="AV441" s="1"/>
      <c r="AW441" s="1"/>
      <c r="AX441" s="1"/>
      <c r="AY441" s="1"/>
    </row>
    <row r="442" spans="6:51" x14ac:dyDescent="0.25">
      <c r="F442" s="2"/>
      <c r="G442" s="2"/>
      <c r="O442" s="4"/>
      <c r="P442" s="9"/>
      <c r="Q442" s="9"/>
      <c r="R442" s="9"/>
      <c r="S442" s="9"/>
      <c r="T442" s="9"/>
      <c r="U442" s="9"/>
      <c r="V442" s="9"/>
      <c r="W442" s="9"/>
      <c r="X442" s="9"/>
      <c r="Y442" s="9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P442" s="1"/>
      <c r="AQ442" s="1"/>
      <c r="AR442" s="1"/>
      <c r="AS442" s="1"/>
      <c r="AT442" s="1"/>
      <c r="AU442" s="1"/>
      <c r="AV442" s="1"/>
      <c r="AW442" s="1"/>
      <c r="AX442" s="1"/>
      <c r="AY442" s="1"/>
    </row>
    <row r="443" spans="6:51" x14ac:dyDescent="0.25">
      <c r="F443"/>
      <c r="G443" s="2"/>
      <c r="O443" s="4"/>
      <c r="P443" s="9"/>
      <c r="Q443" s="9"/>
      <c r="R443" s="9"/>
      <c r="S443" s="9"/>
      <c r="T443" s="9"/>
      <c r="U443" s="9"/>
      <c r="V443" s="9"/>
      <c r="W443" s="9"/>
      <c r="X443" s="9"/>
      <c r="Y443" s="9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P443" s="1"/>
      <c r="AQ443" s="1"/>
      <c r="AR443" s="1"/>
      <c r="AS443" s="1"/>
      <c r="AT443" s="1"/>
      <c r="AU443" s="1"/>
      <c r="AV443" s="1"/>
      <c r="AW443" s="1"/>
      <c r="AX443" s="1"/>
      <c r="AY443" s="1"/>
    </row>
    <row r="444" spans="6:51" x14ac:dyDescent="0.25">
      <c r="F444"/>
      <c r="G444" s="2"/>
      <c r="O444" s="4"/>
      <c r="P444" s="9"/>
      <c r="Q444" s="9"/>
      <c r="R444" s="9"/>
      <c r="S444" s="9"/>
      <c r="T444" s="9"/>
      <c r="U444" s="9"/>
      <c r="V444" s="9"/>
      <c r="W444" s="9"/>
      <c r="X444" s="9"/>
      <c r="Y444" s="9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P444" s="1"/>
      <c r="AQ444" s="1"/>
      <c r="AR444" s="1"/>
      <c r="AS444" s="1"/>
      <c r="AT444" s="1"/>
      <c r="AU444" s="1"/>
      <c r="AV444" s="1"/>
      <c r="AW444" s="1"/>
      <c r="AX444" s="1"/>
      <c r="AY444" s="1"/>
    </row>
    <row r="445" spans="6:51" x14ac:dyDescent="0.25">
      <c r="F445"/>
      <c r="G445" s="2"/>
      <c r="O445" s="4"/>
      <c r="P445" s="9"/>
      <c r="Q445" s="9"/>
      <c r="R445" s="9"/>
      <c r="S445" s="9"/>
      <c r="T445" s="9"/>
      <c r="U445" s="9"/>
      <c r="V445" s="9"/>
      <c r="W445" s="9"/>
      <c r="X445" s="9"/>
      <c r="Y445" s="9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P445" s="1"/>
      <c r="AQ445" s="1"/>
      <c r="AR445" s="1"/>
      <c r="AS445" s="1"/>
      <c r="AT445" s="1"/>
      <c r="AU445" s="1"/>
      <c r="AV445" s="1"/>
      <c r="AW445" s="1"/>
      <c r="AX445" s="1"/>
      <c r="AY445" s="1"/>
    </row>
    <row r="446" spans="6:51" x14ac:dyDescent="0.25">
      <c r="F446"/>
      <c r="G446" s="2"/>
      <c r="O446" s="4"/>
      <c r="P446" s="9"/>
      <c r="Q446" s="9"/>
      <c r="R446" s="9"/>
      <c r="S446" s="9"/>
      <c r="T446" s="9"/>
      <c r="U446" s="9"/>
      <c r="V446" s="9"/>
      <c r="W446" s="9"/>
      <c r="X446" s="9"/>
      <c r="Y446" s="9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P446" s="1"/>
      <c r="AQ446" s="1"/>
      <c r="AR446" s="1"/>
      <c r="AS446" s="1"/>
      <c r="AT446" s="1"/>
      <c r="AU446" s="1"/>
      <c r="AV446" s="1"/>
      <c r="AW446" s="1"/>
      <c r="AX446" s="1"/>
      <c r="AY446" s="1"/>
    </row>
    <row r="447" spans="6:51" x14ac:dyDescent="0.25">
      <c r="F447" s="2"/>
      <c r="G447" s="2"/>
      <c r="O447" s="4"/>
      <c r="P447" s="9"/>
      <c r="Q447" s="9"/>
      <c r="R447" s="9"/>
      <c r="S447" s="9"/>
      <c r="T447" s="9"/>
      <c r="U447" s="9"/>
      <c r="V447" s="9"/>
      <c r="W447" s="9"/>
      <c r="X447" s="9"/>
      <c r="Y447" s="9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P447" s="1"/>
      <c r="AQ447" s="1"/>
      <c r="AR447" s="1"/>
      <c r="AS447" s="1"/>
      <c r="AT447" s="1"/>
      <c r="AU447" s="1"/>
      <c r="AV447" s="1"/>
      <c r="AW447" s="1"/>
      <c r="AX447" s="1"/>
      <c r="AY447" s="1"/>
    </row>
    <row r="448" spans="6:51" x14ac:dyDescent="0.25">
      <c r="F448"/>
      <c r="G448" s="2"/>
      <c r="O448" s="4"/>
      <c r="P448" s="9"/>
      <c r="Q448" s="9"/>
      <c r="R448" s="9"/>
      <c r="S448" s="9"/>
      <c r="T448" s="9"/>
      <c r="U448" s="9"/>
      <c r="V448" s="9"/>
      <c r="W448" s="9"/>
      <c r="X448" s="9"/>
      <c r="Y448" s="9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P448" s="1"/>
      <c r="AQ448" s="1"/>
      <c r="AR448" s="1"/>
      <c r="AS448" s="1"/>
      <c r="AT448" s="1"/>
      <c r="AU448" s="1"/>
      <c r="AV448" s="1"/>
      <c r="AW448" s="1"/>
      <c r="AX448" s="1"/>
      <c r="AY448" s="1"/>
    </row>
    <row r="449" spans="1:51" x14ac:dyDescent="0.25">
      <c r="F449"/>
      <c r="G449" s="2"/>
      <c r="O449" s="4"/>
      <c r="P449" s="9"/>
      <c r="Q449" s="9"/>
      <c r="R449" s="9"/>
      <c r="S449" s="9"/>
      <c r="T449" s="9"/>
      <c r="U449" s="9"/>
      <c r="V449" s="9"/>
      <c r="W449" s="9"/>
      <c r="X449" s="9"/>
      <c r="Y449" s="9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P449" s="1"/>
      <c r="AQ449" s="1"/>
      <c r="AR449" s="1"/>
      <c r="AS449" s="1"/>
      <c r="AT449" s="1"/>
      <c r="AU449" s="1"/>
      <c r="AV449" s="1"/>
      <c r="AW449" s="1"/>
      <c r="AX449" s="1"/>
      <c r="AY449" s="1"/>
    </row>
    <row r="450" spans="1:51" x14ac:dyDescent="0.25">
      <c r="F450"/>
      <c r="G450" s="2"/>
      <c r="O450" s="4"/>
      <c r="P450" s="9"/>
      <c r="Q450" s="9"/>
      <c r="R450" s="9"/>
      <c r="S450" s="9"/>
      <c r="T450" s="9"/>
      <c r="U450" s="9"/>
      <c r="V450" s="9"/>
      <c r="W450" s="9"/>
      <c r="X450" s="9"/>
      <c r="Y450" s="9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P450" s="1"/>
      <c r="AQ450" s="1"/>
      <c r="AR450" s="1"/>
      <c r="AS450" s="1"/>
      <c r="AT450" s="1"/>
      <c r="AU450" s="1"/>
      <c r="AV450" s="1"/>
      <c r="AW450" s="1"/>
      <c r="AX450" s="1"/>
      <c r="AY450" s="1"/>
    </row>
    <row r="451" spans="1:51" x14ac:dyDescent="0.25">
      <c r="F451"/>
      <c r="G451" s="2"/>
      <c r="O451" s="4"/>
      <c r="P451" s="9"/>
      <c r="Q451" s="9"/>
      <c r="R451" s="9"/>
      <c r="S451" s="9"/>
      <c r="T451" s="9"/>
      <c r="U451" s="9"/>
      <c r="V451" s="9"/>
      <c r="W451" s="9"/>
      <c r="X451" s="9"/>
      <c r="Y451" s="9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P451" s="1"/>
      <c r="AQ451" s="1"/>
      <c r="AR451" s="1"/>
      <c r="AS451" s="1"/>
      <c r="AT451" s="1"/>
      <c r="AU451" s="1"/>
      <c r="AV451" s="1"/>
      <c r="AW451" s="1"/>
      <c r="AX451" s="1"/>
      <c r="AY451" s="1"/>
    </row>
    <row r="452" spans="1:51" x14ac:dyDescent="0.25">
      <c r="F452" s="2"/>
      <c r="G452" s="2"/>
      <c r="O452" s="4"/>
      <c r="P452" s="9"/>
      <c r="Q452" s="9"/>
      <c r="R452" s="9"/>
      <c r="S452" s="9"/>
      <c r="T452" s="9"/>
      <c r="U452" s="9"/>
      <c r="V452" s="9"/>
      <c r="W452" s="9"/>
      <c r="X452" s="9"/>
      <c r="Y452" s="9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P452" s="1"/>
      <c r="AQ452" s="1"/>
      <c r="AR452" s="1"/>
      <c r="AS452" s="1"/>
      <c r="AT452" s="1"/>
      <c r="AU452" s="1"/>
      <c r="AV452" s="1"/>
      <c r="AW452" s="1"/>
      <c r="AX452" s="1"/>
      <c r="AY452" s="1"/>
    </row>
    <row r="453" spans="1:51" x14ac:dyDescent="0.25">
      <c r="F453" s="2"/>
      <c r="G453" s="2"/>
      <c r="O453" s="4"/>
      <c r="P453" s="9"/>
      <c r="Q453" s="9"/>
      <c r="R453" s="9"/>
      <c r="S453" s="9"/>
      <c r="T453" s="9"/>
      <c r="U453" s="9"/>
      <c r="V453" s="9"/>
      <c r="W453" s="9"/>
      <c r="X453" s="9"/>
      <c r="Y453" s="9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P453" s="1"/>
      <c r="AQ453" s="1"/>
      <c r="AR453" s="1"/>
      <c r="AS453" s="1"/>
      <c r="AT453" s="1"/>
      <c r="AU453" s="1"/>
      <c r="AV453" s="1"/>
      <c r="AW453" s="1"/>
      <c r="AX453" s="1"/>
      <c r="AY453" s="1"/>
    </row>
    <row r="454" spans="1:51" x14ac:dyDescent="0.25">
      <c r="F454" s="2"/>
      <c r="G454" s="2"/>
      <c r="O454" s="4"/>
      <c r="P454" s="9"/>
      <c r="Q454" s="9"/>
      <c r="R454" s="9"/>
      <c r="S454" s="9"/>
      <c r="T454" s="9"/>
      <c r="U454" s="9"/>
      <c r="V454" s="9"/>
      <c r="W454" s="9"/>
      <c r="X454" s="9"/>
      <c r="Y454" s="9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P454" s="1"/>
      <c r="AQ454" s="1"/>
      <c r="AR454" s="1"/>
      <c r="AS454" s="1"/>
      <c r="AT454" s="1"/>
      <c r="AU454" s="1"/>
      <c r="AV454" s="1"/>
      <c r="AW454" s="1"/>
      <c r="AX454" s="1"/>
      <c r="AY454" s="1"/>
    </row>
    <row r="455" spans="1:51" x14ac:dyDescent="0.25">
      <c r="F455" s="2"/>
      <c r="G455" s="2"/>
      <c r="O455" s="4"/>
      <c r="P455" s="9"/>
      <c r="Q455" s="9"/>
      <c r="R455" s="9"/>
      <c r="S455" s="9"/>
      <c r="T455" s="9"/>
      <c r="U455" s="9"/>
      <c r="V455" s="9"/>
      <c r="W455" s="9"/>
      <c r="X455" s="9"/>
      <c r="Y455" s="9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P455" s="1"/>
      <c r="AQ455" s="1"/>
      <c r="AR455" s="1"/>
      <c r="AS455" s="1"/>
      <c r="AT455" s="1"/>
      <c r="AU455" s="1"/>
      <c r="AV455" s="1"/>
      <c r="AW455" s="1"/>
      <c r="AX455" s="1"/>
      <c r="AY455" s="1"/>
    </row>
    <row r="456" spans="1:51" x14ac:dyDescent="0.25">
      <c r="F456" s="2"/>
      <c r="G456" s="2"/>
      <c r="O456" s="4"/>
      <c r="P456" s="9"/>
      <c r="Q456" s="9"/>
      <c r="R456" s="9"/>
      <c r="S456" s="9"/>
      <c r="T456" s="9"/>
      <c r="U456" s="9"/>
      <c r="V456" s="9"/>
      <c r="W456" s="9"/>
      <c r="X456" s="9"/>
      <c r="Y456" s="9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P456" s="1"/>
      <c r="AQ456" s="1"/>
      <c r="AR456" s="1"/>
      <c r="AS456" s="1"/>
      <c r="AT456" s="1"/>
      <c r="AU456" s="1"/>
      <c r="AV456" s="1"/>
      <c r="AW456" s="1"/>
      <c r="AX456" s="1"/>
      <c r="AY456" s="1"/>
    </row>
    <row r="457" spans="1:51" x14ac:dyDescent="0.25">
      <c r="A457" s="11"/>
      <c r="F457" s="2"/>
      <c r="G457" s="2"/>
      <c r="O457" s="4"/>
      <c r="P457" s="9"/>
      <c r="Q457" s="9"/>
      <c r="R457" s="9"/>
      <c r="S457" s="9"/>
      <c r="T457" s="9"/>
      <c r="U457" s="9"/>
      <c r="V457" s="9"/>
      <c r="W457" s="9"/>
      <c r="X457" s="9"/>
      <c r="Y457" s="9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P457" s="1"/>
      <c r="AQ457" s="1"/>
      <c r="AR457" s="1"/>
      <c r="AS457" s="1"/>
      <c r="AT457" s="1"/>
      <c r="AU457" s="1"/>
      <c r="AV457" s="1"/>
      <c r="AW457" s="1"/>
      <c r="AX457" s="1"/>
      <c r="AY457" s="1"/>
    </row>
    <row r="458" spans="1:51" x14ac:dyDescent="0.25">
      <c r="F458"/>
      <c r="G458" s="2"/>
      <c r="O458" s="4"/>
      <c r="P458" s="9"/>
      <c r="Q458" s="9"/>
      <c r="R458" s="9"/>
      <c r="S458" s="9"/>
      <c r="T458" s="9"/>
      <c r="U458" s="9"/>
      <c r="V458" s="9"/>
      <c r="W458" s="9"/>
      <c r="X458" s="9"/>
      <c r="Y458" s="9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P458" s="1"/>
      <c r="AQ458" s="1"/>
      <c r="AR458" s="1"/>
      <c r="AS458" s="1"/>
      <c r="AT458" s="1"/>
      <c r="AU458" s="1"/>
      <c r="AV458" s="1"/>
      <c r="AW458" s="1"/>
      <c r="AX458" s="1"/>
      <c r="AY458" s="1"/>
    </row>
    <row r="459" spans="1:51" x14ac:dyDescent="0.25">
      <c r="F459" s="2"/>
      <c r="G459" s="2"/>
      <c r="O459" s="4"/>
      <c r="P459" s="9"/>
      <c r="Q459" s="9"/>
      <c r="R459" s="9"/>
      <c r="S459" s="9"/>
      <c r="T459" s="9"/>
      <c r="U459" s="9"/>
      <c r="V459" s="9"/>
      <c r="W459" s="9"/>
      <c r="X459" s="9"/>
      <c r="Y459" s="9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P459" s="1"/>
      <c r="AQ459" s="1"/>
      <c r="AR459" s="1"/>
      <c r="AS459" s="1"/>
      <c r="AT459" s="1"/>
      <c r="AU459" s="1"/>
      <c r="AV459" s="1"/>
      <c r="AW459" s="1"/>
      <c r="AX459" s="1"/>
      <c r="AY459" s="1"/>
    </row>
    <row r="460" spans="1:51" x14ac:dyDescent="0.25">
      <c r="F460" s="2"/>
      <c r="G460" s="2"/>
      <c r="O460" s="4"/>
      <c r="P460" s="9"/>
      <c r="Q460" s="9"/>
      <c r="R460" s="9"/>
      <c r="S460" s="9"/>
      <c r="T460" s="9"/>
      <c r="U460" s="9"/>
      <c r="V460" s="9"/>
      <c r="W460" s="9"/>
      <c r="X460" s="9"/>
      <c r="Y460" s="9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P460" s="1"/>
      <c r="AQ460" s="1"/>
      <c r="AR460" s="1"/>
      <c r="AS460" s="1"/>
      <c r="AT460" s="1"/>
      <c r="AU460" s="1"/>
      <c r="AV460" s="1"/>
      <c r="AW460" s="1"/>
      <c r="AX460" s="1"/>
      <c r="AY460" s="1"/>
    </row>
    <row r="461" spans="1:51" x14ac:dyDescent="0.25">
      <c r="F461" s="2"/>
      <c r="G461" s="2"/>
      <c r="O461" s="4"/>
      <c r="P461" s="9"/>
      <c r="Q461" s="9"/>
      <c r="R461" s="9"/>
      <c r="S461" s="9"/>
      <c r="T461" s="9"/>
      <c r="U461" s="9"/>
      <c r="V461" s="9"/>
      <c r="W461" s="9"/>
      <c r="X461" s="9"/>
      <c r="Y461" s="9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P461" s="1"/>
      <c r="AQ461" s="1"/>
      <c r="AR461" s="1"/>
      <c r="AS461" s="1"/>
      <c r="AT461" s="1"/>
      <c r="AU461" s="1"/>
      <c r="AV461" s="1"/>
      <c r="AW461" s="1"/>
      <c r="AX461" s="1"/>
      <c r="AY461" s="1"/>
    </row>
    <row r="462" spans="1:51" x14ac:dyDescent="0.25">
      <c r="F462"/>
      <c r="G462" s="2"/>
      <c r="O462" s="4"/>
      <c r="P462" s="9"/>
      <c r="Q462" s="9"/>
      <c r="R462" s="9"/>
      <c r="S462" s="9"/>
      <c r="T462" s="9"/>
      <c r="U462" s="9"/>
      <c r="V462" s="9"/>
      <c r="W462" s="9"/>
      <c r="X462" s="9"/>
      <c r="Y462" s="9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P462" s="1"/>
      <c r="AQ462" s="1"/>
      <c r="AR462" s="1"/>
      <c r="AS462" s="1"/>
      <c r="AT462" s="1"/>
      <c r="AU462" s="1"/>
      <c r="AV462" s="1"/>
      <c r="AW462" s="1"/>
      <c r="AX462" s="1"/>
      <c r="AY462" s="1"/>
    </row>
    <row r="463" spans="1:51" x14ac:dyDescent="0.25">
      <c r="F463"/>
      <c r="G463" s="2"/>
      <c r="O463" s="4"/>
      <c r="P463" s="9"/>
      <c r="Q463" s="9"/>
      <c r="R463" s="9"/>
      <c r="S463" s="9"/>
      <c r="T463" s="9"/>
      <c r="U463" s="9"/>
      <c r="V463" s="9"/>
      <c r="W463" s="9"/>
      <c r="X463" s="9"/>
      <c r="Y463" s="9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P463" s="1"/>
      <c r="AQ463" s="1"/>
      <c r="AR463" s="1"/>
      <c r="AS463" s="1"/>
      <c r="AT463" s="1"/>
      <c r="AU463" s="1"/>
      <c r="AV463" s="1"/>
      <c r="AW463" s="1"/>
      <c r="AX463" s="1"/>
      <c r="AY463" s="1"/>
    </row>
    <row r="464" spans="1:51" x14ac:dyDescent="0.25">
      <c r="F464"/>
      <c r="G464" s="2"/>
      <c r="O464" s="4"/>
      <c r="P464" s="9"/>
      <c r="Q464" s="9"/>
      <c r="R464" s="9"/>
      <c r="S464" s="9"/>
      <c r="T464" s="9"/>
      <c r="U464" s="9"/>
      <c r="V464" s="9"/>
      <c r="W464" s="9"/>
      <c r="X464" s="9"/>
      <c r="Y464" s="9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P464" s="1"/>
      <c r="AQ464" s="1"/>
      <c r="AR464" s="1"/>
      <c r="AS464" s="1"/>
      <c r="AT464" s="1"/>
      <c r="AU464" s="1"/>
      <c r="AV464" s="1"/>
      <c r="AW464" s="1"/>
      <c r="AX464" s="1"/>
      <c r="AY464" s="1"/>
    </row>
    <row r="465" spans="6:51" x14ac:dyDescent="0.25">
      <c r="F465" s="2"/>
      <c r="G465" s="2"/>
      <c r="O465" s="4"/>
      <c r="P465" s="9"/>
      <c r="Q465" s="9"/>
      <c r="R465" s="9"/>
      <c r="S465" s="9"/>
      <c r="T465" s="9"/>
      <c r="U465" s="9"/>
      <c r="V465" s="9"/>
      <c r="W465" s="9"/>
      <c r="X465" s="9"/>
      <c r="Y465" s="9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P465" s="1"/>
      <c r="AQ465" s="1"/>
      <c r="AR465" s="1"/>
      <c r="AS465" s="1"/>
      <c r="AT465" s="1"/>
      <c r="AU465" s="1"/>
      <c r="AV465" s="1"/>
      <c r="AW465" s="1"/>
      <c r="AX465" s="1"/>
      <c r="AY465" s="1"/>
    </row>
    <row r="466" spans="6:51" x14ac:dyDescent="0.25">
      <c r="F466"/>
      <c r="G466" s="2"/>
      <c r="O466" s="4"/>
      <c r="P466" s="9"/>
      <c r="Q466" s="9"/>
      <c r="R466" s="9"/>
      <c r="S466" s="9"/>
      <c r="T466" s="9"/>
      <c r="U466" s="9"/>
      <c r="V466" s="9"/>
      <c r="W466" s="9"/>
      <c r="X466" s="9"/>
      <c r="Y466" s="9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P466" s="1"/>
      <c r="AQ466" s="1"/>
      <c r="AR466" s="1"/>
      <c r="AS466" s="1"/>
      <c r="AT466" s="1"/>
      <c r="AU466" s="1"/>
      <c r="AV466" s="1"/>
      <c r="AW466" s="1"/>
      <c r="AX466" s="1"/>
      <c r="AY466" s="1"/>
    </row>
    <row r="467" spans="6:51" x14ac:dyDescent="0.25">
      <c r="F467" s="2"/>
      <c r="G467" s="2"/>
      <c r="O467" s="4"/>
      <c r="P467" s="9"/>
      <c r="Q467" s="9"/>
      <c r="R467" s="9"/>
      <c r="S467" s="9"/>
      <c r="T467" s="9"/>
      <c r="U467" s="9"/>
      <c r="V467" s="9"/>
      <c r="W467" s="9"/>
      <c r="X467" s="9"/>
      <c r="Y467" s="9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P467" s="1"/>
      <c r="AQ467" s="1"/>
      <c r="AR467" s="1"/>
      <c r="AS467" s="1"/>
      <c r="AT467" s="1"/>
      <c r="AU467" s="1"/>
      <c r="AV467" s="1"/>
      <c r="AW467" s="1"/>
      <c r="AX467" s="1"/>
      <c r="AY467" s="1"/>
    </row>
    <row r="468" spans="6:51" x14ac:dyDescent="0.25">
      <c r="F468"/>
      <c r="G468" s="2"/>
      <c r="O468" s="4"/>
      <c r="P468" s="9"/>
      <c r="Q468" s="9"/>
      <c r="R468" s="9"/>
      <c r="S468" s="9"/>
      <c r="T468" s="9"/>
      <c r="U468" s="9"/>
      <c r="V468" s="9"/>
      <c r="W468" s="9"/>
      <c r="X468" s="9"/>
      <c r="Y468" s="9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P468" s="1"/>
      <c r="AQ468" s="1"/>
      <c r="AR468" s="1"/>
      <c r="AS468" s="1"/>
      <c r="AT468" s="1"/>
      <c r="AU468" s="1"/>
      <c r="AV468" s="1"/>
      <c r="AW468" s="1"/>
      <c r="AX468" s="1"/>
      <c r="AY468" s="1"/>
    </row>
    <row r="469" spans="6:51" x14ac:dyDescent="0.25">
      <c r="F469"/>
      <c r="G469" s="2"/>
      <c r="O469" s="4"/>
      <c r="P469" s="9"/>
      <c r="Q469" s="9"/>
      <c r="R469" s="9"/>
      <c r="S469" s="9"/>
      <c r="T469" s="9"/>
      <c r="U469" s="9"/>
      <c r="V469" s="9"/>
      <c r="W469" s="9"/>
      <c r="X469" s="9"/>
      <c r="Y469" s="9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P469" s="1"/>
      <c r="AQ469" s="1"/>
      <c r="AR469" s="1"/>
      <c r="AS469" s="1"/>
      <c r="AT469" s="1"/>
      <c r="AU469" s="1"/>
      <c r="AV469" s="1"/>
      <c r="AW469" s="1"/>
      <c r="AX469" s="1"/>
      <c r="AY469" s="1"/>
    </row>
    <row r="470" spans="6:51" s="14" customFormat="1" x14ac:dyDescent="0.25">
      <c r="F470" s="15"/>
      <c r="G470" s="15"/>
      <c r="O470" s="16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P470" s="17"/>
      <c r="AQ470" s="17"/>
      <c r="AR470" s="17"/>
      <c r="AS470" s="17"/>
      <c r="AT470" s="17"/>
      <c r="AU470" s="17"/>
      <c r="AV470" s="17"/>
      <c r="AW470" s="17"/>
      <c r="AX470" s="17"/>
      <c r="AY470" s="17"/>
    </row>
    <row r="471" spans="6:51" s="14" customFormat="1" x14ac:dyDescent="0.25">
      <c r="G471" s="15"/>
      <c r="O471" s="16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P471" s="17"/>
      <c r="AQ471" s="17"/>
      <c r="AR471" s="17"/>
      <c r="AS471" s="17"/>
      <c r="AT471" s="17"/>
      <c r="AU471" s="17"/>
      <c r="AV471" s="17"/>
      <c r="AW471" s="17"/>
      <c r="AX471" s="17"/>
      <c r="AY471" s="17"/>
    </row>
    <row r="472" spans="6:51" s="14" customFormat="1" x14ac:dyDescent="0.25">
      <c r="G472" s="15"/>
      <c r="O472" s="16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P472" s="17"/>
      <c r="AQ472" s="17"/>
      <c r="AR472" s="17"/>
      <c r="AS472" s="17"/>
      <c r="AT472" s="17"/>
      <c r="AU472" s="17"/>
      <c r="AV472" s="17"/>
      <c r="AW472" s="17"/>
      <c r="AX472" s="17"/>
      <c r="AY472" s="17"/>
    </row>
    <row r="473" spans="6:51" s="14" customFormat="1" x14ac:dyDescent="0.25">
      <c r="F473" s="15"/>
      <c r="G473" s="15"/>
      <c r="O473" s="16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P473" s="17"/>
      <c r="AQ473" s="17"/>
      <c r="AR473" s="17"/>
      <c r="AS473" s="17"/>
      <c r="AT473" s="17"/>
      <c r="AU473" s="17"/>
      <c r="AV473" s="17"/>
      <c r="AW473" s="17"/>
      <c r="AX473" s="17"/>
      <c r="AY473" s="17"/>
    </row>
    <row r="474" spans="6:51" s="14" customFormat="1" x14ac:dyDescent="0.25">
      <c r="G474" s="15"/>
      <c r="O474" s="16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P474" s="17"/>
      <c r="AQ474" s="17"/>
      <c r="AR474" s="17"/>
      <c r="AS474" s="17"/>
      <c r="AT474" s="17"/>
      <c r="AU474" s="17"/>
      <c r="AV474" s="17"/>
      <c r="AW474" s="17"/>
      <c r="AX474" s="17"/>
      <c r="AY474" s="17"/>
    </row>
    <row r="475" spans="6:51" s="14" customFormat="1" x14ac:dyDescent="0.25">
      <c r="G475" s="15"/>
      <c r="O475" s="16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P475" s="17"/>
      <c r="AQ475" s="17"/>
      <c r="AR475" s="17"/>
      <c r="AS475" s="17"/>
      <c r="AT475" s="17"/>
      <c r="AU475" s="17"/>
      <c r="AV475" s="17"/>
      <c r="AW475" s="17"/>
      <c r="AX475" s="17"/>
      <c r="AY475" s="17"/>
    </row>
    <row r="476" spans="6:51" s="14" customFormat="1" x14ac:dyDescent="0.25">
      <c r="F476" s="15"/>
      <c r="G476" s="15"/>
      <c r="O476" s="16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P476" s="17"/>
      <c r="AQ476" s="17"/>
      <c r="AR476" s="17"/>
      <c r="AS476" s="17"/>
      <c r="AT476" s="17"/>
      <c r="AU476" s="17"/>
      <c r="AV476" s="17"/>
      <c r="AW476" s="17"/>
      <c r="AX476" s="17"/>
      <c r="AY476" s="17"/>
    </row>
    <row r="477" spans="6:51" x14ac:dyDescent="0.25">
      <c r="F477"/>
      <c r="G477" s="2"/>
      <c r="O477" s="4"/>
      <c r="P477" s="9"/>
      <c r="Q477" s="9"/>
      <c r="R477" s="9"/>
      <c r="S477" s="9"/>
      <c r="T477" s="9"/>
      <c r="U477" s="9"/>
      <c r="V477" s="9"/>
      <c r="W477" s="9"/>
      <c r="X477" s="9"/>
      <c r="Y477" s="9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P477" s="1"/>
      <c r="AQ477" s="1"/>
      <c r="AR477" s="1"/>
      <c r="AS477" s="1"/>
      <c r="AT477" s="1"/>
      <c r="AU477" s="1"/>
      <c r="AV477" s="1"/>
      <c r="AW477" s="1"/>
      <c r="AX477" s="1"/>
      <c r="AY477" s="1"/>
    </row>
    <row r="478" spans="6:51" s="14" customFormat="1" x14ac:dyDescent="0.25">
      <c r="F478" s="15"/>
      <c r="G478" s="15"/>
      <c r="O478" s="16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P478" s="17"/>
      <c r="AQ478" s="17"/>
      <c r="AR478" s="17"/>
      <c r="AS478" s="17"/>
      <c r="AT478" s="17"/>
      <c r="AU478" s="17"/>
      <c r="AV478" s="17"/>
      <c r="AW478" s="17"/>
      <c r="AX478" s="17"/>
      <c r="AY478" s="17"/>
    </row>
    <row r="479" spans="6:51" s="14" customFormat="1" x14ac:dyDescent="0.25">
      <c r="G479" s="15"/>
      <c r="O479" s="16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P479" s="17"/>
      <c r="AQ479" s="17"/>
      <c r="AR479" s="17"/>
      <c r="AS479" s="17"/>
      <c r="AT479" s="17"/>
      <c r="AU479" s="17"/>
      <c r="AV479" s="17"/>
      <c r="AW479" s="17"/>
      <c r="AX479" s="17"/>
      <c r="AY479" s="17"/>
    </row>
    <row r="480" spans="6:51" s="14" customFormat="1" x14ac:dyDescent="0.25">
      <c r="F480" s="15"/>
      <c r="G480" s="15"/>
      <c r="O480" s="16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P480" s="17"/>
      <c r="AQ480" s="17"/>
      <c r="AR480" s="17"/>
      <c r="AS480" s="17"/>
      <c r="AT480" s="17"/>
      <c r="AU480" s="17"/>
      <c r="AV480" s="17"/>
      <c r="AW480" s="17"/>
      <c r="AX480" s="17"/>
      <c r="AY480" s="17"/>
    </row>
    <row r="481" spans="6:51" s="14" customFormat="1" x14ac:dyDescent="0.25">
      <c r="G481" s="15"/>
      <c r="O481" s="16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P481" s="17"/>
      <c r="AQ481" s="17"/>
      <c r="AR481" s="17"/>
      <c r="AS481" s="17"/>
      <c r="AT481" s="17"/>
      <c r="AU481" s="17"/>
      <c r="AV481" s="17"/>
      <c r="AW481" s="17"/>
      <c r="AX481" s="17"/>
      <c r="AY481" s="17"/>
    </row>
    <row r="482" spans="6:51" s="14" customFormat="1" x14ac:dyDescent="0.25">
      <c r="G482" s="15"/>
      <c r="O482" s="16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P482" s="17"/>
      <c r="AQ482" s="17"/>
      <c r="AR482" s="17"/>
      <c r="AS482" s="17"/>
      <c r="AT482" s="17"/>
      <c r="AU482" s="17"/>
      <c r="AV482" s="17"/>
      <c r="AW482" s="17"/>
      <c r="AX482" s="17"/>
      <c r="AY482" s="17"/>
    </row>
    <row r="483" spans="6:51" x14ac:dyDescent="0.25">
      <c r="F483"/>
      <c r="G483" s="2"/>
      <c r="O483" s="4"/>
      <c r="P483" s="9"/>
      <c r="Q483" s="9"/>
      <c r="R483" s="9"/>
      <c r="S483" s="9"/>
      <c r="T483" s="9"/>
      <c r="U483" s="9"/>
      <c r="V483" s="9"/>
      <c r="W483" s="9"/>
      <c r="X483" s="9"/>
      <c r="Y483" s="9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P483" s="1"/>
      <c r="AQ483" s="1"/>
      <c r="AR483" s="1"/>
      <c r="AS483" s="1"/>
      <c r="AT483" s="1"/>
      <c r="AU483" s="1"/>
      <c r="AV483" s="1"/>
      <c r="AW483" s="1"/>
      <c r="AX483" s="1"/>
      <c r="AY483" s="1"/>
    </row>
    <row r="484" spans="6:51" x14ac:dyDescent="0.25">
      <c r="F484" s="2"/>
      <c r="G484" s="2"/>
      <c r="O484" s="4"/>
      <c r="P484" s="9"/>
      <c r="Q484" s="9"/>
      <c r="R484" s="9"/>
      <c r="S484" s="9"/>
      <c r="T484" s="9"/>
      <c r="U484" s="9"/>
      <c r="V484" s="9"/>
      <c r="W484" s="9"/>
      <c r="X484" s="9"/>
      <c r="Y484" s="9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P484" s="1"/>
      <c r="AQ484" s="1"/>
      <c r="AR484" s="1"/>
      <c r="AS484" s="1"/>
      <c r="AT484" s="1"/>
      <c r="AU484" s="1"/>
      <c r="AV484" s="1"/>
      <c r="AW484" s="1"/>
      <c r="AX484" s="1"/>
      <c r="AY484" s="1"/>
    </row>
    <row r="485" spans="6:51" x14ac:dyDescent="0.25">
      <c r="F485" s="2"/>
      <c r="G485" s="2"/>
      <c r="O485" s="4"/>
      <c r="P485" s="9"/>
      <c r="Q485" s="9"/>
      <c r="R485" s="9"/>
      <c r="S485" s="9"/>
      <c r="T485" s="9"/>
      <c r="U485" s="9"/>
      <c r="V485" s="9"/>
      <c r="W485" s="9"/>
      <c r="X485" s="9"/>
      <c r="Y485" s="9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P485" s="1"/>
      <c r="AQ485" s="1"/>
      <c r="AR485" s="1"/>
      <c r="AS485" s="1"/>
      <c r="AT485" s="1"/>
      <c r="AU485" s="1"/>
      <c r="AV485" s="1"/>
      <c r="AW485" s="1"/>
      <c r="AX485" s="1"/>
      <c r="AY485" s="1"/>
    </row>
    <row r="486" spans="6:51" x14ac:dyDescent="0.25">
      <c r="F486"/>
      <c r="G486" s="2"/>
      <c r="O486" s="4"/>
      <c r="P486" s="9"/>
      <c r="Q486" s="9"/>
      <c r="R486" s="9"/>
      <c r="S486" s="9"/>
      <c r="T486" s="9"/>
      <c r="U486" s="9"/>
      <c r="V486" s="9"/>
      <c r="W486" s="9"/>
      <c r="X486" s="9"/>
      <c r="Y486" s="9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P486" s="1"/>
      <c r="AQ486" s="1"/>
      <c r="AR486" s="1"/>
      <c r="AS486" s="1"/>
      <c r="AT486" s="1"/>
      <c r="AU486" s="1"/>
      <c r="AV486" s="1"/>
      <c r="AW486" s="1"/>
      <c r="AX486" s="1"/>
      <c r="AY486" s="1"/>
    </row>
    <row r="487" spans="6:51" x14ac:dyDescent="0.25">
      <c r="F487" s="2"/>
      <c r="G487" s="2"/>
      <c r="O487" s="4"/>
      <c r="P487" s="9"/>
      <c r="Q487" s="9"/>
      <c r="R487" s="9"/>
      <c r="S487" s="9"/>
      <c r="T487" s="9"/>
      <c r="U487" s="9"/>
      <c r="V487" s="9"/>
      <c r="W487" s="9"/>
      <c r="X487" s="9"/>
      <c r="Y487" s="9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P487" s="1"/>
      <c r="AQ487" s="1"/>
      <c r="AR487" s="1"/>
      <c r="AS487" s="1"/>
      <c r="AT487" s="1"/>
      <c r="AU487" s="1"/>
      <c r="AV487" s="1"/>
      <c r="AW487" s="1"/>
      <c r="AX487" s="1"/>
      <c r="AY487" s="1"/>
    </row>
    <row r="488" spans="6:51" x14ac:dyDescent="0.25">
      <c r="F488" s="2"/>
      <c r="G488" s="2"/>
      <c r="O488" s="4"/>
      <c r="P488" s="9"/>
      <c r="Q488" s="9"/>
      <c r="R488" s="9"/>
      <c r="S488" s="9"/>
      <c r="T488" s="9"/>
      <c r="U488" s="9"/>
      <c r="V488" s="9"/>
      <c r="W488" s="9"/>
      <c r="X488" s="9"/>
      <c r="Y488" s="9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P488" s="1"/>
      <c r="AQ488" s="1"/>
      <c r="AR488" s="1"/>
      <c r="AS488" s="1"/>
      <c r="AT488" s="1"/>
      <c r="AU488" s="1"/>
      <c r="AV488" s="1"/>
      <c r="AW488" s="1"/>
      <c r="AX488" s="1"/>
      <c r="AY488" s="1"/>
    </row>
    <row r="489" spans="6:51" x14ac:dyDescent="0.25">
      <c r="F489" s="2"/>
      <c r="G489" s="2"/>
      <c r="O489" s="4"/>
      <c r="P489" s="9"/>
      <c r="Q489" s="9"/>
      <c r="R489" s="9"/>
      <c r="S489" s="9"/>
      <c r="T489" s="9"/>
      <c r="U489" s="9"/>
      <c r="V489" s="9"/>
      <c r="W489" s="9"/>
      <c r="X489" s="9"/>
      <c r="Y489" s="9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P489" s="1"/>
      <c r="AQ489" s="1"/>
      <c r="AR489" s="1"/>
      <c r="AS489" s="1"/>
      <c r="AT489" s="1"/>
      <c r="AU489" s="1"/>
      <c r="AV489" s="1"/>
      <c r="AW489" s="1"/>
      <c r="AX489" s="1"/>
      <c r="AY489" s="1"/>
    </row>
    <row r="490" spans="6:51" x14ac:dyDescent="0.25">
      <c r="F490"/>
      <c r="G490" s="2"/>
      <c r="O490" s="4"/>
      <c r="P490" s="9"/>
      <c r="Q490" s="9"/>
      <c r="R490" s="9"/>
      <c r="S490" s="9"/>
      <c r="T490" s="9"/>
      <c r="U490" s="9"/>
      <c r="V490" s="9"/>
      <c r="W490" s="9"/>
      <c r="X490" s="9"/>
      <c r="Y490" s="9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P490" s="1"/>
      <c r="AQ490" s="1"/>
      <c r="AR490" s="1"/>
      <c r="AS490" s="1"/>
      <c r="AT490" s="1"/>
      <c r="AU490" s="1"/>
      <c r="AV490" s="1"/>
      <c r="AW490" s="1"/>
      <c r="AX490" s="1"/>
      <c r="AY490" s="1"/>
    </row>
    <row r="491" spans="6:51" x14ac:dyDescent="0.25">
      <c r="F491"/>
      <c r="G491" s="2"/>
      <c r="O491" s="4"/>
      <c r="P491" s="9"/>
      <c r="Q491" s="9"/>
      <c r="R491" s="9"/>
      <c r="S491" s="9"/>
      <c r="T491" s="9"/>
      <c r="U491" s="9"/>
      <c r="V491" s="9"/>
      <c r="W491" s="9"/>
      <c r="X491" s="9"/>
      <c r="Y491" s="9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P491" s="1"/>
      <c r="AQ491" s="1"/>
      <c r="AR491" s="1"/>
      <c r="AS491" s="1"/>
      <c r="AT491" s="1"/>
      <c r="AU491" s="1"/>
      <c r="AV491" s="1"/>
      <c r="AW491" s="1"/>
      <c r="AX491" s="1"/>
      <c r="AY491" s="1"/>
    </row>
    <row r="492" spans="6:51" x14ac:dyDescent="0.25">
      <c r="F492"/>
      <c r="G492" s="2"/>
      <c r="O492" s="4"/>
      <c r="P492" s="9"/>
      <c r="Q492" s="9"/>
      <c r="R492" s="9"/>
      <c r="S492" s="9"/>
      <c r="T492" s="9"/>
      <c r="U492" s="9"/>
      <c r="V492" s="9"/>
      <c r="W492" s="9"/>
      <c r="X492" s="9"/>
      <c r="Y492" s="9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P492" s="1"/>
      <c r="AQ492" s="1"/>
      <c r="AR492" s="1"/>
      <c r="AS492" s="1"/>
      <c r="AT492" s="1"/>
      <c r="AU492" s="1"/>
      <c r="AV492" s="1"/>
      <c r="AW492" s="1"/>
      <c r="AX492" s="1"/>
      <c r="AY492" s="1"/>
    </row>
    <row r="493" spans="6:51" x14ac:dyDescent="0.25">
      <c r="F493"/>
      <c r="G493" s="2"/>
      <c r="O493" s="4"/>
      <c r="P493" s="9"/>
      <c r="Q493" s="9"/>
      <c r="R493" s="9"/>
      <c r="S493" s="9"/>
      <c r="T493" s="9"/>
      <c r="U493" s="9"/>
      <c r="V493" s="9"/>
      <c r="W493" s="9"/>
      <c r="X493" s="9"/>
      <c r="Y493" s="9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P493" s="1"/>
      <c r="AQ493" s="1"/>
      <c r="AR493" s="1"/>
      <c r="AS493" s="1"/>
      <c r="AT493" s="1"/>
      <c r="AU493" s="1"/>
      <c r="AV493" s="1"/>
      <c r="AW493" s="1"/>
      <c r="AX493" s="1"/>
      <c r="AY493" s="1"/>
    </row>
    <row r="494" spans="6:51" x14ac:dyDescent="0.25">
      <c r="F494"/>
      <c r="G494" s="2"/>
      <c r="O494" s="4"/>
      <c r="P494" s="9"/>
      <c r="Q494" s="9"/>
      <c r="R494" s="9"/>
      <c r="S494" s="9"/>
      <c r="T494" s="9"/>
      <c r="U494" s="9"/>
      <c r="V494" s="9"/>
      <c r="W494" s="9"/>
      <c r="X494" s="9"/>
      <c r="Y494" s="9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P494" s="1"/>
      <c r="AQ494" s="1"/>
      <c r="AR494" s="1"/>
      <c r="AS494" s="1"/>
      <c r="AT494" s="1"/>
      <c r="AU494" s="1"/>
      <c r="AV494" s="1"/>
      <c r="AW494" s="1"/>
      <c r="AX494" s="1"/>
      <c r="AY494" s="1"/>
    </row>
    <row r="495" spans="6:51" x14ac:dyDescent="0.25">
      <c r="F495" s="2"/>
      <c r="G495" s="2"/>
      <c r="O495" s="4"/>
      <c r="P495" s="9"/>
      <c r="Q495" s="9"/>
      <c r="R495" s="9"/>
      <c r="S495" s="9"/>
      <c r="T495" s="9"/>
      <c r="U495" s="9"/>
      <c r="V495" s="9"/>
      <c r="W495" s="9"/>
      <c r="X495" s="9"/>
      <c r="Y495" s="9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P495" s="1"/>
      <c r="AQ495" s="1"/>
      <c r="AR495" s="1"/>
      <c r="AS495" s="1"/>
      <c r="AT495" s="1"/>
      <c r="AU495" s="1"/>
      <c r="AV495" s="1"/>
      <c r="AW495" s="1"/>
      <c r="AX495" s="1"/>
      <c r="AY495" s="1"/>
    </row>
    <row r="496" spans="6:51" x14ac:dyDescent="0.25">
      <c r="F496"/>
      <c r="G496" s="2"/>
      <c r="O496" s="4"/>
      <c r="P496" s="9"/>
      <c r="Q496" s="9"/>
      <c r="R496" s="9"/>
      <c r="S496" s="9"/>
      <c r="T496" s="9"/>
      <c r="U496" s="9"/>
      <c r="V496" s="9"/>
      <c r="W496" s="9"/>
      <c r="X496" s="9"/>
      <c r="Y496" s="9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P496" s="1"/>
      <c r="AQ496" s="1"/>
      <c r="AR496" s="1"/>
      <c r="AS496" s="1"/>
      <c r="AT496" s="1"/>
      <c r="AU496" s="1"/>
      <c r="AV496" s="1"/>
      <c r="AW496" s="1"/>
      <c r="AX496" s="1"/>
      <c r="AY496" s="1"/>
    </row>
    <row r="497" spans="1:51" x14ac:dyDescent="0.25">
      <c r="F497"/>
      <c r="G497" s="2"/>
      <c r="O497" s="4"/>
      <c r="P497" s="9"/>
      <c r="Q497" s="9"/>
      <c r="R497" s="9"/>
      <c r="S497" s="9"/>
      <c r="T497" s="9"/>
      <c r="U497" s="9"/>
      <c r="V497" s="9"/>
      <c r="W497" s="9"/>
      <c r="X497" s="9"/>
      <c r="Y497" s="9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P497" s="1"/>
      <c r="AQ497" s="1"/>
      <c r="AR497" s="1"/>
      <c r="AS497" s="1"/>
      <c r="AT497" s="1"/>
      <c r="AU497" s="1"/>
      <c r="AV497" s="1"/>
      <c r="AW497" s="1"/>
      <c r="AX497" s="1"/>
      <c r="AY497" s="1"/>
    </row>
    <row r="498" spans="1:51" x14ac:dyDescent="0.25">
      <c r="F498"/>
      <c r="G498" s="2"/>
      <c r="O498" s="4"/>
      <c r="P498" s="9"/>
      <c r="Q498" s="9"/>
      <c r="R498" s="9"/>
      <c r="S498" s="9"/>
      <c r="T498" s="9"/>
      <c r="U498" s="9"/>
      <c r="V498" s="9"/>
      <c r="W498" s="9"/>
      <c r="X498" s="9"/>
      <c r="Y498" s="9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P498" s="1"/>
      <c r="AQ498" s="1"/>
      <c r="AR498" s="1"/>
      <c r="AS498" s="1"/>
      <c r="AT498" s="1"/>
      <c r="AU498" s="1"/>
      <c r="AV498" s="1"/>
      <c r="AW498" s="1"/>
      <c r="AX498" s="1"/>
      <c r="AY498" s="1"/>
    </row>
    <row r="499" spans="1:51" x14ac:dyDescent="0.25">
      <c r="F499"/>
      <c r="G499" s="2"/>
      <c r="O499" s="4"/>
      <c r="P499" s="9"/>
      <c r="Q499" s="9"/>
      <c r="R499" s="9"/>
      <c r="S499" s="9"/>
      <c r="T499" s="9"/>
      <c r="U499" s="9"/>
      <c r="V499" s="9"/>
      <c r="W499" s="9"/>
      <c r="X499" s="9"/>
      <c r="Y499" s="9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P499" s="1"/>
      <c r="AQ499" s="1"/>
      <c r="AR499" s="1"/>
      <c r="AS499" s="1"/>
      <c r="AT499" s="1"/>
      <c r="AU499" s="1"/>
      <c r="AV499" s="1"/>
      <c r="AW499" s="1"/>
      <c r="AX499" s="1"/>
      <c r="AY499" s="1"/>
    </row>
    <row r="500" spans="1:51" x14ac:dyDescent="0.25">
      <c r="F500"/>
      <c r="G500" s="2"/>
      <c r="O500" s="4"/>
      <c r="P500" s="9"/>
      <c r="Q500" s="9"/>
      <c r="R500" s="9"/>
      <c r="S500" s="9"/>
      <c r="T500" s="9"/>
      <c r="U500" s="9"/>
      <c r="V500" s="9"/>
      <c r="W500" s="9"/>
      <c r="X500" s="9"/>
      <c r="Y500" s="9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P500" s="1"/>
      <c r="AQ500" s="1"/>
      <c r="AR500" s="1"/>
      <c r="AS500" s="1"/>
      <c r="AT500" s="1"/>
      <c r="AU500" s="1"/>
      <c r="AV500" s="1"/>
      <c r="AW500" s="1"/>
      <c r="AX500" s="1"/>
      <c r="AY500" s="1"/>
    </row>
    <row r="501" spans="1:51" x14ac:dyDescent="0.25">
      <c r="F501" s="2"/>
      <c r="G501" s="2"/>
      <c r="O501" s="4"/>
      <c r="P501" s="9"/>
      <c r="Q501" s="9"/>
      <c r="R501" s="9"/>
      <c r="S501" s="9"/>
      <c r="T501" s="9"/>
      <c r="U501" s="9"/>
      <c r="V501" s="9"/>
      <c r="W501" s="9"/>
      <c r="X501" s="9"/>
      <c r="Y501" s="9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P501" s="1"/>
      <c r="AQ501" s="1"/>
      <c r="AR501" s="1"/>
      <c r="AS501" s="1"/>
      <c r="AT501" s="1"/>
      <c r="AU501" s="1"/>
      <c r="AV501" s="1"/>
      <c r="AW501" s="1"/>
      <c r="AX501" s="1"/>
      <c r="AY501" s="1"/>
    </row>
    <row r="502" spans="1:51" x14ac:dyDescent="0.25">
      <c r="F502" s="2"/>
      <c r="G502" s="2"/>
      <c r="O502" s="4"/>
      <c r="P502" s="9"/>
      <c r="Q502" s="9"/>
      <c r="R502" s="9"/>
      <c r="S502" s="9"/>
      <c r="T502" s="9"/>
      <c r="U502" s="9"/>
      <c r="V502" s="9"/>
      <c r="W502" s="9"/>
      <c r="X502" s="9"/>
      <c r="Y502" s="9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P502" s="1"/>
      <c r="AQ502" s="1"/>
      <c r="AR502" s="1"/>
      <c r="AS502" s="1"/>
      <c r="AT502" s="1"/>
      <c r="AU502" s="1"/>
      <c r="AV502" s="1"/>
      <c r="AW502" s="1"/>
      <c r="AX502" s="1"/>
      <c r="AY502" s="1"/>
    </row>
    <row r="503" spans="1:51" x14ac:dyDescent="0.25">
      <c r="A503" s="11"/>
      <c r="F503" s="2"/>
      <c r="G503" s="2"/>
      <c r="O503" s="4"/>
      <c r="P503" s="9"/>
      <c r="Q503" s="9"/>
      <c r="R503" s="9"/>
      <c r="S503" s="9"/>
      <c r="T503" s="9"/>
      <c r="U503" s="9"/>
      <c r="V503" s="9"/>
      <c r="W503" s="9"/>
      <c r="X503" s="9"/>
      <c r="Y503" s="9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P503" s="1"/>
      <c r="AQ503" s="1"/>
      <c r="AR503" s="1"/>
      <c r="AS503" s="1"/>
      <c r="AT503" s="1"/>
      <c r="AU503" s="1"/>
      <c r="AV503" s="1"/>
      <c r="AW503" s="1"/>
      <c r="AX503" s="1"/>
      <c r="AY503" s="1"/>
    </row>
    <row r="504" spans="1:51" x14ac:dyDescent="0.25">
      <c r="F504" s="2"/>
      <c r="G504" s="2"/>
      <c r="O504" s="4"/>
      <c r="P504" s="9"/>
      <c r="Q504" s="9"/>
      <c r="R504" s="9"/>
      <c r="S504" s="9"/>
      <c r="T504" s="9"/>
      <c r="U504" s="9"/>
      <c r="V504" s="9"/>
      <c r="W504" s="9"/>
      <c r="X504" s="9"/>
      <c r="Y504" s="9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P504" s="1"/>
      <c r="AQ504" s="1"/>
      <c r="AR504" s="1"/>
      <c r="AS504" s="1"/>
      <c r="AT504" s="1"/>
      <c r="AU504" s="1"/>
      <c r="AV504" s="1"/>
      <c r="AW504" s="1"/>
      <c r="AX504" s="1"/>
      <c r="AY504" s="1"/>
    </row>
    <row r="505" spans="1:51" s="14" customFormat="1" x14ac:dyDescent="0.25">
      <c r="F505" s="15"/>
      <c r="G505" s="15"/>
      <c r="O505" s="16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AB505" s="10"/>
      <c r="AC505" s="10"/>
      <c r="AD505" s="10"/>
      <c r="AE505" s="10"/>
      <c r="AF505" s="10"/>
      <c r="AG505" s="10"/>
      <c r="AH505" s="10"/>
      <c r="AI505" s="10"/>
      <c r="AJ505" s="10"/>
      <c r="AK505" s="10"/>
      <c r="AL505" s="10"/>
      <c r="AP505" s="17"/>
      <c r="AQ505" s="17"/>
      <c r="AR505" s="17"/>
      <c r="AS505" s="17"/>
      <c r="AT505" s="17"/>
      <c r="AU505" s="17"/>
      <c r="AV505" s="17"/>
      <c r="AW505" s="17"/>
      <c r="AX505" s="17"/>
      <c r="AY505" s="17"/>
    </row>
    <row r="506" spans="1:51" s="14" customFormat="1" x14ac:dyDescent="0.25">
      <c r="F506" s="16"/>
      <c r="G506" s="15"/>
      <c r="O506" s="16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AB506" s="10"/>
      <c r="AC506" s="10"/>
      <c r="AD506" s="10"/>
      <c r="AE506" s="10"/>
      <c r="AF506" s="10"/>
      <c r="AG506" s="10"/>
      <c r="AH506" s="10"/>
      <c r="AI506" s="10"/>
      <c r="AJ506" s="10"/>
      <c r="AK506" s="10"/>
      <c r="AL506" s="10"/>
      <c r="AP506" s="17"/>
      <c r="AQ506" s="17"/>
      <c r="AR506" s="17"/>
      <c r="AS506" s="17"/>
      <c r="AT506" s="17"/>
      <c r="AU506" s="17"/>
      <c r="AV506" s="17"/>
      <c r="AW506" s="17"/>
      <c r="AX506" s="17"/>
      <c r="AY506" s="17"/>
    </row>
    <row r="507" spans="1:51" x14ac:dyDescent="0.25">
      <c r="F507"/>
      <c r="G507" s="2"/>
      <c r="O507" s="4"/>
      <c r="P507" s="9"/>
      <c r="Q507" s="9"/>
      <c r="R507" s="9"/>
      <c r="S507" s="9"/>
      <c r="T507" s="9"/>
      <c r="U507" s="9"/>
      <c r="V507" s="9"/>
      <c r="W507" s="9"/>
      <c r="X507" s="9"/>
      <c r="Y507" s="9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P507" s="1"/>
      <c r="AQ507" s="1"/>
      <c r="AR507" s="1"/>
      <c r="AS507" s="1"/>
      <c r="AT507" s="1"/>
      <c r="AU507" s="1"/>
      <c r="AV507" s="1"/>
      <c r="AW507" s="1"/>
      <c r="AX507" s="1"/>
      <c r="AY507" s="1"/>
    </row>
    <row r="508" spans="1:51" x14ac:dyDescent="0.25">
      <c r="F508"/>
      <c r="G508" s="2"/>
      <c r="O508" s="4"/>
      <c r="P508" s="9"/>
      <c r="Q508" s="9"/>
      <c r="R508" s="9"/>
      <c r="S508" s="9"/>
      <c r="T508" s="9"/>
      <c r="U508" s="9"/>
      <c r="V508" s="9"/>
      <c r="W508" s="9"/>
      <c r="X508" s="9"/>
      <c r="Y508" s="9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P508" s="1"/>
      <c r="AQ508" s="1"/>
      <c r="AR508" s="1"/>
      <c r="AS508" s="1"/>
      <c r="AT508" s="1"/>
      <c r="AU508" s="1"/>
      <c r="AV508" s="1"/>
      <c r="AW508" s="1"/>
      <c r="AX508" s="1"/>
      <c r="AY508" s="1"/>
    </row>
    <row r="509" spans="1:51" x14ac:dyDescent="0.25">
      <c r="F509" s="2"/>
      <c r="G509" s="2"/>
      <c r="O509" s="4"/>
      <c r="P509" s="9"/>
      <c r="Q509" s="9"/>
      <c r="R509" s="9"/>
      <c r="S509" s="9"/>
      <c r="T509" s="9"/>
      <c r="U509" s="9"/>
      <c r="V509" s="9"/>
      <c r="W509" s="9"/>
      <c r="X509" s="9"/>
      <c r="Y509" s="9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P509" s="1"/>
      <c r="AQ509" s="1"/>
      <c r="AR509" s="1"/>
      <c r="AS509" s="1"/>
      <c r="AT509" s="1"/>
      <c r="AU509" s="1"/>
      <c r="AV509" s="1"/>
      <c r="AW509" s="1"/>
      <c r="AX509" s="1"/>
      <c r="AY509" s="1"/>
    </row>
    <row r="510" spans="1:51" x14ac:dyDescent="0.25">
      <c r="F510"/>
      <c r="G510" s="2"/>
      <c r="O510" s="4"/>
      <c r="P510" s="9"/>
      <c r="Q510" s="9"/>
      <c r="R510" s="9"/>
      <c r="S510" s="9"/>
      <c r="T510" s="9"/>
      <c r="U510" s="9"/>
      <c r="V510" s="9"/>
      <c r="W510" s="9"/>
      <c r="X510" s="9"/>
      <c r="Y510" s="9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P510" s="1"/>
      <c r="AQ510" s="1"/>
      <c r="AR510" s="1"/>
      <c r="AS510" s="1"/>
      <c r="AT510" s="1"/>
      <c r="AU510" s="1"/>
      <c r="AV510" s="1"/>
      <c r="AW510" s="1"/>
      <c r="AX510" s="1"/>
      <c r="AY510" s="1"/>
    </row>
    <row r="511" spans="1:51" x14ac:dyDescent="0.25">
      <c r="F511" s="2"/>
      <c r="G511" s="2"/>
      <c r="O511" s="4"/>
      <c r="P511" s="9"/>
      <c r="Q511" s="9"/>
      <c r="R511" s="9"/>
      <c r="S511" s="9"/>
      <c r="T511" s="9"/>
      <c r="U511" s="9"/>
      <c r="V511" s="9"/>
      <c r="W511" s="9"/>
      <c r="X511" s="9"/>
      <c r="Y511" s="9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P511" s="1"/>
      <c r="AQ511" s="1"/>
      <c r="AR511" s="1"/>
      <c r="AS511" s="1"/>
      <c r="AT511" s="1"/>
      <c r="AU511" s="1"/>
      <c r="AV511" s="1"/>
      <c r="AW511" s="1"/>
      <c r="AX511" s="1"/>
      <c r="AY511" s="1"/>
    </row>
    <row r="512" spans="1:51" x14ac:dyDescent="0.25">
      <c r="F512"/>
      <c r="G512" s="2"/>
      <c r="O512" s="4"/>
      <c r="P512" s="9"/>
      <c r="Q512" s="9"/>
      <c r="R512" s="9"/>
      <c r="S512" s="9"/>
      <c r="T512" s="9"/>
      <c r="U512" s="9"/>
      <c r="V512" s="9"/>
      <c r="W512" s="9"/>
      <c r="X512" s="9"/>
      <c r="Y512" s="9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P512" s="1"/>
      <c r="AQ512" s="1"/>
      <c r="AR512" s="1"/>
      <c r="AS512" s="1"/>
      <c r="AT512" s="1"/>
      <c r="AU512" s="1"/>
      <c r="AV512" s="1"/>
      <c r="AW512" s="1"/>
      <c r="AX512" s="1"/>
      <c r="AY512" s="1"/>
    </row>
    <row r="513" spans="6:51" x14ac:dyDescent="0.25">
      <c r="G513" s="2"/>
      <c r="O513" s="4"/>
      <c r="P513" s="9"/>
      <c r="Q513" s="9"/>
      <c r="R513" s="9"/>
      <c r="S513" s="9"/>
      <c r="T513" s="9"/>
      <c r="U513" s="9"/>
      <c r="V513" s="9"/>
      <c r="W513" s="9"/>
      <c r="X513" s="9"/>
      <c r="Y513" s="9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P513" s="1"/>
      <c r="AQ513" s="1"/>
      <c r="AR513" s="1"/>
      <c r="AS513" s="1"/>
      <c r="AT513" s="1"/>
      <c r="AU513" s="1"/>
      <c r="AV513" s="1"/>
      <c r="AW513" s="1"/>
      <c r="AX513" s="1"/>
      <c r="AY513" s="1"/>
    </row>
    <row r="514" spans="6:51" x14ac:dyDescent="0.25">
      <c r="F514"/>
      <c r="G514" s="2"/>
      <c r="O514" s="4"/>
      <c r="P514" s="9"/>
      <c r="Q514" s="9"/>
      <c r="R514" s="9"/>
      <c r="S514" s="9"/>
      <c r="T514" s="9"/>
      <c r="U514" s="9"/>
      <c r="V514" s="9"/>
      <c r="W514" s="9"/>
      <c r="X514" s="9"/>
      <c r="Y514" s="9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P514" s="1"/>
      <c r="AQ514" s="1"/>
      <c r="AR514" s="1"/>
      <c r="AS514" s="1"/>
      <c r="AT514" s="1"/>
      <c r="AU514" s="1"/>
      <c r="AV514" s="1"/>
      <c r="AW514" s="1"/>
      <c r="AX514" s="1"/>
      <c r="AY514" s="1"/>
    </row>
    <row r="515" spans="6:51" x14ac:dyDescent="0.25">
      <c r="F515" s="2"/>
      <c r="G515" s="2"/>
      <c r="O515" s="4"/>
      <c r="P515" s="9"/>
      <c r="Q515" s="9"/>
      <c r="R515" s="9"/>
      <c r="S515" s="9"/>
      <c r="T515" s="9"/>
      <c r="U515" s="9"/>
      <c r="V515" s="9"/>
      <c r="W515" s="9"/>
      <c r="X515" s="9"/>
      <c r="Y515" s="9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P515" s="1"/>
      <c r="AQ515" s="1"/>
      <c r="AR515" s="1"/>
      <c r="AS515" s="1"/>
      <c r="AT515" s="1"/>
      <c r="AU515" s="1"/>
      <c r="AV515" s="1"/>
      <c r="AW515" s="1"/>
      <c r="AX515" s="1"/>
      <c r="AY515" s="1"/>
    </row>
    <row r="516" spans="6:51" x14ac:dyDescent="0.25">
      <c r="F516" s="2"/>
      <c r="G516" s="2"/>
      <c r="O516" s="4"/>
      <c r="P516" s="9"/>
      <c r="Q516" s="9"/>
      <c r="R516" s="9"/>
      <c r="S516" s="9"/>
      <c r="T516" s="9"/>
      <c r="U516" s="9"/>
      <c r="V516" s="9"/>
      <c r="W516" s="9"/>
      <c r="X516" s="9"/>
      <c r="Y516" s="9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P516" s="1"/>
      <c r="AQ516" s="1"/>
      <c r="AR516" s="1"/>
      <c r="AS516" s="1"/>
      <c r="AT516" s="1"/>
      <c r="AU516" s="1"/>
      <c r="AV516" s="1"/>
      <c r="AW516" s="1"/>
      <c r="AX516" s="1"/>
      <c r="AY516" s="1"/>
    </row>
    <row r="517" spans="6:51" x14ac:dyDescent="0.25">
      <c r="F517" s="2"/>
      <c r="G517" s="2"/>
      <c r="O517" s="4"/>
      <c r="P517" s="9"/>
      <c r="Q517" s="9"/>
      <c r="R517" s="9"/>
      <c r="S517" s="9"/>
      <c r="T517" s="9"/>
      <c r="U517" s="9"/>
      <c r="V517" s="9"/>
      <c r="W517" s="9"/>
      <c r="X517" s="9"/>
      <c r="Y517" s="9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P517" s="1"/>
      <c r="AQ517" s="1"/>
      <c r="AR517" s="1"/>
      <c r="AS517" s="1"/>
      <c r="AT517" s="1"/>
      <c r="AU517" s="1"/>
      <c r="AV517" s="1"/>
      <c r="AW517" s="1"/>
      <c r="AX517" s="1"/>
      <c r="AY517" s="1"/>
    </row>
    <row r="518" spans="6:51" x14ac:dyDescent="0.25">
      <c r="F518"/>
      <c r="G518" s="2"/>
      <c r="O518" s="4"/>
      <c r="P518" s="9"/>
      <c r="Q518" s="9"/>
      <c r="R518" s="9"/>
      <c r="S518" s="9"/>
      <c r="T518" s="9"/>
      <c r="U518" s="9"/>
      <c r="V518" s="9"/>
      <c r="W518" s="9"/>
      <c r="X518" s="9"/>
      <c r="Y518" s="9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P518" s="1"/>
      <c r="AQ518" s="1"/>
      <c r="AR518" s="1"/>
      <c r="AS518" s="1"/>
      <c r="AT518" s="1"/>
      <c r="AU518" s="1"/>
      <c r="AV518" s="1"/>
      <c r="AW518" s="1"/>
      <c r="AX518" s="1"/>
      <c r="AY518" s="1"/>
    </row>
    <row r="519" spans="6:51" x14ac:dyDescent="0.25">
      <c r="F519" s="2"/>
      <c r="G519" s="2"/>
      <c r="O519" s="4"/>
      <c r="P519" s="9"/>
      <c r="Q519" s="9"/>
      <c r="R519" s="9"/>
      <c r="S519" s="9"/>
      <c r="T519" s="9"/>
      <c r="U519" s="9"/>
      <c r="V519" s="9"/>
      <c r="W519" s="9"/>
      <c r="X519" s="9"/>
      <c r="Y519" s="9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P519" s="1"/>
      <c r="AQ519" s="1"/>
      <c r="AR519" s="1"/>
      <c r="AS519" s="1"/>
      <c r="AT519" s="1"/>
      <c r="AU519" s="1"/>
      <c r="AV519" s="1"/>
      <c r="AW519" s="1"/>
      <c r="AX519" s="1"/>
      <c r="AY519" s="1"/>
    </row>
    <row r="520" spans="6:51" x14ac:dyDescent="0.25">
      <c r="F520" s="2"/>
      <c r="G520" s="2"/>
      <c r="O520" s="4"/>
      <c r="P520" s="9"/>
      <c r="Q520" s="9"/>
      <c r="R520" s="9"/>
      <c r="S520" s="9"/>
      <c r="T520" s="9"/>
      <c r="U520" s="9"/>
      <c r="V520" s="9"/>
      <c r="W520" s="9"/>
      <c r="X520" s="9"/>
      <c r="Y520" s="9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P520" s="1"/>
      <c r="AQ520" s="1"/>
      <c r="AR520" s="1"/>
      <c r="AS520" s="1"/>
      <c r="AT520" s="1"/>
      <c r="AU520" s="1"/>
      <c r="AV520" s="1"/>
      <c r="AW520" s="1"/>
      <c r="AX520" s="1"/>
      <c r="AY520" s="1"/>
    </row>
    <row r="521" spans="6:51" x14ac:dyDescent="0.25">
      <c r="F521"/>
      <c r="G521" s="2"/>
      <c r="O521" s="4"/>
      <c r="P521" s="9"/>
      <c r="Q521" s="9"/>
      <c r="R521" s="9"/>
      <c r="S521" s="9"/>
      <c r="T521" s="9"/>
      <c r="U521" s="9"/>
      <c r="V521" s="9"/>
      <c r="W521" s="9"/>
      <c r="X521" s="9"/>
      <c r="Y521" s="9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P521" s="1"/>
      <c r="AQ521" s="1"/>
      <c r="AR521" s="1"/>
      <c r="AS521" s="1"/>
      <c r="AT521" s="1"/>
      <c r="AU521" s="1"/>
      <c r="AV521" s="1"/>
      <c r="AW521" s="1"/>
      <c r="AX521" s="1"/>
      <c r="AY521" s="1"/>
    </row>
    <row r="522" spans="6:51" x14ac:dyDescent="0.25">
      <c r="F522"/>
      <c r="G522" s="2"/>
      <c r="O522" s="4"/>
      <c r="P522" s="9"/>
      <c r="Q522" s="9"/>
      <c r="R522" s="9"/>
      <c r="S522" s="9"/>
      <c r="T522" s="9"/>
      <c r="U522" s="9"/>
      <c r="V522" s="9"/>
      <c r="W522" s="9"/>
      <c r="X522" s="9"/>
      <c r="Y522" s="9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P522" s="1"/>
      <c r="AQ522" s="1"/>
      <c r="AR522" s="1"/>
      <c r="AS522" s="1"/>
      <c r="AT522" s="1"/>
      <c r="AU522" s="1"/>
      <c r="AV522" s="1"/>
      <c r="AW522" s="1"/>
      <c r="AX522" s="1"/>
      <c r="AY522" s="1"/>
    </row>
    <row r="523" spans="6:51" x14ac:dyDescent="0.25">
      <c r="F523"/>
      <c r="G523" s="2"/>
      <c r="O523" s="4"/>
      <c r="P523" s="9"/>
      <c r="Q523" s="9"/>
      <c r="R523" s="9"/>
      <c r="S523" s="9"/>
      <c r="T523" s="9"/>
      <c r="U523" s="9"/>
      <c r="V523" s="9"/>
      <c r="W523" s="9"/>
      <c r="X523" s="9"/>
      <c r="Y523" s="9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P523" s="1"/>
      <c r="AQ523" s="1"/>
      <c r="AR523" s="1"/>
      <c r="AS523" s="1"/>
      <c r="AT523" s="1"/>
      <c r="AU523" s="1"/>
      <c r="AV523" s="1"/>
      <c r="AW523" s="1"/>
      <c r="AX523" s="1"/>
      <c r="AY523" s="1"/>
    </row>
    <row r="524" spans="6:51" x14ac:dyDescent="0.25">
      <c r="F524"/>
      <c r="G524" s="2"/>
      <c r="O524" s="4"/>
      <c r="P524" s="9"/>
      <c r="Q524" s="9"/>
      <c r="R524" s="9"/>
      <c r="S524" s="9"/>
      <c r="T524" s="9"/>
      <c r="U524" s="9"/>
      <c r="V524" s="9"/>
      <c r="W524" s="9"/>
      <c r="X524" s="9"/>
      <c r="Y524" s="9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P524" s="1"/>
      <c r="AQ524" s="1"/>
      <c r="AR524" s="1"/>
      <c r="AS524" s="1"/>
      <c r="AT524" s="1"/>
      <c r="AU524" s="1"/>
      <c r="AV524" s="1"/>
      <c r="AW524" s="1"/>
      <c r="AX524" s="1"/>
      <c r="AY524" s="1"/>
    </row>
    <row r="525" spans="6:51" x14ac:dyDescent="0.25">
      <c r="F525"/>
      <c r="G525" s="2"/>
      <c r="O525" s="4"/>
      <c r="P525" s="9"/>
      <c r="Q525" s="9"/>
      <c r="R525" s="9"/>
      <c r="S525" s="9"/>
      <c r="T525" s="9"/>
      <c r="U525" s="9"/>
      <c r="V525" s="9"/>
      <c r="W525" s="9"/>
      <c r="X525" s="9"/>
      <c r="Y525" s="9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P525" s="1"/>
      <c r="AQ525" s="1"/>
      <c r="AR525" s="1"/>
      <c r="AS525" s="1"/>
      <c r="AT525" s="1"/>
      <c r="AU525" s="1"/>
      <c r="AV525" s="1"/>
      <c r="AW525" s="1"/>
      <c r="AX525" s="1"/>
      <c r="AY525" s="1"/>
    </row>
    <row r="526" spans="6:51" x14ac:dyDescent="0.25">
      <c r="F526"/>
      <c r="G526" s="2"/>
      <c r="O526" s="4"/>
      <c r="P526" s="9"/>
      <c r="Q526" s="9"/>
      <c r="R526" s="9"/>
      <c r="S526" s="9"/>
      <c r="T526" s="9"/>
      <c r="U526" s="9"/>
      <c r="V526" s="9"/>
      <c r="W526" s="9"/>
      <c r="X526" s="9"/>
      <c r="Y526" s="9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P526" s="1"/>
      <c r="AQ526" s="1"/>
      <c r="AR526" s="1"/>
      <c r="AS526" s="1"/>
      <c r="AT526" s="1"/>
      <c r="AU526" s="1"/>
      <c r="AV526" s="1"/>
      <c r="AW526" s="1"/>
      <c r="AX526" s="1"/>
      <c r="AY526" s="1"/>
    </row>
    <row r="527" spans="6:51" x14ac:dyDescent="0.25">
      <c r="F527" s="2"/>
      <c r="G527" s="2"/>
      <c r="O527" s="4"/>
      <c r="P527" s="9"/>
      <c r="Q527" s="9"/>
      <c r="R527" s="9"/>
      <c r="S527" s="9"/>
      <c r="T527" s="9"/>
      <c r="U527" s="9"/>
      <c r="V527" s="9"/>
      <c r="W527" s="9"/>
      <c r="X527" s="9"/>
      <c r="Y527" s="9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P527" s="1"/>
      <c r="AQ527" s="1"/>
      <c r="AR527" s="1"/>
      <c r="AS527" s="1"/>
      <c r="AT527" s="1"/>
      <c r="AU527" s="1"/>
      <c r="AV527" s="1"/>
      <c r="AW527" s="1"/>
      <c r="AX527" s="1"/>
      <c r="AY527" s="1"/>
    </row>
    <row r="528" spans="6:51" x14ac:dyDescent="0.25">
      <c r="F528"/>
      <c r="G528" s="2"/>
      <c r="O528" s="4"/>
      <c r="P528" s="9"/>
      <c r="Q528" s="9"/>
      <c r="R528" s="9"/>
      <c r="S528" s="9"/>
      <c r="T528" s="9"/>
      <c r="U528" s="9"/>
      <c r="V528" s="9"/>
      <c r="W528" s="9"/>
      <c r="X528" s="9"/>
      <c r="Y528" s="9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P528" s="1"/>
      <c r="AQ528" s="1"/>
      <c r="AR528" s="1"/>
      <c r="AS528" s="1"/>
      <c r="AT528" s="1"/>
      <c r="AU528" s="1"/>
      <c r="AV528" s="1"/>
      <c r="AW528" s="1"/>
      <c r="AX528" s="1"/>
      <c r="AY528" s="1"/>
    </row>
    <row r="529" spans="6:51" x14ac:dyDescent="0.25">
      <c r="F529"/>
      <c r="G529" s="2"/>
      <c r="O529" s="4"/>
      <c r="P529" s="9"/>
      <c r="Q529" s="9"/>
      <c r="R529" s="9"/>
      <c r="S529" s="9"/>
      <c r="T529" s="9"/>
      <c r="U529" s="9"/>
      <c r="V529" s="9"/>
      <c r="W529" s="9"/>
      <c r="X529" s="9"/>
      <c r="Y529" s="9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P529" s="1"/>
      <c r="AQ529" s="1"/>
      <c r="AR529" s="1"/>
      <c r="AS529" s="1"/>
      <c r="AT529" s="1"/>
      <c r="AU529" s="1"/>
      <c r="AV529" s="1"/>
      <c r="AW529" s="1"/>
      <c r="AX529" s="1"/>
      <c r="AY529" s="1"/>
    </row>
    <row r="530" spans="6:51" x14ac:dyDescent="0.25">
      <c r="F530"/>
      <c r="G530" s="2"/>
      <c r="O530" s="4"/>
      <c r="P530" s="9"/>
      <c r="Q530" s="9"/>
      <c r="R530" s="9"/>
      <c r="S530" s="9"/>
      <c r="T530" s="9"/>
      <c r="U530" s="9"/>
      <c r="V530" s="9"/>
      <c r="W530" s="9"/>
      <c r="X530" s="9"/>
      <c r="Y530" s="9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P530" s="1"/>
      <c r="AQ530" s="1"/>
      <c r="AR530" s="1"/>
      <c r="AS530" s="1"/>
      <c r="AT530" s="1"/>
      <c r="AU530" s="1"/>
      <c r="AV530" s="1"/>
      <c r="AW530" s="1"/>
      <c r="AX530" s="1"/>
      <c r="AY530" s="1"/>
    </row>
    <row r="531" spans="6:51" x14ac:dyDescent="0.25">
      <c r="F531" s="2"/>
      <c r="G531" s="2"/>
      <c r="O531" s="4"/>
      <c r="P531" s="9"/>
      <c r="Q531" s="9"/>
      <c r="R531" s="9"/>
      <c r="S531" s="9"/>
      <c r="T531" s="9"/>
      <c r="U531" s="9"/>
      <c r="V531" s="9"/>
      <c r="W531" s="9"/>
      <c r="X531" s="9"/>
      <c r="Y531" s="9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P531" s="1"/>
      <c r="AQ531" s="1"/>
      <c r="AR531" s="1"/>
      <c r="AS531" s="1"/>
      <c r="AT531" s="1"/>
      <c r="AU531" s="1"/>
      <c r="AV531" s="1"/>
      <c r="AW531" s="1"/>
      <c r="AX531" s="1"/>
      <c r="AY531" s="1"/>
    </row>
    <row r="532" spans="6:51" x14ac:dyDescent="0.25">
      <c r="F532"/>
      <c r="G532" s="2"/>
      <c r="O532" s="4"/>
      <c r="P532" s="9"/>
      <c r="Q532" s="9"/>
      <c r="R532" s="9"/>
      <c r="S532" s="9"/>
      <c r="T532" s="9"/>
      <c r="U532" s="9"/>
      <c r="V532" s="9"/>
      <c r="W532" s="9"/>
      <c r="X532" s="9"/>
      <c r="Y532" s="9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P532" s="1"/>
      <c r="AQ532" s="1"/>
      <c r="AR532" s="1"/>
      <c r="AS532" s="1"/>
      <c r="AT532" s="1"/>
      <c r="AU532" s="1"/>
      <c r="AV532" s="1"/>
      <c r="AW532" s="1"/>
      <c r="AX532" s="1"/>
      <c r="AY532" s="1"/>
    </row>
    <row r="533" spans="6:51" x14ac:dyDescent="0.25">
      <c r="F533"/>
      <c r="G533" s="2"/>
      <c r="O533" s="4"/>
      <c r="P533" s="9"/>
      <c r="Q533" s="9"/>
      <c r="R533" s="9"/>
      <c r="S533" s="9"/>
      <c r="T533" s="9"/>
      <c r="U533" s="9"/>
      <c r="V533" s="9"/>
      <c r="W533" s="9"/>
      <c r="X533" s="9"/>
      <c r="Y533" s="9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P533" s="1"/>
      <c r="AQ533" s="1"/>
      <c r="AR533" s="1"/>
      <c r="AS533" s="1"/>
      <c r="AT533" s="1"/>
      <c r="AU533" s="1"/>
      <c r="AV533" s="1"/>
      <c r="AW533" s="1"/>
      <c r="AX533" s="1"/>
      <c r="AY533" s="1"/>
    </row>
    <row r="534" spans="6:51" x14ac:dyDescent="0.25">
      <c r="F534"/>
      <c r="G534" s="2"/>
      <c r="O534" s="4"/>
      <c r="P534" s="9"/>
      <c r="Q534" s="9"/>
      <c r="R534" s="9"/>
      <c r="S534" s="9"/>
      <c r="T534" s="9"/>
      <c r="U534" s="9"/>
      <c r="V534" s="9"/>
      <c r="W534" s="9"/>
      <c r="X534" s="9"/>
      <c r="Y534" s="9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P534" s="1"/>
      <c r="AQ534" s="1"/>
      <c r="AR534" s="1"/>
      <c r="AS534" s="1"/>
      <c r="AT534" s="1"/>
      <c r="AU534" s="1"/>
      <c r="AV534" s="1"/>
      <c r="AW534" s="1"/>
      <c r="AX534" s="1"/>
      <c r="AY534" s="1"/>
    </row>
    <row r="535" spans="6:51" x14ac:dyDescent="0.25">
      <c r="F535" s="2"/>
      <c r="G535" s="2"/>
      <c r="O535" s="4"/>
      <c r="P535" s="9"/>
      <c r="Q535" s="9"/>
      <c r="R535" s="9"/>
      <c r="S535" s="9"/>
      <c r="T535" s="9"/>
      <c r="U535" s="9"/>
      <c r="V535" s="9"/>
      <c r="W535" s="9"/>
      <c r="X535" s="9"/>
      <c r="Y535" s="9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P535" s="1"/>
      <c r="AQ535" s="1"/>
      <c r="AR535" s="1"/>
      <c r="AS535" s="1"/>
      <c r="AT535" s="1"/>
      <c r="AU535" s="1"/>
      <c r="AV535" s="1"/>
      <c r="AW535" s="1"/>
      <c r="AX535" s="1"/>
      <c r="AY535" s="1"/>
    </row>
    <row r="536" spans="6:51" x14ac:dyDescent="0.25">
      <c r="F536"/>
      <c r="G536" s="2"/>
      <c r="O536" s="4"/>
      <c r="P536" s="9"/>
      <c r="Q536" s="9"/>
      <c r="R536" s="9"/>
      <c r="S536" s="9"/>
      <c r="T536" s="9"/>
      <c r="U536" s="9"/>
      <c r="V536" s="9"/>
      <c r="W536" s="9"/>
      <c r="X536" s="9"/>
      <c r="Y536" s="9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P536" s="1"/>
      <c r="AQ536" s="1"/>
      <c r="AR536" s="1"/>
      <c r="AS536" s="1"/>
      <c r="AT536" s="1"/>
      <c r="AU536" s="1"/>
      <c r="AV536" s="1"/>
      <c r="AW536" s="1"/>
      <c r="AX536" s="1"/>
      <c r="AY536" s="1"/>
    </row>
    <row r="537" spans="6:51" x14ac:dyDescent="0.25">
      <c r="F537"/>
      <c r="G537" s="2"/>
      <c r="O537" s="4"/>
      <c r="P537" s="9"/>
      <c r="Q537" s="9"/>
      <c r="R537" s="9"/>
      <c r="S537" s="9"/>
      <c r="T537" s="9"/>
      <c r="U537" s="9"/>
      <c r="V537" s="9"/>
      <c r="W537" s="9"/>
      <c r="X537" s="9"/>
      <c r="Y537" s="9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P537" s="1"/>
      <c r="AQ537" s="1"/>
      <c r="AR537" s="1"/>
      <c r="AS537" s="1"/>
      <c r="AT537" s="1"/>
      <c r="AU537" s="1"/>
      <c r="AV537" s="1"/>
      <c r="AW537" s="1"/>
      <c r="AX537" s="1"/>
      <c r="AY537" s="1"/>
    </row>
    <row r="538" spans="6:51" x14ac:dyDescent="0.25">
      <c r="F538" s="2"/>
      <c r="G538" s="2"/>
      <c r="O538" s="4"/>
      <c r="P538" s="9"/>
      <c r="Q538" s="9"/>
      <c r="R538" s="9"/>
      <c r="S538" s="9"/>
      <c r="T538" s="9"/>
      <c r="U538" s="9"/>
      <c r="V538" s="9"/>
      <c r="W538" s="9"/>
      <c r="X538" s="9"/>
      <c r="Y538" s="9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P538" s="1"/>
      <c r="AQ538" s="1"/>
      <c r="AR538" s="1"/>
      <c r="AS538" s="1"/>
      <c r="AT538" s="1"/>
      <c r="AU538" s="1"/>
      <c r="AV538" s="1"/>
      <c r="AW538" s="1"/>
      <c r="AX538" s="1"/>
      <c r="AY538" s="1"/>
    </row>
    <row r="539" spans="6:51" x14ac:dyDescent="0.25">
      <c r="F539" s="2"/>
      <c r="G539" s="2"/>
      <c r="O539" s="4"/>
      <c r="P539" s="9"/>
      <c r="Q539" s="9"/>
      <c r="R539" s="9"/>
      <c r="S539" s="9"/>
      <c r="T539" s="9"/>
      <c r="U539" s="9"/>
      <c r="V539" s="9"/>
      <c r="W539" s="9"/>
      <c r="X539" s="9"/>
      <c r="Y539" s="9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P539" s="1"/>
      <c r="AQ539" s="1"/>
      <c r="AR539" s="1"/>
      <c r="AS539" s="1"/>
      <c r="AT539" s="1"/>
      <c r="AU539" s="1"/>
      <c r="AV539" s="1"/>
      <c r="AW539" s="1"/>
      <c r="AX539" s="1"/>
      <c r="AY539" s="1"/>
    </row>
    <row r="540" spans="6:51" x14ac:dyDescent="0.25">
      <c r="F540"/>
      <c r="G540" s="2"/>
      <c r="O540" s="4"/>
      <c r="P540" s="9"/>
      <c r="Q540" s="9"/>
      <c r="R540" s="9"/>
      <c r="S540" s="9"/>
      <c r="T540" s="9"/>
      <c r="U540" s="9"/>
      <c r="V540" s="9"/>
      <c r="W540" s="9"/>
      <c r="X540" s="9"/>
      <c r="Y540" s="9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P540" s="1"/>
      <c r="AQ540" s="1"/>
      <c r="AR540" s="1"/>
      <c r="AS540" s="1"/>
      <c r="AT540" s="1"/>
      <c r="AU540" s="1"/>
      <c r="AV540" s="1"/>
      <c r="AW540" s="1"/>
      <c r="AX540" s="1"/>
      <c r="AY540" s="1"/>
    </row>
    <row r="541" spans="6:51" x14ac:dyDescent="0.25">
      <c r="F541"/>
      <c r="G541" s="2"/>
      <c r="O541" s="4"/>
      <c r="P541" s="9"/>
      <c r="Q541" s="9"/>
      <c r="R541" s="9"/>
      <c r="S541" s="9"/>
      <c r="T541" s="9"/>
      <c r="U541" s="9"/>
      <c r="V541" s="9"/>
      <c r="W541" s="9"/>
      <c r="X541" s="9"/>
      <c r="Y541" s="9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P541" s="1"/>
      <c r="AQ541" s="1"/>
      <c r="AR541" s="1"/>
      <c r="AS541" s="1"/>
      <c r="AT541" s="1"/>
      <c r="AU541" s="1"/>
      <c r="AV541" s="1"/>
      <c r="AW541" s="1"/>
      <c r="AX541" s="1"/>
      <c r="AY541" s="1"/>
    </row>
    <row r="542" spans="6:51" x14ac:dyDescent="0.25">
      <c r="F542"/>
      <c r="G542" s="2"/>
      <c r="O542" s="4"/>
      <c r="P542" s="9"/>
      <c r="Q542" s="9"/>
      <c r="R542" s="9"/>
      <c r="S542" s="9"/>
      <c r="T542" s="9"/>
      <c r="U542" s="9"/>
      <c r="V542" s="9"/>
      <c r="W542" s="9"/>
      <c r="X542" s="9"/>
      <c r="Y542" s="9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P542" s="1"/>
      <c r="AQ542" s="1"/>
      <c r="AR542" s="1"/>
      <c r="AS542" s="1"/>
      <c r="AT542" s="1"/>
      <c r="AU542" s="1"/>
      <c r="AV542" s="1"/>
      <c r="AW542" s="1"/>
      <c r="AX542" s="1"/>
      <c r="AY542" s="1"/>
    </row>
    <row r="543" spans="6:51" x14ac:dyDescent="0.25">
      <c r="F543" s="2"/>
      <c r="G543" s="2"/>
      <c r="O543" s="4"/>
      <c r="P543" s="9"/>
      <c r="Q543" s="9"/>
      <c r="R543" s="9"/>
      <c r="S543" s="9"/>
      <c r="T543" s="9"/>
      <c r="U543" s="9"/>
      <c r="V543" s="9"/>
      <c r="W543" s="9"/>
      <c r="X543" s="9"/>
      <c r="Y543" s="9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P543" s="1"/>
      <c r="AQ543" s="1"/>
      <c r="AR543" s="1"/>
      <c r="AS543" s="1"/>
      <c r="AT543" s="1"/>
      <c r="AU543" s="1"/>
      <c r="AV543" s="1"/>
      <c r="AW543" s="1"/>
      <c r="AX543" s="1"/>
      <c r="AY543" s="1"/>
    </row>
    <row r="544" spans="6:51" x14ac:dyDescent="0.25">
      <c r="F544" s="2"/>
      <c r="G544" s="2"/>
      <c r="O544" s="4"/>
      <c r="P544" s="9"/>
      <c r="Q544" s="9"/>
      <c r="R544" s="9"/>
      <c r="S544" s="9"/>
      <c r="T544" s="9"/>
      <c r="U544" s="9"/>
      <c r="V544" s="9"/>
      <c r="W544" s="9"/>
      <c r="X544" s="9"/>
      <c r="Y544" s="9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P544" s="1"/>
      <c r="AQ544" s="1"/>
      <c r="AR544" s="1"/>
      <c r="AS544" s="1"/>
      <c r="AT544" s="1"/>
      <c r="AU544" s="1"/>
      <c r="AV544" s="1"/>
      <c r="AW544" s="1"/>
      <c r="AX544" s="1"/>
      <c r="AY544" s="1"/>
    </row>
    <row r="545" spans="6:51" x14ac:dyDescent="0.25">
      <c r="F545"/>
      <c r="G545" s="2"/>
      <c r="O545" s="4"/>
      <c r="P545" s="9"/>
      <c r="Q545" s="9"/>
      <c r="R545" s="9"/>
      <c r="S545" s="9"/>
      <c r="T545" s="9"/>
      <c r="U545" s="9"/>
      <c r="V545" s="9"/>
      <c r="W545" s="9"/>
      <c r="X545" s="9"/>
      <c r="Y545" s="9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P545" s="1"/>
      <c r="AQ545" s="1"/>
      <c r="AR545" s="1"/>
      <c r="AS545" s="1"/>
      <c r="AT545" s="1"/>
      <c r="AU545" s="1"/>
      <c r="AV545" s="1"/>
      <c r="AW545" s="1"/>
      <c r="AX545" s="1"/>
      <c r="AY545" s="1"/>
    </row>
    <row r="546" spans="6:51" x14ac:dyDescent="0.25">
      <c r="F546"/>
      <c r="G546" s="2"/>
      <c r="O546" s="4"/>
      <c r="P546" s="9"/>
      <c r="Q546" s="9"/>
      <c r="R546" s="9"/>
      <c r="S546" s="9"/>
      <c r="T546" s="9"/>
      <c r="U546" s="9"/>
      <c r="V546" s="9"/>
      <c r="W546" s="9"/>
      <c r="X546" s="9"/>
      <c r="Y546" s="9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P546" s="1"/>
      <c r="AQ546" s="1"/>
      <c r="AR546" s="1"/>
      <c r="AS546" s="1"/>
      <c r="AT546" s="1"/>
      <c r="AU546" s="1"/>
      <c r="AV546" s="1"/>
      <c r="AW546" s="1"/>
      <c r="AX546" s="1"/>
      <c r="AY546" s="1"/>
    </row>
    <row r="547" spans="6:51" x14ac:dyDescent="0.25">
      <c r="F547"/>
      <c r="G547" s="2"/>
      <c r="O547" s="4"/>
      <c r="P547" s="9"/>
      <c r="Q547" s="9"/>
      <c r="R547" s="9"/>
      <c r="S547" s="9"/>
      <c r="T547" s="9"/>
      <c r="U547" s="9"/>
      <c r="V547" s="9"/>
      <c r="W547" s="9"/>
      <c r="X547" s="9"/>
      <c r="Y547" s="9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P547" s="1"/>
      <c r="AQ547" s="1"/>
      <c r="AR547" s="1"/>
      <c r="AS547" s="1"/>
      <c r="AT547" s="1"/>
      <c r="AU547" s="1"/>
      <c r="AV547" s="1"/>
      <c r="AW547" s="1"/>
      <c r="AX547" s="1"/>
      <c r="AY547" s="1"/>
    </row>
    <row r="548" spans="6:51" x14ac:dyDescent="0.25">
      <c r="F548"/>
      <c r="G548" s="2"/>
      <c r="O548" s="4"/>
      <c r="P548" s="9"/>
      <c r="Q548" s="9"/>
      <c r="R548" s="9"/>
      <c r="S548" s="9"/>
      <c r="T548" s="9"/>
      <c r="U548" s="9"/>
      <c r="V548" s="9"/>
      <c r="W548" s="9"/>
      <c r="X548" s="9"/>
      <c r="Y548" s="9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P548" s="1"/>
      <c r="AQ548" s="1"/>
      <c r="AR548" s="1"/>
      <c r="AS548" s="1"/>
      <c r="AT548" s="1"/>
      <c r="AU548" s="1"/>
      <c r="AV548" s="1"/>
      <c r="AW548" s="1"/>
      <c r="AX548" s="1"/>
      <c r="AY548" s="1"/>
    </row>
    <row r="549" spans="6:51" x14ac:dyDescent="0.25">
      <c r="F549"/>
      <c r="G549" s="2"/>
      <c r="O549" s="4"/>
      <c r="P549" s="9"/>
      <c r="Q549" s="9"/>
      <c r="R549" s="9"/>
      <c r="S549" s="9"/>
      <c r="T549" s="9"/>
      <c r="U549" s="9"/>
      <c r="V549" s="9"/>
      <c r="W549" s="9"/>
      <c r="X549" s="9"/>
      <c r="Y549" s="9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P549" s="1"/>
      <c r="AQ549" s="1"/>
      <c r="AR549" s="1"/>
      <c r="AS549" s="1"/>
      <c r="AT549" s="1"/>
      <c r="AU549" s="1"/>
      <c r="AV549" s="1"/>
      <c r="AW549" s="1"/>
      <c r="AX549" s="1"/>
      <c r="AY549" s="1"/>
    </row>
    <row r="550" spans="6:51" x14ac:dyDescent="0.25">
      <c r="F550"/>
      <c r="G550" s="2"/>
      <c r="O550" s="4"/>
      <c r="P550" s="9"/>
      <c r="Q550" s="9"/>
      <c r="R550" s="9"/>
      <c r="S550" s="9"/>
      <c r="T550" s="9"/>
      <c r="U550" s="9"/>
      <c r="V550" s="9"/>
      <c r="W550" s="9"/>
      <c r="X550" s="9"/>
      <c r="Y550" s="9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P550" s="1"/>
      <c r="AQ550" s="1"/>
      <c r="AR550" s="1"/>
      <c r="AS550" s="1"/>
      <c r="AT550" s="1"/>
      <c r="AU550" s="1"/>
      <c r="AV550" s="1"/>
      <c r="AW550" s="1"/>
      <c r="AX550" s="1"/>
      <c r="AY550" s="1"/>
    </row>
    <row r="551" spans="6:51" x14ac:dyDescent="0.25">
      <c r="F551"/>
      <c r="G551" s="2"/>
      <c r="O551" s="4"/>
      <c r="P551" s="9"/>
      <c r="Q551" s="9"/>
      <c r="R551" s="9"/>
      <c r="S551" s="9"/>
      <c r="T551" s="9"/>
      <c r="U551" s="9"/>
      <c r="V551" s="9"/>
      <c r="W551" s="9"/>
      <c r="X551" s="9"/>
      <c r="Y551" s="9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P551" s="1"/>
      <c r="AQ551" s="1"/>
      <c r="AR551" s="1"/>
      <c r="AS551" s="1"/>
      <c r="AT551" s="1"/>
      <c r="AU551" s="1"/>
      <c r="AV551" s="1"/>
      <c r="AW551" s="1"/>
      <c r="AX551" s="1"/>
      <c r="AY551" s="1"/>
    </row>
    <row r="552" spans="6:51" x14ac:dyDescent="0.25">
      <c r="F552"/>
      <c r="G552" s="2"/>
      <c r="O552" s="4"/>
      <c r="P552" s="9"/>
      <c r="Q552" s="9"/>
      <c r="R552" s="9"/>
      <c r="S552" s="9"/>
      <c r="T552" s="9"/>
      <c r="U552" s="9"/>
      <c r="V552" s="9"/>
      <c r="W552" s="9"/>
      <c r="X552" s="9"/>
      <c r="Y552" s="9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P552" s="1"/>
      <c r="AQ552" s="1"/>
      <c r="AR552" s="1"/>
      <c r="AS552" s="1"/>
      <c r="AT552" s="1"/>
      <c r="AU552" s="1"/>
      <c r="AV552" s="1"/>
      <c r="AW552" s="1"/>
      <c r="AX552" s="1"/>
      <c r="AY552" s="1"/>
    </row>
    <row r="553" spans="6:51" x14ac:dyDescent="0.25">
      <c r="F553"/>
      <c r="G553" s="2"/>
      <c r="O553" s="4"/>
      <c r="P553" s="9"/>
      <c r="Q553" s="9"/>
      <c r="R553" s="9"/>
      <c r="S553" s="9"/>
      <c r="T553" s="9"/>
      <c r="U553" s="9"/>
      <c r="V553" s="9"/>
      <c r="W553" s="9"/>
      <c r="X553" s="9"/>
      <c r="Y553" s="9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P553" s="1"/>
      <c r="AQ553" s="1"/>
      <c r="AR553" s="1"/>
      <c r="AS553" s="1"/>
      <c r="AT553" s="1"/>
      <c r="AU553" s="1"/>
      <c r="AV553" s="1"/>
      <c r="AW553" s="1"/>
      <c r="AX553" s="1"/>
      <c r="AY553" s="1"/>
    </row>
    <row r="554" spans="6:51" x14ac:dyDescent="0.25">
      <c r="F554"/>
      <c r="G554" s="2"/>
      <c r="O554" s="4"/>
      <c r="P554" s="9"/>
      <c r="Q554" s="9"/>
      <c r="R554" s="9"/>
      <c r="S554" s="9"/>
      <c r="T554" s="9"/>
      <c r="U554" s="9"/>
      <c r="V554" s="9"/>
      <c r="W554" s="9"/>
      <c r="X554" s="9"/>
      <c r="Y554" s="9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P554" s="1"/>
      <c r="AQ554" s="1"/>
      <c r="AR554" s="1"/>
      <c r="AS554" s="1"/>
      <c r="AT554" s="1"/>
      <c r="AU554" s="1"/>
      <c r="AV554" s="1"/>
      <c r="AW554" s="1"/>
      <c r="AX554" s="1"/>
      <c r="AY554" s="1"/>
    </row>
    <row r="555" spans="6:51" x14ac:dyDescent="0.25">
      <c r="F555"/>
      <c r="G555" s="2"/>
      <c r="O555" s="4"/>
      <c r="P555" s="9"/>
      <c r="Q555" s="9"/>
      <c r="R555" s="9"/>
      <c r="S555" s="9"/>
      <c r="T555" s="9"/>
      <c r="U555" s="9"/>
      <c r="V555" s="9"/>
      <c r="W555" s="9"/>
      <c r="X555" s="9"/>
      <c r="Y555" s="9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P555" s="1"/>
      <c r="AQ555" s="1"/>
      <c r="AR555" s="1"/>
      <c r="AS555" s="1"/>
      <c r="AT555" s="1"/>
      <c r="AU555" s="1"/>
      <c r="AV555" s="1"/>
      <c r="AW555" s="1"/>
      <c r="AX555" s="1"/>
      <c r="AY555" s="1"/>
    </row>
    <row r="556" spans="6:51" x14ac:dyDescent="0.25">
      <c r="F556"/>
      <c r="G556" s="2"/>
      <c r="O556" s="4"/>
      <c r="P556" s="9"/>
      <c r="Q556" s="9"/>
      <c r="R556" s="9"/>
      <c r="S556" s="9"/>
      <c r="T556" s="9"/>
      <c r="U556" s="9"/>
      <c r="V556" s="9"/>
      <c r="W556" s="9"/>
      <c r="X556" s="9"/>
      <c r="Y556" s="9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P556" s="1"/>
      <c r="AQ556" s="1"/>
      <c r="AR556" s="1"/>
      <c r="AS556" s="1"/>
      <c r="AT556" s="1"/>
      <c r="AU556" s="1"/>
      <c r="AV556" s="1"/>
      <c r="AW556" s="1"/>
      <c r="AX556" s="1"/>
      <c r="AY556" s="1"/>
    </row>
    <row r="557" spans="6:51" x14ac:dyDescent="0.25">
      <c r="F557"/>
      <c r="G557" s="2"/>
      <c r="O557" s="4"/>
      <c r="P557" s="9"/>
      <c r="Q557" s="9"/>
      <c r="R557" s="9"/>
      <c r="S557" s="9"/>
      <c r="T557" s="9"/>
      <c r="U557" s="9"/>
      <c r="V557" s="9"/>
      <c r="W557" s="9"/>
      <c r="X557" s="9"/>
      <c r="Y557" s="9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P557" s="1"/>
      <c r="AQ557" s="1"/>
      <c r="AR557" s="1"/>
      <c r="AS557" s="1"/>
      <c r="AT557" s="1"/>
      <c r="AU557" s="1"/>
      <c r="AV557" s="1"/>
      <c r="AW557" s="1"/>
      <c r="AX557" s="1"/>
      <c r="AY557" s="1"/>
    </row>
    <row r="558" spans="6:51" x14ac:dyDescent="0.25">
      <c r="F558"/>
      <c r="G558" s="2"/>
      <c r="O558" s="4"/>
      <c r="P558" s="9"/>
      <c r="Q558" s="9"/>
      <c r="R558" s="9"/>
      <c r="S558" s="9"/>
      <c r="T558" s="9"/>
      <c r="U558" s="9"/>
      <c r="V558" s="9"/>
      <c r="W558" s="9"/>
      <c r="X558" s="9"/>
      <c r="Y558" s="9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P558" s="1"/>
      <c r="AQ558" s="1"/>
      <c r="AR558" s="1"/>
      <c r="AS558" s="1"/>
      <c r="AT558" s="1"/>
      <c r="AU558" s="1"/>
      <c r="AV558" s="1"/>
      <c r="AW558" s="1"/>
      <c r="AX558" s="1"/>
      <c r="AY558" s="1"/>
    </row>
    <row r="559" spans="6:51" x14ac:dyDescent="0.25">
      <c r="F559"/>
      <c r="G559" s="2"/>
      <c r="O559" s="4"/>
      <c r="P559" s="9"/>
      <c r="Q559" s="9"/>
      <c r="R559" s="9"/>
      <c r="S559" s="9"/>
      <c r="T559" s="9"/>
      <c r="U559" s="9"/>
      <c r="V559" s="9"/>
      <c r="W559" s="9"/>
      <c r="X559" s="9"/>
      <c r="Y559" s="9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P559" s="1"/>
      <c r="AQ559" s="1"/>
      <c r="AR559" s="1"/>
      <c r="AS559" s="1"/>
      <c r="AT559" s="1"/>
      <c r="AU559" s="1"/>
      <c r="AV559" s="1"/>
      <c r="AW559" s="1"/>
      <c r="AX559" s="1"/>
      <c r="AY559" s="1"/>
    </row>
    <row r="560" spans="6:51" x14ac:dyDescent="0.25">
      <c r="F560"/>
      <c r="G560" s="2"/>
      <c r="O560" s="4"/>
      <c r="P560" s="9"/>
      <c r="Q560" s="9"/>
      <c r="R560" s="9"/>
      <c r="S560" s="9"/>
      <c r="T560" s="9"/>
      <c r="U560" s="9"/>
      <c r="V560" s="9"/>
      <c r="W560" s="9"/>
      <c r="X560" s="9"/>
      <c r="Y560" s="9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P560" s="1"/>
      <c r="AQ560" s="1"/>
      <c r="AR560" s="1"/>
      <c r="AS560" s="1"/>
      <c r="AT560" s="1"/>
      <c r="AU560" s="1"/>
      <c r="AV560" s="1"/>
      <c r="AW560" s="1"/>
      <c r="AX560" s="1"/>
      <c r="AY560" s="1"/>
    </row>
    <row r="561" spans="1:51" x14ac:dyDescent="0.25">
      <c r="F561"/>
      <c r="G561" s="2"/>
      <c r="O561" s="4"/>
      <c r="P561" s="9"/>
      <c r="Q561" s="9"/>
      <c r="R561" s="9"/>
      <c r="S561" s="9"/>
      <c r="T561" s="9"/>
      <c r="U561" s="9"/>
      <c r="V561" s="9"/>
      <c r="W561" s="9"/>
      <c r="X561" s="9"/>
      <c r="Y561" s="9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P561" s="1"/>
      <c r="AQ561" s="1"/>
      <c r="AR561" s="1"/>
      <c r="AS561" s="1"/>
      <c r="AT561" s="1"/>
      <c r="AU561" s="1"/>
      <c r="AV561" s="1"/>
      <c r="AW561" s="1"/>
      <c r="AX561" s="1"/>
      <c r="AY561" s="1"/>
    </row>
    <row r="562" spans="1:51" x14ac:dyDescent="0.25">
      <c r="F562"/>
      <c r="G562" s="2"/>
      <c r="O562" s="4"/>
      <c r="P562" s="9"/>
      <c r="Q562" s="9"/>
      <c r="R562" s="9"/>
      <c r="S562" s="9"/>
      <c r="T562" s="9"/>
      <c r="U562" s="9"/>
      <c r="V562" s="9"/>
      <c r="W562" s="9"/>
      <c r="X562" s="9"/>
      <c r="Y562" s="9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P562" s="1"/>
      <c r="AQ562" s="1"/>
      <c r="AR562" s="1"/>
      <c r="AS562" s="1"/>
      <c r="AT562" s="1"/>
      <c r="AU562" s="1"/>
      <c r="AV562" s="1"/>
      <c r="AW562" s="1"/>
      <c r="AX562" s="1"/>
      <c r="AY562" s="1"/>
    </row>
    <row r="563" spans="1:51" x14ac:dyDescent="0.25">
      <c r="F563"/>
      <c r="G563" s="2"/>
      <c r="O563" s="4"/>
      <c r="P563" s="9"/>
      <c r="Q563" s="9"/>
      <c r="R563" s="9"/>
      <c r="S563" s="9"/>
      <c r="T563" s="9"/>
      <c r="U563" s="9"/>
      <c r="V563" s="9"/>
      <c r="W563" s="9"/>
      <c r="X563" s="9"/>
      <c r="Y563" s="9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P563" s="1"/>
      <c r="AQ563" s="1"/>
      <c r="AR563" s="1"/>
      <c r="AS563" s="1"/>
      <c r="AT563" s="1"/>
      <c r="AU563" s="1"/>
      <c r="AV563" s="1"/>
      <c r="AW563" s="1"/>
      <c r="AX563" s="1"/>
      <c r="AY563" s="1"/>
    </row>
    <row r="564" spans="1:51" x14ac:dyDescent="0.25">
      <c r="F564"/>
      <c r="G564" s="2"/>
      <c r="O564" s="4"/>
      <c r="P564" s="9"/>
      <c r="Q564" s="9"/>
      <c r="R564" s="9"/>
      <c r="S564" s="9"/>
      <c r="T564" s="9"/>
      <c r="U564" s="9"/>
      <c r="V564" s="9"/>
      <c r="W564" s="9"/>
      <c r="X564" s="9"/>
      <c r="Y564" s="9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P564" s="1"/>
      <c r="AQ564" s="1"/>
      <c r="AR564" s="1"/>
      <c r="AS564" s="1"/>
      <c r="AT564" s="1"/>
      <c r="AU564" s="1"/>
      <c r="AV564" s="1"/>
      <c r="AW564" s="1"/>
      <c r="AX564" s="1"/>
      <c r="AY564" s="1"/>
    </row>
    <row r="565" spans="1:51" x14ac:dyDescent="0.25">
      <c r="F565"/>
      <c r="G565" s="2"/>
      <c r="O565" s="4"/>
      <c r="P565" s="9"/>
      <c r="Q565" s="9"/>
      <c r="R565" s="9"/>
      <c r="S565" s="9"/>
      <c r="T565" s="9"/>
      <c r="U565" s="9"/>
      <c r="V565" s="9"/>
      <c r="W565" s="9"/>
      <c r="X565" s="9"/>
      <c r="Y565" s="9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P565" s="1"/>
      <c r="AQ565" s="1"/>
      <c r="AR565" s="1"/>
      <c r="AS565" s="1"/>
      <c r="AT565" s="1"/>
      <c r="AU565" s="1"/>
      <c r="AV565" s="1"/>
      <c r="AW565" s="1"/>
      <c r="AX565" s="1"/>
      <c r="AY565" s="1"/>
    </row>
    <row r="566" spans="1:51" x14ac:dyDescent="0.25">
      <c r="F566" s="2"/>
      <c r="G566" s="2"/>
      <c r="O566" s="4"/>
      <c r="P566" s="9"/>
      <c r="Q566" s="9"/>
      <c r="R566" s="9"/>
      <c r="S566" s="9"/>
      <c r="T566" s="9"/>
      <c r="U566" s="9"/>
      <c r="V566" s="9"/>
      <c r="W566" s="9"/>
      <c r="X566" s="9"/>
      <c r="Y566" s="9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P566" s="1"/>
      <c r="AQ566" s="1"/>
      <c r="AR566" s="1"/>
      <c r="AS566" s="1"/>
      <c r="AT566" s="1"/>
      <c r="AU566" s="1"/>
      <c r="AV566" s="1"/>
      <c r="AW566" s="1"/>
      <c r="AX566" s="1"/>
      <c r="AY566" s="1"/>
    </row>
    <row r="567" spans="1:51" x14ac:dyDescent="0.25">
      <c r="F567" s="2"/>
      <c r="G567" s="2"/>
      <c r="O567" s="4"/>
      <c r="P567" s="9"/>
      <c r="Q567" s="9"/>
      <c r="R567" s="9"/>
      <c r="S567" s="9"/>
      <c r="T567" s="9"/>
      <c r="U567" s="9"/>
      <c r="V567" s="9"/>
      <c r="W567" s="9"/>
      <c r="X567" s="9"/>
      <c r="Y567" s="9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P567" s="1"/>
      <c r="AQ567" s="1"/>
      <c r="AR567" s="1"/>
      <c r="AS567" s="1"/>
      <c r="AT567" s="1"/>
      <c r="AU567" s="1"/>
      <c r="AV567" s="1"/>
      <c r="AW567" s="1"/>
      <c r="AX567" s="1"/>
      <c r="AY567" s="1"/>
    </row>
    <row r="568" spans="1:51" x14ac:dyDescent="0.25">
      <c r="F568" s="2"/>
      <c r="G568" s="2"/>
      <c r="O568" s="4"/>
      <c r="P568" s="9"/>
      <c r="Q568" s="9"/>
      <c r="R568" s="9"/>
      <c r="S568" s="9"/>
      <c r="T568" s="9"/>
      <c r="U568" s="9"/>
      <c r="V568" s="9"/>
      <c r="W568" s="9"/>
      <c r="X568" s="9"/>
      <c r="Y568" s="9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P568" s="1"/>
      <c r="AQ568" s="1"/>
      <c r="AR568" s="1"/>
      <c r="AS568" s="1"/>
      <c r="AT568" s="1"/>
      <c r="AU568" s="1"/>
      <c r="AV568" s="1"/>
      <c r="AW568" s="1"/>
      <c r="AX568" s="1"/>
      <c r="AY568" s="1"/>
    </row>
    <row r="569" spans="1:51" x14ac:dyDescent="0.25">
      <c r="F569"/>
      <c r="G569" s="2"/>
      <c r="O569" s="4"/>
      <c r="P569" s="9"/>
      <c r="Q569" s="9"/>
      <c r="R569" s="9"/>
      <c r="S569" s="9"/>
      <c r="T569" s="9"/>
      <c r="U569" s="9"/>
      <c r="V569" s="9"/>
      <c r="W569" s="9"/>
      <c r="X569" s="9"/>
      <c r="Y569" s="9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P569" s="1"/>
      <c r="AQ569" s="1"/>
      <c r="AR569" s="1"/>
      <c r="AS569" s="1"/>
      <c r="AT569" s="1"/>
      <c r="AU569" s="1"/>
      <c r="AV569" s="1"/>
      <c r="AW569" s="1"/>
      <c r="AX569" s="1"/>
      <c r="AY569" s="1"/>
    </row>
    <row r="570" spans="1:51" x14ac:dyDescent="0.25">
      <c r="F570"/>
      <c r="G570" s="2"/>
      <c r="O570" s="4"/>
      <c r="P570" s="9"/>
      <c r="Q570" s="9"/>
      <c r="R570" s="9"/>
      <c r="S570" s="9"/>
      <c r="T570" s="9"/>
      <c r="U570" s="9"/>
      <c r="V570" s="9"/>
      <c r="W570" s="9"/>
      <c r="X570" s="9"/>
      <c r="Y570" s="9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P570" s="1"/>
      <c r="AQ570" s="1"/>
      <c r="AR570" s="1"/>
      <c r="AS570" s="1"/>
      <c r="AT570" s="1"/>
      <c r="AU570" s="1"/>
      <c r="AV570" s="1"/>
      <c r="AW570" s="1"/>
      <c r="AX570" s="1"/>
      <c r="AY570" s="1"/>
    </row>
    <row r="571" spans="1:51" x14ac:dyDescent="0.25">
      <c r="F571"/>
      <c r="G571" s="2"/>
      <c r="O571" s="4"/>
      <c r="P571" s="9"/>
      <c r="Q571" s="9"/>
      <c r="R571" s="9"/>
      <c r="S571" s="9"/>
      <c r="T571" s="9"/>
      <c r="U571" s="9"/>
      <c r="V571" s="9"/>
      <c r="W571" s="9"/>
      <c r="X571" s="9"/>
      <c r="Y571" s="9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P571" s="1"/>
      <c r="AQ571" s="1"/>
      <c r="AR571" s="1"/>
      <c r="AS571" s="1"/>
      <c r="AT571" s="1"/>
      <c r="AU571" s="1"/>
      <c r="AV571" s="1"/>
      <c r="AW571" s="1"/>
      <c r="AX571" s="1"/>
      <c r="AY571" s="1"/>
    </row>
    <row r="572" spans="1:51" x14ac:dyDescent="0.25">
      <c r="F572" s="2"/>
      <c r="G572" s="2"/>
      <c r="O572" s="4"/>
      <c r="P572" s="9"/>
      <c r="Q572" s="9"/>
      <c r="R572" s="9"/>
      <c r="S572" s="9"/>
      <c r="T572" s="9"/>
      <c r="U572" s="9"/>
      <c r="V572" s="9"/>
      <c r="W572" s="9"/>
      <c r="X572" s="9"/>
      <c r="Y572" s="9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P572" s="1"/>
      <c r="AQ572" s="1"/>
      <c r="AR572" s="1"/>
      <c r="AS572" s="1"/>
      <c r="AT572" s="1"/>
      <c r="AU572" s="1"/>
      <c r="AV572" s="1"/>
      <c r="AW572" s="1"/>
      <c r="AX572" s="1"/>
      <c r="AY572" s="1"/>
    </row>
    <row r="573" spans="1:51" x14ac:dyDescent="0.25">
      <c r="F573"/>
      <c r="G573" s="2"/>
      <c r="O573" s="4"/>
      <c r="P573" s="9"/>
      <c r="Q573" s="9"/>
      <c r="R573" s="9"/>
      <c r="S573" s="9"/>
      <c r="T573" s="9"/>
      <c r="U573" s="9"/>
      <c r="V573" s="9"/>
      <c r="W573" s="9"/>
      <c r="X573" s="9"/>
      <c r="Y573" s="9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P573" s="1"/>
      <c r="AQ573" s="1"/>
      <c r="AR573" s="1"/>
      <c r="AS573" s="1"/>
      <c r="AT573" s="1"/>
      <c r="AU573" s="1"/>
      <c r="AV573" s="1"/>
      <c r="AW573" s="1"/>
      <c r="AX573" s="1"/>
      <c r="AY573" s="1"/>
    </row>
    <row r="574" spans="1:51" x14ac:dyDescent="0.25">
      <c r="F574" s="2"/>
      <c r="G574" s="2"/>
      <c r="O574" s="4"/>
      <c r="P574" s="9"/>
      <c r="Q574" s="9"/>
      <c r="R574" s="9"/>
      <c r="S574" s="9"/>
      <c r="T574" s="9"/>
      <c r="U574" s="9"/>
      <c r="V574" s="9"/>
      <c r="W574" s="9"/>
      <c r="X574" s="9"/>
      <c r="Y574" s="9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P574" s="1"/>
      <c r="AQ574" s="1"/>
      <c r="AR574" s="1"/>
      <c r="AS574" s="1"/>
      <c r="AT574" s="1"/>
      <c r="AU574" s="1"/>
      <c r="AV574" s="1"/>
      <c r="AW574" s="1"/>
      <c r="AX574" s="1"/>
      <c r="AY574" s="1"/>
    </row>
    <row r="575" spans="1:51" x14ac:dyDescent="0.25">
      <c r="A575" s="11"/>
      <c r="F575" s="2"/>
      <c r="G575" s="2"/>
      <c r="O575" s="4"/>
      <c r="P575" s="9"/>
      <c r="Q575" s="9"/>
      <c r="R575" s="9"/>
      <c r="S575" s="9"/>
      <c r="T575" s="9"/>
      <c r="U575" s="9"/>
      <c r="V575" s="9"/>
      <c r="W575" s="9"/>
      <c r="X575" s="9"/>
      <c r="Y575" s="9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P575" s="1"/>
      <c r="AQ575" s="1"/>
      <c r="AR575" s="1"/>
      <c r="AS575" s="1"/>
      <c r="AT575" s="1"/>
      <c r="AU575" s="1"/>
      <c r="AV575" s="1"/>
      <c r="AW575" s="1"/>
      <c r="AX575" s="1"/>
      <c r="AY575" s="1"/>
    </row>
    <row r="576" spans="1:51" x14ac:dyDescent="0.25">
      <c r="F576"/>
      <c r="G576" s="2"/>
      <c r="O576" s="4"/>
      <c r="P576" s="9"/>
      <c r="Q576" s="9"/>
      <c r="R576" s="9"/>
      <c r="S576" s="9"/>
      <c r="T576" s="9"/>
      <c r="U576" s="9"/>
      <c r="V576" s="9"/>
      <c r="W576" s="9"/>
      <c r="X576" s="9"/>
      <c r="Y576" s="9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P576" s="1"/>
      <c r="AQ576" s="1"/>
      <c r="AR576" s="1"/>
      <c r="AS576" s="1"/>
      <c r="AT576" s="1"/>
      <c r="AU576" s="1"/>
      <c r="AV576" s="1"/>
      <c r="AW576" s="1"/>
      <c r="AX576" s="1"/>
      <c r="AY576" s="1"/>
    </row>
    <row r="577" spans="1:51" x14ac:dyDescent="0.25">
      <c r="G577" s="2"/>
      <c r="O577" s="4"/>
      <c r="P577" s="9"/>
      <c r="Q577" s="9"/>
      <c r="R577" s="9"/>
      <c r="S577" s="9"/>
      <c r="T577" s="9"/>
      <c r="U577" s="9"/>
      <c r="V577" s="9"/>
      <c r="W577" s="9"/>
      <c r="X577" s="9"/>
      <c r="Y577" s="9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P577" s="1"/>
      <c r="AQ577" s="1"/>
      <c r="AR577" s="1"/>
      <c r="AS577" s="1"/>
      <c r="AT577" s="1"/>
      <c r="AU577" s="1"/>
      <c r="AV577" s="1"/>
      <c r="AW577" s="1"/>
      <c r="AX577" s="1"/>
      <c r="AY577" s="1"/>
    </row>
    <row r="578" spans="1:51" x14ac:dyDescent="0.25">
      <c r="F578"/>
      <c r="G578" s="2"/>
      <c r="O578" s="4"/>
      <c r="P578" s="9"/>
      <c r="Q578" s="9"/>
      <c r="R578" s="9"/>
      <c r="S578" s="9"/>
      <c r="T578" s="9"/>
      <c r="U578" s="9"/>
      <c r="V578" s="9"/>
      <c r="W578" s="9"/>
      <c r="X578" s="9"/>
      <c r="Y578" s="9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P578" s="1"/>
      <c r="AQ578" s="1"/>
      <c r="AR578" s="1"/>
      <c r="AS578" s="1"/>
      <c r="AT578" s="1"/>
      <c r="AU578" s="1"/>
      <c r="AV578" s="1"/>
      <c r="AW578" s="1"/>
      <c r="AX578" s="1"/>
      <c r="AY578" s="1"/>
    </row>
    <row r="579" spans="1:51" x14ac:dyDescent="0.25">
      <c r="A579" s="11"/>
      <c r="F579"/>
      <c r="G579" s="2"/>
      <c r="O579" s="4"/>
      <c r="P579" s="9"/>
      <c r="Q579" s="9"/>
      <c r="R579" s="9"/>
      <c r="S579" s="9"/>
      <c r="T579" s="9"/>
      <c r="U579" s="9"/>
      <c r="V579" s="9"/>
      <c r="W579" s="9"/>
      <c r="X579" s="9"/>
      <c r="Y579" s="9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P579" s="1"/>
      <c r="AQ579" s="1"/>
      <c r="AR579" s="1"/>
      <c r="AS579" s="1"/>
      <c r="AT579" s="1"/>
      <c r="AU579" s="1"/>
      <c r="AV579" s="1"/>
      <c r="AW579" s="1"/>
      <c r="AX579" s="1"/>
      <c r="AY579" s="1"/>
    </row>
    <row r="580" spans="1:51" x14ac:dyDescent="0.25">
      <c r="F580"/>
      <c r="G580" s="2"/>
      <c r="O580" s="4"/>
      <c r="P580" s="9"/>
      <c r="Q580" s="9"/>
      <c r="R580" s="9"/>
      <c r="S580" s="9"/>
      <c r="T580" s="9"/>
      <c r="U580" s="9"/>
      <c r="V580" s="9"/>
      <c r="W580" s="9"/>
      <c r="X580" s="9"/>
      <c r="Y580" s="9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P580" s="1"/>
      <c r="AQ580" s="1"/>
      <c r="AR580" s="1"/>
      <c r="AS580" s="1"/>
      <c r="AT580" s="1"/>
      <c r="AU580" s="1"/>
      <c r="AV580" s="1"/>
      <c r="AW580" s="1"/>
      <c r="AX580" s="1"/>
      <c r="AY580" s="1"/>
    </row>
    <row r="581" spans="1:51" x14ac:dyDescent="0.25">
      <c r="G581" s="2"/>
      <c r="O581" s="4"/>
      <c r="P581" s="9"/>
      <c r="Q581" s="9"/>
      <c r="R581" s="9"/>
      <c r="S581" s="9"/>
      <c r="T581" s="9"/>
      <c r="U581" s="9"/>
      <c r="V581" s="9"/>
      <c r="W581" s="9"/>
      <c r="X581" s="9"/>
      <c r="Y581" s="9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P581" s="1"/>
      <c r="AQ581" s="1"/>
      <c r="AR581" s="1"/>
      <c r="AS581" s="1"/>
      <c r="AT581" s="1"/>
      <c r="AU581" s="1"/>
      <c r="AV581" s="1"/>
      <c r="AW581" s="1"/>
      <c r="AX581" s="1"/>
      <c r="AY581" s="1"/>
    </row>
    <row r="582" spans="1:51" x14ac:dyDescent="0.25">
      <c r="F582"/>
      <c r="G582" s="2"/>
      <c r="O582" s="4"/>
      <c r="P582" s="9"/>
      <c r="Q582" s="9"/>
      <c r="R582" s="9"/>
      <c r="S582" s="9"/>
      <c r="T582" s="9"/>
      <c r="U582" s="9"/>
      <c r="V582" s="9"/>
      <c r="W582" s="9"/>
      <c r="X582" s="9"/>
      <c r="Y582" s="9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P582" s="1"/>
      <c r="AQ582" s="1"/>
      <c r="AR582" s="1"/>
      <c r="AS582" s="1"/>
      <c r="AT582" s="1"/>
      <c r="AU582" s="1"/>
      <c r="AV582" s="1"/>
      <c r="AW582" s="1"/>
      <c r="AX582" s="1"/>
      <c r="AY582" s="1"/>
    </row>
    <row r="583" spans="1:51" x14ac:dyDescent="0.25">
      <c r="A583" s="11"/>
      <c r="F583"/>
      <c r="G583" s="2"/>
      <c r="O583" s="4"/>
      <c r="P583" s="9"/>
      <c r="Q583" s="9"/>
      <c r="R583" s="9"/>
      <c r="S583" s="9"/>
      <c r="T583" s="9"/>
      <c r="U583" s="9"/>
      <c r="V583" s="9"/>
      <c r="W583" s="9"/>
      <c r="X583" s="9"/>
      <c r="Y583" s="9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P583" s="1"/>
      <c r="AQ583" s="1"/>
      <c r="AR583" s="1"/>
      <c r="AS583" s="1"/>
      <c r="AT583" s="1"/>
      <c r="AU583" s="1"/>
      <c r="AV583" s="1"/>
      <c r="AW583" s="1"/>
      <c r="AX583" s="1"/>
      <c r="AY583" s="1"/>
    </row>
    <row r="584" spans="1:51" x14ac:dyDescent="0.25">
      <c r="F584"/>
      <c r="G584" s="2"/>
      <c r="O584" s="4"/>
      <c r="P584" s="9"/>
      <c r="Q584" s="9"/>
      <c r="R584" s="9"/>
      <c r="S584" s="9"/>
      <c r="T584" s="9"/>
      <c r="U584" s="9"/>
      <c r="V584" s="9"/>
      <c r="W584" s="9"/>
      <c r="X584" s="9"/>
      <c r="Y584" s="9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P584" s="1"/>
      <c r="AQ584" s="1"/>
      <c r="AR584" s="1"/>
      <c r="AS584" s="1"/>
      <c r="AT584" s="1"/>
      <c r="AU584" s="1"/>
      <c r="AV584" s="1"/>
      <c r="AW584" s="1"/>
      <c r="AX584" s="1"/>
      <c r="AY584" s="1"/>
    </row>
    <row r="585" spans="1:51" x14ac:dyDescent="0.25">
      <c r="G585" s="2"/>
      <c r="O585" s="4"/>
      <c r="P585" s="9"/>
      <c r="Q585" s="9"/>
      <c r="R585" s="9"/>
      <c r="S585" s="9"/>
      <c r="T585" s="9"/>
      <c r="U585" s="9"/>
      <c r="V585" s="9"/>
      <c r="W585" s="9"/>
      <c r="X585" s="9"/>
      <c r="Y585" s="9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P585" s="1"/>
      <c r="AQ585" s="1"/>
      <c r="AR585" s="1"/>
      <c r="AS585" s="1"/>
      <c r="AT585" s="1"/>
      <c r="AU585" s="1"/>
      <c r="AV585" s="1"/>
      <c r="AW585" s="1"/>
      <c r="AX585" s="1"/>
      <c r="AY585" s="1"/>
    </row>
    <row r="586" spans="1:51" x14ac:dyDescent="0.25">
      <c r="F586" s="2"/>
      <c r="G586" s="2"/>
      <c r="O586" s="4"/>
      <c r="P586" s="9"/>
      <c r="Q586" s="9"/>
      <c r="R586" s="9"/>
      <c r="S586" s="9"/>
      <c r="T586" s="9"/>
      <c r="U586" s="9"/>
      <c r="V586" s="9"/>
      <c r="W586" s="9"/>
      <c r="X586" s="9"/>
      <c r="Y586" s="9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P586" s="1"/>
      <c r="AQ586" s="1"/>
      <c r="AR586" s="1"/>
      <c r="AS586" s="1"/>
      <c r="AT586" s="1"/>
      <c r="AU586" s="1"/>
      <c r="AV586" s="1"/>
      <c r="AW586" s="1"/>
      <c r="AX586" s="1"/>
      <c r="AY586" s="1"/>
    </row>
    <row r="587" spans="1:51" x14ac:dyDescent="0.25">
      <c r="F587" s="2"/>
      <c r="G587" s="2"/>
      <c r="O587" s="4"/>
      <c r="P587" s="9"/>
      <c r="Q587" s="9"/>
      <c r="R587" s="9"/>
      <c r="S587" s="9"/>
      <c r="T587" s="9"/>
      <c r="U587" s="9"/>
      <c r="V587" s="9"/>
      <c r="W587" s="9"/>
      <c r="X587" s="9"/>
      <c r="Y587" s="9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P587" s="1"/>
      <c r="AQ587" s="1"/>
      <c r="AR587" s="1"/>
      <c r="AS587" s="1"/>
      <c r="AT587" s="1"/>
      <c r="AU587" s="1"/>
      <c r="AV587" s="1"/>
      <c r="AW587" s="1"/>
      <c r="AX587" s="1"/>
      <c r="AY587" s="1"/>
    </row>
    <row r="588" spans="1:51" x14ac:dyDescent="0.25">
      <c r="A588" s="11"/>
      <c r="F588" s="2"/>
      <c r="G588" s="2"/>
      <c r="O588" s="4"/>
      <c r="P588" s="9"/>
      <c r="Q588" s="9"/>
      <c r="R588" s="9"/>
      <c r="S588" s="9"/>
      <c r="T588" s="9"/>
      <c r="U588" s="9"/>
      <c r="V588" s="9"/>
      <c r="W588" s="9"/>
      <c r="X588" s="9"/>
      <c r="Y588" s="9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P588" s="1"/>
      <c r="AQ588" s="1"/>
      <c r="AR588" s="1"/>
      <c r="AS588" s="1"/>
      <c r="AT588" s="1"/>
      <c r="AU588" s="1"/>
      <c r="AV588" s="1"/>
      <c r="AW588" s="1"/>
      <c r="AX588" s="1"/>
      <c r="AY588" s="1"/>
    </row>
    <row r="589" spans="1:51" x14ac:dyDescent="0.25">
      <c r="F589" s="2"/>
      <c r="G589" s="2"/>
      <c r="O589" s="4"/>
      <c r="P589" s="9"/>
      <c r="Q589" s="9"/>
      <c r="R589" s="9"/>
      <c r="S589" s="9"/>
      <c r="T589" s="9"/>
      <c r="U589" s="9"/>
      <c r="V589" s="9"/>
      <c r="W589" s="9"/>
      <c r="X589" s="9"/>
      <c r="Y589" s="9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P589" s="1"/>
      <c r="AQ589" s="1"/>
      <c r="AR589" s="1"/>
      <c r="AS589" s="1"/>
      <c r="AT589" s="1"/>
      <c r="AU589" s="1"/>
      <c r="AV589" s="1"/>
      <c r="AW589" s="1"/>
      <c r="AX589" s="1"/>
      <c r="AY589" s="1"/>
    </row>
    <row r="590" spans="1:51" x14ac:dyDescent="0.25">
      <c r="F590" s="2"/>
      <c r="G590" s="2"/>
      <c r="O590" s="4"/>
      <c r="P590" s="9"/>
      <c r="Q590" s="9"/>
      <c r="R590" s="9"/>
      <c r="S590" s="9"/>
      <c r="T590" s="9"/>
      <c r="U590" s="9"/>
      <c r="V590" s="9"/>
      <c r="W590" s="9"/>
      <c r="X590" s="9"/>
      <c r="Y590" s="9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P590" s="1"/>
      <c r="AQ590" s="1"/>
      <c r="AR590" s="1"/>
      <c r="AS590" s="1"/>
      <c r="AT590" s="1"/>
      <c r="AU590" s="1"/>
      <c r="AV590" s="1"/>
      <c r="AW590" s="1"/>
      <c r="AX590" s="1"/>
      <c r="AY590" s="1"/>
    </row>
    <row r="591" spans="1:51" x14ac:dyDescent="0.25">
      <c r="F591"/>
      <c r="G591" s="2"/>
      <c r="O591" s="4"/>
      <c r="P591" s="9"/>
      <c r="Q591" s="9"/>
      <c r="R591" s="9"/>
      <c r="S591" s="9"/>
      <c r="T591" s="9"/>
      <c r="U591" s="9"/>
      <c r="V591" s="9"/>
      <c r="W591" s="9"/>
      <c r="X591" s="9"/>
      <c r="Y591" s="9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P591" s="1"/>
      <c r="AQ591" s="1"/>
      <c r="AR591" s="1"/>
      <c r="AS591" s="1"/>
      <c r="AT591" s="1"/>
      <c r="AU591" s="1"/>
      <c r="AV591" s="1"/>
      <c r="AW591" s="1"/>
      <c r="AX591" s="1"/>
      <c r="AY591" s="1"/>
    </row>
    <row r="592" spans="1:51" x14ac:dyDescent="0.25">
      <c r="F592"/>
      <c r="G592" s="2"/>
      <c r="O592" s="4"/>
      <c r="P592" s="9"/>
      <c r="Q592" s="9"/>
      <c r="R592" s="9"/>
      <c r="S592" s="9"/>
      <c r="T592" s="9"/>
      <c r="U592" s="9"/>
      <c r="V592" s="9"/>
      <c r="W592" s="9"/>
      <c r="X592" s="9"/>
      <c r="Y592" s="9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P592" s="1"/>
      <c r="AQ592" s="1"/>
      <c r="AR592" s="1"/>
      <c r="AS592" s="1"/>
      <c r="AT592" s="1"/>
      <c r="AU592" s="1"/>
      <c r="AV592" s="1"/>
      <c r="AW592" s="1"/>
      <c r="AX592" s="1"/>
      <c r="AY592" s="1"/>
    </row>
    <row r="593" spans="6:51" x14ac:dyDescent="0.25">
      <c r="F593" s="2"/>
      <c r="G593" s="2"/>
      <c r="O593" s="4"/>
      <c r="P593" s="9"/>
      <c r="Q593" s="9"/>
      <c r="R593" s="9"/>
      <c r="S593" s="9"/>
      <c r="T593" s="9"/>
      <c r="U593" s="9"/>
      <c r="V593" s="9"/>
      <c r="W593" s="9"/>
      <c r="X593" s="9"/>
      <c r="Y593" s="9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P593" s="1"/>
      <c r="AQ593" s="1"/>
      <c r="AR593" s="1"/>
      <c r="AS593" s="1"/>
      <c r="AT593" s="1"/>
      <c r="AU593" s="1"/>
      <c r="AV593" s="1"/>
      <c r="AW593" s="1"/>
      <c r="AX593" s="1"/>
      <c r="AY593" s="1"/>
    </row>
    <row r="594" spans="6:51" x14ac:dyDescent="0.25">
      <c r="F594"/>
      <c r="G594" s="2"/>
      <c r="O594" s="4"/>
      <c r="P594" s="9"/>
      <c r="Q594" s="9"/>
      <c r="R594" s="9"/>
      <c r="S594" s="9"/>
      <c r="T594" s="9"/>
      <c r="U594" s="9"/>
      <c r="V594" s="9"/>
      <c r="W594" s="9"/>
      <c r="X594" s="9"/>
      <c r="Y594" s="9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P594" s="1"/>
      <c r="AQ594" s="1"/>
      <c r="AR594" s="1"/>
      <c r="AS594" s="1"/>
      <c r="AT594" s="1"/>
      <c r="AU594" s="1"/>
      <c r="AV594" s="1"/>
      <c r="AW594" s="1"/>
      <c r="AX594" s="1"/>
      <c r="AY594" s="1"/>
    </row>
    <row r="595" spans="6:51" x14ac:dyDescent="0.25">
      <c r="F595" s="2"/>
      <c r="G595" s="2"/>
      <c r="O595" s="4"/>
      <c r="P595" s="9"/>
      <c r="Q595" s="9"/>
      <c r="R595" s="9"/>
      <c r="S595" s="9"/>
      <c r="T595" s="9"/>
      <c r="U595" s="9"/>
      <c r="V595" s="9"/>
      <c r="W595" s="9"/>
      <c r="X595" s="9"/>
      <c r="Y595" s="9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P595" s="1"/>
      <c r="AQ595" s="1"/>
      <c r="AR595" s="1"/>
      <c r="AS595" s="1"/>
      <c r="AT595" s="1"/>
      <c r="AU595" s="1"/>
      <c r="AV595" s="1"/>
      <c r="AW595" s="1"/>
      <c r="AX595" s="1"/>
      <c r="AY595" s="1"/>
    </row>
    <row r="596" spans="6:51" x14ac:dyDescent="0.25">
      <c r="F596" s="2"/>
      <c r="G596" s="2"/>
      <c r="O596" s="4"/>
      <c r="P596" s="9"/>
      <c r="Q596" s="9"/>
      <c r="R596" s="9"/>
      <c r="S596" s="9"/>
      <c r="T596" s="9"/>
      <c r="U596" s="9"/>
      <c r="V596" s="9"/>
      <c r="W596" s="9"/>
      <c r="X596" s="9"/>
      <c r="Y596" s="9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P596" s="1"/>
      <c r="AQ596" s="1"/>
      <c r="AR596" s="1"/>
      <c r="AS596" s="1"/>
      <c r="AT596" s="1"/>
      <c r="AU596" s="1"/>
      <c r="AV596" s="1"/>
      <c r="AW596" s="1"/>
      <c r="AX596" s="1"/>
      <c r="AY596" s="1"/>
    </row>
    <row r="597" spans="6:51" x14ac:dyDescent="0.25">
      <c r="F597" s="2"/>
      <c r="G597" s="2"/>
      <c r="O597" s="4"/>
      <c r="P597" s="9"/>
      <c r="Q597" s="9"/>
      <c r="R597" s="9"/>
      <c r="S597" s="9"/>
      <c r="T597" s="9"/>
      <c r="U597" s="9"/>
      <c r="V597" s="9"/>
      <c r="W597" s="9"/>
      <c r="X597" s="9"/>
      <c r="Y597" s="9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P597" s="1"/>
      <c r="AQ597" s="1"/>
      <c r="AR597" s="1"/>
      <c r="AS597" s="1"/>
      <c r="AT597" s="1"/>
      <c r="AU597" s="1"/>
      <c r="AV597" s="1"/>
      <c r="AW597" s="1"/>
      <c r="AX597" s="1"/>
      <c r="AY597" s="1"/>
    </row>
    <row r="598" spans="6:51" x14ac:dyDescent="0.25">
      <c r="F598" s="2"/>
      <c r="G598" s="2"/>
      <c r="O598" s="4"/>
      <c r="P598" s="9"/>
      <c r="Q598" s="9"/>
      <c r="R598" s="9"/>
      <c r="S598" s="9"/>
      <c r="T598" s="9"/>
      <c r="U598" s="9"/>
      <c r="V598" s="9"/>
      <c r="W598" s="9"/>
      <c r="X598" s="9"/>
      <c r="Y598" s="9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P598" s="1"/>
      <c r="AQ598" s="1"/>
      <c r="AR598" s="1"/>
      <c r="AS598" s="1"/>
      <c r="AT598" s="1"/>
      <c r="AU598" s="1"/>
      <c r="AV598" s="1"/>
      <c r="AW598" s="1"/>
      <c r="AX598" s="1"/>
      <c r="AY598" s="1"/>
    </row>
    <row r="599" spans="6:51" x14ac:dyDescent="0.25">
      <c r="F599"/>
      <c r="G599" s="2"/>
      <c r="O599" s="4"/>
      <c r="P599" s="9"/>
      <c r="Q599" s="9"/>
      <c r="R599" s="9"/>
      <c r="S599" s="9"/>
      <c r="T599" s="9"/>
      <c r="U599" s="9"/>
      <c r="V599" s="9"/>
      <c r="W599" s="9"/>
      <c r="X599" s="9"/>
      <c r="Y599" s="9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P599" s="1"/>
      <c r="AQ599" s="1"/>
      <c r="AR599" s="1"/>
      <c r="AS599" s="1"/>
      <c r="AT599" s="1"/>
      <c r="AU599" s="1"/>
      <c r="AV599" s="1"/>
      <c r="AW599" s="1"/>
      <c r="AX599" s="1"/>
      <c r="AY599" s="1"/>
    </row>
    <row r="600" spans="6:51" x14ac:dyDescent="0.25">
      <c r="F600"/>
      <c r="G600" s="2"/>
      <c r="O600" s="4"/>
      <c r="P600" s="9"/>
      <c r="Q600" s="9"/>
      <c r="R600" s="9"/>
      <c r="S600" s="9"/>
      <c r="T600" s="9"/>
      <c r="U600" s="9"/>
      <c r="V600" s="9"/>
      <c r="W600" s="9"/>
      <c r="X600" s="9"/>
      <c r="Y600" s="9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P600" s="1"/>
      <c r="AQ600" s="1"/>
      <c r="AR600" s="1"/>
      <c r="AS600" s="1"/>
      <c r="AT600" s="1"/>
      <c r="AU600" s="1"/>
      <c r="AV600" s="1"/>
      <c r="AW600" s="1"/>
      <c r="AX600" s="1"/>
      <c r="AY600" s="1"/>
    </row>
    <row r="601" spans="6:51" x14ac:dyDescent="0.25">
      <c r="F601"/>
      <c r="G601" s="2"/>
      <c r="O601" s="4"/>
      <c r="P601" s="9"/>
      <c r="Q601" s="9"/>
      <c r="R601" s="9"/>
      <c r="S601" s="9"/>
      <c r="T601" s="9"/>
      <c r="U601" s="9"/>
      <c r="V601" s="9"/>
      <c r="W601" s="9"/>
      <c r="X601" s="9"/>
      <c r="Y601" s="9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P601" s="1"/>
      <c r="AQ601" s="1"/>
      <c r="AR601" s="1"/>
      <c r="AS601" s="1"/>
      <c r="AT601" s="1"/>
      <c r="AU601" s="1"/>
      <c r="AV601" s="1"/>
      <c r="AW601" s="1"/>
      <c r="AX601" s="1"/>
      <c r="AY601" s="1"/>
    </row>
    <row r="602" spans="6:51" x14ac:dyDescent="0.25">
      <c r="F602"/>
      <c r="G602" s="2"/>
      <c r="O602" s="4"/>
      <c r="P602" s="9"/>
      <c r="Q602" s="9"/>
      <c r="R602" s="9"/>
      <c r="S602" s="9"/>
      <c r="T602" s="9"/>
      <c r="U602" s="9"/>
      <c r="V602" s="9"/>
      <c r="W602" s="9"/>
      <c r="X602" s="9"/>
      <c r="Y602" s="9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P602" s="1"/>
      <c r="AQ602" s="1"/>
      <c r="AR602" s="1"/>
      <c r="AS602" s="1"/>
      <c r="AT602" s="1"/>
      <c r="AU602" s="1"/>
      <c r="AV602" s="1"/>
      <c r="AW602" s="1"/>
      <c r="AX602" s="1"/>
      <c r="AY602" s="1"/>
    </row>
    <row r="603" spans="6:51" x14ac:dyDescent="0.25">
      <c r="F603"/>
      <c r="G603" s="2"/>
      <c r="O603" s="4"/>
      <c r="P603" s="9"/>
      <c r="Q603" s="9"/>
      <c r="R603" s="9"/>
      <c r="S603" s="9"/>
      <c r="T603" s="9"/>
      <c r="U603" s="9"/>
      <c r="V603" s="9"/>
      <c r="W603" s="9"/>
      <c r="X603" s="9"/>
      <c r="Y603" s="9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P603" s="1"/>
      <c r="AQ603" s="1"/>
      <c r="AR603" s="1"/>
      <c r="AS603" s="1"/>
      <c r="AT603" s="1"/>
      <c r="AU603" s="1"/>
      <c r="AV603" s="1"/>
      <c r="AW603" s="1"/>
      <c r="AX603" s="1"/>
      <c r="AY603" s="1"/>
    </row>
    <row r="604" spans="6:51" x14ac:dyDescent="0.25">
      <c r="F604" s="2"/>
      <c r="G604" s="2"/>
      <c r="O604" s="4"/>
      <c r="P604" s="9"/>
      <c r="Q604" s="9"/>
      <c r="R604" s="9"/>
      <c r="S604" s="9"/>
      <c r="T604" s="9"/>
      <c r="U604" s="9"/>
      <c r="V604" s="9"/>
      <c r="W604" s="9"/>
      <c r="X604" s="9"/>
      <c r="Y604" s="9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P604" s="1"/>
      <c r="AQ604" s="1"/>
      <c r="AR604" s="1"/>
      <c r="AS604" s="1"/>
      <c r="AT604" s="1"/>
      <c r="AU604" s="1"/>
      <c r="AV604" s="1"/>
      <c r="AW604" s="1"/>
      <c r="AX604" s="1"/>
      <c r="AY604" s="1"/>
    </row>
    <row r="605" spans="6:51" x14ac:dyDescent="0.25">
      <c r="F605"/>
      <c r="G605" s="2"/>
      <c r="O605" s="4"/>
      <c r="P605" s="9"/>
      <c r="Q605" s="9"/>
      <c r="R605" s="9"/>
      <c r="S605" s="9"/>
      <c r="T605" s="9"/>
      <c r="U605" s="9"/>
      <c r="V605" s="9"/>
      <c r="W605" s="9"/>
      <c r="X605" s="9"/>
      <c r="Y605" s="9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P605" s="1"/>
      <c r="AQ605" s="1"/>
      <c r="AR605" s="1"/>
      <c r="AS605" s="1"/>
      <c r="AT605" s="1"/>
      <c r="AU605" s="1"/>
      <c r="AV605" s="1"/>
      <c r="AW605" s="1"/>
      <c r="AX605" s="1"/>
      <c r="AY605" s="1"/>
    </row>
    <row r="606" spans="6:51" x14ac:dyDescent="0.25">
      <c r="F606" s="2"/>
      <c r="G606" s="2"/>
      <c r="O606" s="4"/>
      <c r="P606" s="9"/>
      <c r="Q606" s="9"/>
      <c r="R606" s="9"/>
      <c r="S606" s="9"/>
      <c r="T606" s="9"/>
      <c r="U606" s="9"/>
      <c r="V606" s="9"/>
      <c r="W606" s="9"/>
      <c r="X606" s="9"/>
      <c r="Y606" s="9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P606" s="1"/>
      <c r="AQ606" s="1"/>
      <c r="AR606" s="1"/>
      <c r="AS606" s="1"/>
      <c r="AT606" s="1"/>
      <c r="AU606" s="1"/>
      <c r="AV606" s="1"/>
      <c r="AW606" s="1"/>
      <c r="AX606" s="1"/>
      <c r="AY606" s="1"/>
    </row>
    <row r="607" spans="6:51" x14ac:dyDescent="0.25">
      <c r="F607"/>
      <c r="G607" s="2"/>
      <c r="O607" s="4"/>
      <c r="P607" s="9"/>
      <c r="Q607" s="9"/>
      <c r="R607" s="9"/>
      <c r="S607" s="9"/>
      <c r="T607" s="9"/>
      <c r="U607" s="9"/>
      <c r="V607" s="9"/>
      <c r="W607" s="9"/>
      <c r="X607" s="9"/>
      <c r="Y607" s="9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P607" s="1"/>
      <c r="AQ607" s="1"/>
      <c r="AR607" s="1"/>
      <c r="AS607" s="1"/>
      <c r="AT607" s="1"/>
      <c r="AU607" s="1"/>
      <c r="AV607" s="1"/>
      <c r="AW607" s="1"/>
      <c r="AX607" s="1"/>
      <c r="AY607" s="1"/>
    </row>
    <row r="608" spans="6:51" x14ac:dyDescent="0.25">
      <c r="F608" s="2"/>
      <c r="G608" s="2"/>
      <c r="O608" s="4"/>
      <c r="P608" s="9"/>
      <c r="Q608" s="9"/>
      <c r="R608" s="9"/>
      <c r="S608" s="9"/>
      <c r="T608" s="9"/>
      <c r="U608" s="9"/>
      <c r="V608" s="9"/>
      <c r="W608" s="9"/>
      <c r="X608" s="9"/>
      <c r="Y608" s="9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P608" s="1"/>
      <c r="AQ608" s="1"/>
      <c r="AR608" s="1"/>
      <c r="AS608" s="1"/>
      <c r="AT608" s="1"/>
      <c r="AU608" s="1"/>
      <c r="AV608" s="1"/>
      <c r="AW608" s="1"/>
      <c r="AX608" s="1"/>
      <c r="AY608" s="1"/>
    </row>
    <row r="609" spans="1:51" x14ac:dyDescent="0.25">
      <c r="F609"/>
      <c r="G609" s="2"/>
      <c r="O609" s="4"/>
      <c r="P609" s="9"/>
      <c r="Q609" s="9"/>
      <c r="R609" s="9"/>
      <c r="S609" s="9"/>
      <c r="T609" s="9"/>
      <c r="U609" s="9"/>
      <c r="V609" s="9"/>
      <c r="W609" s="9"/>
      <c r="X609" s="9"/>
      <c r="Y609" s="9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P609" s="1"/>
      <c r="AQ609" s="1"/>
      <c r="AR609" s="1"/>
      <c r="AS609" s="1"/>
      <c r="AT609" s="1"/>
      <c r="AU609" s="1"/>
      <c r="AV609" s="1"/>
      <c r="AW609" s="1"/>
      <c r="AX609" s="1"/>
      <c r="AY609" s="1"/>
    </row>
    <row r="610" spans="1:51" x14ac:dyDescent="0.25">
      <c r="F610"/>
      <c r="G610" s="2"/>
      <c r="O610" s="4"/>
      <c r="P610" s="9"/>
      <c r="Q610" s="9"/>
      <c r="R610" s="9"/>
      <c r="S610" s="9"/>
      <c r="T610" s="9"/>
      <c r="U610" s="9"/>
      <c r="V610" s="9"/>
      <c r="W610" s="9"/>
      <c r="X610" s="9"/>
      <c r="Y610" s="9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P610" s="1"/>
      <c r="AQ610" s="1"/>
      <c r="AR610" s="1"/>
      <c r="AS610" s="1"/>
      <c r="AT610" s="1"/>
      <c r="AU610" s="1"/>
      <c r="AV610" s="1"/>
      <c r="AW610" s="1"/>
      <c r="AX610" s="1"/>
      <c r="AY610" s="1"/>
    </row>
    <row r="611" spans="1:51" x14ac:dyDescent="0.25">
      <c r="F611"/>
      <c r="G611" s="2"/>
      <c r="O611" s="4"/>
      <c r="P611" s="9"/>
      <c r="Q611" s="9"/>
      <c r="R611" s="9"/>
      <c r="S611" s="9"/>
      <c r="T611" s="9"/>
      <c r="U611" s="9"/>
      <c r="V611" s="9"/>
      <c r="W611" s="9"/>
      <c r="X611" s="9"/>
      <c r="Y611" s="9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P611" s="1"/>
      <c r="AQ611" s="1"/>
      <c r="AR611" s="1"/>
      <c r="AS611" s="1"/>
      <c r="AT611" s="1"/>
      <c r="AU611" s="1"/>
      <c r="AV611" s="1"/>
      <c r="AW611" s="1"/>
      <c r="AX611" s="1"/>
      <c r="AY611" s="1"/>
    </row>
    <row r="612" spans="1:51" x14ac:dyDescent="0.25">
      <c r="F612" s="2"/>
      <c r="G612" s="2"/>
      <c r="O612" s="4"/>
      <c r="P612" s="9"/>
      <c r="Q612" s="9"/>
      <c r="R612" s="9"/>
      <c r="S612" s="9"/>
      <c r="T612" s="9"/>
      <c r="U612" s="9"/>
      <c r="V612" s="9"/>
      <c r="W612" s="9"/>
      <c r="X612" s="9"/>
      <c r="Y612" s="9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P612" s="1"/>
      <c r="AQ612" s="1"/>
      <c r="AR612" s="1"/>
      <c r="AS612" s="1"/>
      <c r="AT612" s="1"/>
      <c r="AU612" s="1"/>
      <c r="AV612" s="1"/>
      <c r="AW612" s="1"/>
      <c r="AX612" s="1"/>
      <c r="AY612" s="1"/>
    </row>
    <row r="613" spans="1:51" x14ac:dyDescent="0.25">
      <c r="A613" s="11"/>
      <c r="F613" s="2"/>
      <c r="G613" s="2"/>
      <c r="O613" s="4"/>
      <c r="P613" s="9"/>
      <c r="Q613" s="9"/>
      <c r="R613" s="9"/>
      <c r="S613" s="9"/>
      <c r="T613" s="9"/>
      <c r="U613" s="9"/>
      <c r="V613" s="9"/>
      <c r="W613" s="9"/>
      <c r="X613" s="9"/>
      <c r="Y613" s="9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P613" s="1"/>
      <c r="AQ613" s="1"/>
      <c r="AR613" s="1"/>
      <c r="AS613" s="1"/>
      <c r="AT613" s="1"/>
      <c r="AU613" s="1"/>
      <c r="AV613" s="1"/>
      <c r="AW613" s="1"/>
      <c r="AX613" s="1"/>
      <c r="AY613" s="1"/>
    </row>
    <row r="614" spans="1:51" x14ac:dyDescent="0.25">
      <c r="F614" s="2"/>
      <c r="G614" s="2"/>
      <c r="O614" s="4"/>
      <c r="P614" s="9"/>
      <c r="Q614" s="9"/>
      <c r="R614" s="9"/>
      <c r="S614" s="9"/>
      <c r="T614" s="9"/>
      <c r="U614" s="9"/>
      <c r="V614" s="9"/>
      <c r="W614" s="9"/>
      <c r="X614" s="9"/>
      <c r="Y614" s="9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P614" s="1"/>
      <c r="AQ614" s="1"/>
      <c r="AR614" s="1"/>
      <c r="AS614" s="1"/>
      <c r="AT614" s="1"/>
      <c r="AU614" s="1"/>
      <c r="AV614" s="1"/>
      <c r="AW614" s="1"/>
      <c r="AX614" s="1"/>
      <c r="AY614" s="1"/>
    </row>
    <row r="615" spans="1:51" x14ac:dyDescent="0.25">
      <c r="F615" s="2"/>
      <c r="G615" s="2"/>
      <c r="O615" s="4"/>
      <c r="P615" s="9"/>
      <c r="Q615" s="9"/>
      <c r="R615" s="9"/>
      <c r="S615" s="9"/>
      <c r="T615" s="9"/>
      <c r="U615" s="9"/>
      <c r="V615" s="9"/>
      <c r="W615" s="9"/>
      <c r="X615" s="9"/>
      <c r="Y615" s="9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P615" s="1"/>
      <c r="AQ615" s="1"/>
      <c r="AR615" s="1"/>
      <c r="AS615" s="1"/>
      <c r="AT615" s="1"/>
      <c r="AU615" s="1"/>
      <c r="AV615" s="1"/>
      <c r="AW615" s="1"/>
      <c r="AX615" s="1"/>
      <c r="AY615" s="1"/>
    </row>
    <row r="616" spans="1:51" x14ac:dyDescent="0.25">
      <c r="F616"/>
      <c r="G616" s="2"/>
      <c r="O616" s="4"/>
      <c r="P616" s="9"/>
      <c r="Q616" s="9"/>
      <c r="R616" s="9"/>
      <c r="S616" s="9"/>
      <c r="T616" s="9"/>
      <c r="U616" s="9"/>
      <c r="V616" s="9"/>
      <c r="W616" s="9"/>
      <c r="X616" s="9"/>
      <c r="Y616" s="9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P616" s="1"/>
      <c r="AQ616" s="1"/>
      <c r="AR616" s="1"/>
      <c r="AS616" s="1"/>
      <c r="AT616" s="1"/>
      <c r="AU616" s="1"/>
      <c r="AV616" s="1"/>
      <c r="AW616" s="1"/>
      <c r="AX616" s="1"/>
      <c r="AY616" s="1"/>
    </row>
    <row r="617" spans="1:51" x14ac:dyDescent="0.25">
      <c r="F617" s="2"/>
      <c r="G617" s="2"/>
      <c r="O617" s="4"/>
      <c r="P617" s="9"/>
      <c r="Q617" s="9"/>
      <c r="R617" s="9"/>
      <c r="S617" s="9"/>
      <c r="T617" s="9"/>
      <c r="U617" s="9"/>
      <c r="V617" s="9"/>
      <c r="W617" s="9"/>
      <c r="X617" s="9"/>
      <c r="Y617" s="9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P617" s="1"/>
      <c r="AQ617" s="1"/>
      <c r="AR617" s="1"/>
      <c r="AS617" s="1"/>
      <c r="AT617" s="1"/>
      <c r="AU617" s="1"/>
      <c r="AV617" s="1"/>
      <c r="AW617" s="1"/>
      <c r="AX617" s="1"/>
      <c r="AY617" s="1"/>
    </row>
    <row r="618" spans="1:51" x14ac:dyDescent="0.25">
      <c r="F618"/>
      <c r="G618" s="2"/>
      <c r="O618" s="4"/>
      <c r="P618" s="9"/>
      <c r="Q618" s="9"/>
      <c r="R618" s="9"/>
      <c r="S618" s="9"/>
      <c r="T618" s="9"/>
      <c r="U618" s="9"/>
      <c r="V618" s="9"/>
      <c r="W618" s="9"/>
      <c r="X618" s="9"/>
      <c r="Y618" s="9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P618" s="1"/>
      <c r="AQ618" s="1"/>
      <c r="AR618" s="1"/>
      <c r="AS618" s="1"/>
      <c r="AT618" s="1"/>
      <c r="AU618" s="1"/>
      <c r="AV618" s="1"/>
      <c r="AW618" s="1"/>
      <c r="AX618" s="1"/>
      <c r="AY618" s="1"/>
    </row>
    <row r="619" spans="1:51" x14ac:dyDescent="0.25">
      <c r="F619"/>
      <c r="G619" s="2"/>
      <c r="O619" s="4"/>
      <c r="P619" s="9"/>
      <c r="Q619" s="9"/>
      <c r="R619" s="9"/>
      <c r="S619" s="9"/>
      <c r="T619" s="9"/>
      <c r="U619" s="9"/>
      <c r="V619" s="9"/>
      <c r="W619" s="9"/>
      <c r="X619" s="9"/>
      <c r="Y619" s="9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P619" s="1"/>
      <c r="AQ619" s="1"/>
      <c r="AR619" s="1"/>
      <c r="AS619" s="1"/>
      <c r="AT619" s="1"/>
      <c r="AU619" s="1"/>
      <c r="AV619" s="1"/>
      <c r="AW619" s="1"/>
      <c r="AX619" s="1"/>
      <c r="AY619" s="1"/>
    </row>
    <row r="620" spans="1:51" x14ac:dyDescent="0.25">
      <c r="F620" s="2"/>
      <c r="G620" s="2"/>
      <c r="O620" s="4"/>
      <c r="P620" s="9"/>
      <c r="Q620" s="9"/>
      <c r="R620" s="9"/>
      <c r="S620" s="9"/>
      <c r="T620" s="9"/>
      <c r="U620" s="9"/>
      <c r="V620" s="9"/>
      <c r="W620" s="9"/>
      <c r="X620" s="9"/>
      <c r="Y620" s="9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P620" s="1"/>
      <c r="AQ620" s="1"/>
      <c r="AR620" s="1"/>
      <c r="AS620" s="1"/>
      <c r="AT620" s="1"/>
      <c r="AU620" s="1"/>
      <c r="AV620" s="1"/>
      <c r="AW620" s="1"/>
      <c r="AX620" s="1"/>
      <c r="AY620" s="1"/>
    </row>
    <row r="621" spans="1:51" x14ac:dyDescent="0.25">
      <c r="A621" s="11"/>
      <c r="F621" s="2"/>
      <c r="G621" s="2"/>
      <c r="O621" s="4"/>
      <c r="P621" s="9"/>
      <c r="Q621" s="9"/>
      <c r="R621" s="9"/>
      <c r="S621" s="9"/>
      <c r="T621" s="9"/>
      <c r="U621" s="9"/>
      <c r="V621" s="9"/>
      <c r="W621" s="9"/>
      <c r="X621" s="9"/>
      <c r="Y621" s="9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P621" s="1"/>
      <c r="AQ621" s="1"/>
      <c r="AR621" s="1"/>
      <c r="AS621" s="1"/>
      <c r="AT621" s="1"/>
      <c r="AU621" s="1"/>
      <c r="AV621" s="1"/>
      <c r="AW621" s="1"/>
      <c r="AX621" s="1"/>
      <c r="AY621" s="1"/>
    </row>
    <row r="622" spans="1:51" x14ac:dyDescent="0.25">
      <c r="F622"/>
      <c r="G622" s="2"/>
      <c r="O622" s="4"/>
      <c r="P622" s="9"/>
      <c r="Q622" s="9"/>
      <c r="R622" s="9"/>
      <c r="S622" s="9"/>
      <c r="T622" s="9"/>
      <c r="U622" s="9"/>
      <c r="V622" s="9"/>
      <c r="W622" s="9"/>
      <c r="X622" s="9"/>
      <c r="Y622" s="9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P622" s="1"/>
      <c r="AQ622" s="1"/>
      <c r="AR622" s="1"/>
      <c r="AS622" s="1"/>
      <c r="AT622" s="1"/>
      <c r="AU622" s="1"/>
      <c r="AV622" s="1"/>
      <c r="AW622" s="1"/>
      <c r="AX622" s="1"/>
      <c r="AY622" s="1"/>
    </row>
    <row r="623" spans="1:51" x14ac:dyDescent="0.25">
      <c r="A623" s="11"/>
      <c r="F623"/>
      <c r="G623" s="2"/>
      <c r="O623" s="4"/>
      <c r="P623" s="9"/>
      <c r="Q623" s="9"/>
      <c r="R623" s="9"/>
      <c r="S623" s="9"/>
      <c r="T623" s="9"/>
      <c r="U623" s="9"/>
      <c r="V623" s="9"/>
      <c r="W623" s="9"/>
      <c r="X623" s="9"/>
      <c r="Y623" s="9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P623" s="1"/>
      <c r="AQ623" s="1"/>
      <c r="AR623" s="1"/>
      <c r="AS623" s="1"/>
      <c r="AT623" s="1"/>
      <c r="AU623" s="1"/>
      <c r="AV623" s="1"/>
      <c r="AW623" s="1"/>
      <c r="AX623" s="1"/>
      <c r="AY623" s="1"/>
    </row>
    <row r="624" spans="1:51" x14ac:dyDescent="0.25">
      <c r="F624" s="2"/>
      <c r="G624" s="2"/>
      <c r="O624" s="4"/>
      <c r="P624" s="9"/>
      <c r="Q624" s="9"/>
      <c r="R624" s="9"/>
      <c r="S624" s="9"/>
      <c r="T624" s="9"/>
      <c r="U624" s="9"/>
      <c r="V624" s="9"/>
      <c r="W624" s="9"/>
      <c r="X624" s="9"/>
      <c r="Y624" s="9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P624" s="1"/>
      <c r="AQ624" s="1"/>
      <c r="AR624" s="1"/>
      <c r="AS624" s="1"/>
      <c r="AT624" s="1"/>
      <c r="AU624" s="1"/>
      <c r="AV624" s="1"/>
      <c r="AW624" s="1"/>
      <c r="AX624" s="1"/>
      <c r="AY624" s="1"/>
    </row>
    <row r="625" spans="1:51" x14ac:dyDescent="0.25">
      <c r="A625" s="11"/>
      <c r="F625" s="2"/>
      <c r="G625" s="2"/>
      <c r="O625" s="4"/>
      <c r="P625" s="9"/>
      <c r="Q625" s="9"/>
      <c r="R625" s="9"/>
      <c r="S625" s="9"/>
      <c r="T625" s="9"/>
      <c r="U625" s="9"/>
      <c r="V625" s="9"/>
      <c r="W625" s="9"/>
      <c r="X625" s="9"/>
      <c r="Y625" s="9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P625" s="1"/>
      <c r="AQ625" s="1"/>
      <c r="AR625" s="1"/>
      <c r="AS625" s="1"/>
      <c r="AT625" s="1"/>
      <c r="AU625" s="1"/>
      <c r="AV625" s="1"/>
      <c r="AW625" s="1"/>
      <c r="AX625" s="1"/>
      <c r="AY625" s="1"/>
    </row>
    <row r="626" spans="1:51" x14ac:dyDescent="0.25">
      <c r="F626"/>
      <c r="G626" s="2"/>
      <c r="O626" s="4"/>
      <c r="P626" s="9"/>
      <c r="Q626" s="9"/>
      <c r="R626" s="9"/>
      <c r="S626" s="9"/>
      <c r="T626" s="9"/>
      <c r="U626" s="9"/>
      <c r="V626" s="9"/>
      <c r="W626" s="9"/>
      <c r="X626" s="9"/>
      <c r="Y626" s="9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P626" s="1"/>
      <c r="AQ626" s="1"/>
      <c r="AR626" s="1"/>
      <c r="AS626" s="1"/>
      <c r="AT626" s="1"/>
      <c r="AU626" s="1"/>
      <c r="AV626" s="1"/>
      <c r="AW626" s="1"/>
      <c r="AX626" s="1"/>
      <c r="AY626" s="1"/>
    </row>
    <row r="627" spans="1:51" x14ac:dyDescent="0.25">
      <c r="F627" s="2"/>
      <c r="G627" s="2"/>
      <c r="O627" s="4"/>
      <c r="P627" s="9"/>
      <c r="Q627" s="9"/>
      <c r="R627" s="9"/>
      <c r="S627" s="9"/>
      <c r="T627" s="9"/>
      <c r="U627" s="9"/>
      <c r="V627" s="9"/>
      <c r="W627" s="9"/>
      <c r="X627" s="9"/>
      <c r="Y627" s="9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P627" s="1"/>
      <c r="AQ627" s="1"/>
      <c r="AR627" s="1"/>
      <c r="AS627" s="1"/>
      <c r="AT627" s="1"/>
      <c r="AU627" s="1"/>
      <c r="AV627" s="1"/>
      <c r="AW627" s="1"/>
      <c r="AX627" s="1"/>
      <c r="AY627" s="1"/>
    </row>
    <row r="628" spans="1:51" x14ac:dyDescent="0.25">
      <c r="F628"/>
      <c r="G628" s="2"/>
      <c r="O628" s="4"/>
      <c r="P628" s="9"/>
      <c r="Q628" s="9"/>
      <c r="R628" s="9"/>
      <c r="S628" s="9"/>
      <c r="T628" s="9"/>
      <c r="U628" s="9"/>
      <c r="V628" s="9"/>
      <c r="W628" s="9"/>
      <c r="X628" s="9"/>
      <c r="Y628" s="9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P628" s="1"/>
      <c r="AQ628" s="1"/>
      <c r="AR628" s="1"/>
      <c r="AS628" s="1"/>
      <c r="AT628" s="1"/>
      <c r="AU628" s="1"/>
      <c r="AV628" s="1"/>
      <c r="AW628" s="1"/>
      <c r="AX628" s="1"/>
      <c r="AY628" s="1"/>
    </row>
    <row r="629" spans="1:51" x14ac:dyDescent="0.25">
      <c r="F629" s="2"/>
      <c r="G629" s="2"/>
      <c r="O629" s="4"/>
      <c r="P629" s="9"/>
      <c r="Q629" s="9"/>
      <c r="R629" s="9"/>
      <c r="S629" s="9"/>
      <c r="T629" s="9"/>
      <c r="U629" s="9"/>
      <c r="V629" s="9"/>
      <c r="W629" s="9"/>
      <c r="X629" s="9"/>
      <c r="Y629" s="9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P629" s="1"/>
      <c r="AQ629" s="1"/>
      <c r="AR629" s="1"/>
      <c r="AS629" s="1"/>
      <c r="AT629" s="1"/>
      <c r="AU629" s="1"/>
      <c r="AV629" s="1"/>
      <c r="AW629" s="1"/>
      <c r="AX629" s="1"/>
      <c r="AY629" s="1"/>
    </row>
    <row r="630" spans="1:51" x14ac:dyDescent="0.25">
      <c r="A630" s="11"/>
      <c r="F630" s="2"/>
      <c r="G630" s="2"/>
      <c r="O630" s="4"/>
      <c r="P630" s="9"/>
      <c r="Q630" s="9"/>
      <c r="R630" s="9"/>
      <c r="S630" s="9"/>
      <c r="T630" s="9"/>
      <c r="U630" s="9"/>
      <c r="V630" s="9"/>
      <c r="W630" s="9"/>
      <c r="X630" s="9"/>
      <c r="Y630" s="9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P630" s="1"/>
      <c r="AQ630" s="1"/>
      <c r="AR630" s="1"/>
      <c r="AS630" s="1"/>
      <c r="AT630" s="1"/>
      <c r="AU630" s="1"/>
      <c r="AV630" s="1"/>
      <c r="AW630" s="1"/>
      <c r="AX630" s="1"/>
      <c r="AY630" s="1"/>
    </row>
    <row r="631" spans="1:51" x14ac:dyDescent="0.25">
      <c r="F631"/>
      <c r="G631" s="2"/>
      <c r="O631" s="4"/>
      <c r="P631" s="9"/>
      <c r="Q631" s="9"/>
      <c r="R631" s="9"/>
      <c r="S631" s="9"/>
      <c r="T631" s="9"/>
      <c r="U631" s="9"/>
      <c r="V631" s="9"/>
      <c r="W631" s="9"/>
      <c r="X631" s="9"/>
      <c r="Y631" s="9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P631" s="1"/>
      <c r="AQ631" s="1"/>
      <c r="AR631" s="1"/>
      <c r="AS631" s="1"/>
      <c r="AT631" s="1"/>
      <c r="AU631" s="1"/>
      <c r="AV631" s="1"/>
      <c r="AW631" s="1"/>
      <c r="AX631" s="1"/>
      <c r="AY631" s="1"/>
    </row>
    <row r="632" spans="1:51" x14ac:dyDescent="0.25">
      <c r="G632" s="2"/>
      <c r="O632" s="4"/>
      <c r="P632" s="9"/>
      <c r="Q632" s="9"/>
      <c r="R632" s="9"/>
      <c r="S632" s="9"/>
      <c r="T632" s="9"/>
      <c r="U632" s="9"/>
      <c r="V632" s="9"/>
      <c r="W632" s="9"/>
      <c r="X632" s="9"/>
      <c r="Y632" s="9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P632" s="1"/>
      <c r="AQ632" s="1"/>
      <c r="AR632" s="1"/>
      <c r="AS632" s="1"/>
      <c r="AT632" s="1"/>
      <c r="AU632" s="1"/>
      <c r="AV632" s="1"/>
      <c r="AW632" s="1"/>
      <c r="AX632" s="1"/>
      <c r="AY632" s="1"/>
    </row>
    <row r="633" spans="1:51" x14ac:dyDescent="0.25">
      <c r="F633"/>
      <c r="G633" s="2"/>
      <c r="O633" s="4"/>
      <c r="P633" s="9"/>
      <c r="Q633" s="9"/>
      <c r="R633" s="9"/>
      <c r="S633" s="9"/>
      <c r="T633" s="9"/>
      <c r="U633" s="9"/>
      <c r="V633" s="9"/>
      <c r="W633" s="9"/>
      <c r="X633" s="9"/>
      <c r="Y633" s="9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P633" s="1"/>
      <c r="AQ633" s="1"/>
      <c r="AR633" s="1"/>
      <c r="AS633" s="1"/>
      <c r="AT633" s="1"/>
      <c r="AU633" s="1"/>
      <c r="AV633" s="1"/>
      <c r="AW633" s="1"/>
      <c r="AX633" s="1"/>
      <c r="AY633" s="1"/>
    </row>
    <row r="634" spans="1:51" x14ac:dyDescent="0.25">
      <c r="A634" s="11"/>
      <c r="F634"/>
      <c r="G634" s="2"/>
      <c r="O634" s="4"/>
      <c r="P634" s="9"/>
      <c r="Q634" s="9"/>
      <c r="R634" s="9"/>
      <c r="S634" s="9"/>
      <c r="T634" s="9"/>
      <c r="U634" s="9"/>
      <c r="V634" s="9"/>
      <c r="W634" s="9"/>
      <c r="X634" s="9"/>
      <c r="Y634" s="9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P634" s="1"/>
      <c r="AQ634" s="1"/>
      <c r="AR634" s="1"/>
      <c r="AS634" s="1"/>
      <c r="AT634" s="1"/>
      <c r="AU634" s="1"/>
      <c r="AV634" s="1"/>
      <c r="AW634" s="1"/>
      <c r="AX634" s="1"/>
      <c r="AY634" s="1"/>
    </row>
    <row r="635" spans="1:51" x14ac:dyDescent="0.25">
      <c r="F635"/>
      <c r="G635" s="2"/>
      <c r="O635" s="4"/>
      <c r="P635" s="9"/>
      <c r="Q635" s="9"/>
      <c r="R635" s="9"/>
      <c r="S635" s="9"/>
      <c r="T635" s="9"/>
      <c r="U635" s="9"/>
      <c r="V635" s="9"/>
      <c r="W635" s="9"/>
      <c r="X635" s="9"/>
      <c r="Y635" s="9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P635" s="1"/>
      <c r="AQ635" s="1"/>
      <c r="AR635" s="1"/>
      <c r="AS635" s="1"/>
      <c r="AT635" s="1"/>
      <c r="AU635" s="1"/>
      <c r="AV635" s="1"/>
      <c r="AW635" s="1"/>
      <c r="AX635" s="1"/>
      <c r="AY635" s="1"/>
    </row>
    <row r="636" spans="1:51" x14ac:dyDescent="0.25">
      <c r="G636" s="2"/>
      <c r="O636" s="4"/>
      <c r="P636" s="9"/>
      <c r="Q636" s="9"/>
      <c r="R636" s="9"/>
      <c r="S636" s="9"/>
      <c r="T636" s="9"/>
      <c r="U636" s="9"/>
      <c r="V636" s="9"/>
      <c r="W636" s="9"/>
      <c r="X636" s="9"/>
      <c r="Y636" s="9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P636" s="1"/>
      <c r="AQ636" s="1"/>
      <c r="AR636" s="1"/>
      <c r="AS636" s="1"/>
      <c r="AT636" s="1"/>
      <c r="AU636" s="1"/>
      <c r="AV636" s="1"/>
      <c r="AW636" s="1"/>
      <c r="AX636" s="1"/>
      <c r="AY636" s="1"/>
    </row>
    <row r="637" spans="1:51" x14ac:dyDescent="0.25">
      <c r="F637"/>
      <c r="G637" s="2"/>
      <c r="O637" s="4"/>
      <c r="P637" s="9"/>
      <c r="Q637" s="9"/>
      <c r="R637" s="9"/>
      <c r="S637" s="9"/>
      <c r="T637" s="9"/>
      <c r="U637" s="9"/>
      <c r="V637" s="9"/>
      <c r="W637" s="9"/>
      <c r="X637" s="9"/>
      <c r="Y637" s="9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P637" s="1"/>
      <c r="AQ637" s="1"/>
      <c r="AR637" s="1"/>
      <c r="AS637" s="1"/>
      <c r="AT637" s="1"/>
      <c r="AU637" s="1"/>
      <c r="AV637" s="1"/>
      <c r="AW637" s="1"/>
      <c r="AX637" s="1"/>
      <c r="AY637" s="1"/>
    </row>
    <row r="638" spans="1:51" x14ac:dyDescent="0.25">
      <c r="A638" s="11"/>
      <c r="F638"/>
      <c r="G638" s="2"/>
      <c r="O638" s="4"/>
      <c r="P638" s="9"/>
      <c r="Q638" s="9"/>
      <c r="R638" s="9"/>
      <c r="S638" s="9"/>
      <c r="T638" s="9"/>
      <c r="U638" s="9"/>
      <c r="V638" s="9"/>
      <c r="W638" s="9"/>
      <c r="X638" s="9"/>
      <c r="Y638" s="9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P638" s="1"/>
      <c r="AQ638" s="1"/>
      <c r="AR638" s="1"/>
      <c r="AS638" s="1"/>
      <c r="AT638" s="1"/>
      <c r="AU638" s="1"/>
      <c r="AV638" s="1"/>
      <c r="AW638" s="1"/>
      <c r="AX638" s="1"/>
      <c r="AY638" s="1"/>
    </row>
    <row r="639" spans="1:51" x14ac:dyDescent="0.25">
      <c r="F639"/>
      <c r="G639" s="2"/>
      <c r="O639" s="4"/>
      <c r="P639" s="9"/>
      <c r="Q639" s="9"/>
      <c r="R639" s="9"/>
      <c r="S639" s="9"/>
      <c r="T639" s="9"/>
      <c r="U639" s="9"/>
      <c r="V639" s="9"/>
      <c r="W639" s="9"/>
      <c r="X639" s="9"/>
      <c r="Y639" s="9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P639" s="1"/>
      <c r="AQ639" s="1"/>
      <c r="AR639" s="1"/>
      <c r="AS639" s="1"/>
      <c r="AT639" s="1"/>
      <c r="AU639" s="1"/>
      <c r="AV639" s="1"/>
      <c r="AW639" s="1"/>
      <c r="AX639" s="1"/>
      <c r="AY639" s="1"/>
    </row>
    <row r="640" spans="1:51" x14ac:dyDescent="0.25">
      <c r="G640" s="2"/>
      <c r="O640" s="4"/>
      <c r="P640" s="9"/>
      <c r="Q640" s="9"/>
      <c r="R640" s="9"/>
      <c r="S640" s="9"/>
      <c r="T640" s="9"/>
      <c r="U640" s="9"/>
      <c r="V640" s="9"/>
      <c r="W640" s="9"/>
      <c r="X640" s="9"/>
      <c r="Y640" s="9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P640" s="1"/>
      <c r="AQ640" s="1"/>
      <c r="AR640" s="1"/>
      <c r="AS640" s="1"/>
      <c r="AT640" s="1"/>
      <c r="AU640" s="1"/>
      <c r="AV640" s="1"/>
      <c r="AW640" s="1"/>
      <c r="AX640" s="1"/>
      <c r="AY640" s="1"/>
    </row>
    <row r="641" spans="1:51" x14ac:dyDescent="0.25">
      <c r="F641" s="2"/>
      <c r="G641" s="2"/>
      <c r="O641" s="4"/>
      <c r="P641" s="9"/>
      <c r="Q641" s="9"/>
      <c r="R641" s="9"/>
      <c r="S641" s="9"/>
      <c r="T641" s="9"/>
      <c r="U641" s="9"/>
      <c r="V641" s="9"/>
      <c r="W641" s="9"/>
      <c r="X641" s="9"/>
      <c r="Y641" s="9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P641" s="1"/>
      <c r="AQ641" s="1"/>
      <c r="AR641" s="1"/>
      <c r="AS641" s="1"/>
      <c r="AT641" s="1"/>
      <c r="AU641" s="1"/>
      <c r="AV641" s="1"/>
      <c r="AW641" s="1"/>
      <c r="AX641" s="1"/>
      <c r="AY641" s="1"/>
    </row>
    <row r="642" spans="1:51" x14ac:dyDescent="0.25">
      <c r="F642"/>
      <c r="G642" s="2"/>
      <c r="O642" s="4"/>
      <c r="P642" s="9"/>
      <c r="Q642" s="9"/>
      <c r="R642" s="9"/>
      <c r="S642" s="9"/>
      <c r="T642" s="9"/>
      <c r="U642" s="9"/>
      <c r="V642" s="9"/>
      <c r="W642" s="9"/>
      <c r="X642" s="9"/>
      <c r="Y642" s="9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P642" s="1"/>
      <c r="AQ642" s="1"/>
      <c r="AR642" s="1"/>
      <c r="AS642" s="1"/>
      <c r="AT642" s="1"/>
      <c r="AU642" s="1"/>
      <c r="AV642" s="1"/>
      <c r="AW642" s="1"/>
      <c r="AX642" s="1"/>
      <c r="AY642" s="1"/>
    </row>
    <row r="643" spans="1:51" x14ac:dyDescent="0.25">
      <c r="F643"/>
      <c r="G643" s="2"/>
      <c r="O643" s="4"/>
      <c r="P643" s="9"/>
      <c r="Q643" s="9"/>
      <c r="R643" s="9"/>
      <c r="S643" s="9"/>
      <c r="T643" s="9"/>
      <c r="U643" s="9"/>
      <c r="V643" s="9"/>
      <c r="W643" s="9"/>
      <c r="X643" s="9"/>
      <c r="Y643" s="9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P643" s="1"/>
      <c r="AQ643" s="1"/>
      <c r="AR643" s="1"/>
      <c r="AS643" s="1"/>
      <c r="AT643" s="1"/>
      <c r="AU643" s="1"/>
      <c r="AV643" s="1"/>
      <c r="AW643" s="1"/>
      <c r="AX643" s="1"/>
      <c r="AY643" s="1"/>
    </row>
    <row r="644" spans="1:51" x14ac:dyDescent="0.25">
      <c r="F644"/>
      <c r="G644" s="2"/>
      <c r="O644" s="4"/>
      <c r="P644" s="9"/>
      <c r="Q644" s="9"/>
      <c r="R644" s="9"/>
      <c r="S644" s="9"/>
      <c r="T644" s="9"/>
      <c r="U644" s="9"/>
      <c r="V644" s="9"/>
      <c r="W644" s="9"/>
      <c r="X644" s="9"/>
      <c r="Y644" s="9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P644" s="1"/>
      <c r="AQ644" s="1"/>
      <c r="AR644" s="1"/>
      <c r="AS644" s="1"/>
      <c r="AT644" s="1"/>
      <c r="AU644" s="1"/>
      <c r="AV644" s="1"/>
      <c r="AW644" s="1"/>
      <c r="AX644" s="1"/>
      <c r="AY644" s="1"/>
    </row>
    <row r="645" spans="1:51" x14ac:dyDescent="0.25">
      <c r="F645"/>
      <c r="G645" s="2"/>
      <c r="O645" s="4"/>
      <c r="P645" s="9"/>
      <c r="Q645" s="9"/>
      <c r="R645" s="9"/>
      <c r="S645" s="9"/>
      <c r="T645" s="9"/>
      <c r="U645" s="9"/>
      <c r="V645" s="9"/>
      <c r="W645" s="9"/>
      <c r="X645" s="9"/>
      <c r="Y645" s="9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P645" s="1"/>
      <c r="AQ645" s="1"/>
      <c r="AR645" s="1"/>
      <c r="AS645" s="1"/>
      <c r="AT645" s="1"/>
      <c r="AU645" s="1"/>
      <c r="AV645" s="1"/>
      <c r="AW645" s="1"/>
      <c r="AX645" s="1"/>
      <c r="AY645" s="1"/>
    </row>
    <row r="646" spans="1:51" x14ac:dyDescent="0.25">
      <c r="F646"/>
      <c r="G646" s="2"/>
      <c r="O646" s="4"/>
      <c r="P646" s="9"/>
      <c r="Q646" s="9"/>
      <c r="R646" s="9"/>
      <c r="S646" s="9"/>
      <c r="T646" s="9"/>
      <c r="U646" s="9"/>
      <c r="V646" s="9"/>
      <c r="W646" s="9"/>
      <c r="X646" s="9"/>
      <c r="Y646" s="9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P646" s="1"/>
      <c r="AQ646" s="1"/>
      <c r="AR646" s="1"/>
      <c r="AS646" s="1"/>
      <c r="AT646" s="1"/>
      <c r="AU646" s="1"/>
      <c r="AV646" s="1"/>
      <c r="AW646" s="1"/>
      <c r="AX646" s="1"/>
      <c r="AY646" s="1"/>
    </row>
    <row r="647" spans="1:51" x14ac:dyDescent="0.25">
      <c r="F647"/>
      <c r="G647" s="2"/>
      <c r="O647" s="4"/>
      <c r="P647" s="9"/>
      <c r="Q647" s="9"/>
      <c r="R647" s="9"/>
      <c r="S647" s="9"/>
      <c r="T647" s="9"/>
      <c r="U647" s="9"/>
      <c r="V647" s="9"/>
      <c r="W647" s="9"/>
      <c r="X647" s="9"/>
      <c r="Y647" s="9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P647" s="1"/>
      <c r="AQ647" s="1"/>
      <c r="AR647" s="1"/>
      <c r="AS647" s="1"/>
      <c r="AT647" s="1"/>
      <c r="AU647" s="1"/>
      <c r="AV647" s="1"/>
      <c r="AW647" s="1"/>
      <c r="AX647" s="1"/>
      <c r="AY647" s="1"/>
    </row>
    <row r="648" spans="1:51" x14ac:dyDescent="0.25">
      <c r="F648"/>
      <c r="G648" s="2"/>
      <c r="O648" s="4"/>
      <c r="P648" s="9"/>
      <c r="Q648" s="9"/>
      <c r="R648" s="9"/>
      <c r="S648" s="9"/>
      <c r="T648" s="9"/>
      <c r="U648" s="9"/>
      <c r="V648" s="9"/>
      <c r="W648" s="9"/>
      <c r="X648" s="9"/>
      <c r="Y648" s="9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P648" s="1"/>
      <c r="AQ648" s="1"/>
      <c r="AR648" s="1"/>
      <c r="AS648" s="1"/>
      <c r="AT648" s="1"/>
      <c r="AU648" s="1"/>
      <c r="AV648" s="1"/>
      <c r="AW648" s="1"/>
      <c r="AX648" s="1"/>
      <c r="AY648" s="1"/>
    </row>
    <row r="649" spans="1:51" x14ac:dyDescent="0.25">
      <c r="F649"/>
      <c r="G649" s="2"/>
      <c r="O649" s="4"/>
      <c r="P649" s="9"/>
      <c r="Q649" s="9"/>
      <c r="R649" s="9"/>
      <c r="S649" s="9"/>
      <c r="T649" s="9"/>
      <c r="U649" s="9"/>
      <c r="V649" s="9"/>
      <c r="W649" s="9"/>
      <c r="X649" s="9"/>
      <c r="Y649" s="9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P649" s="1"/>
      <c r="AQ649" s="1"/>
      <c r="AR649" s="1"/>
      <c r="AS649" s="1"/>
      <c r="AT649" s="1"/>
      <c r="AU649" s="1"/>
      <c r="AV649" s="1"/>
      <c r="AW649" s="1"/>
      <c r="AX649" s="1"/>
      <c r="AY649" s="1"/>
    </row>
    <row r="650" spans="1:51" x14ac:dyDescent="0.25">
      <c r="F650"/>
      <c r="G650" s="2"/>
      <c r="O650" s="4"/>
      <c r="P650" s="9"/>
      <c r="Q650" s="9"/>
      <c r="R650" s="9"/>
      <c r="S650" s="9"/>
      <c r="T650" s="9"/>
      <c r="U650" s="9"/>
      <c r="V650" s="9"/>
      <c r="W650" s="9"/>
      <c r="X650" s="9"/>
      <c r="Y650" s="9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P650" s="1"/>
      <c r="AQ650" s="1"/>
      <c r="AR650" s="1"/>
      <c r="AS650" s="1"/>
      <c r="AT650" s="1"/>
      <c r="AU650" s="1"/>
      <c r="AV650" s="1"/>
      <c r="AW650" s="1"/>
      <c r="AX650" s="1"/>
      <c r="AY650" s="1"/>
    </row>
    <row r="651" spans="1:51" x14ac:dyDescent="0.25">
      <c r="F651" s="2"/>
      <c r="G651" s="2"/>
      <c r="O651" s="4"/>
      <c r="P651" s="9"/>
      <c r="Q651" s="9"/>
      <c r="R651" s="9"/>
      <c r="S651" s="9"/>
      <c r="T651" s="9"/>
      <c r="U651" s="9"/>
      <c r="V651" s="9"/>
      <c r="W651" s="9"/>
      <c r="X651" s="9"/>
      <c r="Y651" s="9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P651" s="1"/>
      <c r="AQ651" s="1"/>
      <c r="AR651" s="1"/>
      <c r="AS651" s="1"/>
      <c r="AT651" s="1"/>
      <c r="AU651" s="1"/>
      <c r="AV651" s="1"/>
      <c r="AW651" s="1"/>
      <c r="AX651" s="1"/>
      <c r="AY651" s="1"/>
    </row>
    <row r="652" spans="1:51" x14ac:dyDescent="0.25">
      <c r="F652" s="2"/>
      <c r="G652" s="2"/>
      <c r="O652" s="4"/>
      <c r="P652" s="9"/>
      <c r="Q652" s="9"/>
      <c r="R652" s="9"/>
      <c r="S652" s="9"/>
      <c r="T652" s="9"/>
      <c r="U652" s="9"/>
      <c r="V652" s="9"/>
      <c r="W652" s="9"/>
      <c r="X652" s="9"/>
      <c r="Y652" s="9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P652" s="1"/>
      <c r="AQ652" s="1"/>
      <c r="AR652" s="1"/>
      <c r="AS652" s="1"/>
      <c r="AT652" s="1"/>
      <c r="AU652" s="1"/>
      <c r="AV652" s="1"/>
      <c r="AW652" s="1"/>
      <c r="AX652" s="1"/>
      <c r="AY652" s="1"/>
    </row>
    <row r="653" spans="1:51" x14ac:dyDescent="0.25">
      <c r="F653" s="2"/>
      <c r="G653" s="2"/>
      <c r="O653" s="4"/>
      <c r="P653" s="9"/>
      <c r="Q653" s="9"/>
      <c r="R653" s="9"/>
      <c r="S653" s="9"/>
      <c r="T653" s="9"/>
      <c r="U653" s="9"/>
      <c r="V653" s="9"/>
      <c r="W653" s="9"/>
      <c r="X653" s="9"/>
      <c r="Y653" s="9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P653" s="1"/>
      <c r="AQ653" s="1"/>
      <c r="AR653" s="1"/>
      <c r="AS653" s="1"/>
      <c r="AT653" s="1"/>
      <c r="AU653" s="1"/>
      <c r="AV653" s="1"/>
      <c r="AW653" s="1"/>
      <c r="AX653" s="1"/>
      <c r="AY653" s="1"/>
    </row>
    <row r="654" spans="1:51" x14ac:dyDescent="0.25">
      <c r="A654" s="11"/>
      <c r="F654" s="2"/>
      <c r="G654" s="2"/>
      <c r="O654" s="4"/>
      <c r="P654" s="9"/>
      <c r="Q654" s="9"/>
      <c r="R654" s="9"/>
      <c r="S654" s="9"/>
      <c r="T654" s="9"/>
      <c r="U654" s="9"/>
      <c r="V654" s="9"/>
      <c r="W654" s="9"/>
      <c r="X654" s="9"/>
      <c r="Y654" s="9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P654" s="1"/>
      <c r="AQ654" s="1"/>
      <c r="AR654" s="1"/>
      <c r="AS654" s="1"/>
      <c r="AT654" s="1"/>
      <c r="AU654" s="1"/>
      <c r="AV654" s="1"/>
      <c r="AW654" s="1"/>
      <c r="AX654" s="1"/>
      <c r="AY654" s="1"/>
    </row>
    <row r="655" spans="1:51" x14ac:dyDescent="0.25">
      <c r="A655" s="11"/>
      <c r="F655" s="2"/>
      <c r="G655" s="2"/>
      <c r="O655" s="4"/>
      <c r="P655" s="9"/>
      <c r="Q655" s="9"/>
      <c r="R655" s="9"/>
      <c r="S655" s="9"/>
      <c r="T655" s="9"/>
      <c r="U655" s="9"/>
      <c r="V655" s="9"/>
      <c r="W655" s="9"/>
      <c r="X655" s="9"/>
      <c r="Y655" s="9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P655" s="1"/>
      <c r="AQ655" s="1"/>
      <c r="AR655" s="1"/>
      <c r="AS655" s="1"/>
      <c r="AT655" s="1"/>
      <c r="AU655" s="1"/>
      <c r="AV655" s="1"/>
      <c r="AW655" s="1"/>
      <c r="AX655" s="1"/>
      <c r="AY655" s="1"/>
    </row>
    <row r="656" spans="1:51" x14ac:dyDescent="0.25">
      <c r="F656" s="2"/>
      <c r="G656" s="2"/>
      <c r="O656" s="4"/>
      <c r="P656" s="9"/>
      <c r="Q656" s="9"/>
      <c r="R656" s="9"/>
      <c r="S656" s="9"/>
      <c r="T656" s="9"/>
      <c r="U656" s="9"/>
      <c r="V656" s="9"/>
      <c r="W656" s="9"/>
      <c r="X656" s="9"/>
      <c r="Y656" s="9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P656" s="1"/>
      <c r="AQ656" s="1"/>
      <c r="AR656" s="1"/>
      <c r="AS656" s="1"/>
      <c r="AT656" s="1"/>
      <c r="AU656" s="1"/>
      <c r="AV656" s="1"/>
      <c r="AW656" s="1"/>
      <c r="AX656" s="1"/>
      <c r="AY656" s="1"/>
    </row>
    <row r="657" spans="1:51" x14ac:dyDescent="0.25">
      <c r="A657" s="11"/>
      <c r="F657" s="2"/>
      <c r="G657" s="2"/>
      <c r="O657" s="4"/>
      <c r="P657" s="9"/>
      <c r="Q657" s="9"/>
      <c r="R657" s="9"/>
      <c r="S657" s="9"/>
      <c r="T657" s="9"/>
      <c r="U657" s="9"/>
      <c r="V657" s="9"/>
      <c r="W657" s="9"/>
      <c r="X657" s="9"/>
      <c r="Y657" s="9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P657" s="1"/>
      <c r="AQ657" s="1"/>
      <c r="AR657" s="1"/>
      <c r="AS657" s="1"/>
      <c r="AT657" s="1"/>
      <c r="AU657" s="1"/>
      <c r="AV657" s="1"/>
      <c r="AW657" s="1"/>
      <c r="AX657" s="1"/>
      <c r="AY657" s="1"/>
    </row>
    <row r="658" spans="1:51" x14ac:dyDescent="0.25">
      <c r="F658"/>
      <c r="G658" s="2"/>
      <c r="O658" s="4"/>
      <c r="P658" s="9"/>
      <c r="Q658" s="9"/>
      <c r="R658" s="9"/>
      <c r="S658" s="9"/>
      <c r="T658" s="9"/>
      <c r="U658" s="9"/>
      <c r="V658" s="9"/>
      <c r="W658" s="9"/>
      <c r="X658" s="9"/>
      <c r="Y658" s="9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P658" s="1"/>
      <c r="AQ658" s="1"/>
      <c r="AR658" s="1"/>
      <c r="AS658" s="1"/>
      <c r="AT658" s="1"/>
      <c r="AU658" s="1"/>
      <c r="AV658" s="1"/>
      <c r="AW658" s="1"/>
      <c r="AX658" s="1"/>
      <c r="AY658" s="1"/>
    </row>
    <row r="659" spans="1:51" s="14" customFormat="1" x14ac:dyDescent="0.25">
      <c r="F659" s="16"/>
      <c r="G659" s="15"/>
      <c r="O659" s="16"/>
      <c r="P659" s="10"/>
      <c r="Q659" s="10"/>
      <c r="R659" s="10"/>
      <c r="S659" s="10"/>
      <c r="T659" s="10"/>
      <c r="U659" s="10"/>
      <c r="V659" s="10"/>
      <c r="W659" s="10"/>
      <c r="X659" s="10"/>
      <c r="Y659" s="10"/>
      <c r="AB659" s="10"/>
      <c r="AC659" s="10"/>
      <c r="AD659" s="10"/>
      <c r="AE659" s="10"/>
      <c r="AF659" s="10"/>
      <c r="AG659" s="10"/>
      <c r="AH659" s="10"/>
      <c r="AI659" s="10"/>
      <c r="AJ659" s="10"/>
      <c r="AK659" s="10"/>
      <c r="AL659" s="10"/>
      <c r="AP659" s="17"/>
      <c r="AQ659" s="17"/>
      <c r="AR659" s="17"/>
      <c r="AS659" s="17"/>
      <c r="AT659" s="17"/>
      <c r="AU659" s="17"/>
      <c r="AV659" s="17"/>
      <c r="AW659" s="17"/>
      <c r="AX659" s="17"/>
      <c r="AY659" s="17"/>
    </row>
    <row r="660" spans="1:51" x14ac:dyDescent="0.25">
      <c r="F660"/>
      <c r="G660" s="2"/>
      <c r="O660" s="4"/>
      <c r="P660" s="9"/>
      <c r="Q660" s="9"/>
      <c r="R660" s="9"/>
      <c r="S660" s="9"/>
      <c r="T660" s="9"/>
      <c r="U660" s="9"/>
      <c r="V660" s="9"/>
      <c r="W660" s="9"/>
      <c r="X660" s="9"/>
      <c r="Y660" s="9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P660" s="1"/>
      <c r="AQ660" s="1"/>
      <c r="AR660" s="1"/>
      <c r="AS660" s="1"/>
      <c r="AT660" s="1"/>
      <c r="AU660" s="1"/>
      <c r="AV660" s="1"/>
      <c r="AW660" s="1"/>
      <c r="AX660" s="1"/>
      <c r="AY660" s="1"/>
    </row>
    <row r="661" spans="1:51" x14ac:dyDescent="0.25">
      <c r="F661"/>
      <c r="G661" s="2"/>
      <c r="O661" s="4"/>
      <c r="P661" s="9"/>
      <c r="Q661" s="9"/>
      <c r="R661" s="9"/>
      <c r="S661" s="9"/>
      <c r="T661" s="9"/>
      <c r="U661" s="9"/>
      <c r="V661" s="9"/>
      <c r="W661" s="9"/>
      <c r="X661" s="9"/>
      <c r="Y661" s="9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P661" s="1"/>
      <c r="AQ661" s="1"/>
      <c r="AR661" s="1"/>
      <c r="AS661" s="1"/>
      <c r="AT661" s="1"/>
      <c r="AU661" s="1"/>
      <c r="AV661" s="1"/>
      <c r="AW661" s="1"/>
      <c r="AX661" s="1"/>
      <c r="AY661" s="1"/>
    </row>
    <row r="662" spans="1:51" x14ac:dyDescent="0.25">
      <c r="F662" s="2"/>
      <c r="G662" s="2"/>
      <c r="O662" s="4"/>
      <c r="P662" s="9"/>
      <c r="Q662" s="9"/>
      <c r="R662" s="9"/>
      <c r="S662" s="9"/>
      <c r="T662" s="9"/>
      <c r="U662" s="9"/>
      <c r="V662" s="9"/>
      <c r="W662" s="9"/>
      <c r="X662" s="9"/>
      <c r="Y662" s="9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P662" s="1"/>
      <c r="AQ662" s="1"/>
      <c r="AR662" s="1"/>
      <c r="AS662" s="1"/>
      <c r="AT662" s="1"/>
      <c r="AU662" s="1"/>
      <c r="AV662" s="1"/>
      <c r="AW662" s="1"/>
      <c r="AX662" s="1"/>
      <c r="AY662" s="1"/>
    </row>
    <row r="663" spans="1:51" x14ac:dyDescent="0.25">
      <c r="A663" s="11"/>
      <c r="F663" s="2"/>
      <c r="G663" s="2"/>
      <c r="O663" s="4"/>
      <c r="P663" s="9"/>
      <c r="Q663" s="9"/>
      <c r="R663" s="9"/>
      <c r="S663" s="9"/>
      <c r="T663" s="9"/>
      <c r="U663" s="9"/>
      <c r="V663" s="9"/>
      <c r="W663" s="9"/>
      <c r="X663" s="9"/>
      <c r="Y663" s="9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P663" s="1"/>
      <c r="AQ663" s="1"/>
      <c r="AR663" s="1"/>
      <c r="AS663" s="1"/>
      <c r="AT663" s="1"/>
      <c r="AU663" s="1"/>
      <c r="AV663" s="1"/>
      <c r="AW663" s="1"/>
      <c r="AX663" s="1"/>
      <c r="AY663" s="1"/>
    </row>
    <row r="664" spans="1:51" x14ac:dyDescent="0.25">
      <c r="F664" s="2"/>
      <c r="G664" s="2"/>
      <c r="O664" s="4"/>
      <c r="P664" s="9"/>
      <c r="Q664" s="9"/>
      <c r="R664" s="9"/>
      <c r="S664" s="9"/>
      <c r="T664" s="9"/>
      <c r="U664" s="9"/>
      <c r="V664" s="9"/>
      <c r="W664" s="9"/>
      <c r="X664" s="9"/>
      <c r="Y664" s="9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P664" s="1"/>
      <c r="AQ664" s="1"/>
      <c r="AR664" s="1"/>
      <c r="AS664" s="1"/>
      <c r="AT664" s="1"/>
      <c r="AU664" s="1"/>
      <c r="AV664" s="1"/>
      <c r="AW664" s="1"/>
      <c r="AX664" s="1"/>
      <c r="AY664" s="1"/>
    </row>
    <row r="665" spans="1:51" x14ac:dyDescent="0.25">
      <c r="F665" s="2"/>
      <c r="G665" s="2"/>
      <c r="O665" s="4"/>
      <c r="P665" s="9"/>
      <c r="Q665" s="9"/>
      <c r="R665" s="9"/>
      <c r="S665" s="9"/>
      <c r="T665" s="9"/>
      <c r="U665" s="9"/>
      <c r="V665" s="9"/>
      <c r="W665" s="9"/>
      <c r="X665" s="9"/>
      <c r="Y665" s="9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P665" s="1"/>
      <c r="AQ665" s="1"/>
      <c r="AR665" s="1"/>
      <c r="AS665" s="1"/>
      <c r="AT665" s="1"/>
      <c r="AU665" s="1"/>
      <c r="AV665" s="1"/>
      <c r="AW665" s="1"/>
      <c r="AX665" s="1"/>
      <c r="AY665" s="1"/>
    </row>
    <row r="666" spans="1:51" x14ac:dyDescent="0.25">
      <c r="F666" s="2"/>
      <c r="G666" s="2"/>
      <c r="O666" s="4"/>
      <c r="P666" s="9"/>
      <c r="Q666" s="9"/>
      <c r="R666" s="9"/>
      <c r="S666" s="9"/>
      <c r="T666" s="9"/>
      <c r="U666" s="9"/>
      <c r="V666" s="9"/>
      <c r="W666" s="9"/>
      <c r="X666" s="9"/>
      <c r="Y666" s="9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P666" s="1"/>
      <c r="AQ666" s="1"/>
      <c r="AR666" s="1"/>
      <c r="AS666" s="1"/>
      <c r="AT666" s="1"/>
      <c r="AU666" s="1"/>
      <c r="AV666" s="1"/>
      <c r="AW666" s="1"/>
      <c r="AX666" s="1"/>
      <c r="AY666" s="1"/>
    </row>
    <row r="667" spans="1:51" x14ac:dyDescent="0.25">
      <c r="F667"/>
      <c r="G667" s="2"/>
      <c r="O667" s="4"/>
      <c r="P667" s="9"/>
      <c r="Q667" s="9"/>
      <c r="R667" s="9"/>
      <c r="S667" s="9"/>
      <c r="T667" s="9"/>
      <c r="U667" s="9"/>
      <c r="V667" s="9"/>
      <c r="W667" s="9"/>
      <c r="X667" s="9"/>
      <c r="Y667" s="9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P667" s="1"/>
      <c r="AQ667" s="1"/>
      <c r="AR667" s="1"/>
      <c r="AS667" s="1"/>
      <c r="AT667" s="1"/>
      <c r="AU667" s="1"/>
      <c r="AV667" s="1"/>
      <c r="AW667" s="1"/>
      <c r="AX667" s="1"/>
      <c r="AY667" s="1"/>
    </row>
    <row r="668" spans="1:51" x14ac:dyDescent="0.25">
      <c r="F668"/>
      <c r="G668" s="2"/>
      <c r="O668" s="4"/>
      <c r="P668" s="9"/>
      <c r="Q668" s="9"/>
      <c r="R668" s="9"/>
      <c r="S668" s="9"/>
      <c r="T668" s="9"/>
      <c r="U668" s="9"/>
      <c r="V668" s="9"/>
      <c r="W668" s="9"/>
      <c r="X668" s="9"/>
      <c r="Y668" s="9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P668" s="1"/>
      <c r="AQ668" s="1"/>
      <c r="AR668" s="1"/>
      <c r="AS668" s="1"/>
      <c r="AT668" s="1"/>
      <c r="AU668" s="1"/>
      <c r="AV668" s="1"/>
      <c r="AW668" s="1"/>
      <c r="AX668" s="1"/>
      <c r="AY668" s="1"/>
    </row>
    <row r="669" spans="1:51" x14ac:dyDescent="0.25">
      <c r="A669" s="11"/>
      <c r="F669"/>
      <c r="G669" s="2"/>
      <c r="O669" s="4"/>
      <c r="P669" s="9"/>
      <c r="Q669" s="9"/>
      <c r="R669" s="9"/>
      <c r="S669" s="9"/>
      <c r="T669" s="9"/>
      <c r="U669" s="9"/>
      <c r="V669" s="9"/>
      <c r="W669" s="9"/>
      <c r="X669" s="9"/>
      <c r="Y669" s="9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P669" s="1"/>
      <c r="AQ669" s="1"/>
      <c r="AR669" s="1"/>
      <c r="AS669" s="1"/>
      <c r="AT669" s="1"/>
      <c r="AU669" s="1"/>
      <c r="AV669" s="1"/>
      <c r="AW669" s="1"/>
      <c r="AX669" s="1"/>
      <c r="AY669" s="1"/>
    </row>
    <row r="670" spans="1:51" x14ac:dyDescent="0.25">
      <c r="F670"/>
      <c r="G670" s="2"/>
      <c r="O670" s="4"/>
      <c r="P670" s="9"/>
      <c r="Q670" s="9"/>
      <c r="R670" s="9"/>
      <c r="S670" s="9"/>
      <c r="T670" s="9"/>
      <c r="U670" s="9"/>
      <c r="V670" s="9"/>
      <c r="W670" s="9"/>
      <c r="X670" s="9"/>
      <c r="Y670" s="9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P670" s="1"/>
      <c r="AQ670" s="1"/>
      <c r="AR670" s="1"/>
      <c r="AS670" s="1"/>
      <c r="AT670" s="1"/>
      <c r="AU670" s="1"/>
      <c r="AV670" s="1"/>
      <c r="AW670" s="1"/>
      <c r="AX670" s="1"/>
      <c r="AY670" s="1"/>
    </row>
    <row r="671" spans="1:51" x14ac:dyDescent="0.25">
      <c r="F671" s="2"/>
      <c r="G671" s="2"/>
      <c r="O671" s="4"/>
      <c r="P671" s="9"/>
      <c r="Q671" s="9"/>
      <c r="R671" s="9"/>
      <c r="S671" s="9"/>
      <c r="T671" s="9"/>
      <c r="U671" s="9"/>
      <c r="V671" s="9"/>
      <c r="W671" s="9"/>
      <c r="X671" s="9"/>
      <c r="Y671" s="9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P671" s="1"/>
      <c r="AQ671" s="1"/>
      <c r="AR671" s="1"/>
      <c r="AS671" s="1"/>
      <c r="AT671" s="1"/>
      <c r="AU671" s="1"/>
      <c r="AV671" s="1"/>
      <c r="AW671" s="1"/>
      <c r="AX671" s="1"/>
      <c r="AY671" s="1"/>
    </row>
    <row r="672" spans="1:51" x14ac:dyDescent="0.25">
      <c r="F672" s="2"/>
      <c r="G672" s="2"/>
      <c r="O672" s="4"/>
      <c r="P672" s="9"/>
      <c r="Q672" s="9"/>
      <c r="R672" s="9"/>
      <c r="S672" s="9"/>
      <c r="T672" s="9"/>
      <c r="U672" s="9"/>
      <c r="V672" s="9"/>
      <c r="W672" s="9"/>
      <c r="X672" s="9"/>
      <c r="Y672" s="9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P672" s="1"/>
      <c r="AQ672" s="1"/>
      <c r="AR672" s="1"/>
      <c r="AS672" s="1"/>
      <c r="AT672" s="1"/>
      <c r="AU672" s="1"/>
      <c r="AV672" s="1"/>
      <c r="AW672" s="1"/>
      <c r="AX672" s="1"/>
      <c r="AY672" s="1"/>
    </row>
    <row r="673" spans="1:51" x14ac:dyDescent="0.25">
      <c r="F673" s="2"/>
      <c r="G673" s="2"/>
      <c r="O673" s="4"/>
      <c r="P673" s="9"/>
      <c r="Q673" s="9"/>
      <c r="R673" s="9"/>
      <c r="S673" s="9"/>
      <c r="T673" s="9"/>
      <c r="U673" s="9"/>
      <c r="V673" s="9"/>
      <c r="W673" s="9"/>
      <c r="X673" s="9"/>
      <c r="Y673" s="9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P673" s="1"/>
      <c r="AQ673" s="1"/>
      <c r="AR673" s="1"/>
      <c r="AS673" s="1"/>
      <c r="AT673" s="1"/>
      <c r="AU673" s="1"/>
      <c r="AV673" s="1"/>
      <c r="AW673" s="1"/>
      <c r="AX673" s="1"/>
      <c r="AY673" s="1"/>
    </row>
    <row r="674" spans="1:51" x14ac:dyDescent="0.25">
      <c r="F674" s="2"/>
      <c r="G674" s="2"/>
      <c r="O674" s="4"/>
      <c r="P674" s="9"/>
      <c r="Q674" s="9"/>
      <c r="R674" s="9"/>
      <c r="S674" s="9"/>
      <c r="T674" s="9"/>
      <c r="U674" s="9"/>
      <c r="V674" s="9"/>
      <c r="W674" s="9"/>
      <c r="X674" s="9"/>
      <c r="Y674" s="9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P674" s="1"/>
      <c r="AQ674" s="1"/>
      <c r="AR674" s="1"/>
      <c r="AS674" s="1"/>
      <c r="AT674" s="1"/>
      <c r="AU674" s="1"/>
      <c r="AV674" s="1"/>
      <c r="AW674" s="1"/>
      <c r="AX674" s="1"/>
      <c r="AY674" s="1"/>
    </row>
    <row r="675" spans="1:51" x14ac:dyDescent="0.25">
      <c r="F675"/>
      <c r="G675" s="2"/>
      <c r="O675" s="4"/>
      <c r="P675" s="9"/>
      <c r="Q675" s="9"/>
      <c r="R675" s="9"/>
      <c r="S675" s="9"/>
      <c r="T675" s="9"/>
      <c r="U675" s="9"/>
      <c r="V675" s="9"/>
      <c r="W675" s="9"/>
      <c r="X675" s="9"/>
      <c r="Y675" s="9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P675" s="1"/>
      <c r="AQ675" s="1"/>
      <c r="AR675" s="1"/>
      <c r="AS675" s="1"/>
      <c r="AT675" s="1"/>
      <c r="AU675" s="1"/>
      <c r="AV675" s="1"/>
      <c r="AW675" s="1"/>
      <c r="AX675" s="1"/>
      <c r="AY675" s="1"/>
    </row>
    <row r="676" spans="1:51" x14ac:dyDescent="0.25">
      <c r="F676"/>
      <c r="G676" s="2"/>
      <c r="O676" s="4"/>
      <c r="P676" s="9"/>
      <c r="Q676" s="9"/>
      <c r="R676" s="9"/>
      <c r="S676" s="9"/>
      <c r="T676" s="9"/>
      <c r="U676" s="9"/>
      <c r="V676" s="9"/>
      <c r="W676" s="9"/>
      <c r="X676" s="9"/>
      <c r="Y676" s="9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P676" s="1"/>
      <c r="AQ676" s="1"/>
      <c r="AR676" s="1"/>
      <c r="AS676" s="1"/>
      <c r="AT676" s="1"/>
      <c r="AU676" s="1"/>
      <c r="AV676" s="1"/>
      <c r="AW676" s="1"/>
      <c r="AX676" s="1"/>
      <c r="AY676" s="1"/>
    </row>
    <row r="677" spans="1:51" x14ac:dyDescent="0.25">
      <c r="F677" s="2"/>
      <c r="G677" s="2"/>
      <c r="O677" s="4"/>
      <c r="P677" s="9"/>
      <c r="Q677" s="9"/>
      <c r="R677" s="9"/>
      <c r="S677" s="9"/>
      <c r="T677" s="9"/>
      <c r="U677" s="9"/>
      <c r="V677" s="9"/>
      <c r="W677" s="9"/>
      <c r="X677" s="9"/>
      <c r="Y677" s="9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P677" s="1"/>
      <c r="AQ677" s="1"/>
      <c r="AR677" s="1"/>
      <c r="AS677" s="1"/>
      <c r="AT677" s="1"/>
      <c r="AU677" s="1"/>
      <c r="AV677" s="1"/>
      <c r="AW677" s="1"/>
      <c r="AX677" s="1"/>
      <c r="AY677" s="1"/>
    </row>
    <row r="678" spans="1:51" x14ac:dyDescent="0.25">
      <c r="F678"/>
      <c r="G678" s="2"/>
      <c r="O678" s="4"/>
      <c r="P678" s="9"/>
      <c r="Q678" s="9"/>
      <c r="R678" s="9"/>
      <c r="S678" s="9"/>
      <c r="T678" s="9"/>
      <c r="U678" s="9"/>
      <c r="V678" s="9"/>
      <c r="W678" s="9"/>
      <c r="X678" s="9"/>
      <c r="Y678" s="9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P678" s="1"/>
      <c r="AQ678" s="1"/>
      <c r="AR678" s="1"/>
      <c r="AS678" s="1"/>
      <c r="AT678" s="1"/>
      <c r="AU678" s="1"/>
      <c r="AV678" s="1"/>
      <c r="AW678" s="1"/>
      <c r="AX678" s="1"/>
      <c r="AY678" s="1"/>
    </row>
    <row r="679" spans="1:51" x14ac:dyDescent="0.25">
      <c r="F679" s="2"/>
      <c r="G679" s="2"/>
      <c r="O679" s="4"/>
      <c r="P679" s="9"/>
      <c r="Q679" s="9"/>
      <c r="R679" s="9"/>
      <c r="S679" s="9"/>
      <c r="T679" s="9"/>
      <c r="U679" s="9"/>
      <c r="V679" s="9"/>
      <c r="W679" s="9"/>
      <c r="X679" s="9"/>
      <c r="Y679" s="9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P679" s="1"/>
      <c r="AQ679" s="1"/>
      <c r="AR679" s="1"/>
      <c r="AS679" s="1"/>
      <c r="AT679" s="1"/>
      <c r="AU679" s="1"/>
      <c r="AV679" s="1"/>
      <c r="AW679" s="1"/>
      <c r="AX679" s="1"/>
      <c r="AY679" s="1"/>
    </row>
    <row r="680" spans="1:51" x14ac:dyDescent="0.25">
      <c r="F680"/>
      <c r="G680" s="2"/>
      <c r="O680" s="4"/>
      <c r="P680" s="9"/>
      <c r="Q680" s="9"/>
      <c r="R680" s="9"/>
      <c r="S680" s="9"/>
      <c r="T680" s="9"/>
      <c r="U680" s="9"/>
      <c r="V680" s="9"/>
      <c r="W680" s="9"/>
      <c r="X680" s="9"/>
      <c r="Y680" s="9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P680" s="1"/>
      <c r="AQ680" s="1"/>
      <c r="AR680" s="1"/>
      <c r="AS680" s="1"/>
      <c r="AT680" s="1"/>
      <c r="AU680" s="1"/>
      <c r="AV680" s="1"/>
      <c r="AW680" s="1"/>
      <c r="AX680" s="1"/>
      <c r="AY680" s="1"/>
    </row>
    <row r="681" spans="1:51" x14ac:dyDescent="0.25">
      <c r="G681" s="2"/>
      <c r="O681" s="4"/>
      <c r="P681" s="9"/>
      <c r="Q681" s="9"/>
      <c r="R681" s="9"/>
      <c r="S681" s="9"/>
      <c r="T681" s="9"/>
      <c r="U681" s="9"/>
      <c r="V681" s="9"/>
      <c r="W681" s="9"/>
      <c r="X681" s="9"/>
      <c r="Y681" s="9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P681" s="1"/>
      <c r="AQ681" s="1"/>
      <c r="AR681" s="1"/>
      <c r="AS681" s="1"/>
      <c r="AT681" s="1"/>
      <c r="AU681" s="1"/>
      <c r="AV681" s="1"/>
      <c r="AW681" s="1"/>
      <c r="AX681" s="1"/>
      <c r="AY681" s="1"/>
    </row>
    <row r="682" spans="1:51" x14ac:dyDescent="0.25">
      <c r="F682" s="2"/>
      <c r="G682" s="2"/>
      <c r="O682" s="4"/>
      <c r="P682" s="9"/>
      <c r="Q682" s="9"/>
      <c r="R682" s="9"/>
      <c r="S682" s="9"/>
      <c r="T682" s="9"/>
      <c r="U682" s="9"/>
      <c r="V682" s="9"/>
      <c r="W682" s="9"/>
      <c r="X682" s="9"/>
      <c r="Y682" s="9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P682" s="1"/>
      <c r="AQ682" s="1"/>
      <c r="AR682" s="1"/>
      <c r="AS682" s="1"/>
      <c r="AT682" s="1"/>
      <c r="AU682" s="1"/>
      <c r="AV682" s="1"/>
      <c r="AW682" s="1"/>
      <c r="AX682" s="1"/>
      <c r="AY682" s="1"/>
    </row>
    <row r="683" spans="1:51" x14ac:dyDescent="0.25">
      <c r="A683" s="11"/>
      <c r="F683" s="2"/>
      <c r="G683" s="2"/>
      <c r="O683" s="4"/>
      <c r="P683" s="9"/>
      <c r="Q683" s="9"/>
      <c r="R683" s="9"/>
      <c r="S683" s="9"/>
      <c r="T683" s="9"/>
      <c r="U683" s="9"/>
      <c r="V683" s="9"/>
      <c r="W683" s="9"/>
      <c r="X683" s="9"/>
      <c r="Y683" s="9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P683" s="1"/>
      <c r="AQ683" s="1"/>
      <c r="AR683" s="1"/>
      <c r="AS683" s="1"/>
      <c r="AT683" s="1"/>
      <c r="AU683" s="1"/>
      <c r="AV683" s="1"/>
      <c r="AW683" s="1"/>
      <c r="AX683" s="1"/>
      <c r="AY683" s="1"/>
    </row>
    <row r="684" spans="1:51" x14ac:dyDescent="0.25">
      <c r="F684"/>
      <c r="G684" s="2"/>
      <c r="O684" s="4"/>
      <c r="P684" s="9"/>
      <c r="Q684" s="9"/>
      <c r="R684" s="9"/>
      <c r="S684" s="9"/>
      <c r="T684" s="9"/>
      <c r="U684" s="9"/>
      <c r="V684" s="9"/>
      <c r="W684" s="9"/>
      <c r="X684" s="9"/>
      <c r="Y684" s="9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P684" s="1"/>
      <c r="AQ684" s="1"/>
      <c r="AR684" s="1"/>
      <c r="AS684" s="1"/>
      <c r="AT684" s="1"/>
      <c r="AU684" s="1"/>
      <c r="AV684" s="1"/>
      <c r="AW684" s="1"/>
      <c r="AX684" s="1"/>
      <c r="AY684" s="1"/>
    </row>
    <row r="685" spans="1:51" x14ac:dyDescent="0.25">
      <c r="F685" s="2"/>
      <c r="G685" s="2"/>
      <c r="O685" s="4"/>
      <c r="P685" s="9"/>
      <c r="Q685" s="9"/>
      <c r="R685" s="9"/>
      <c r="S685" s="9"/>
      <c r="T685" s="9"/>
      <c r="U685" s="9"/>
      <c r="V685" s="9"/>
      <c r="W685" s="9"/>
      <c r="X685" s="9"/>
      <c r="Y685" s="9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P685" s="1"/>
      <c r="AQ685" s="1"/>
      <c r="AR685" s="1"/>
      <c r="AS685" s="1"/>
      <c r="AT685" s="1"/>
      <c r="AU685" s="1"/>
      <c r="AV685" s="1"/>
      <c r="AW685" s="1"/>
      <c r="AX685" s="1"/>
      <c r="AY685" s="1"/>
    </row>
    <row r="686" spans="1:51" x14ac:dyDescent="0.25">
      <c r="F686"/>
      <c r="G686" s="2"/>
      <c r="O686" s="4"/>
      <c r="P686" s="9"/>
      <c r="Q686" s="9"/>
      <c r="R686" s="9"/>
      <c r="S686" s="9"/>
      <c r="T686" s="9"/>
      <c r="U686" s="9"/>
      <c r="V686" s="9"/>
      <c r="W686" s="9"/>
      <c r="X686" s="9"/>
      <c r="Y686" s="9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P686" s="1"/>
      <c r="AQ686" s="1"/>
      <c r="AR686" s="1"/>
      <c r="AS686" s="1"/>
      <c r="AT686" s="1"/>
      <c r="AU686" s="1"/>
      <c r="AV686" s="1"/>
      <c r="AW686" s="1"/>
      <c r="AX686" s="1"/>
      <c r="AY686" s="1"/>
    </row>
    <row r="687" spans="1:51" s="14" customFormat="1" x14ac:dyDescent="0.25">
      <c r="F687" s="15"/>
      <c r="G687" s="15"/>
      <c r="O687" s="16"/>
      <c r="P687" s="10"/>
      <c r="Q687" s="10"/>
      <c r="R687" s="10"/>
      <c r="S687" s="10"/>
      <c r="T687" s="10"/>
      <c r="U687" s="10"/>
      <c r="V687" s="10"/>
      <c r="W687" s="10"/>
      <c r="X687" s="10"/>
      <c r="Y687" s="10"/>
      <c r="AB687" s="10"/>
      <c r="AC687" s="10"/>
      <c r="AD687" s="10"/>
      <c r="AE687" s="10"/>
      <c r="AF687" s="10"/>
      <c r="AG687" s="10"/>
      <c r="AH687" s="10"/>
      <c r="AI687" s="10"/>
      <c r="AJ687" s="10"/>
      <c r="AK687" s="10"/>
      <c r="AL687" s="10"/>
      <c r="AP687" s="17"/>
      <c r="AQ687" s="17"/>
      <c r="AR687" s="17"/>
      <c r="AS687" s="17"/>
      <c r="AT687" s="17"/>
      <c r="AU687" s="17"/>
      <c r="AV687" s="17"/>
      <c r="AW687" s="17"/>
      <c r="AX687" s="17"/>
      <c r="AY687" s="17"/>
    </row>
    <row r="688" spans="1:51" s="14" customFormat="1" x14ac:dyDescent="0.25">
      <c r="F688" s="15"/>
      <c r="G688" s="15"/>
      <c r="O688" s="16"/>
      <c r="P688" s="10"/>
      <c r="Q688" s="10"/>
      <c r="R688" s="10"/>
      <c r="S688" s="10"/>
      <c r="T688" s="10"/>
      <c r="U688" s="10"/>
      <c r="V688" s="10"/>
      <c r="W688" s="10"/>
      <c r="X688" s="10"/>
      <c r="Y688" s="10"/>
      <c r="AB688" s="10"/>
      <c r="AC688" s="10"/>
      <c r="AD688" s="10"/>
      <c r="AE688" s="10"/>
      <c r="AF688" s="10"/>
      <c r="AG688" s="10"/>
      <c r="AH688" s="10"/>
      <c r="AI688" s="10"/>
      <c r="AJ688" s="10"/>
      <c r="AK688" s="10"/>
      <c r="AL688" s="10"/>
      <c r="AP688" s="17"/>
      <c r="AQ688" s="17"/>
      <c r="AR688" s="17"/>
      <c r="AS688" s="17"/>
      <c r="AT688" s="17"/>
      <c r="AU688" s="17"/>
      <c r="AV688" s="17"/>
      <c r="AW688" s="17"/>
      <c r="AX688" s="17"/>
      <c r="AY688" s="17"/>
    </row>
    <row r="689" spans="1:51" s="14" customFormat="1" x14ac:dyDescent="0.25">
      <c r="G689" s="15"/>
      <c r="O689" s="16"/>
      <c r="P689" s="10"/>
      <c r="Q689" s="10"/>
      <c r="R689" s="10"/>
      <c r="S689" s="10"/>
      <c r="T689" s="10"/>
      <c r="U689" s="10"/>
      <c r="V689" s="10"/>
      <c r="W689" s="10"/>
      <c r="X689" s="10"/>
      <c r="Y689" s="10"/>
      <c r="AB689" s="10"/>
      <c r="AC689" s="10"/>
      <c r="AD689" s="10"/>
      <c r="AE689" s="10"/>
      <c r="AF689" s="10"/>
      <c r="AG689" s="10"/>
      <c r="AH689" s="10"/>
      <c r="AI689" s="10"/>
      <c r="AJ689" s="10"/>
      <c r="AK689" s="10"/>
      <c r="AL689" s="10"/>
      <c r="AP689" s="17"/>
      <c r="AQ689" s="17"/>
      <c r="AR689" s="17"/>
      <c r="AS689" s="17"/>
      <c r="AT689" s="17"/>
      <c r="AU689" s="17"/>
      <c r="AV689" s="17"/>
      <c r="AW689" s="17"/>
      <c r="AX689" s="17"/>
      <c r="AY689" s="17"/>
    </row>
    <row r="690" spans="1:51" x14ac:dyDescent="0.25">
      <c r="F690" s="2"/>
      <c r="G690" s="2"/>
      <c r="O690" s="4"/>
      <c r="P690" s="9"/>
      <c r="Q690" s="9"/>
      <c r="R690" s="9"/>
      <c r="S690" s="9"/>
      <c r="T690" s="9"/>
      <c r="U690" s="9"/>
      <c r="V690" s="9"/>
      <c r="W690" s="9"/>
      <c r="X690" s="9"/>
      <c r="Y690" s="9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P690" s="1"/>
      <c r="AQ690" s="1"/>
      <c r="AR690" s="1"/>
      <c r="AS690" s="1"/>
      <c r="AT690" s="1"/>
      <c r="AU690" s="1"/>
      <c r="AV690" s="1"/>
      <c r="AW690" s="1"/>
      <c r="AX690" s="1"/>
      <c r="AY690" s="1"/>
    </row>
    <row r="691" spans="1:51" x14ac:dyDescent="0.25">
      <c r="F691"/>
      <c r="G691" s="2"/>
      <c r="O691" s="4"/>
      <c r="P691" s="9"/>
      <c r="Q691" s="9"/>
      <c r="R691" s="9"/>
      <c r="S691" s="9"/>
      <c r="T691" s="9"/>
      <c r="U691" s="9"/>
      <c r="V691" s="9"/>
      <c r="W691" s="9"/>
      <c r="X691" s="9"/>
      <c r="Y691" s="9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P691" s="1"/>
      <c r="AQ691" s="1"/>
      <c r="AR691" s="1"/>
      <c r="AS691" s="1"/>
      <c r="AT691" s="1"/>
      <c r="AU691" s="1"/>
      <c r="AV691" s="1"/>
      <c r="AW691" s="1"/>
      <c r="AX691" s="1"/>
      <c r="AY691" s="1"/>
    </row>
    <row r="692" spans="1:51" s="14" customFormat="1" x14ac:dyDescent="0.25">
      <c r="F692" s="15"/>
      <c r="G692" s="15"/>
      <c r="O692" s="16"/>
      <c r="P692" s="10"/>
      <c r="Q692" s="10"/>
      <c r="R692" s="10"/>
      <c r="S692" s="10"/>
      <c r="T692" s="10"/>
      <c r="U692" s="10"/>
      <c r="V692" s="10"/>
      <c r="W692" s="10"/>
      <c r="X692" s="10"/>
      <c r="Y692" s="10"/>
      <c r="AB692" s="10"/>
      <c r="AC692" s="10"/>
      <c r="AD692" s="10"/>
      <c r="AE692" s="10"/>
      <c r="AF692" s="10"/>
      <c r="AG692" s="10"/>
      <c r="AH692" s="10"/>
      <c r="AI692" s="10"/>
      <c r="AJ692" s="10"/>
      <c r="AK692" s="10"/>
      <c r="AL692" s="10"/>
      <c r="AP692" s="17"/>
      <c r="AQ692" s="17"/>
      <c r="AR692" s="17"/>
      <c r="AS692" s="17"/>
      <c r="AT692" s="17"/>
      <c r="AU692" s="17"/>
      <c r="AV692" s="17"/>
      <c r="AW692" s="17"/>
      <c r="AX692" s="17"/>
      <c r="AY692" s="17"/>
    </row>
    <row r="693" spans="1:51" s="14" customFormat="1" x14ac:dyDescent="0.25">
      <c r="A693" s="18"/>
      <c r="F693" s="15"/>
      <c r="G693" s="15"/>
      <c r="O693" s="16"/>
      <c r="P693" s="10"/>
      <c r="Q693" s="10"/>
      <c r="R693" s="10"/>
      <c r="S693" s="10"/>
      <c r="T693" s="10"/>
      <c r="U693" s="10"/>
      <c r="V693" s="10"/>
      <c r="W693" s="10"/>
      <c r="X693" s="10"/>
      <c r="Y693" s="10"/>
      <c r="AB693" s="10"/>
      <c r="AC693" s="10"/>
      <c r="AD693" s="10"/>
      <c r="AE693" s="10"/>
      <c r="AF693" s="10"/>
      <c r="AG693" s="10"/>
      <c r="AH693" s="10"/>
      <c r="AI693" s="10"/>
      <c r="AJ693" s="10"/>
      <c r="AK693" s="10"/>
      <c r="AL693" s="10"/>
      <c r="AP693" s="17"/>
      <c r="AQ693" s="17"/>
      <c r="AR693" s="17"/>
      <c r="AS693" s="17"/>
      <c r="AT693" s="17"/>
      <c r="AU693" s="17"/>
      <c r="AV693" s="17"/>
      <c r="AW693" s="17"/>
      <c r="AX693" s="17"/>
      <c r="AY693" s="17"/>
    </row>
    <row r="694" spans="1:51" s="14" customFormat="1" x14ac:dyDescent="0.25">
      <c r="G694" s="15"/>
      <c r="O694" s="16"/>
      <c r="P694" s="10"/>
      <c r="Q694" s="10"/>
      <c r="R694" s="10"/>
      <c r="S694" s="10"/>
      <c r="T694" s="10"/>
      <c r="U694" s="10"/>
      <c r="V694" s="10"/>
      <c r="W694" s="10"/>
      <c r="X694" s="10"/>
      <c r="Y694" s="10"/>
      <c r="AB694" s="10"/>
      <c r="AC694" s="10"/>
      <c r="AD694" s="10"/>
      <c r="AE694" s="10"/>
      <c r="AF694" s="10"/>
      <c r="AG694" s="10"/>
      <c r="AH694" s="10"/>
      <c r="AI694" s="10"/>
      <c r="AJ694" s="10"/>
      <c r="AK694" s="10"/>
      <c r="AL694" s="10"/>
      <c r="AP694" s="17"/>
      <c r="AQ694" s="17"/>
      <c r="AR694" s="17"/>
      <c r="AS694" s="17"/>
      <c r="AT694" s="17"/>
      <c r="AU694" s="17"/>
      <c r="AV694" s="17"/>
      <c r="AW694" s="17"/>
      <c r="AX694" s="17"/>
      <c r="AY694" s="17"/>
    </row>
    <row r="695" spans="1:51" x14ac:dyDescent="0.25">
      <c r="F695" s="2"/>
      <c r="G695" s="2"/>
      <c r="O695" s="4"/>
      <c r="P695" s="9"/>
      <c r="Q695" s="9"/>
      <c r="R695" s="9"/>
      <c r="S695" s="9"/>
      <c r="T695" s="9"/>
      <c r="U695" s="9"/>
      <c r="V695" s="9"/>
      <c r="W695" s="9"/>
      <c r="X695" s="9"/>
      <c r="Y695" s="9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P695" s="1"/>
      <c r="AQ695" s="1"/>
      <c r="AR695" s="1"/>
      <c r="AS695" s="1"/>
      <c r="AT695" s="1"/>
      <c r="AU695" s="1"/>
      <c r="AV695" s="1"/>
      <c r="AW695" s="1"/>
      <c r="AX695" s="1"/>
      <c r="AY695" s="1"/>
    </row>
    <row r="696" spans="1:51" x14ac:dyDescent="0.25">
      <c r="F696"/>
      <c r="G696" s="2"/>
      <c r="O696" s="4"/>
      <c r="P696" s="9"/>
      <c r="Q696" s="9"/>
      <c r="R696" s="9"/>
      <c r="S696" s="9"/>
      <c r="T696" s="9"/>
      <c r="U696" s="9"/>
      <c r="V696" s="9"/>
      <c r="W696" s="9"/>
      <c r="X696" s="9"/>
      <c r="Y696" s="9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P696" s="1"/>
      <c r="AQ696" s="1"/>
      <c r="AR696" s="1"/>
      <c r="AS696" s="1"/>
      <c r="AT696" s="1"/>
      <c r="AU696" s="1"/>
      <c r="AV696" s="1"/>
      <c r="AW696" s="1"/>
      <c r="AX696" s="1"/>
      <c r="AY696" s="1"/>
    </row>
    <row r="697" spans="1:51" s="14" customFormat="1" x14ac:dyDescent="0.25">
      <c r="F697" s="15"/>
      <c r="G697" s="15"/>
      <c r="O697" s="16"/>
      <c r="P697" s="10"/>
      <c r="Q697" s="10"/>
      <c r="R697" s="10"/>
      <c r="S697" s="10"/>
      <c r="T697" s="10"/>
      <c r="U697" s="10"/>
      <c r="V697" s="10"/>
      <c r="W697" s="10"/>
      <c r="X697" s="10"/>
      <c r="Y697" s="10"/>
      <c r="AB697" s="10"/>
      <c r="AC697" s="10"/>
      <c r="AD697" s="10"/>
      <c r="AE697" s="10"/>
      <c r="AF697" s="10"/>
      <c r="AG697" s="10"/>
      <c r="AH697" s="10"/>
      <c r="AI697" s="10"/>
      <c r="AJ697" s="10"/>
      <c r="AK697" s="10"/>
      <c r="AL697" s="10"/>
      <c r="AP697" s="17"/>
      <c r="AQ697" s="17"/>
      <c r="AR697" s="17"/>
      <c r="AS697" s="17"/>
      <c r="AT697" s="17"/>
      <c r="AU697" s="17"/>
      <c r="AV697" s="17"/>
      <c r="AW697" s="17"/>
      <c r="AX697" s="17"/>
      <c r="AY697" s="17"/>
    </row>
    <row r="698" spans="1:51" s="14" customFormat="1" x14ac:dyDescent="0.25">
      <c r="A698" s="18"/>
      <c r="F698" s="15"/>
      <c r="G698" s="15"/>
      <c r="O698" s="16"/>
      <c r="P698" s="10"/>
      <c r="Q698" s="10"/>
      <c r="R698" s="10"/>
      <c r="S698" s="10"/>
      <c r="T698" s="10"/>
      <c r="U698" s="10"/>
      <c r="V698" s="10"/>
      <c r="W698" s="10"/>
      <c r="X698" s="10"/>
      <c r="Y698" s="10"/>
      <c r="AB698" s="10"/>
      <c r="AC698" s="10"/>
      <c r="AD698" s="10"/>
      <c r="AE698" s="10"/>
      <c r="AF698" s="10"/>
      <c r="AG698" s="10"/>
      <c r="AH698" s="10"/>
      <c r="AI698" s="10"/>
      <c r="AJ698" s="10"/>
      <c r="AK698" s="10"/>
      <c r="AL698" s="10"/>
      <c r="AP698" s="17"/>
      <c r="AQ698" s="17"/>
      <c r="AR698" s="17"/>
      <c r="AS698" s="17"/>
      <c r="AT698" s="17"/>
      <c r="AU698" s="17"/>
      <c r="AV698" s="17"/>
      <c r="AW698" s="17"/>
      <c r="AX698" s="17"/>
      <c r="AY698" s="17"/>
    </row>
    <row r="699" spans="1:51" s="14" customFormat="1" x14ac:dyDescent="0.25">
      <c r="G699" s="15"/>
      <c r="O699" s="16"/>
      <c r="P699" s="10"/>
      <c r="Q699" s="10"/>
      <c r="R699" s="10"/>
      <c r="S699" s="10"/>
      <c r="T699" s="10"/>
      <c r="U699" s="10"/>
      <c r="V699" s="10"/>
      <c r="W699" s="10"/>
      <c r="X699" s="10"/>
      <c r="Y699" s="10"/>
      <c r="AB699" s="10"/>
      <c r="AC699" s="10"/>
      <c r="AD699" s="10"/>
      <c r="AE699" s="10"/>
      <c r="AF699" s="10"/>
      <c r="AG699" s="10"/>
      <c r="AH699" s="10"/>
      <c r="AI699" s="10"/>
      <c r="AJ699" s="10"/>
      <c r="AK699" s="10"/>
      <c r="AL699" s="10"/>
      <c r="AP699" s="17"/>
      <c r="AQ699" s="17"/>
      <c r="AR699" s="17"/>
      <c r="AS699" s="17"/>
      <c r="AT699" s="17"/>
      <c r="AU699" s="17"/>
      <c r="AV699" s="17"/>
      <c r="AW699" s="17"/>
      <c r="AX699" s="17"/>
      <c r="AY699" s="17"/>
    </row>
    <row r="700" spans="1:51" s="14" customFormat="1" x14ac:dyDescent="0.25">
      <c r="A700" s="18"/>
      <c r="G700" s="15"/>
      <c r="O700" s="16"/>
      <c r="P700" s="10"/>
      <c r="Q700" s="10"/>
      <c r="R700" s="10"/>
      <c r="S700" s="10"/>
      <c r="T700" s="10"/>
      <c r="U700" s="10"/>
      <c r="V700" s="10"/>
      <c r="W700" s="10"/>
      <c r="X700" s="10"/>
      <c r="Y700" s="10"/>
      <c r="AB700" s="10"/>
      <c r="AC700" s="10"/>
      <c r="AD700" s="10"/>
      <c r="AE700" s="10"/>
      <c r="AF700" s="10"/>
      <c r="AG700" s="10"/>
      <c r="AH700" s="10"/>
      <c r="AI700" s="10"/>
      <c r="AJ700" s="10"/>
      <c r="AK700" s="10"/>
      <c r="AL700" s="10"/>
      <c r="AP700" s="17"/>
      <c r="AQ700" s="17"/>
      <c r="AR700" s="17"/>
      <c r="AS700" s="17"/>
      <c r="AT700" s="17"/>
      <c r="AU700" s="17"/>
      <c r="AV700" s="17"/>
      <c r="AW700" s="17"/>
      <c r="AX700" s="17"/>
      <c r="AY700" s="17"/>
    </row>
    <row r="701" spans="1:51" x14ac:dyDescent="0.25">
      <c r="F701" s="2"/>
      <c r="G701" s="2"/>
      <c r="O701" s="4"/>
      <c r="P701" s="9"/>
      <c r="Q701" s="9"/>
      <c r="R701" s="9"/>
      <c r="S701" s="9"/>
      <c r="T701" s="9"/>
      <c r="U701" s="9"/>
      <c r="V701" s="9"/>
      <c r="W701" s="9"/>
      <c r="X701" s="9"/>
      <c r="Y701" s="9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P701" s="1"/>
      <c r="AQ701" s="1"/>
      <c r="AR701" s="1"/>
      <c r="AS701" s="1"/>
      <c r="AT701" s="1"/>
      <c r="AU701" s="1"/>
      <c r="AV701" s="1"/>
      <c r="AW701" s="1"/>
      <c r="AX701" s="1"/>
      <c r="AY701" s="1"/>
    </row>
    <row r="702" spans="1:51" x14ac:dyDescent="0.25">
      <c r="F702"/>
      <c r="G702" s="2"/>
      <c r="O702" s="4"/>
      <c r="P702" s="9"/>
      <c r="Q702" s="9"/>
      <c r="R702" s="9"/>
      <c r="S702" s="9"/>
      <c r="T702" s="9"/>
      <c r="U702" s="9"/>
      <c r="V702" s="9"/>
      <c r="W702" s="9"/>
      <c r="X702" s="9"/>
      <c r="Y702" s="9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P702" s="1"/>
      <c r="AQ702" s="1"/>
      <c r="AR702" s="1"/>
      <c r="AS702" s="1"/>
      <c r="AT702" s="1"/>
      <c r="AU702" s="1"/>
      <c r="AV702" s="1"/>
      <c r="AW702" s="1"/>
      <c r="AX702" s="1"/>
      <c r="AY702" s="1"/>
    </row>
    <row r="703" spans="1:51" x14ac:dyDescent="0.25">
      <c r="F703" s="2"/>
      <c r="G703" s="2"/>
      <c r="O703" s="4"/>
      <c r="P703" s="9"/>
      <c r="Q703" s="9"/>
      <c r="R703" s="9"/>
      <c r="S703" s="9"/>
      <c r="T703" s="9"/>
      <c r="U703" s="9"/>
      <c r="V703" s="9"/>
      <c r="W703" s="9"/>
      <c r="X703" s="9"/>
      <c r="Y703" s="9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P703" s="1"/>
      <c r="AQ703" s="1"/>
      <c r="AR703" s="1"/>
      <c r="AS703" s="1"/>
      <c r="AT703" s="1"/>
      <c r="AU703" s="1"/>
      <c r="AV703" s="1"/>
      <c r="AW703" s="1"/>
      <c r="AX703" s="1"/>
      <c r="AY703" s="1"/>
    </row>
    <row r="704" spans="1:51" x14ac:dyDescent="0.25">
      <c r="F704" s="2"/>
      <c r="G704" s="2"/>
      <c r="O704" s="4"/>
      <c r="P704" s="9"/>
      <c r="Q704" s="9"/>
      <c r="R704" s="9"/>
      <c r="S704" s="9"/>
      <c r="T704" s="9"/>
      <c r="U704" s="9"/>
      <c r="V704" s="9"/>
      <c r="W704" s="9"/>
      <c r="X704" s="9"/>
      <c r="Y704" s="9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P704" s="1"/>
      <c r="AQ704" s="1"/>
      <c r="AR704" s="1"/>
      <c r="AS704" s="1"/>
      <c r="AT704" s="1"/>
      <c r="AU704" s="1"/>
      <c r="AV704" s="1"/>
      <c r="AW704" s="1"/>
      <c r="AX704" s="1"/>
      <c r="AY704" s="1"/>
    </row>
    <row r="705" spans="1:51" s="14" customFormat="1" x14ac:dyDescent="0.25">
      <c r="G705" s="15"/>
      <c r="O705" s="16"/>
      <c r="P705" s="10"/>
      <c r="Q705" s="10"/>
      <c r="R705" s="10"/>
      <c r="S705" s="10"/>
      <c r="T705" s="10"/>
      <c r="U705" s="10"/>
      <c r="V705" s="10"/>
      <c r="W705" s="10"/>
      <c r="X705" s="10"/>
      <c r="Y705" s="10"/>
      <c r="AB705" s="10"/>
      <c r="AC705" s="10"/>
      <c r="AD705" s="10"/>
      <c r="AE705" s="10"/>
      <c r="AF705" s="10"/>
      <c r="AG705" s="10"/>
      <c r="AH705" s="10"/>
      <c r="AI705" s="10"/>
      <c r="AJ705" s="10"/>
      <c r="AK705" s="10"/>
      <c r="AL705" s="10"/>
      <c r="AP705" s="17"/>
      <c r="AQ705" s="17"/>
      <c r="AR705" s="17"/>
      <c r="AS705" s="17"/>
      <c r="AT705" s="17"/>
      <c r="AU705" s="17"/>
      <c r="AV705" s="17"/>
      <c r="AW705" s="17"/>
      <c r="AX705" s="17"/>
      <c r="AY705" s="17"/>
    </row>
    <row r="706" spans="1:51" s="14" customFormat="1" x14ac:dyDescent="0.25">
      <c r="G706" s="15"/>
      <c r="O706" s="16"/>
      <c r="P706" s="10"/>
      <c r="Q706" s="10"/>
      <c r="R706" s="10"/>
      <c r="S706" s="10"/>
      <c r="T706" s="10"/>
      <c r="U706" s="10"/>
      <c r="V706" s="10"/>
      <c r="W706" s="10"/>
      <c r="X706" s="10"/>
      <c r="Y706" s="10"/>
      <c r="AB706" s="10"/>
      <c r="AC706" s="10"/>
      <c r="AD706" s="10"/>
      <c r="AE706" s="10"/>
      <c r="AF706" s="10"/>
      <c r="AG706" s="10"/>
      <c r="AH706" s="10"/>
      <c r="AI706" s="10"/>
      <c r="AJ706" s="10"/>
      <c r="AK706" s="10"/>
      <c r="AL706" s="10"/>
      <c r="AP706" s="17"/>
      <c r="AQ706" s="17"/>
      <c r="AR706" s="17"/>
      <c r="AS706" s="17"/>
      <c r="AT706" s="17"/>
      <c r="AU706" s="17"/>
      <c r="AV706" s="17"/>
      <c r="AW706" s="17"/>
      <c r="AX706" s="17"/>
      <c r="AY706" s="17"/>
    </row>
    <row r="707" spans="1:51" x14ac:dyDescent="0.25">
      <c r="F707" s="2"/>
      <c r="G707" s="2"/>
      <c r="O707" s="4"/>
      <c r="P707" s="9"/>
      <c r="Q707" s="9"/>
      <c r="R707" s="9"/>
      <c r="S707" s="9"/>
      <c r="T707" s="9"/>
      <c r="U707" s="9"/>
      <c r="V707" s="9"/>
      <c r="W707" s="9"/>
      <c r="X707" s="9"/>
      <c r="Y707" s="9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P707" s="1"/>
      <c r="AQ707" s="1"/>
      <c r="AR707" s="1"/>
      <c r="AS707" s="1"/>
      <c r="AT707" s="1"/>
      <c r="AU707" s="1"/>
      <c r="AV707" s="1"/>
      <c r="AW707" s="1"/>
      <c r="AX707" s="1"/>
      <c r="AY707" s="1"/>
    </row>
    <row r="708" spans="1:51" x14ac:dyDescent="0.25">
      <c r="F708"/>
      <c r="G708" s="2"/>
      <c r="O708" s="4"/>
      <c r="P708" s="9"/>
      <c r="Q708" s="9"/>
      <c r="R708" s="9"/>
      <c r="S708" s="9"/>
      <c r="T708" s="9"/>
      <c r="U708" s="9"/>
      <c r="V708" s="9"/>
      <c r="W708" s="9"/>
      <c r="X708" s="9"/>
      <c r="Y708" s="9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P708" s="1"/>
      <c r="AQ708" s="1"/>
      <c r="AR708" s="1"/>
      <c r="AS708" s="1"/>
      <c r="AT708" s="1"/>
      <c r="AU708" s="1"/>
      <c r="AV708" s="1"/>
      <c r="AW708" s="1"/>
      <c r="AX708" s="1"/>
      <c r="AY708" s="1"/>
    </row>
    <row r="709" spans="1:51" x14ac:dyDescent="0.25">
      <c r="F709"/>
      <c r="G709" s="2"/>
      <c r="O709" s="4"/>
      <c r="P709" s="9"/>
      <c r="Q709" s="9"/>
      <c r="R709" s="9"/>
      <c r="S709" s="9"/>
      <c r="T709" s="9"/>
      <c r="U709" s="9"/>
      <c r="V709" s="9"/>
      <c r="W709" s="9"/>
      <c r="X709" s="9"/>
      <c r="Y709" s="9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P709" s="1"/>
      <c r="AQ709" s="1"/>
      <c r="AR709" s="1"/>
      <c r="AS709" s="1"/>
      <c r="AT709" s="1"/>
      <c r="AU709" s="1"/>
      <c r="AV709" s="1"/>
      <c r="AW709" s="1"/>
      <c r="AX709" s="1"/>
      <c r="AY709" s="1"/>
    </row>
    <row r="710" spans="1:51" x14ac:dyDescent="0.25">
      <c r="A710" s="11"/>
      <c r="F710"/>
      <c r="G710" s="2"/>
      <c r="O710" s="4"/>
      <c r="P710" s="9"/>
      <c r="Q710" s="9"/>
      <c r="R710" s="9"/>
      <c r="S710" s="9"/>
      <c r="T710" s="9"/>
      <c r="U710" s="9"/>
      <c r="V710" s="9"/>
      <c r="W710" s="9"/>
      <c r="X710" s="9"/>
      <c r="Y710" s="9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P710" s="1"/>
      <c r="AQ710" s="1"/>
      <c r="AR710" s="1"/>
      <c r="AS710" s="1"/>
      <c r="AT710" s="1"/>
      <c r="AU710" s="1"/>
      <c r="AV710" s="1"/>
      <c r="AW710" s="1"/>
      <c r="AX710" s="1"/>
      <c r="AY710" s="1"/>
    </row>
    <row r="711" spans="1:51" x14ac:dyDescent="0.25">
      <c r="F711"/>
      <c r="G711" s="2"/>
      <c r="O711" s="4"/>
      <c r="P711" s="9"/>
      <c r="Q711" s="9"/>
      <c r="R711" s="9"/>
      <c r="S711" s="9"/>
      <c r="T711" s="9"/>
      <c r="U711" s="9"/>
      <c r="V711" s="9"/>
      <c r="W711" s="9"/>
      <c r="X711" s="9"/>
      <c r="Y711" s="9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P711" s="1"/>
      <c r="AQ711" s="1"/>
      <c r="AR711" s="1"/>
      <c r="AS711" s="1"/>
      <c r="AT711" s="1"/>
      <c r="AU711" s="1"/>
      <c r="AV711" s="1"/>
      <c r="AW711" s="1"/>
      <c r="AX711" s="1"/>
      <c r="AY711" s="1"/>
    </row>
    <row r="712" spans="1:51" x14ac:dyDescent="0.25">
      <c r="F712"/>
      <c r="G712" s="2"/>
      <c r="O712" s="4"/>
      <c r="P712" s="9"/>
      <c r="Q712" s="9"/>
      <c r="R712" s="9"/>
      <c r="S712" s="9"/>
      <c r="T712" s="9"/>
      <c r="U712" s="9"/>
      <c r="V712" s="9"/>
      <c r="W712" s="9"/>
      <c r="X712" s="9"/>
      <c r="Y712" s="9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P712" s="1"/>
      <c r="AQ712" s="1"/>
      <c r="AR712" s="1"/>
      <c r="AS712" s="1"/>
      <c r="AT712" s="1"/>
      <c r="AU712" s="1"/>
      <c r="AV712" s="1"/>
      <c r="AW712" s="1"/>
      <c r="AX712" s="1"/>
      <c r="AY712" s="1"/>
    </row>
    <row r="713" spans="1:51" x14ac:dyDescent="0.25">
      <c r="A713" s="11"/>
      <c r="F713"/>
      <c r="G713" s="2"/>
      <c r="O713" s="4"/>
      <c r="P713" s="9"/>
      <c r="Q713" s="9"/>
      <c r="R713" s="9"/>
      <c r="S713" s="9"/>
      <c r="T713" s="9"/>
      <c r="U713" s="9"/>
      <c r="V713" s="9"/>
      <c r="W713" s="9"/>
      <c r="X713" s="9"/>
      <c r="Y713" s="9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P713" s="1"/>
      <c r="AQ713" s="1"/>
      <c r="AR713" s="1"/>
      <c r="AS713" s="1"/>
      <c r="AT713" s="1"/>
      <c r="AU713" s="1"/>
      <c r="AV713" s="1"/>
      <c r="AW713" s="1"/>
      <c r="AX713" s="1"/>
      <c r="AY713" s="1"/>
    </row>
    <row r="714" spans="1:51" x14ac:dyDescent="0.25">
      <c r="F714"/>
      <c r="G714" s="2"/>
      <c r="O714" s="4"/>
      <c r="P714" s="9"/>
      <c r="Q714" s="9"/>
      <c r="R714" s="9"/>
      <c r="S714" s="9"/>
      <c r="T714" s="9"/>
      <c r="U714" s="9"/>
      <c r="V714" s="9"/>
      <c r="W714" s="9"/>
      <c r="X714" s="9"/>
      <c r="Y714" s="9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P714" s="1"/>
      <c r="AQ714" s="1"/>
      <c r="AR714" s="1"/>
      <c r="AS714" s="1"/>
      <c r="AT714" s="1"/>
      <c r="AU714" s="1"/>
      <c r="AV714" s="1"/>
      <c r="AW714" s="1"/>
      <c r="AX714" s="1"/>
      <c r="AY714" s="1"/>
    </row>
    <row r="715" spans="1:51" x14ac:dyDescent="0.25">
      <c r="F715"/>
      <c r="G715" s="2"/>
      <c r="O715" s="4"/>
      <c r="P715" s="9"/>
      <c r="Q715" s="9"/>
      <c r="R715" s="9"/>
      <c r="S715" s="9"/>
      <c r="T715" s="9"/>
      <c r="U715" s="9"/>
      <c r="V715" s="9"/>
      <c r="W715" s="9"/>
      <c r="X715" s="9"/>
      <c r="Y715" s="9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P715" s="1"/>
      <c r="AQ715" s="1"/>
      <c r="AR715" s="1"/>
      <c r="AS715" s="1"/>
      <c r="AT715" s="1"/>
      <c r="AU715" s="1"/>
      <c r="AV715" s="1"/>
      <c r="AW715" s="1"/>
      <c r="AX715" s="1"/>
      <c r="AY715" s="1"/>
    </row>
    <row r="716" spans="1:51" x14ac:dyDescent="0.25">
      <c r="A716" s="11"/>
      <c r="F716"/>
      <c r="G716" s="2"/>
      <c r="O716" s="4"/>
      <c r="P716" s="9"/>
      <c r="Q716" s="9"/>
      <c r="R716" s="9"/>
      <c r="S716" s="9"/>
      <c r="T716" s="9"/>
      <c r="U716" s="9"/>
      <c r="V716" s="9"/>
      <c r="W716" s="9"/>
      <c r="X716" s="9"/>
      <c r="Y716" s="9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P716" s="1"/>
      <c r="AQ716" s="1"/>
      <c r="AR716" s="1"/>
      <c r="AS716" s="1"/>
      <c r="AT716" s="1"/>
      <c r="AU716" s="1"/>
      <c r="AV716" s="1"/>
      <c r="AW716" s="1"/>
      <c r="AX716" s="1"/>
      <c r="AY716" s="1"/>
    </row>
    <row r="717" spans="1:51" s="14" customFormat="1" x14ac:dyDescent="0.25">
      <c r="G717" s="15"/>
      <c r="O717" s="16"/>
      <c r="P717" s="10"/>
      <c r="Q717" s="10"/>
      <c r="R717" s="10"/>
      <c r="S717" s="10"/>
      <c r="T717" s="10"/>
      <c r="U717" s="10"/>
      <c r="V717" s="10"/>
      <c r="W717" s="10"/>
      <c r="X717" s="10"/>
      <c r="Y717" s="10"/>
      <c r="AB717" s="10"/>
      <c r="AC717" s="10"/>
      <c r="AD717" s="10"/>
      <c r="AE717" s="10"/>
      <c r="AF717" s="10"/>
      <c r="AG717" s="10"/>
      <c r="AH717" s="10"/>
      <c r="AI717" s="10"/>
      <c r="AJ717" s="10"/>
      <c r="AK717" s="10"/>
      <c r="AL717" s="10"/>
      <c r="AP717" s="17"/>
      <c r="AQ717" s="17"/>
      <c r="AR717" s="17"/>
      <c r="AS717" s="17"/>
      <c r="AT717" s="17"/>
      <c r="AU717" s="17"/>
      <c r="AV717" s="17"/>
      <c r="AW717" s="17"/>
      <c r="AX717" s="17"/>
      <c r="AY717" s="17"/>
    </row>
    <row r="718" spans="1:51" s="14" customFormat="1" x14ac:dyDescent="0.25">
      <c r="G718" s="15"/>
      <c r="O718" s="16"/>
      <c r="P718" s="10"/>
      <c r="Q718" s="10"/>
      <c r="R718" s="10"/>
      <c r="S718" s="10"/>
      <c r="T718" s="10"/>
      <c r="U718" s="10"/>
      <c r="V718" s="10"/>
      <c r="W718" s="10"/>
      <c r="X718" s="10"/>
      <c r="Y718" s="10"/>
      <c r="AB718" s="10"/>
      <c r="AC718" s="10"/>
      <c r="AD718" s="10"/>
      <c r="AE718" s="10"/>
      <c r="AF718" s="10"/>
      <c r="AG718" s="10"/>
      <c r="AH718" s="10"/>
      <c r="AI718" s="10"/>
      <c r="AJ718" s="10"/>
      <c r="AK718" s="10"/>
      <c r="AL718" s="10"/>
      <c r="AP718" s="17"/>
      <c r="AQ718" s="17"/>
      <c r="AR718" s="17"/>
      <c r="AS718" s="17"/>
      <c r="AT718" s="17"/>
      <c r="AU718" s="17"/>
      <c r="AV718" s="17"/>
      <c r="AW718" s="17"/>
      <c r="AX718" s="17"/>
      <c r="AY718" s="17"/>
    </row>
    <row r="719" spans="1:51" x14ac:dyDescent="0.25">
      <c r="F719"/>
      <c r="G719" s="2"/>
      <c r="O719" s="4"/>
      <c r="P719" s="9"/>
      <c r="Q719" s="9"/>
      <c r="R719" s="9"/>
      <c r="S719" s="9"/>
      <c r="T719" s="9"/>
      <c r="U719" s="9"/>
      <c r="V719" s="9"/>
      <c r="W719" s="9"/>
      <c r="X719" s="9"/>
      <c r="Y719" s="9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P719" s="1"/>
      <c r="AQ719" s="1"/>
      <c r="AR719" s="1"/>
      <c r="AS719" s="1"/>
      <c r="AT719" s="1"/>
      <c r="AU719" s="1"/>
      <c r="AV719" s="1"/>
      <c r="AW719" s="1"/>
      <c r="AX719" s="1"/>
      <c r="AY719" s="1"/>
    </row>
    <row r="720" spans="1:51" x14ac:dyDescent="0.25">
      <c r="F720"/>
      <c r="G720" s="2"/>
      <c r="O720" s="4"/>
      <c r="P720" s="9"/>
      <c r="Q720" s="9"/>
      <c r="R720" s="9"/>
      <c r="S720" s="9"/>
      <c r="T720" s="9"/>
      <c r="U720" s="9"/>
      <c r="V720" s="9"/>
      <c r="W720" s="9"/>
      <c r="X720" s="9"/>
      <c r="Y720" s="9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P720" s="1"/>
      <c r="AQ720" s="1"/>
      <c r="AR720" s="1"/>
      <c r="AS720" s="1"/>
      <c r="AT720" s="1"/>
      <c r="AU720" s="1"/>
      <c r="AV720" s="1"/>
      <c r="AW720" s="1"/>
      <c r="AX720" s="1"/>
      <c r="AY720" s="1"/>
    </row>
    <row r="721" spans="1:51" x14ac:dyDescent="0.25">
      <c r="F721" s="2"/>
      <c r="G721" s="2"/>
      <c r="O721" s="4"/>
      <c r="P721" s="9"/>
      <c r="Q721" s="9"/>
      <c r="R721" s="9"/>
      <c r="S721" s="9"/>
      <c r="T721" s="9"/>
      <c r="U721" s="9"/>
      <c r="V721" s="9"/>
      <c r="W721" s="9"/>
      <c r="X721" s="9"/>
      <c r="Y721" s="9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P721" s="1"/>
      <c r="AQ721" s="1"/>
      <c r="AR721" s="1"/>
      <c r="AS721" s="1"/>
      <c r="AT721" s="1"/>
      <c r="AU721" s="1"/>
      <c r="AV721" s="1"/>
      <c r="AW721" s="1"/>
      <c r="AX721" s="1"/>
      <c r="AY721" s="1"/>
    </row>
    <row r="722" spans="1:51" x14ac:dyDescent="0.25">
      <c r="A722" s="11"/>
      <c r="F722" s="2"/>
      <c r="G722" s="2"/>
      <c r="O722" s="4"/>
      <c r="P722" s="9"/>
      <c r="Q722" s="9"/>
      <c r="R722" s="9"/>
      <c r="S722" s="9"/>
      <c r="T722" s="9"/>
      <c r="U722" s="9"/>
      <c r="V722" s="9"/>
      <c r="W722" s="9"/>
      <c r="X722" s="9"/>
      <c r="Y722" s="9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P722" s="1"/>
      <c r="AQ722" s="1"/>
      <c r="AR722" s="1"/>
      <c r="AS722" s="1"/>
      <c r="AT722" s="1"/>
      <c r="AU722" s="1"/>
      <c r="AV722" s="1"/>
      <c r="AW722" s="1"/>
      <c r="AX722" s="1"/>
      <c r="AY722" s="1"/>
    </row>
    <row r="723" spans="1:51" x14ac:dyDescent="0.25">
      <c r="F723"/>
      <c r="G723" s="2"/>
      <c r="O723" s="4"/>
      <c r="P723" s="9"/>
      <c r="Q723" s="9"/>
      <c r="R723" s="9"/>
      <c r="S723" s="9"/>
      <c r="T723" s="9"/>
      <c r="U723" s="9"/>
      <c r="V723" s="9"/>
      <c r="W723" s="9"/>
      <c r="X723" s="9"/>
      <c r="Y723" s="9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P723" s="1"/>
      <c r="AQ723" s="1"/>
      <c r="AR723" s="1"/>
      <c r="AS723" s="1"/>
      <c r="AT723" s="1"/>
      <c r="AU723" s="1"/>
      <c r="AV723" s="1"/>
      <c r="AW723" s="1"/>
      <c r="AX723" s="1"/>
      <c r="AY723" s="1"/>
    </row>
    <row r="724" spans="1:51" x14ac:dyDescent="0.25">
      <c r="F724"/>
      <c r="G724" s="2"/>
      <c r="O724" s="4"/>
      <c r="P724" s="9"/>
      <c r="Q724" s="9"/>
      <c r="R724" s="9"/>
      <c r="S724" s="9"/>
      <c r="T724" s="9"/>
      <c r="U724" s="9"/>
      <c r="V724" s="9"/>
      <c r="W724" s="9"/>
      <c r="X724" s="9"/>
      <c r="Y724" s="9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P724" s="1"/>
      <c r="AQ724" s="1"/>
      <c r="AR724" s="1"/>
      <c r="AS724" s="1"/>
      <c r="AT724" s="1"/>
      <c r="AU724" s="1"/>
      <c r="AV724" s="1"/>
      <c r="AW724" s="1"/>
      <c r="AX724" s="1"/>
      <c r="AY724" s="1"/>
    </row>
    <row r="725" spans="1:51" x14ac:dyDescent="0.25">
      <c r="A725" s="11"/>
      <c r="F725"/>
      <c r="G725" s="2"/>
      <c r="O725" s="4"/>
      <c r="P725" s="9"/>
      <c r="Q725" s="9"/>
      <c r="R725" s="9"/>
      <c r="S725" s="9"/>
      <c r="T725" s="9"/>
      <c r="U725" s="9"/>
      <c r="V725" s="9"/>
      <c r="W725" s="9"/>
      <c r="X725" s="9"/>
      <c r="Y725" s="9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P725" s="1"/>
      <c r="AQ725" s="1"/>
      <c r="AR725" s="1"/>
      <c r="AS725" s="1"/>
      <c r="AT725" s="1"/>
      <c r="AU725" s="1"/>
      <c r="AV725" s="1"/>
      <c r="AW725" s="1"/>
      <c r="AX725" s="1"/>
      <c r="AY725" s="1"/>
    </row>
    <row r="726" spans="1:51" x14ac:dyDescent="0.25">
      <c r="F726"/>
      <c r="G726" s="2"/>
      <c r="O726" s="4"/>
      <c r="P726" s="9"/>
      <c r="Q726" s="9"/>
      <c r="R726" s="9"/>
      <c r="S726" s="9"/>
      <c r="T726" s="9"/>
      <c r="U726" s="9"/>
      <c r="V726" s="9"/>
      <c r="W726" s="9"/>
      <c r="X726" s="9"/>
      <c r="Y726" s="9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P726" s="1"/>
      <c r="AQ726" s="1"/>
      <c r="AR726" s="1"/>
      <c r="AS726" s="1"/>
      <c r="AT726" s="1"/>
      <c r="AU726" s="1"/>
      <c r="AV726" s="1"/>
      <c r="AW726" s="1"/>
      <c r="AX726" s="1"/>
      <c r="AY726" s="1"/>
    </row>
    <row r="727" spans="1:51" x14ac:dyDescent="0.25">
      <c r="F727"/>
      <c r="G727" s="2"/>
      <c r="O727" s="4"/>
      <c r="P727" s="9"/>
      <c r="Q727" s="9"/>
      <c r="R727" s="9"/>
      <c r="S727" s="9"/>
      <c r="T727" s="9"/>
      <c r="U727" s="9"/>
      <c r="V727" s="9"/>
      <c r="W727" s="9"/>
      <c r="X727" s="9"/>
      <c r="Y727" s="9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P727" s="1"/>
      <c r="AQ727" s="1"/>
      <c r="AR727" s="1"/>
      <c r="AS727" s="1"/>
      <c r="AT727" s="1"/>
      <c r="AU727" s="1"/>
      <c r="AV727" s="1"/>
      <c r="AW727" s="1"/>
      <c r="AX727" s="1"/>
      <c r="AY727" s="1"/>
    </row>
    <row r="728" spans="1:51" x14ac:dyDescent="0.25">
      <c r="A728" s="11"/>
      <c r="F728"/>
      <c r="G728" s="2"/>
      <c r="O728" s="4"/>
      <c r="P728" s="9"/>
      <c r="Q728" s="9"/>
      <c r="R728" s="9"/>
      <c r="S728" s="9"/>
      <c r="T728" s="9"/>
      <c r="U728" s="9"/>
      <c r="V728" s="9"/>
      <c r="W728" s="9"/>
      <c r="X728" s="9"/>
      <c r="Y728" s="9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P728" s="1"/>
      <c r="AQ728" s="1"/>
      <c r="AR728" s="1"/>
      <c r="AS728" s="1"/>
      <c r="AT728" s="1"/>
      <c r="AU728" s="1"/>
      <c r="AV728" s="1"/>
      <c r="AW728" s="1"/>
      <c r="AX728" s="1"/>
      <c r="AY728" s="1"/>
    </row>
    <row r="729" spans="1:51" x14ac:dyDescent="0.25">
      <c r="F729"/>
      <c r="G729" s="2"/>
      <c r="O729" s="4"/>
      <c r="P729" s="9"/>
      <c r="Q729" s="9"/>
      <c r="R729" s="9"/>
      <c r="S729" s="9"/>
      <c r="T729" s="9"/>
      <c r="U729" s="9"/>
      <c r="V729" s="9"/>
      <c r="W729" s="9"/>
      <c r="X729" s="9"/>
      <c r="Y729" s="9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P729" s="1"/>
      <c r="AQ729" s="1"/>
      <c r="AR729" s="1"/>
      <c r="AS729" s="1"/>
      <c r="AT729" s="1"/>
      <c r="AU729" s="1"/>
      <c r="AV729" s="1"/>
      <c r="AW729" s="1"/>
      <c r="AX729" s="1"/>
      <c r="AY729" s="1"/>
    </row>
    <row r="730" spans="1:51" x14ac:dyDescent="0.25">
      <c r="F730"/>
      <c r="G730" s="2"/>
      <c r="O730" s="4"/>
      <c r="P730" s="9"/>
      <c r="Q730" s="9"/>
      <c r="R730" s="9"/>
      <c r="S730" s="9"/>
      <c r="T730" s="9"/>
      <c r="U730" s="9"/>
      <c r="V730" s="9"/>
      <c r="W730" s="9"/>
      <c r="X730" s="9"/>
      <c r="Y730" s="9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P730" s="1"/>
      <c r="AQ730" s="1"/>
      <c r="AR730" s="1"/>
      <c r="AS730" s="1"/>
      <c r="AT730" s="1"/>
      <c r="AU730" s="1"/>
      <c r="AV730" s="1"/>
      <c r="AW730" s="1"/>
      <c r="AX730" s="1"/>
      <c r="AY730" s="1"/>
    </row>
    <row r="731" spans="1:51" x14ac:dyDescent="0.25">
      <c r="A731" s="11"/>
      <c r="F731"/>
      <c r="G731" s="2"/>
      <c r="O731" s="4"/>
      <c r="P731" s="9"/>
      <c r="Q731" s="9"/>
      <c r="R731" s="9"/>
      <c r="S731" s="9"/>
      <c r="T731" s="9"/>
      <c r="U731" s="9"/>
      <c r="V731" s="9"/>
      <c r="W731" s="9"/>
      <c r="X731" s="9"/>
      <c r="Y731" s="9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P731" s="1"/>
      <c r="AQ731" s="1"/>
      <c r="AR731" s="1"/>
      <c r="AS731" s="1"/>
      <c r="AT731" s="1"/>
      <c r="AU731" s="1"/>
      <c r="AV731" s="1"/>
      <c r="AW731" s="1"/>
      <c r="AX731" s="1"/>
      <c r="AY731" s="1"/>
    </row>
    <row r="732" spans="1:51" x14ac:dyDescent="0.25">
      <c r="F732"/>
      <c r="G732" s="2"/>
      <c r="O732" s="4"/>
      <c r="P732" s="9"/>
      <c r="Q732" s="9"/>
      <c r="R732" s="9"/>
      <c r="S732" s="9"/>
      <c r="T732" s="9"/>
      <c r="U732" s="9"/>
      <c r="V732" s="9"/>
      <c r="W732" s="9"/>
      <c r="X732" s="9"/>
      <c r="Y732" s="9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P732" s="1"/>
      <c r="AQ732" s="1"/>
      <c r="AR732" s="1"/>
      <c r="AS732" s="1"/>
      <c r="AT732" s="1"/>
      <c r="AU732" s="1"/>
      <c r="AV732" s="1"/>
      <c r="AW732" s="1"/>
      <c r="AX732" s="1"/>
      <c r="AY732" s="1"/>
    </row>
    <row r="733" spans="1:51" x14ac:dyDescent="0.25">
      <c r="F733" s="2"/>
      <c r="G733" s="2"/>
      <c r="O733" s="4"/>
      <c r="P733" s="9"/>
      <c r="Q733" s="9"/>
      <c r="R733" s="9"/>
      <c r="S733" s="9"/>
      <c r="T733" s="9"/>
      <c r="U733" s="9"/>
      <c r="V733" s="9"/>
      <c r="W733" s="9"/>
      <c r="X733" s="9"/>
      <c r="Y733" s="9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P733" s="1"/>
      <c r="AQ733" s="1"/>
      <c r="AR733" s="1"/>
      <c r="AS733" s="1"/>
      <c r="AT733" s="1"/>
      <c r="AU733" s="1"/>
      <c r="AV733" s="1"/>
      <c r="AW733" s="1"/>
      <c r="AX733" s="1"/>
      <c r="AY733" s="1"/>
    </row>
    <row r="734" spans="1:51" x14ac:dyDescent="0.25">
      <c r="A734" s="11"/>
      <c r="F734" s="2"/>
      <c r="G734" s="2"/>
      <c r="O734" s="4"/>
      <c r="P734" s="9"/>
      <c r="Q734" s="9"/>
      <c r="R734" s="9"/>
      <c r="S734" s="9"/>
      <c r="T734" s="9"/>
      <c r="U734" s="9"/>
      <c r="V734" s="9"/>
      <c r="W734" s="9"/>
      <c r="X734" s="9"/>
      <c r="Y734" s="9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P734" s="1"/>
      <c r="AQ734" s="1"/>
      <c r="AR734" s="1"/>
      <c r="AS734" s="1"/>
      <c r="AT734" s="1"/>
      <c r="AU734" s="1"/>
      <c r="AV734" s="1"/>
      <c r="AW734" s="1"/>
      <c r="AX734" s="1"/>
      <c r="AY734" s="1"/>
    </row>
    <row r="735" spans="1:51" x14ac:dyDescent="0.25">
      <c r="F735"/>
      <c r="G735" s="2"/>
      <c r="O735" s="4"/>
      <c r="P735" s="9"/>
      <c r="Q735" s="9"/>
      <c r="R735" s="9"/>
      <c r="S735" s="9"/>
      <c r="T735" s="9"/>
      <c r="U735" s="9"/>
      <c r="V735" s="9"/>
      <c r="W735" s="9"/>
      <c r="X735" s="9"/>
      <c r="Y735" s="9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P735" s="1"/>
      <c r="AQ735" s="1"/>
      <c r="AR735" s="1"/>
      <c r="AS735" s="1"/>
      <c r="AT735" s="1"/>
      <c r="AU735" s="1"/>
      <c r="AV735" s="1"/>
      <c r="AW735" s="1"/>
      <c r="AX735" s="1"/>
      <c r="AY735" s="1"/>
    </row>
    <row r="736" spans="1:51" x14ac:dyDescent="0.25">
      <c r="A736" s="11"/>
      <c r="F736"/>
      <c r="G736" s="2"/>
      <c r="O736" s="4"/>
      <c r="P736" s="9"/>
      <c r="Q736" s="9"/>
      <c r="R736" s="9"/>
      <c r="S736" s="9"/>
      <c r="T736" s="9"/>
      <c r="U736" s="9"/>
      <c r="V736" s="9"/>
      <c r="W736" s="9"/>
      <c r="X736" s="9"/>
      <c r="Y736" s="9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P736" s="1"/>
      <c r="AQ736" s="1"/>
      <c r="AR736" s="1"/>
      <c r="AS736" s="1"/>
      <c r="AT736" s="1"/>
      <c r="AU736" s="1"/>
      <c r="AV736" s="1"/>
      <c r="AW736" s="1"/>
      <c r="AX736" s="1"/>
      <c r="AY736" s="1"/>
    </row>
    <row r="737" spans="1:51" x14ac:dyDescent="0.25">
      <c r="F737"/>
      <c r="G737" s="2"/>
      <c r="O737" s="4"/>
      <c r="P737" s="9"/>
      <c r="Q737" s="9"/>
      <c r="R737" s="9"/>
      <c r="S737" s="9"/>
      <c r="T737" s="9"/>
      <c r="U737" s="9"/>
      <c r="V737" s="9"/>
      <c r="W737" s="9"/>
      <c r="X737" s="9"/>
      <c r="Y737" s="9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P737" s="1"/>
      <c r="AQ737" s="1"/>
      <c r="AR737" s="1"/>
      <c r="AS737" s="1"/>
      <c r="AT737" s="1"/>
      <c r="AU737" s="1"/>
      <c r="AV737" s="1"/>
      <c r="AW737" s="1"/>
      <c r="AX737" s="1"/>
      <c r="AY737" s="1"/>
    </row>
    <row r="738" spans="1:51" x14ac:dyDescent="0.25">
      <c r="G738" s="2"/>
      <c r="O738" s="4"/>
      <c r="P738" s="9"/>
      <c r="Q738" s="9"/>
      <c r="R738" s="9"/>
      <c r="S738" s="9"/>
      <c r="T738" s="9"/>
      <c r="U738" s="9"/>
      <c r="V738" s="9"/>
      <c r="W738" s="9"/>
      <c r="X738" s="9"/>
      <c r="Y738" s="9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P738" s="1"/>
      <c r="AQ738" s="1"/>
      <c r="AR738" s="1"/>
      <c r="AS738" s="1"/>
      <c r="AT738" s="1"/>
      <c r="AU738" s="1"/>
      <c r="AV738" s="1"/>
      <c r="AW738" s="1"/>
      <c r="AX738" s="1"/>
      <c r="AY738" s="1"/>
    </row>
    <row r="739" spans="1:51" x14ac:dyDescent="0.25">
      <c r="F739"/>
      <c r="G739" s="2"/>
      <c r="O739" s="4"/>
      <c r="P739" s="9"/>
      <c r="Q739" s="9"/>
      <c r="R739" s="9"/>
      <c r="S739" s="9"/>
      <c r="T739" s="9"/>
      <c r="U739" s="9"/>
      <c r="V739" s="9"/>
      <c r="W739" s="9"/>
      <c r="X739" s="9"/>
      <c r="Y739" s="9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P739" s="1"/>
      <c r="AQ739" s="1"/>
      <c r="AR739" s="1"/>
      <c r="AS739" s="1"/>
      <c r="AT739" s="1"/>
      <c r="AU739" s="1"/>
      <c r="AV739" s="1"/>
      <c r="AW739" s="1"/>
      <c r="AX739" s="1"/>
      <c r="AY739" s="1"/>
    </row>
    <row r="740" spans="1:51" x14ac:dyDescent="0.25">
      <c r="F740"/>
      <c r="G740" s="2"/>
      <c r="O740" s="4"/>
      <c r="P740" s="9"/>
      <c r="Q740" s="9"/>
      <c r="R740" s="9"/>
      <c r="S740" s="9"/>
      <c r="T740" s="9"/>
      <c r="U740" s="9"/>
      <c r="V740" s="9"/>
      <c r="W740" s="9"/>
      <c r="X740" s="9"/>
      <c r="Y740" s="9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P740" s="1"/>
      <c r="AQ740" s="1"/>
      <c r="AR740" s="1"/>
      <c r="AS740" s="1"/>
      <c r="AT740" s="1"/>
      <c r="AU740" s="1"/>
      <c r="AV740" s="1"/>
      <c r="AW740" s="1"/>
      <c r="AX740" s="1"/>
      <c r="AY740" s="1"/>
    </row>
    <row r="741" spans="1:51" x14ac:dyDescent="0.25">
      <c r="A741" s="11"/>
      <c r="F741"/>
      <c r="G741" s="2"/>
      <c r="O741" s="4"/>
      <c r="P741" s="9"/>
      <c r="Q741" s="9"/>
      <c r="R741" s="9"/>
      <c r="S741" s="9"/>
      <c r="T741" s="9"/>
      <c r="U741" s="9"/>
      <c r="V741" s="9"/>
      <c r="W741" s="9"/>
      <c r="X741" s="9"/>
      <c r="Y741" s="9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P741" s="1"/>
      <c r="AQ741" s="1"/>
      <c r="AR741" s="1"/>
      <c r="AS741" s="1"/>
      <c r="AT741" s="1"/>
      <c r="AU741" s="1"/>
      <c r="AV741" s="1"/>
      <c r="AW741" s="1"/>
      <c r="AX741" s="1"/>
      <c r="AY741" s="1"/>
    </row>
    <row r="742" spans="1:51" x14ac:dyDescent="0.25">
      <c r="F742"/>
      <c r="G742" s="2"/>
      <c r="O742" s="4"/>
      <c r="P742" s="9"/>
      <c r="Q742" s="9"/>
      <c r="R742" s="9"/>
      <c r="S742" s="9"/>
      <c r="T742" s="9"/>
      <c r="U742" s="9"/>
      <c r="V742" s="9"/>
      <c r="W742" s="9"/>
      <c r="X742" s="9"/>
      <c r="Y742" s="9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P742" s="1"/>
      <c r="AQ742" s="1"/>
      <c r="AR742" s="1"/>
      <c r="AS742" s="1"/>
      <c r="AT742" s="1"/>
      <c r="AU742" s="1"/>
      <c r="AV742" s="1"/>
      <c r="AW742" s="1"/>
      <c r="AX742" s="1"/>
      <c r="AY742" s="1"/>
    </row>
    <row r="743" spans="1:51" x14ac:dyDescent="0.25">
      <c r="F743"/>
      <c r="G743" s="2"/>
      <c r="O743" s="4"/>
      <c r="P743" s="9"/>
      <c r="Q743" s="9"/>
      <c r="R743" s="9"/>
      <c r="S743" s="9"/>
      <c r="T743" s="9"/>
      <c r="U743" s="9"/>
      <c r="V743" s="9"/>
      <c r="W743" s="9"/>
      <c r="X743" s="9"/>
      <c r="Y743" s="9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P743" s="1"/>
      <c r="AQ743" s="1"/>
      <c r="AR743" s="1"/>
      <c r="AS743" s="1"/>
      <c r="AT743" s="1"/>
      <c r="AU743" s="1"/>
      <c r="AV743" s="1"/>
      <c r="AW743" s="1"/>
      <c r="AX743" s="1"/>
      <c r="AY743" s="1"/>
    </row>
    <row r="744" spans="1:51" x14ac:dyDescent="0.25">
      <c r="A744" s="11"/>
      <c r="F744"/>
      <c r="G744" s="2"/>
      <c r="O744" s="4"/>
      <c r="P744" s="9"/>
      <c r="Q744" s="9"/>
      <c r="R744" s="9"/>
      <c r="S744" s="9"/>
      <c r="T744" s="9"/>
      <c r="U744" s="9"/>
      <c r="V744" s="9"/>
      <c r="W744" s="9"/>
      <c r="X744" s="9"/>
      <c r="Y744" s="9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P744" s="1"/>
      <c r="AQ744" s="1"/>
      <c r="AR744" s="1"/>
      <c r="AS744" s="1"/>
      <c r="AT744" s="1"/>
      <c r="AU744" s="1"/>
      <c r="AV744" s="1"/>
      <c r="AW744" s="1"/>
      <c r="AX744" s="1"/>
      <c r="AY744" s="1"/>
    </row>
    <row r="745" spans="1:51" x14ac:dyDescent="0.25">
      <c r="F745"/>
      <c r="G745" s="2"/>
      <c r="O745" s="4"/>
      <c r="P745" s="9"/>
      <c r="Q745" s="9"/>
      <c r="R745" s="9"/>
      <c r="S745" s="9"/>
      <c r="T745" s="9"/>
      <c r="U745" s="9"/>
      <c r="V745" s="9"/>
      <c r="W745" s="9"/>
      <c r="X745" s="9"/>
      <c r="Y745" s="9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P745" s="1"/>
      <c r="AQ745" s="1"/>
      <c r="AR745" s="1"/>
      <c r="AS745" s="1"/>
      <c r="AT745" s="1"/>
      <c r="AU745" s="1"/>
      <c r="AV745" s="1"/>
      <c r="AW745" s="1"/>
      <c r="AX745" s="1"/>
      <c r="AY745" s="1"/>
    </row>
    <row r="746" spans="1:51" x14ac:dyDescent="0.25">
      <c r="F746"/>
      <c r="G746" s="2"/>
      <c r="O746" s="4"/>
      <c r="P746" s="9"/>
      <c r="Q746" s="9"/>
      <c r="R746" s="9"/>
      <c r="S746" s="9"/>
      <c r="T746" s="9"/>
      <c r="U746" s="9"/>
      <c r="V746" s="9"/>
      <c r="W746" s="9"/>
      <c r="X746" s="9"/>
      <c r="Y746" s="9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P746" s="1"/>
      <c r="AQ746" s="1"/>
      <c r="AR746" s="1"/>
      <c r="AS746" s="1"/>
      <c r="AT746" s="1"/>
      <c r="AU746" s="1"/>
      <c r="AV746" s="1"/>
      <c r="AW746" s="1"/>
      <c r="AX746" s="1"/>
      <c r="AY746" s="1"/>
    </row>
    <row r="747" spans="1:51" x14ac:dyDescent="0.25">
      <c r="A747" s="11"/>
      <c r="F747"/>
      <c r="G747" s="2"/>
      <c r="O747" s="4"/>
      <c r="P747" s="9"/>
      <c r="Q747" s="9"/>
      <c r="R747" s="9"/>
      <c r="S747" s="9"/>
      <c r="T747" s="9"/>
      <c r="U747" s="9"/>
      <c r="V747" s="9"/>
      <c r="W747" s="9"/>
      <c r="X747" s="9"/>
      <c r="Y747" s="9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P747" s="1"/>
      <c r="AQ747" s="1"/>
      <c r="AR747" s="1"/>
      <c r="AS747" s="1"/>
      <c r="AT747" s="1"/>
      <c r="AU747" s="1"/>
      <c r="AV747" s="1"/>
      <c r="AW747" s="1"/>
      <c r="AX747" s="1"/>
      <c r="AY747" s="1"/>
    </row>
    <row r="748" spans="1:51" x14ac:dyDescent="0.25">
      <c r="F748"/>
      <c r="G748" s="2"/>
      <c r="O748" s="4"/>
      <c r="P748" s="9"/>
      <c r="Q748" s="9"/>
      <c r="R748" s="9"/>
      <c r="S748" s="9"/>
      <c r="T748" s="9"/>
      <c r="U748" s="9"/>
      <c r="V748" s="9"/>
      <c r="W748" s="9"/>
      <c r="X748" s="9"/>
      <c r="Y748" s="9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P748" s="1"/>
      <c r="AQ748" s="1"/>
      <c r="AR748" s="1"/>
      <c r="AS748" s="1"/>
      <c r="AT748" s="1"/>
      <c r="AU748" s="1"/>
      <c r="AV748" s="1"/>
      <c r="AW748" s="1"/>
      <c r="AX748" s="1"/>
      <c r="AY748" s="1"/>
    </row>
    <row r="749" spans="1:51" x14ac:dyDescent="0.25">
      <c r="F749"/>
      <c r="G749" s="2"/>
      <c r="O749" s="4"/>
      <c r="P749" s="9"/>
      <c r="Q749" s="9"/>
      <c r="R749" s="9"/>
      <c r="S749" s="9"/>
      <c r="T749" s="9"/>
      <c r="U749" s="9"/>
      <c r="V749" s="9"/>
      <c r="W749" s="9"/>
      <c r="X749" s="9"/>
      <c r="Y749" s="9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P749" s="1"/>
      <c r="AQ749" s="1"/>
      <c r="AR749" s="1"/>
      <c r="AS749" s="1"/>
      <c r="AT749" s="1"/>
      <c r="AU749" s="1"/>
      <c r="AV749" s="1"/>
      <c r="AW749" s="1"/>
      <c r="AX749" s="1"/>
      <c r="AY749" s="1"/>
    </row>
    <row r="750" spans="1:51" x14ac:dyDescent="0.25">
      <c r="A750" s="11"/>
      <c r="F750"/>
      <c r="G750" s="2"/>
      <c r="O750" s="4"/>
      <c r="P750" s="9"/>
      <c r="Q750" s="9"/>
      <c r="R750" s="9"/>
      <c r="S750" s="9"/>
      <c r="T750" s="9"/>
      <c r="U750" s="9"/>
      <c r="V750" s="9"/>
      <c r="W750" s="9"/>
      <c r="X750" s="9"/>
      <c r="Y750" s="9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P750" s="1"/>
      <c r="AQ750" s="1"/>
      <c r="AR750" s="1"/>
      <c r="AS750" s="1"/>
      <c r="AT750" s="1"/>
      <c r="AU750" s="1"/>
      <c r="AV750" s="1"/>
      <c r="AW750" s="1"/>
      <c r="AX750" s="1"/>
      <c r="AY750" s="1"/>
    </row>
    <row r="751" spans="1:51" x14ac:dyDescent="0.25">
      <c r="F751"/>
      <c r="G751" s="2"/>
      <c r="O751" s="4"/>
      <c r="P751" s="9"/>
      <c r="Q751" s="9"/>
      <c r="R751" s="9"/>
      <c r="S751" s="9"/>
      <c r="T751" s="9"/>
      <c r="U751" s="9"/>
      <c r="V751" s="9"/>
      <c r="W751" s="9"/>
      <c r="X751" s="9"/>
      <c r="Y751" s="9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P751" s="1"/>
      <c r="AQ751" s="1"/>
      <c r="AR751" s="1"/>
      <c r="AS751" s="1"/>
      <c r="AT751" s="1"/>
      <c r="AU751" s="1"/>
      <c r="AV751" s="1"/>
      <c r="AW751" s="1"/>
      <c r="AX751" s="1"/>
      <c r="AY751" s="1"/>
    </row>
    <row r="752" spans="1:51" x14ac:dyDescent="0.25">
      <c r="F752"/>
      <c r="G752" s="2"/>
      <c r="O752" s="4"/>
      <c r="P752" s="9"/>
      <c r="Q752" s="9"/>
      <c r="R752" s="9"/>
      <c r="S752" s="9"/>
      <c r="T752" s="9"/>
      <c r="U752" s="9"/>
      <c r="V752" s="9"/>
      <c r="W752" s="9"/>
      <c r="X752" s="9"/>
      <c r="Y752" s="9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P752" s="1"/>
      <c r="AQ752" s="1"/>
      <c r="AR752" s="1"/>
      <c r="AS752" s="1"/>
      <c r="AT752" s="1"/>
      <c r="AU752" s="1"/>
      <c r="AV752" s="1"/>
      <c r="AW752" s="1"/>
      <c r="AX752" s="1"/>
      <c r="AY752" s="1"/>
    </row>
    <row r="753" spans="1:51" x14ac:dyDescent="0.25">
      <c r="A753" s="11"/>
      <c r="F753"/>
      <c r="G753" s="2"/>
      <c r="O753" s="4"/>
      <c r="P753" s="9"/>
      <c r="Q753" s="9"/>
      <c r="R753" s="9"/>
      <c r="S753" s="9"/>
      <c r="T753" s="9"/>
      <c r="U753" s="9"/>
      <c r="V753" s="9"/>
      <c r="W753" s="9"/>
      <c r="X753" s="9"/>
      <c r="Y753" s="9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P753" s="1"/>
      <c r="AQ753" s="1"/>
      <c r="AR753" s="1"/>
      <c r="AS753" s="1"/>
      <c r="AT753" s="1"/>
      <c r="AU753" s="1"/>
      <c r="AV753" s="1"/>
      <c r="AW753" s="1"/>
      <c r="AX753" s="1"/>
      <c r="AY753" s="1"/>
    </row>
    <row r="754" spans="1:51" x14ac:dyDescent="0.25">
      <c r="F754"/>
      <c r="G754" s="2"/>
      <c r="O754" s="4"/>
      <c r="P754" s="9"/>
      <c r="Q754" s="9"/>
      <c r="R754" s="9"/>
      <c r="S754" s="9"/>
      <c r="T754" s="9"/>
      <c r="U754" s="9"/>
      <c r="V754" s="9"/>
      <c r="W754" s="9"/>
      <c r="X754" s="9"/>
      <c r="Y754" s="9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P754" s="1"/>
      <c r="AQ754" s="1"/>
      <c r="AR754" s="1"/>
      <c r="AS754" s="1"/>
      <c r="AT754" s="1"/>
      <c r="AU754" s="1"/>
      <c r="AV754" s="1"/>
      <c r="AW754" s="1"/>
      <c r="AX754" s="1"/>
      <c r="AY754" s="1"/>
    </row>
    <row r="755" spans="1:51" x14ac:dyDescent="0.25">
      <c r="F755"/>
      <c r="G755" s="2"/>
      <c r="O755" s="4"/>
      <c r="P755" s="9"/>
      <c r="Q755" s="9"/>
      <c r="R755" s="9"/>
      <c r="S755" s="9"/>
      <c r="T755" s="9"/>
      <c r="U755" s="9"/>
      <c r="V755" s="9"/>
      <c r="W755" s="9"/>
      <c r="X755" s="9"/>
      <c r="Y755" s="9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P755" s="1"/>
      <c r="AQ755" s="1"/>
      <c r="AR755" s="1"/>
      <c r="AS755" s="1"/>
      <c r="AT755" s="1"/>
      <c r="AU755" s="1"/>
      <c r="AV755" s="1"/>
      <c r="AW755" s="1"/>
      <c r="AX755" s="1"/>
      <c r="AY755" s="1"/>
    </row>
    <row r="756" spans="1:51" x14ac:dyDescent="0.25">
      <c r="A756" s="11"/>
      <c r="F756"/>
      <c r="G756" s="2"/>
      <c r="O756" s="4"/>
      <c r="P756" s="9"/>
      <c r="Q756" s="9"/>
      <c r="R756" s="9"/>
      <c r="S756" s="9"/>
      <c r="T756" s="9"/>
      <c r="U756" s="9"/>
      <c r="V756" s="9"/>
      <c r="W756" s="9"/>
      <c r="X756" s="9"/>
      <c r="Y756" s="9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P756" s="1"/>
      <c r="AQ756" s="1"/>
      <c r="AR756" s="1"/>
      <c r="AS756" s="1"/>
      <c r="AT756" s="1"/>
      <c r="AU756" s="1"/>
      <c r="AV756" s="1"/>
      <c r="AW756" s="1"/>
      <c r="AX756" s="1"/>
      <c r="AY756" s="1"/>
    </row>
    <row r="757" spans="1:51" x14ac:dyDescent="0.25">
      <c r="F757"/>
      <c r="G757" s="2"/>
      <c r="O757" s="4"/>
      <c r="P757" s="9"/>
      <c r="Q757" s="9"/>
      <c r="R757" s="9"/>
      <c r="S757" s="9"/>
      <c r="T757" s="9"/>
      <c r="U757" s="9"/>
      <c r="V757" s="9"/>
      <c r="W757" s="9"/>
      <c r="X757" s="9"/>
      <c r="Y757" s="9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P757" s="1"/>
      <c r="AQ757" s="1"/>
      <c r="AR757" s="1"/>
      <c r="AS757" s="1"/>
      <c r="AT757" s="1"/>
      <c r="AU757" s="1"/>
      <c r="AV757" s="1"/>
      <c r="AW757" s="1"/>
      <c r="AX757" s="1"/>
      <c r="AY757" s="1"/>
    </row>
    <row r="758" spans="1:51" x14ac:dyDescent="0.25">
      <c r="F758"/>
      <c r="G758" s="2"/>
      <c r="O758" s="4"/>
      <c r="P758" s="9"/>
      <c r="Q758" s="9"/>
      <c r="R758" s="9"/>
      <c r="S758" s="9"/>
      <c r="T758" s="9"/>
      <c r="U758" s="9"/>
      <c r="V758" s="9"/>
      <c r="W758" s="9"/>
      <c r="X758" s="9"/>
      <c r="Y758" s="9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P758" s="1"/>
      <c r="AQ758" s="1"/>
      <c r="AR758" s="1"/>
      <c r="AS758" s="1"/>
      <c r="AT758" s="1"/>
      <c r="AU758" s="1"/>
      <c r="AV758" s="1"/>
      <c r="AW758" s="1"/>
      <c r="AX758" s="1"/>
      <c r="AY758" s="1"/>
    </row>
    <row r="759" spans="1:51" x14ac:dyDescent="0.25">
      <c r="A759" s="11"/>
      <c r="F759"/>
      <c r="G759" s="2"/>
      <c r="O759" s="4"/>
      <c r="P759" s="9"/>
      <c r="Q759" s="9"/>
      <c r="R759" s="9"/>
      <c r="S759" s="9"/>
      <c r="T759" s="9"/>
      <c r="U759" s="9"/>
      <c r="V759" s="9"/>
      <c r="W759" s="9"/>
      <c r="X759" s="9"/>
      <c r="Y759" s="9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P759" s="1"/>
      <c r="AQ759" s="1"/>
      <c r="AR759" s="1"/>
      <c r="AS759" s="1"/>
      <c r="AT759" s="1"/>
      <c r="AU759" s="1"/>
      <c r="AV759" s="1"/>
      <c r="AW759" s="1"/>
      <c r="AX759" s="1"/>
      <c r="AY759" s="1"/>
    </row>
    <row r="760" spans="1:51" x14ac:dyDescent="0.25">
      <c r="F760"/>
      <c r="G760" s="2"/>
      <c r="O760" s="4"/>
      <c r="P760" s="9"/>
      <c r="Q760" s="9"/>
      <c r="R760" s="9"/>
      <c r="S760" s="9"/>
      <c r="T760" s="9"/>
      <c r="U760" s="9"/>
      <c r="V760" s="9"/>
      <c r="W760" s="9"/>
      <c r="X760" s="9"/>
      <c r="Y760" s="9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P760" s="1"/>
      <c r="AQ760" s="1"/>
      <c r="AR760" s="1"/>
      <c r="AS760" s="1"/>
      <c r="AT760" s="1"/>
      <c r="AU760" s="1"/>
      <c r="AV760" s="1"/>
      <c r="AW760" s="1"/>
      <c r="AX760" s="1"/>
      <c r="AY760" s="1"/>
    </row>
    <row r="761" spans="1:51" x14ac:dyDescent="0.25">
      <c r="F761"/>
      <c r="G761" s="2"/>
      <c r="O761" s="4"/>
      <c r="P761" s="9"/>
      <c r="Q761" s="9"/>
      <c r="R761" s="9"/>
      <c r="S761" s="9"/>
      <c r="T761" s="9"/>
      <c r="U761" s="9"/>
      <c r="V761" s="9"/>
      <c r="W761" s="9"/>
      <c r="X761" s="9"/>
      <c r="Y761" s="9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P761" s="1"/>
      <c r="AQ761" s="1"/>
      <c r="AR761" s="1"/>
      <c r="AS761" s="1"/>
      <c r="AT761" s="1"/>
      <c r="AU761" s="1"/>
      <c r="AV761" s="1"/>
      <c r="AW761" s="1"/>
      <c r="AX761" s="1"/>
      <c r="AY761" s="1"/>
    </row>
    <row r="762" spans="1:51" x14ac:dyDescent="0.25">
      <c r="F762" s="2"/>
      <c r="G762" s="2"/>
      <c r="O762" s="4"/>
      <c r="P762" s="9"/>
      <c r="Q762" s="9"/>
      <c r="R762" s="9"/>
      <c r="S762" s="9"/>
      <c r="T762" s="9"/>
      <c r="U762" s="9"/>
      <c r="V762" s="9"/>
      <c r="W762" s="9"/>
      <c r="X762" s="9"/>
      <c r="Y762" s="9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P762" s="1"/>
      <c r="AQ762" s="1"/>
      <c r="AR762" s="1"/>
      <c r="AS762" s="1"/>
      <c r="AT762" s="1"/>
      <c r="AU762" s="1"/>
      <c r="AV762" s="1"/>
      <c r="AW762" s="1"/>
      <c r="AX762" s="1"/>
      <c r="AY762" s="1"/>
    </row>
    <row r="763" spans="1:51" x14ac:dyDescent="0.25">
      <c r="F763" s="2"/>
      <c r="G763" s="2"/>
      <c r="O763" s="4"/>
      <c r="P763" s="9"/>
      <c r="Q763" s="9"/>
      <c r="R763" s="9"/>
      <c r="S763" s="9"/>
      <c r="T763" s="9"/>
      <c r="U763" s="9"/>
      <c r="V763" s="9"/>
      <c r="W763" s="9"/>
      <c r="X763" s="9"/>
      <c r="Y763" s="9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P763" s="1"/>
      <c r="AQ763" s="1"/>
      <c r="AR763" s="1"/>
      <c r="AS763" s="1"/>
      <c r="AT763" s="1"/>
      <c r="AU763" s="1"/>
      <c r="AV763" s="1"/>
      <c r="AW763" s="1"/>
      <c r="AX763" s="1"/>
      <c r="AY763" s="1"/>
    </row>
    <row r="764" spans="1:51" x14ac:dyDescent="0.25">
      <c r="F764" s="2"/>
      <c r="G764" s="2"/>
      <c r="O764" s="4"/>
      <c r="P764" s="9"/>
      <c r="Q764" s="9"/>
      <c r="R764" s="9"/>
      <c r="S764" s="9"/>
      <c r="T764" s="9"/>
      <c r="U764" s="9"/>
      <c r="V764" s="9"/>
      <c r="W764" s="9"/>
      <c r="X764" s="9"/>
      <c r="Y764" s="9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P764" s="1"/>
      <c r="AQ764" s="1"/>
      <c r="AR764" s="1"/>
      <c r="AS764" s="1"/>
      <c r="AT764" s="1"/>
      <c r="AU764" s="1"/>
      <c r="AV764" s="1"/>
      <c r="AW764" s="1"/>
      <c r="AX764" s="1"/>
      <c r="AY764" s="1"/>
    </row>
    <row r="765" spans="1:51" x14ac:dyDescent="0.25">
      <c r="F765" s="2"/>
      <c r="G765" s="2"/>
      <c r="O765" s="4"/>
      <c r="P765" s="9"/>
      <c r="Q765" s="9"/>
      <c r="R765" s="9"/>
      <c r="S765" s="9"/>
      <c r="T765" s="9"/>
      <c r="U765" s="9"/>
      <c r="V765" s="9"/>
      <c r="W765" s="9"/>
      <c r="X765" s="9"/>
      <c r="Y765" s="9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P765" s="1"/>
      <c r="AQ765" s="1"/>
      <c r="AR765" s="1"/>
      <c r="AS765" s="1"/>
      <c r="AT765" s="1"/>
      <c r="AU765" s="1"/>
      <c r="AV765" s="1"/>
      <c r="AW765" s="1"/>
      <c r="AX765" s="1"/>
      <c r="AY765" s="1"/>
    </row>
    <row r="766" spans="1:51" x14ac:dyDescent="0.25">
      <c r="F766"/>
      <c r="G766" s="2"/>
      <c r="O766" s="4"/>
      <c r="P766" s="9"/>
      <c r="Q766" s="9"/>
      <c r="R766" s="9"/>
      <c r="S766" s="9"/>
      <c r="T766" s="9"/>
      <c r="U766" s="9"/>
      <c r="V766" s="9"/>
      <c r="W766" s="9"/>
      <c r="X766" s="9"/>
      <c r="Y766" s="9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P766" s="1"/>
      <c r="AQ766" s="1"/>
      <c r="AR766" s="1"/>
      <c r="AS766" s="1"/>
      <c r="AT766" s="1"/>
      <c r="AU766" s="1"/>
      <c r="AV766" s="1"/>
      <c r="AW766" s="1"/>
      <c r="AX766" s="1"/>
      <c r="AY766" s="1"/>
    </row>
    <row r="767" spans="1:51" x14ac:dyDescent="0.25">
      <c r="F767" s="2"/>
      <c r="G767" s="2"/>
      <c r="O767" s="4"/>
      <c r="P767" s="9"/>
      <c r="Q767" s="9"/>
      <c r="R767" s="9"/>
      <c r="S767" s="9"/>
      <c r="T767" s="9"/>
      <c r="U767" s="9"/>
      <c r="V767" s="9"/>
      <c r="W767" s="9"/>
      <c r="X767" s="9"/>
      <c r="Y767" s="9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P767" s="1"/>
      <c r="AQ767" s="1"/>
      <c r="AR767" s="1"/>
      <c r="AS767" s="1"/>
      <c r="AT767" s="1"/>
      <c r="AU767" s="1"/>
      <c r="AV767" s="1"/>
      <c r="AW767" s="1"/>
      <c r="AX767" s="1"/>
      <c r="AY767" s="1"/>
    </row>
    <row r="768" spans="1:51" x14ac:dyDescent="0.25">
      <c r="A768" s="11"/>
      <c r="F768" s="2"/>
      <c r="G768" s="2"/>
      <c r="O768" s="4"/>
      <c r="P768" s="9"/>
      <c r="Q768" s="9"/>
      <c r="R768" s="9"/>
      <c r="S768" s="9"/>
      <c r="T768" s="9"/>
      <c r="U768" s="9"/>
      <c r="V768" s="9"/>
      <c r="W768" s="9"/>
      <c r="X768" s="9"/>
      <c r="Y768" s="9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P768" s="1"/>
      <c r="AQ768" s="1"/>
      <c r="AR768" s="1"/>
      <c r="AS768" s="1"/>
      <c r="AT768" s="1"/>
      <c r="AU768" s="1"/>
      <c r="AV768" s="1"/>
      <c r="AW768" s="1"/>
      <c r="AX768" s="1"/>
      <c r="AY768" s="1"/>
    </row>
    <row r="769" spans="1:51" x14ac:dyDescent="0.25">
      <c r="F769"/>
      <c r="G769" s="2"/>
      <c r="O769" s="4"/>
      <c r="P769" s="9"/>
      <c r="Q769" s="9"/>
      <c r="R769" s="9"/>
      <c r="S769" s="9"/>
      <c r="T769" s="9"/>
      <c r="U769" s="9"/>
      <c r="V769" s="9"/>
      <c r="W769" s="9"/>
      <c r="X769" s="9"/>
      <c r="Y769" s="9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P769" s="1"/>
      <c r="AQ769" s="1"/>
      <c r="AR769" s="1"/>
      <c r="AS769" s="1"/>
      <c r="AT769" s="1"/>
      <c r="AU769" s="1"/>
      <c r="AV769" s="1"/>
      <c r="AW769" s="1"/>
      <c r="AX769" s="1"/>
      <c r="AY769" s="1"/>
    </row>
    <row r="770" spans="1:51" x14ac:dyDescent="0.25">
      <c r="F770"/>
      <c r="G770" s="2"/>
      <c r="O770" s="4"/>
      <c r="P770" s="9"/>
      <c r="Q770" s="9"/>
      <c r="R770" s="9"/>
      <c r="S770" s="9"/>
      <c r="T770" s="9"/>
      <c r="U770" s="9"/>
      <c r="V770" s="9"/>
      <c r="W770" s="9"/>
      <c r="X770" s="9"/>
      <c r="Y770" s="9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P770" s="1"/>
      <c r="AQ770" s="1"/>
      <c r="AR770" s="1"/>
      <c r="AS770" s="1"/>
      <c r="AT770" s="1"/>
      <c r="AU770" s="1"/>
      <c r="AV770" s="1"/>
      <c r="AW770" s="1"/>
      <c r="AX770" s="1"/>
      <c r="AY770" s="1"/>
    </row>
    <row r="771" spans="1:51" x14ac:dyDescent="0.25">
      <c r="F771"/>
      <c r="G771" s="2"/>
      <c r="O771" s="4"/>
      <c r="P771" s="9"/>
      <c r="Q771" s="9"/>
      <c r="R771" s="9"/>
      <c r="S771" s="9"/>
      <c r="T771" s="9"/>
      <c r="U771" s="9"/>
      <c r="V771" s="9"/>
      <c r="W771" s="9"/>
      <c r="X771" s="9"/>
      <c r="Y771" s="9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P771" s="1"/>
      <c r="AQ771" s="1"/>
      <c r="AR771" s="1"/>
      <c r="AS771" s="1"/>
      <c r="AT771" s="1"/>
      <c r="AU771" s="1"/>
      <c r="AV771" s="1"/>
      <c r="AW771" s="1"/>
      <c r="AX771" s="1"/>
      <c r="AY771" s="1"/>
    </row>
    <row r="772" spans="1:51" x14ac:dyDescent="0.25">
      <c r="F772"/>
      <c r="G772" s="2"/>
      <c r="O772" s="4"/>
      <c r="P772" s="9"/>
      <c r="Q772" s="9"/>
      <c r="R772" s="9"/>
      <c r="S772" s="9"/>
      <c r="T772" s="9"/>
      <c r="U772" s="9"/>
      <c r="V772" s="9"/>
      <c r="W772" s="9"/>
      <c r="X772" s="9"/>
      <c r="Y772" s="9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P772" s="1"/>
      <c r="AQ772" s="1"/>
      <c r="AR772" s="1"/>
      <c r="AS772" s="1"/>
      <c r="AT772" s="1"/>
      <c r="AU772" s="1"/>
      <c r="AV772" s="1"/>
      <c r="AW772" s="1"/>
      <c r="AX772" s="1"/>
      <c r="AY772" s="1"/>
    </row>
    <row r="773" spans="1:51" x14ac:dyDescent="0.25">
      <c r="F773" s="2"/>
      <c r="G773" s="2"/>
      <c r="O773" s="4"/>
      <c r="P773" s="9"/>
      <c r="Q773" s="9"/>
      <c r="R773" s="9"/>
      <c r="S773" s="9"/>
      <c r="T773" s="9"/>
      <c r="U773" s="9"/>
      <c r="V773" s="9"/>
      <c r="W773" s="9"/>
      <c r="X773" s="9"/>
      <c r="Y773" s="9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P773" s="1"/>
      <c r="AQ773" s="1"/>
      <c r="AR773" s="1"/>
      <c r="AS773" s="1"/>
      <c r="AT773" s="1"/>
      <c r="AU773" s="1"/>
      <c r="AV773" s="1"/>
      <c r="AW773" s="1"/>
      <c r="AX773" s="1"/>
      <c r="AY773" s="1"/>
    </row>
    <row r="774" spans="1:51" x14ac:dyDescent="0.25">
      <c r="A774" s="11"/>
      <c r="F774" s="2"/>
      <c r="G774" s="2"/>
      <c r="O774" s="4"/>
      <c r="P774" s="9"/>
      <c r="Q774" s="9"/>
      <c r="R774" s="9"/>
      <c r="S774" s="9"/>
      <c r="T774" s="9"/>
      <c r="U774" s="9"/>
      <c r="V774" s="9"/>
      <c r="W774" s="9"/>
      <c r="X774" s="9"/>
      <c r="Y774" s="9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P774" s="1"/>
      <c r="AQ774" s="1"/>
      <c r="AR774" s="1"/>
      <c r="AS774" s="1"/>
      <c r="AT774" s="1"/>
      <c r="AU774" s="1"/>
      <c r="AV774" s="1"/>
      <c r="AW774" s="1"/>
      <c r="AX774" s="1"/>
      <c r="AY774" s="1"/>
    </row>
    <row r="775" spans="1:51" x14ac:dyDescent="0.25">
      <c r="F775"/>
      <c r="G775" s="2"/>
      <c r="O775" s="4"/>
      <c r="P775" s="9"/>
      <c r="Q775" s="9"/>
      <c r="R775" s="9"/>
      <c r="S775" s="9"/>
      <c r="T775" s="9"/>
      <c r="U775" s="9"/>
      <c r="V775" s="9"/>
      <c r="W775" s="9"/>
      <c r="X775" s="9"/>
      <c r="Y775" s="9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P775" s="1"/>
      <c r="AQ775" s="1"/>
      <c r="AR775" s="1"/>
      <c r="AS775" s="1"/>
      <c r="AT775" s="1"/>
      <c r="AU775" s="1"/>
      <c r="AV775" s="1"/>
      <c r="AW775" s="1"/>
      <c r="AX775" s="1"/>
      <c r="AY775" s="1"/>
    </row>
    <row r="776" spans="1:51" x14ac:dyDescent="0.25">
      <c r="F776"/>
      <c r="G776" s="2"/>
      <c r="O776" s="4"/>
      <c r="P776" s="9"/>
      <c r="Q776" s="9"/>
      <c r="R776" s="9"/>
      <c r="S776" s="9"/>
      <c r="T776" s="9"/>
      <c r="U776" s="9"/>
      <c r="V776" s="9"/>
      <c r="W776" s="9"/>
      <c r="X776" s="9"/>
      <c r="Y776" s="9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P776" s="1"/>
      <c r="AQ776" s="1"/>
      <c r="AR776" s="1"/>
      <c r="AS776" s="1"/>
      <c r="AT776" s="1"/>
      <c r="AU776" s="1"/>
      <c r="AV776" s="1"/>
      <c r="AW776" s="1"/>
      <c r="AX776" s="1"/>
      <c r="AY776" s="1"/>
    </row>
    <row r="777" spans="1:51" x14ac:dyDescent="0.25">
      <c r="F777"/>
      <c r="G777" s="2"/>
      <c r="O777" s="4"/>
      <c r="P777" s="9"/>
      <c r="Q777" s="9"/>
      <c r="R777" s="9"/>
      <c r="S777" s="9"/>
      <c r="T777" s="9"/>
      <c r="U777" s="9"/>
      <c r="V777" s="9"/>
      <c r="W777" s="9"/>
      <c r="X777" s="9"/>
      <c r="Y777" s="9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P777" s="1"/>
      <c r="AQ777" s="1"/>
      <c r="AR777" s="1"/>
      <c r="AS777" s="1"/>
      <c r="AT777" s="1"/>
      <c r="AU777" s="1"/>
      <c r="AV777" s="1"/>
      <c r="AW777" s="1"/>
      <c r="AX777" s="1"/>
      <c r="AY777" s="1"/>
    </row>
    <row r="778" spans="1:51" x14ac:dyDescent="0.25">
      <c r="G778" s="2"/>
      <c r="O778" s="4"/>
      <c r="P778" s="9"/>
      <c r="Q778" s="9"/>
      <c r="R778" s="9"/>
      <c r="S778" s="9"/>
      <c r="T778" s="9"/>
      <c r="U778" s="9"/>
      <c r="V778" s="9"/>
      <c r="W778" s="9"/>
      <c r="X778" s="9"/>
      <c r="Y778" s="9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P778" s="1"/>
      <c r="AQ778" s="1"/>
      <c r="AR778" s="1"/>
      <c r="AS778" s="1"/>
      <c r="AT778" s="1"/>
      <c r="AU778" s="1"/>
      <c r="AV778" s="1"/>
      <c r="AW778" s="1"/>
      <c r="AX778" s="1"/>
      <c r="AY778" s="1"/>
    </row>
    <row r="779" spans="1:51" x14ac:dyDescent="0.25">
      <c r="F779" s="2"/>
      <c r="G779" s="2"/>
      <c r="O779" s="4"/>
      <c r="P779" s="9"/>
      <c r="Q779" s="9"/>
      <c r="R779" s="9"/>
      <c r="S779" s="9"/>
      <c r="T779" s="9"/>
      <c r="U779" s="9"/>
      <c r="V779" s="9"/>
      <c r="W779" s="9"/>
      <c r="X779" s="9"/>
      <c r="Y779" s="9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P779" s="1"/>
      <c r="AQ779" s="1"/>
      <c r="AR779" s="1"/>
      <c r="AS779" s="1"/>
      <c r="AT779" s="1"/>
      <c r="AU779" s="1"/>
      <c r="AV779" s="1"/>
      <c r="AW779" s="1"/>
      <c r="AX779" s="1"/>
      <c r="AY779" s="1"/>
    </row>
    <row r="780" spans="1:51" x14ac:dyDescent="0.25">
      <c r="A780" s="11"/>
      <c r="F780" s="2"/>
      <c r="G780" s="2"/>
      <c r="O780" s="4"/>
      <c r="P780" s="9"/>
      <c r="Q780" s="9"/>
      <c r="R780" s="9"/>
      <c r="S780" s="9"/>
      <c r="T780" s="9"/>
      <c r="U780" s="9"/>
      <c r="V780" s="9"/>
      <c r="W780" s="9"/>
      <c r="X780" s="9"/>
      <c r="Y780" s="9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P780" s="1"/>
      <c r="AQ780" s="1"/>
      <c r="AR780" s="1"/>
      <c r="AS780" s="1"/>
      <c r="AT780" s="1"/>
      <c r="AU780" s="1"/>
      <c r="AV780" s="1"/>
      <c r="AW780" s="1"/>
      <c r="AX780" s="1"/>
      <c r="AY780" s="1"/>
    </row>
    <row r="781" spans="1:51" x14ac:dyDescent="0.25">
      <c r="F781"/>
      <c r="G781" s="2"/>
      <c r="O781" s="4"/>
      <c r="P781" s="9"/>
      <c r="Q781" s="9"/>
      <c r="R781" s="9"/>
      <c r="S781" s="9"/>
      <c r="T781" s="9"/>
      <c r="U781" s="9"/>
      <c r="V781" s="9"/>
      <c r="W781" s="9"/>
      <c r="X781" s="9"/>
      <c r="Y781" s="9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P781" s="1"/>
      <c r="AQ781" s="1"/>
      <c r="AR781" s="1"/>
      <c r="AS781" s="1"/>
      <c r="AT781" s="1"/>
      <c r="AU781" s="1"/>
      <c r="AV781" s="1"/>
      <c r="AW781" s="1"/>
      <c r="AX781" s="1"/>
      <c r="AY781" s="1"/>
    </row>
    <row r="782" spans="1:51" x14ac:dyDescent="0.25">
      <c r="F782" s="2"/>
      <c r="G782" s="2"/>
      <c r="O782" s="4"/>
      <c r="P782" s="9"/>
      <c r="Q782" s="9"/>
      <c r="R782" s="9"/>
      <c r="S782" s="9"/>
      <c r="T782" s="9"/>
      <c r="U782" s="9"/>
      <c r="V782" s="9"/>
      <c r="W782" s="9"/>
      <c r="X782" s="9"/>
      <c r="Y782" s="9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P782" s="1"/>
      <c r="AQ782" s="1"/>
      <c r="AR782" s="1"/>
      <c r="AS782" s="1"/>
      <c r="AT782" s="1"/>
      <c r="AU782" s="1"/>
      <c r="AV782" s="1"/>
      <c r="AW782" s="1"/>
      <c r="AX782" s="1"/>
      <c r="AY782" s="1"/>
    </row>
    <row r="783" spans="1:51" x14ac:dyDescent="0.25">
      <c r="F783"/>
      <c r="G783" s="2"/>
      <c r="O783" s="4"/>
      <c r="P783" s="9"/>
      <c r="Q783" s="9"/>
      <c r="R783" s="9"/>
      <c r="S783" s="9"/>
      <c r="T783" s="9"/>
      <c r="U783" s="9"/>
      <c r="V783" s="9"/>
      <c r="W783" s="9"/>
      <c r="X783" s="9"/>
      <c r="Y783" s="9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P783" s="1"/>
      <c r="AQ783" s="1"/>
      <c r="AR783" s="1"/>
      <c r="AS783" s="1"/>
      <c r="AT783" s="1"/>
      <c r="AU783" s="1"/>
      <c r="AV783" s="1"/>
      <c r="AW783" s="1"/>
      <c r="AX783" s="1"/>
      <c r="AY783" s="1"/>
    </row>
    <row r="784" spans="1:51" x14ac:dyDescent="0.25">
      <c r="F784"/>
      <c r="G784" s="2"/>
      <c r="O784" s="4"/>
      <c r="P784" s="9"/>
      <c r="Q784" s="9"/>
      <c r="R784" s="9"/>
      <c r="S784" s="9"/>
      <c r="T784" s="9"/>
      <c r="U784" s="9"/>
      <c r="V784" s="9"/>
      <c r="W784" s="9"/>
      <c r="X784" s="9"/>
      <c r="Y784" s="9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P784" s="1"/>
      <c r="AQ784" s="1"/>
      <c r="AR784" s="1"/>
      <c r="AS784" s="1"/>
      <c r="AT784" s="1"/>
      <c r="AU784" s="1"/>
      <c r="AV784" s="1"/>
      <c r="AW784" s="1"/>
      <c r="AX784" s="1"/>
      <c r="AY784" s="1"/>
    </row>
    <row r="785" spans="6:51" x14ac:dyDescent="0.25">
      <c r="F785"/>
      <c r="G785" s="2"/>
      <c r="O785" s="4"/>
      <c r="P785" s="9"/>
      <c r="Q785" s="9"/>
      <c r="R785" s="9"/>
      <c r="S785" s="9"/>
      <c r="T785" s="9"/>
      <c r="U785" s="9"/>
      <c r="V785" s="9"/>
      <c r="W785" s="9"/>
      <c r="X785" s="9"/>
      <c r="Y785" s="9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P785" s="1"/>
      <c r="AQ785" s="1"/>
      <c r="AR785" s="1"/>
      <c r="AS785" s="1"/>
      <c r="AT785" s="1"/>
      <c r="AU785" s="1"/>
      <c r="AV785" s="1"/>
      <c r="AW785" s="1"/>
      <c r="AX785" s="1"/>
      <c r="AY785" s="1"/>
    </row>
    <row r="786" spans="6:51" x14ac:dyDescent="0.25">
      <c r="F786"/>
      <c r="G786" s="2"/>
      <c r="O786" s="4"/>
      <c r="P786" s="9"/>
      <c r="Q786" s="9"/>
      <c r="R786" s="9"/>
      <c r="S786" s="9"/>
      <c r="T786" s="9"/>
      <c r="U786" s="9"/>
      <c r="V786" s="9"/>
      <c r="W786" s="9"/>
      <c r="X786" s="9"/>
      <c r="Y786" s="9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P786" s="1"/>
      <c r="AQ786" s="1"/>
      <c r="AR786" s="1"/>
      <c r="AS786" s="1"/>
      <c r="AT786" s="1"/>
      <c r="AU786" s="1"/>
      <c r="AV786" s="1"/>
      <c r="AW786" s="1"/>
      <c r="AX786" s="1"/>
      <c r="AY786" s="1"/>
    </row>
    <row r="787" spans="6:51" x14ac:dyDescent="0.25">
      <c r="F787"/>
      <c r="G787" s="2"/>
      <c r="O787" s="4"/>
      <c r="P787" s="9"/>
      <c r="Q787" s="9"/>
      <c r="R787" s="9"/>
      <c r="S787" s="9"/>
      <c r="T787" s="9"/>
      <c r="U787" s="9"/>
      <c r="V787" s="9"/>
      <c r="W787" s="9"/>
      <c r="X787" s="9"/>
      <c r="Y787" s="9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P787" s="1"/>
      <c r="AQ787" s="1"/>
      <c r="AR787" s="1"/>
      <c r="AS787" s="1"/>
      <c r="AT787" s="1"/>
      <c r="AU787" s="1"/>
      <c r="AV787" s="1"/>
      <c r="AW787" s="1"/>
      <c r="AX787" s="1"/>
      <c r="AY787" s="1"/>
    </row>
    <row r="788" spans="6:51" x14ac:dyDescent="0.25">
      <c r="F788"/>
      <c r="G788" s="2"/>
      <c r="O788" s="4"/>
      <c r="P788" s="9"/>
      <c r="Q788" s="9"/>
      <c r="R788" s="9"/>
      <c r="S788" s="9"/>
      <c r="T788" s="9"/>
      <c r="U788" s="9"/>
      <c r="V788" s="9"/>
      <c r="W788" s="9"/>
      <c r="X788" s="9"/>
      <c r="Y788" s="9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P788" s="1"/>
      <c r="AQ788" s="1"/>
      <c r="AR788" s="1"/>
      <c r="AS788" s="1"/>
      <c r="AT788" s="1"/>
      <c r="AU788" s="1"/>
      <c r="AV788" s="1"/>
      <c r="AW788" s="1"/>
      <c r="AX788" s="1"/>
      <c r="AY788" s="1"/>
    </row>
    <row r="789" spans="6:51" x14ac:dyDescent="0.25">
      <c r="F789"/>
      <c r="G789" s="2"/>
      <c r="O789" s="4"/>
      <c r="P789" s="9"/>
      <c r="Q789" s="9"/>
      <c r="R789" s="9"/>
      <c r="S789" s="9"/>
      <c r="T789" s="9"/>
      <c r="U789" s="9"/>
      <c r="V789" s="9"/>
      <c r="W789" s="9"/>
      <c r="X789" s="9"/>
      <c r="Y789" s="9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P789" s="1"/>
      <c r="AQ789" s="1"/>
      <c r="AR789" s="1"/>
      <c r="AS789" s="1"/>
      <c r="AT789" s="1"/>
      <c r="AU789" s="1"/>
      <c r="AV789" s="1"/>
      <c r="AW789" s="1"/>
      <c r="AX789" s="1"/>
      <c r="AY789" s="1"/>
    </row>
    <row r="790" spans="6:51" x14ac:dyDescent="0.25">
      <c r="F790"/>
      <c r="G790" s="2"/>
      <c r="O790" s="4"/>
      <c r="P790" s="9"/>
      <c r="Q790" s="9"/>
      <c r="R790" s="9"/>
      <c r="S790" s="9"/>
      <c r="T790" s="9"/>
      <c r="U790" s="9"/>
      <c r="V790" s="9"/>
      <c r="W790" s="9"/>
      <c r="X790" s="9"/>
      <c r="Y790" s="9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P790" s="1"/>
      <c r="AQ790" s="1"/>
      <c r="AR790" s="1"/>
      <c r="AS790" s="1"/>
      <c r="AT790" s="1"/>
      <c r="AU790" s="1"/>
      <c r="AV790" s="1"/>
      <c r="AW790" s="1"/>
      <c r="AX790" s="1"/>
      <c r="AY790" s="1"/>
    </row>
    <row r="791" spans="6:51" x14ac:dyDescent="0.25">
      <c r="F791"/>
      <c r="G791" s="2"/>
      <c r="O791" s="4"/>
      <c r="P791" s="9"/>
      <c r="Q791" s="9"/>
      <c r="R791" s="9"/>
      <c r="S791" s="9"/>
      <c r="T791" s="9"/>
      <c r="U791" s="9"/>
      <c r="V791" s="9"/>
      <c r="W791" s="9"/>
      <c r="X791" s="9"/>
      <c r="Y791" s="9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P791" s="1"/>
      <c r="AQ791" s="1"/>
      <c r="AR791" s="1"/>
      <c r="AS791" s="1"/>
      <c r="AT791" s="1"/>
      <c r="AU791" s="1"/>
      <c r="AV791" s="1"/>
      <c r="AW791" s="1"/>
      <c r="AX791" s="1"/>
      <c r="AY791" s="1"/>
    </row>
    <row r="792" spans="6:51" x14ac:dyDescent="0.25">
      <c r="F792"/>
      <c r="G792" s="2"/>
      <c r="O792" s="4"/>
      <c r="P792" s="9"/>
      <c r="Q792" s="9"/>
      <c r="R792" s="9"/>
      <c r="S792" s="9"/>
      <c r="T792" s="9"/>
      <c r="U792" s="9"/>
      <c r="V792" s="9"/>
      <c r="W792" s="9"/>
      <c r="X792" s="9"/>
      <c r="Y792" s="9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P792" s="1"/>
      <c r="AQ792" s="1"/>
      <c r="AR792" s="1"/>
      <c r="AS792" s="1"/>
      <c r="AT792" s="1"/>
      <c r="AU792" s="1"/>
      <c r="AV792" s="1"/>
      <c r="AW792" s="1"/>
      <c r="AX792" s="1"/>
      <c r="AY792" s="1"/>
    </row>
    <row r="793" spans="6:51" x14ac:dyDescent="0.25">
      <c r="F793"/>
      <c r="G793" s="2"/>
      <c r="O793" s="4"/>
      <c r="P793" s="9"/>
      <c r="Q793" s="9"/>
      <c r="R793" s="9"/>
      <c r="S793" s="9"/>
      <c r="T793" s="9"/>
      <c r="U793" s="9"/>
      <c r="V793" s="9"/>
      <c r="W793" s="9"/>
      <c r="X793" s="9"/>
      <c r="Y793" s="9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P793" s="1"/>
      <c r="AQ793" s="1"/>
      <c r="AR793" s="1"/>
      <c r="AS793" s="1"/>
      <c r="AT793" s="1"/>
      <c r="AU793" s="1"/>
      <c r="AV793" s="1"/>
      <c r="AW793" s="1"/>
      <c r="AX793" s="1"/>
      <c r="AY793" s="1"/>
    </row>
    <row r="794" spans="6:51" x14ac:dyDescent="0.25">
      <c r="F794"/>
      <c r="G794" s="2"/>
      <c r="O794" s="4"/>
      <c r="P794" s="9"/>
      <c r="Q794" s="9"/>
      <c r="R794" s="9"/>
      <c r="S794" s="9"/>
      <c r="T794" s="9"/>
      <c r="U794" s="9"/>
      <c r="V794" s="9"/>
      <c r="W794" s="9"/>
      <c r="X794" s="9"/>
      <c r="Y794" s="9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P794" s="1"/>
      <c r="AQ794" s="1"/>
      <c r="AR794" s="1"/>
      <c r="AS794" s="1"/>
      <c r="AT794" s="1"/>
      <c r="AU794" s="1"/>
      <c r="AV794" s="1"/>
      <c r="AW794" s="1"/>
      <c r="AX794" s="1"/>
      <c r="AY794" s="1"/>
    </row>
    <row r="795" spans="6:51" x14ac:dyDescent="0.25">
      <c r="F795"/>
      <c r="G795" s="2"/>
      <c r="O795" s="4"/>
      <c r="P795" s="9"/>
      <c r="Q795" s="9"/>
      <c r="R795" s="9"/>
      <c r="S795" s="9"/>
      <c r="T795" s="9"/>
      <c r="U795" s="9"/>
      <c r="V795" s="9"/>
      <c r="W795" s="9"/>
      <c r="X795" s="9"/>
      <c r="Y795" s="9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P795" s="1"/>
      <c r="AQ795" s="1"/>
      <c r="AR795" s="1"/>
      <c r="AS795" s="1"/>
      <c r="AT795" s="1"/>
      <c r="AU795" s="1"/>
      <c r="AV795" s="1"/>
      <c r="AW795" s="1"/>
      <c r="AX795" s="1"/>
      <c r="AY795" s="1"/>
    </row>
    <row r="796" spans="6:51" x14ac:dyDescent="0.25">
      <c r="F796" s="2"/>
      <c r="G796" s="2"/>
      <c r="O796" s="4"/>
      <c r="P796" s="9"/>
      <c r="Q796" s="9"/>
      <c r="R796" s="9"/>
      <c r="S796" s="9"/>
      <c r="T796" s="9"/>
      <c r="U796" s="9"/>
      <c r="V796" s="9"/>
      <c r="W796" s="9"/>
      <c r="X796" s="9"/>
      <c r="Y796" s="9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P796" s="1"/>
      <c r="AQ796" s="1"/>
      <c r="AR796" s="1"/>
      <c r="AS796" s="1"/>
      <c r="AT796" s="1"/>
      <c r="AU796" s="1"/>
      <c r="AV796" s="1"/>
      <c r="AW796" s="1"/>
      <c r="AX796" s="1"/>
      <c r="AY796" s="1"/>
    </row>
    <row r="797" spans="6:51" x14ac:dyDescent="0.25">
      <c r="F797"/>
      <c r="G797" s="2"/>
      <c r="O797" s="4"/>
      <c r="P797" s="9"/>
      <c r="Q797" s="9"/>
      <c r="R797" s="9"/>
      <c r="S797" s="9"/>
      <c r="T797" s="9"/>
      <c r="U797" s="9"/>
      <c r="V797" s="9"/>
      <c r="W797" s="9"/>
      <c r="X797" s="9"/>
      <c r="Y797" s="9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P797" s="1"/>
      <c r="AQ797" s="1"/>
      <c r="AR797" s="1"/>
      <c r="AS797" s="1"/>
      <c r="AT797" s="1"/>
      <c r="AU797" s="1"/>
      <c r="AV797" s="1"/>
      <c r="AW797" s="1"/>
      <c r="AX797" s="1"/>
      <c r="AY797" s="1"/>
    </row>
    <row r="798" spans="6:51" x14ac:dyDescent="0.25">
      <c r="F798" s="2"/>
      <c r="G798" s="2"/>
      <c r="O798" s="4"/>
      <c r="P798" s="9"/>
      <c r="Q798" s="9"/>
      <c r="R798" s="9"/>
      <c r="S798" s="9"/>
      <c r="T798" s="9"/>
      <c r="U798" s="9"/>
      <c r="V798" s="9"/>
      <c r="W798" s="9"/>
      <c r="X798" s="9"/>
      <c r="Y798" s="9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P798" s="1"/>
      <c r="AQ798" s="1"/>
      <c r="AR798" s="1"/>
      <c r="AS798" s="1"/>
      <c r="AT798" s="1"/>
      <c r="AU798" s="1"/>
      <c r="AV798" s="1"/>
      <c r="AW798" s="1"/>
      <c r="AX798" s="1"/>
      <c r="AY798" s="1"/>
    </row>
    <row r="799" spans="6:51" x14ac:dyDescent="0.25">
      <c r="F799"/>
      <c r="G799" s="2"/>
      <c r="O799" s="4"/>
      <c r="P799" s="9"/>
      <c r="Q799" s="9"/>
      <c r="R799" s="9"/>
      <c r="S799" s="9"/>
      <c r="T799" s="9"/>
      <c r="U799" s="9"/>
      <c r="V799" s="9"/>
      <c r="W799" s="9"/>
      <c r="X799" s="9"/>
      <c r="Y799" s="9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P799" s="1"/>
      <c r="AQ799" s="1"/>
      <c r="AR799" s="1"/>
      <c r="AS799" s="1"/>
      <c r="AT799" s="1"/>
      <c r="AU799" s="1"/>
      <c r="AV799" s="1"/>
      <c r="AW799" s="1"/>
      <c r="AX799" s="1"/>
      <c r="AY799" s="1"/>
    </row>
    <row r="800" spans="6:51" x14ac:dyDescent="0.25">
      <c r="F800"/>
      <c r="G800" s="2"/>
      <c r="O800" s="4"/>
      <c r="P800" s="9"/>
      <c r="Q800" s="9"/>
      <c r="R800" s="9"/>
      <c r="S800" s="9"/>
      <c r="T800" s="9"/>
      <c r="U800" s="9"/>
      <c r="V800" s="9"/>
      <c r="W800" s="9"/>
      <c r="X800" s="9"/>
      <c r="Y800" s="9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P800" s="1"/>
      <c r="AQ800" s="1"/>
      <c r="AR800" s="1"/>
      <c r="AS800" s="1"/>
      <c r="AT800" s="1"/>
      <c r="AU800" s="1"/>
      <c r="AV800" s="1"/>
      <c r="AW800" s="1"/>
      <c r="AX800" s="1"/>
      <c r="AY800" s="1"/>
    </row>
    <row r="801" spans="6:51" x14ac:dyDescent="0.25">
      <c r="F801" s="2"/>
      <c r="G801" s="2"/>
      <c r="O801" s="4"/>
      <c r="P801" s="9"/>
      <c r="Q801" s="9"/>
      <c r="R801" s="9"/>
      <c r="S801" s="9"/>
      <c r="T801" s="9"/>
      <c r="U801" s="9"/>
      <c r="V801" s="9"/>
      <c r="W801" s="9"/>
      <c r="X801" s="9"/>
      <c r="Y801" s="9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P801" s="1"/>
      <c r="AQ801" s="1"/>
      <c r="AR801" s="1"/>
      <c r="AS801" s="1"/>
      <c r="AT801" s="1"/>
      <c r="AU801" s="1"/>
      <c r="AV801" s="1"/>
      <c r="AW801" s="1"/>
      <c r="AX801" s="1"/>
      <c r="AY801" s="1"/>
    </row>
    <row r="802" spans="6:51" x14ac:dyDescent="0.25">
      <c r="F802" s="2"/>
      <c r="G802" s="2"/>
      <c r="O802" s="4"/>
      <c r="P802" s="9"/>
      <c r="Q802" s="9"/>
      <c r="R802" s="9"/>
      <c r="S802" s="9"/>
      <c r="T802" s="9"/>
      <c r="U802" s="9"/>
      <c r="V802" s="9"/>
      <c r="W802" s="9"/>
      <c r="X802" s="9"/>
      <c r="Y802" s="9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P802" s="1"/>
      <c r="AQ802" s="1"/>
      <c r="AR802" s="1"/>
      <c r="AS802" s="1"/>
      <c r="AT802" s="1"/>
      <c r="AU802" s="1"/>
      <c r="AV802" s="1"/>
      <c r="AW802" s="1"/>
      <c r="AX802" s="1"/>
      <c r="AY802" s="1"/>
    </row>
    <row r="803" spans="6:51" x14ac:dyDescent="0.25">
      <c r="F803" s="2"/>
      <c r="G803" s="2"/>
      <c r="O803" s="4"/>
      <c r="P803" s="9"/>
      <c r="Q803" s="9"/>
      <c r="R803" s="9"/>
      <c r="S803" s="9"/>
      <c r="T803" s="9"/>
      <c r="U803" s="9"/>
      <c r="V803" s="9"/>
      <c r="W803" s="9"/>
      <c r="X803" s="9"/>
      <c r="Y803" s="9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P803" s="1"/>
      <c r="AQ803" s="1"/>
      <c r="AR803" s="1"/>
      <c r="AS803" s="1"/>
      <c r="AT803" s="1"/>
      <c r="AU803" s="1"/>
      <c r="AV803" s="1"/>
      <c r="AW803" s="1"/>
      <c r="AX803" s="1"/>
      <c r="AY803" s="1"/>
    </row>
    <row r="804" spans="6:51" x14ac:dyDescent="0.25">
      <c r="F804" s="2"/>
      <c r="G804" s="2"/>
      <c r="O804" s="4"/>
      <c r="P804" s="9"/>
      <c r="Q804" s="9"/>
      <c r="R804" s="9"/>
      <c r="S804" s="9"/>
      <c r="T804" s="9"/>
      <c r="U804" s="9"/>
      <c r="V804" s="9"/>
      <c r="W804" s="9"/>
      <c r="X804" s="9"/>
      <c r="Y804" s="9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P804" s="1"/>
      <c r="AQ804" s="1"/>
      <c r="AR804" s="1"/>
      <c r="AS804" s="1"/>
      <c r="AT804" s="1"/>
      <c r="AU804" s="1"/>
      <c r="AV804" s="1"/>
      <c r="AW804" s="1"/>
      <c r="AX804" s="1"/>
      <c r="AY804" s="1"/>
    </row>
    <row r="805" spans="6:51" x14ac:dyDescent="0.25">
      <c r="F805"/>
      <c r="G805" s="2"/>
      <c r="O805" s="4"/>
      <c r="P805" s="9"/>
      <c r="Q805" s="9"/>
      <c r="R805" s="9"/>
      <c r="S805" s="9"/>
      <c r="T805" s="9"/>
      <c r="U805" s="9"/>
      <c r="V805" s="9"/>
      <c r="W805" s="9"/>
      <c r="X805" s="9"/>
      <c r="Y805" s="9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P805" s="1"/>
      <c r="AQ805" s="1"/>
      <c r="AR805" s="1"/>
      <c r="AS805" s="1"/>
      <c r="AT805" s="1"/>
      <c r="AU805" s="1"/>
      <c r="AV805" s="1"/>
      <c r="AW805" s="1"/>
      <c r="AX805" s="1"/>
      <c r="AY805" s="1"/>
    </row>
    <row r="806" spans="6:51" x14ac:dyDescent="0.25">
      <c r="F806"/>
      <c r="G806" s="2"/>
      <c r="O806" s="4"/>
      <c r="P806" s="9"/>
      <c r="Q806" s="9"/>
      <c r="R806" s="9"/>
      <c r="S806" s="9"/>
      <c r="T806" s="9"/>
      <c r="U806" s="9"/>
      <c r="V806" s="9"/>
      <c r="W806" s="9"/>
      <c r="X806" s="9"/>
      <c r="Y806" s="9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P806" s="1"/>
      <c r="AQ806" s="1"/>
      <c r="AR806" s="1"/>
      <c r="AS806" s="1"/>
      <c r="AT806" s="1"/>
      <c r="AU806" s="1"/>
      <c r="AV806" s="1"/>
      <c r="AW806" s="1"/>
      <c r="AX806" s="1"/>
      <c r="AY806" s="1"/>
    </row>
    <row r="807" spans="6:51" x14ac:dyDescent="0.25">
      <c r="F807"/>
      <c r="G807" s="2"/>
      <c r="O807" s="4"/>
      <c r="P807" s="9"/>
      <c r="Q807" s="9"/>
      <c r="R807" s="9"/>
      <c r="S807" s="9"/>
      <c r="T807" s="9"/>
      <c r="U807" s="9"/>
      <c r="V807" s="9"/>
      <c r="W807" s="9"/>
      <c r="X807" s="9"/>
      <c r="Y807" s="9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P807" s="1"/>
      <c r="AQ807" s="1"/>
      <c r="AR807" s="1"/>
      <c r="AS807" s="1"/>
      <c r="AT807" s="1"/>
      <c r="AU807" s="1"/>
      <c r="AV807" s="1"/>
      <c r="AW807" s="1"/>
      <c r="AX807" s="1"/>
      <c r="AY807" s="1"/>
    </row>
    <row r="808" spans="6:51" x14ac:dyDescent="0.25">
      <c r="F808"/>
      <c r="G808" s="2"/>
      <c r="O808" s="4"/>
      <c r="P808" s="9"/>
      <c r="Q808" s="9"/>
      <c r="R808" s="9"/>
      <c r="S808" s="9"/>
      <c r="T808" s="9"/>
      <c r="U808" s="9"/>
      <c r="V808" s="9"/>
      <c r="W808" s="9"/>
      <c r="X808" s="9"/>
      <c r="Y808" s="9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P808" s="1"/>
      <c r="AQ808" s="1"/>
      <c r="AR808" s="1"/>
      <c r="AS808" s="1"/>
      <c r="AT808" s="1"/>
      <c r="AU808" s="1"/>
      <c r="AV808" s="1"/>
      <c r="AW808" s="1"/>
      <c r="AX808" s="1"/>
      <c r="AY808" s="1"/>
    </row>
    <row r="809" spans="6:51" x14ac:dyDescent="0.25">
      <c r="F809"/>
      <c r="G809" s="2"/>
      <c r="O809" s="4"/>
      <c r="P809" s="9"/>
      <c r="Q809" s="9"/>
      <c r="R809" s="9"/>
      <c r="S809" s="9"/>
      <c r="T809" s="9"/>
      <c r="U809" s="9"/>
      <c r="V809" s="9"/>
      <c r="W809" s="9"/>
      <c r="X809" s="9"/>
      <c r="Y809" s="9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P809" s="1"/>
      <c r="AQ809" s="1"/>
      <c r="AR809" s="1"/>
      <c r="AS809" s="1"/>
      <c r="AT809" s="1"/>
      <c r="AU809" s="1"/>
      <c r="AV809" s="1"/>
      <c r="AW809" s="1"/>
      <c r="AX809" s="1"/>
      <c r="AY809" s="1"/>
    </row>
    <row r="810" spans="6:51" x14ac:dyDescent="0.25">
      <c r="F810"/>
      <c r="G810" s="2"/>
      <c r="O810" s="4"/>
      <c r="P810" s="9"/>
      <c r="Q810" s="9"/>
      <c r="R810" s="9"/>
      <c r="S810" s="9"/>
      <c r="T810" s="9"/>
      <c r="U810" s="9"/>
      <c r="V810" s="9"/>
      <c r="W810" s="9"/>
      <c r="X810" s="9"/>
      <c r="Y810" s="9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P810" s="1"/>
      <c r="AQ810" s="1"/>
      <c r="AR810" s="1"/>
      <c r="AS810" s="1"/>
      <c r="AT810" s="1"/>
      <c r="AU810" s="1"/>
      <c r="AV810" s="1"/>
      <c r="AW810" s="1"/>
      <c r="AX810" s="1"/>
      <c r="AY810" s="1"/>
    </row>
    <row r="811" spans="6:51" x14ac:dyDescent="0.25">
      <c r="F811" s="2"/>
      <c r="G811" s="2"/>
      <c r="O811" s="4"/>
      <c r="P811" s="9"/>
      <c r="Q811" s="9"/>
      <c r="R811" s="9"/>
      <c r="S811" s="9"/>
      <c r="T811" s="9"/>
      <c r="U811" s="9"/>
      <c r="V811" s="9"/>
      <c r="W811" s="9"/>
      <c r="X811" s="9"/>
      <c r="Y811" s="9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P811" s="1"/>
      <c r="AQ811" s="1"/>
      <c r="AR811" s="1"/>
      <c r="AS811" s="1"/>
      <c r="AT811" s="1"/>
      <c r="AU811" s="1"/>
      <c r="AV811" s="1"/>
      <c r="AW811" s="1"/>
      <c r="AX811" s="1"/>
      <c r="AY811" s="1"/>
    </row>
    <row r="812" spans="6:51" x14ac:dyDescent="0.25">
      <c r="F812"/>
      <c r="G812" s="2"/>
      <c r="O812" s="4"/>
      <c r="P812" s="9"/>
      <c r="Q812" s="9"/>
      <c r="R812" s="9"/>
      <c r="S812" s="9"/>
      <c r="T812" s="9"/>
      <c r="U812" s="9"/>
      <c r="V812" s="9"/>
      <c r="W812" s="9"/>
      <c r="X812" s="9"/>
      <c r="Y812" s="9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P812" s="1"/>
      <c r="AQ812" s="1"/>
      <c r="AR812" s="1"/>
      <c r="AS812" s="1"/>
      <c r="AT812" s="1"/>
      <c r="AU812" s="1"/>
      <c r="AV812" s="1"/>
      <c r="AW812" s="1"/>
      <c r="AX812" s="1"/>
      <c r="AY812" s="1"/>
    </row>
    <row r="813" spans="6:51" x14ac:dyDescent="0.25">
      <c r="F813"/>
      <c r="G813" s="2"/>
      <c r="O813" s="4"/>
      <c r="P813" s="9"/>
      <c r="Q813" s="9"/>
      <c r="R813" s="9"/>
      <c r="S813" s="9"/>
      <c r="T813" s="9"/>
      <c r="U813" s="9"/>
      <c r="V813" s="9"/>
      <c r="W813" s="9"/>
      <c r="X813" s="9"/>
      <c r="Y813" s="9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P813" s="1"/>
      <c r="AQ813" s="1"/>
      <c r="AR813" s="1"/>
      <c r="AS813" s="1"/>
      <c r="AT813" s="1"/>
      <c r="AU813" s="1"/>
      <c r="AV813" s="1"/>
      <c r="AW813" s="1"/>
      <c r="AX813" s="1"/>
      <c r="AY813" s="1"/>
    </row>
    <row r="814" spans="6:51" x14ac:dyDescent="0.25">
      <c r="F814"/>
      <c r="G814" s="2"/>
      <c r="O814" s="4"/>
      <c r="P814" s="9"/>
      <c r="Q814" s="9"/>
      <c r="R814" s="9"/>
      <c r="S814" s="9"/>
      <c r="T814" s="9"/>
      <c r="U814" s="9"/>
      <c r="V814" s="9"/>
      <c r="W814" s="9"/>
      <c r="X814" s="9"/>
      <c r="Y814" s="9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P814" s="1"/>
      <c r="AQ814" s="1"/>
      <c r="AR814" s="1"/>
      <c r="AS814" s="1"/>
      <c r="AT814" s="1"/>
      <c r="AU814" s="1"/>
      <c r="AV814" s="1"/>
      <c r="AW814" s="1"/>
      <c r="AX814" s="1"/>
      <c r="AY814" s="1"/>
    </row>
    <row r="815" spans="6:51" x14ac:dyDescent="0.25">
      <c r="F815"/>
      <c r="G815" s="2"/>
      <c r="O815" s="4"/>
      <c r="P815" s="9"/>
      <c r="Q815" s="9"/>
      <c r="R815" s="9"/>
      <c r="S815" s="9"/>
      <c r="T815" s="9"/>
      <c r="U815" s="9"/>
      <c r="V815" s="9"/>
      <c r="W815" s="9"/>
      <c r="X815" s="9"/>
      <c r="Y815" s="9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P815" s="1"/>
      <c r="AQ815" s="1"/>
      <c r="AR815" s="1"/>
      <c r="AS815" s="1"/>
      <c r="AT815" s="1"/>
      <c r="AU815" s="1"/>
      <c r="AV815" s="1"/>
      <c r="AW815" s="1"/>
      <c r="AX815" s="1"/>
      <c r="AY815" s="1"/>
    </row>
    <row r="816" spans="6:51" x14ac:dyDescent="0.25">
      <c r="F816"/>
      <c r="G816" s="2"/>
      <c r="O816" s="4"/>
      <c r="P816" s="9"/>
      <c r="Q816" s="9"/>
      <c r="R816" s="9"/>
      <c r="S816" s="9"/>
      <c r="T816" s="9"/>
      <c r="U816" s="9"/>
      <c r="V816" s="9"/>
      <c r="W816" s="9"/>
      <c r="X816" s="9"/>
      <c r="Y816" s="9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P816" s="1"/>
      <c r="AQ816" s="1"/>
      <c r="AR816" s="1"/>
      <c r="AS816" s="1"/>
      <c r="AT816" s="1"/>
      <c r="AU816" s="1"/>
      <c r="AV816" s="1"/>
      <c r="AW816" s="1"/>
      <c r="AX816" s="1"/>
      <c r="AY816" s="1"/>
    </row>
    <row r="817" spans="6:51" x14ac:dyDescent="0.25">
      <c r="F817"/>
      <c r="G817" s="2"/>
      <c r="O817" s="4"/>
      <c r="P817" s="9"/>
      <c r="Q817" s="9"/>
      <c r="R817" s="9"/>
      <c r="S817" s="9"/>
      <c r="T817" s="9"/>
      <c r="U817" s="9"/>
      <c r="V817" s="9"/>
      <c r="W817" s="9"/>
      <c r="X817" s="9"/>
      <c r="Y817" s="9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P817" s="1"/>
      <c r="AQ817" s="1"/>
      <c r="AR817" s="1"/>
      <c r="AS817" s="1"/>
      <c r="AT817" s="1"/>
      <c r="AU817" s="1"/>
      <c r="AV817" s="1"/>
      <c r="AW817" s="1"/>
      <c r="AX817" s="1"/>
      <c r="AY817" s="1"/>
    </row>
    <row r="818" spans="6:51" x14ac:dyDescent="0.25">
      <c r="F818" s="2"/>
      <c r="G818" s="2"/>
      <c r="O818" s="4"/>
      <c r="P818" s="9"/>
      <c r="Q818" s="9"/>
      <c r="R818" s="9"/>
      <c r="S818" s="9"/>
      <c r="T818" s="9"/>
      <c r="U818" s="9"/>
      <c r="V818" s="9"/>
      <c r="W818" s="9"/>
      <c r="X818" s="9"/>
      <c r="Y818" s="9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P818" s="1"/>
      <c r="AQ818" s="1"/>
      <c r="AR818" s="1"/>
      <c r="AS818" s="1"/>
      <c r="AT818" s="1"/>
      <c r="AU818" s="1"/>
      <c r="AV818" s="1"/>
      <c r="AW818" s="1"/>
      <c r="AX818" s="1"/>
      <c r="AY818" s="1"/>
    </row>
    <row r="819" spans="6:51" x14ac:dyDescent="0.25">
      <c r="F819"/>
      <c r="G819" s="2"/>
      <c r="O819" s="4"/>
      <c r="P819" s="9"/>
      <c r="Q819" s="9"/>
      <c r="R819" s="9"/>
      <c r="S819" s="9"/>
      <c r="T819" s="9"/>
      <c r="U819" s="9"/>
      <c r="V819" s="9"/>
      <c r="W819" s="9"/>
      <c r="X819" s="9"/>
      <c r="Y819" s="9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P819" s="1"/>
      <c r="AQ819" s="1"/>
      <c r="AR819" s="1"/>
      <c r="AS819" s="1"/>
      <c r="AT819" s="1"/>
      <c r="AU819" s="1"/>
      <c r="AV819" s="1"/>
      <c r="AW819" s="1"/>
      <c r="AX819" s="1"/>
      <c r="AY819" s="1"/>
    </row>
    <row r="820" spans="6:51" x14ac:dyDescent="0.25">
      <c r="F820" s="2"/>
      <c r="G820" s="2"/>
      <c r="O820" s="4"/>
      <c r="P820" s="9"/>
      <c r="Q820" s="9"/>
      <c r="R820" s="9"/>
      <c r="S820" s="9"/>
      <c r="T820" s="9"/>
      <c r="U820" s="9"/>
      <c r="V820" s="9"/>
      <c r="W820" s="9"/>
      <c r="X820" s="9"/>
      <c r="Y820" s="9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P820" s="1"/>
      <c r="AQ820" s="1"/>
      <c r="AR820" s="1"/>
      <c r="AS820" s="1"/>
      <c r="AT820" s="1"/>
      <c r="AU820" s="1"/>
      <c r="AV820" s="1"/>
      <c r="AW820" s="1"/>
      <c r="AX820" s="1"/>
      <c r="AY820" s="1"/>
    </row>
    <row r="821" spans="6:51" x14ac:dyDescent="0.25">
      <c r="F821" s="2"/>
      <c r="G821" s="2"/>
      <c r="O821" s="4"/>
      <c r="P821" s="9"/>
      <c r="Q821" s="9"/>
      <c r="R821" s="9"/>
      <c r="S821" s="9"/>
      <c r="T821" s="9"/>
      <c r="U821" s="9"/>
      <c r="V821" s="9"/>
      <c r="W821" s="9"/>
      <c r="X821" s="9"/>
      <c r="Y821" s="9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P821" s="1"/>
      <c r="AQ821" s="1"/>
      <c r="AR821" s="1"/>
      <c r="AS821" s="1"/>
      <c r="AT821" s="1"/>
      <c r="AU821" s="1"/>
      <c r="AV821" s="1"/>
      <c r="AW821" s="1"/>
      <c r="AX821" s="1"/>
      <c r="AY821" s="1"/>
    </row>
    <row r="822" spans="6:51" x14ac:dyDescent="0.25">
      <c r="F822"/>
      <c r="G822" s="2"/>
      <c r="O822" s="4"/>
      <c r="P822" s="9"/>
      <c r="Q822" s="9"/>
      <c r="R822" s="9"/>
      <c r="S822" s="9"/>
      <c r="T822" s="9"/>
      <c r="U822" s="9"/>
      <c r="V822" s="9"/>
      <c r="W822" s="9"/>
      <c r="X822" s="9"/>
      <c r="Y822" s="9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P822" s="1"/>
      <c r="AQ822" s="1"/>
      <c r="AR822" s="1"/>
      <c r="AS822" s="1"/>
      <c r="AT822" s="1"/>
      <c r="AU822" s="1"/>
      <c r="AV822" s="1"/>
      <c r="AW822" s="1"/>
      <c r="AX822" s="1"/>
      <c r="AY822" s="1"/>
    </row>
    <row r="823" spans="6:51" x14ac:dyDescent="0.25">
      <c r="F823"/>
      <c r="G823" s="2"/>
      <c r="O823" s="4"/>
      <c r="P823" s="9"/>
      <c r="Q823" s="9"/>
      <c r="R823" s="9"/>
      <c r="S823" s="9"/>
      <c r="T823" s="9"/>
      <c r="U823" s="9"/>
      <c r="V823" s="9"/>
      <c r="W823" s="9"/>
      <c r="X823" s="9"/>
      <c r="Y823" s="9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P823" s="1"/>
      <c r="AQ823" s="1"/>
      <c r="AR823" s="1"/>
      <c r="AS823" s="1"/>
      <c r="AT823" s="1"/>
      <c r="AU823" s="1"/>
      <c r="AV823" s="1"/>
      <c r="AW823" s="1"/>
      <c r="AX823" s="1"/>
      <c r="AY823" s="1"/>
    </row>
    <row r="824" spans="6:51" x14ac:dyDescent="0.25">
      <c r="F824" s="2"/>
      <c r="G824" s="2"/>
      <c r="O824" s="4"/>
      <c r="P824" s="9"/>
      <c r="Q824" s="9"/>
      <c r="R824" s="9"/>
      <c r="S824" s="9"/>
      <c r="T824" s="9"/>
      <c r="U824" s="9"/>
      <c r="V824" s="9"/>
      <c r="W824" s="9"/>
      <c r="X824" s="9"/>
      <c r="Y824" s="9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P824" s="1"/>
      <c r="AQ824" s="1"/>
      <c r="AR824" s="1"/>
      <c r="AS824" s="1"/>
      <c r="AT824" s="1"/>
      <c r="AU824" s="1"/>
      <c r="AV824" s="1"/>
      <c r="AW824" s="1"/>
      <c r="AX824" s="1"/>
      <c r="AY824" s="1"/>
    </row>
    <row r="825" spans="6:51" x14ac:dyDescent="0.25">
      <c r="F825"/>
      <c r="G825" s="2"/>
      <c r="O825" s="4"/>
      <c r="P825" s="9"/>
      <c r="Q825" s="9"/>
      <c r="R825" s="9"/>
      <c r="S825" s="9"/>
      <c r="T825" s="9"/>
      <c r="U825" s="9"/>
      <c r="V825" s="9"/>
      <c r="W825" s="9"/>
      <c r="X825" s="9"/>
      <c r="Y825" s="9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P825" s="1"/>
      <c r="AQ825" s="1"/>
      <c r="AR825" s="1"/>
      <c r="AS825" s="1"/>
      <c r="AT825" s="1"/>
      <c r="AU825" s="1"/>
      <c r="AV825" s="1"/>
      <c r="AW825" s="1"/>
      <c r="AX825" s="1"/>
      <c r="AY825" s="1"/>
    </row>
    <row r="826" spans="6:51" x14ac:dyDescent="0.25">
      <c r="F826"/>
      <c r="G826" s="2"/>
      <c r="O826" s="4"/>
      <c r="P826" s="9"/>
      <c r="Q826" s="9"/>
      <c r="R826" s="9"/>
      <c r="S826" s="9"/>
      <c r="T826" s="9"/>
      <c r="U826" s="9"/>
      <c r="V826" s="9"/>
      <c r="W826" s="9"/>
      <c r="X826" s="9"/>
      <c r="Y826" s="9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P826" s="1"/>
      <c r="AQ826" s="1"/>
      <c r="AR826" s="1"/>
      <c r="AS826" s="1"/>
      <c r="AT826" s="1"/>
      <c r="AU826" s="1"/>
      <c r="AV826" s="1"/>
      <c r="AW826" s="1"/>
      <c r="AX826" s="1"/>
      <c r="AY826" s="1"/>
    </row>
    <row r="827" spans="6:51" x14ac:dyDescent="0.25">
      <c r="F827"/>
      <c r="G827" s="2"/>
      <c r="O827" s="4"/>
      <c r="P827" s="9"/>
      <c r="Q827" s="9"/>
      <c r="R827" s="9"/>
      <c r="S827" s="9"/>
      <c r="T827" s="9"/>
      <c r="U827" s="9"/>
      <c r="V827" s="9"/>
      <c r="W827" s="9"/>
      <c r="X827" s="9"/>
      <c r="Y827" s="9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P827" s="1"/>
      <c r="AQ827" s="1"/>
      <c r="AR827" s="1"/>
      <c r="AS827" s="1"/>
      <c r="AT827" s="1"/>
      <c r="AU827" s="1"/>
      <c r="AV827" s="1"/>
      <c r="AW827" s="1"/>
      <c r="AX827" s="1"/>
      <c r="AY827" s="1"/>
    </row>
    <row r="828" spans="6:51" x14ac:dyDescent="0.25">
      <c r="F828"/>
      <c r="G828" s="2"/>
      <c r="O828" s="4"/>
      <c r="P828" s="9"/>
      <c r="Q828" s="9"/>
      <c r="R828" s="9"/>
      <c r="S828" s="9"/>
      <c r="T828" s="9"/>
      <c r="U828" s="9"/>
      <c r="V828" s="9"/>
      <c r="W828" s="9"/>
      <c r="X828" s="9"/>
      <c r="Y828" s="9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P828" s="1"/>
      <c r="AQ828" s="1"/>
      <c r="AR828" s="1"/>
      <c r="AS828" s="1"/>
      <c r="AT828" s="1"/>
      <c r="AU828" s="1"/>
      <c r="AV828" s="1"/>
      <c r="AW828" s="1"/>
      <c r="AX828" s="1"/>
      <c r="AY828" s="1"/>
    </row>
    <row r="829" spans="6:51" x14ac:dyDescent="0.25">
      <c r="F829"/>
      <c r="G829" s="2"/>
      <c r="O829" s="4"/>
      <c r="P829" s="9"/>
      <c r="Q829" s="9"/>
      <c r="R829" s="9"/>
      <c r="S829" s="9"/>
      <c r="T829" s="9"/>
      <c r="U829" s="9"/>
      <c r="V829" s="9"/>
      <c r="W829" s="9"/>
      <c r="X829" s="9"/>
      <c r="Y829" s="9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P829" s="1"/>
      <c r="AQ829" s="1"/>
      <c r="AR829" s="1"/>
      <c r="AS829" s="1"/>
      <c r="AT829" s="1"/>
      <c r="AU829" s="1"/>
      <c r="AV829" s="1"/>
      <c r="AW829" s="1"/>
      <c r="AX829" s="1"/>
      <c r="AY829" s="1"/>
    </row>
    <row r="830" spans="6:51" x14ac:dyDescent="0.25">
      <c r="F830"/>
      <c r="G830" s="2"/>
      <c r="O830" s="4"/>
      <c r="P830" s="9"/>
      <c r="Q830" s="9"/>
      <c r="R830" s="9"/>
      <c r="S830" s="9"/>
      <c r="T830" s="9"/>
      <c r="U830" s="9"/>
      <c r="V830" s="9"/>
      <c r="W830" s="9"/>
      <c r="X830" s="9"/>
      <c r="Y830" s="9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P830" s="1"/>
      <c r="AQ830" s="1"/>
      <c r="AR830" s="1"/>
      <c r="AS830" s="1"/>
      <c r="AT830" s="1"/>
      <c r="AU830" s="1"/>
      <c r="AV830" s="1"/>
      <c r="AW830" s="1"/>
      <c r="AX830" s="1"/>
      <c r="AY830" s="1"/>
    </row>
    <row r="831" spans="6:51" x14ac:dyDescent="0.25">
      <c r="F831"/>
      <c r="G831" s="2"/>
      <c r="O831" s="4"/>
      <c r="P831" s="9"/>
      <c r="Q831" s="9"/>
      <c r="R831" s="9"/>
      <c r="S831" s="9"/>
      <c r="T831" s="9"/>
      <c r="U831" s="9"/>
      <c r="V831" s="9"/>
      <c r="W831" s="9"/>
      <c r="X831" s="9"/>
      <c r="Y831" s="9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P831" s="1"/>
      <c r="AQ831" s="1"/>
      <c r="AR831" s="1"/>
      <c r="AS831" s="1"/>
      <c r="AT831" s="1"/>
      <c r="AU831" s="1"/>
      <c r="AV831" s="1"/>
      <c r="AW831" s="1"/>
      <c r="AX831" s="1"/>
      <c r="AY831" s="1"/>
    </row>
    <row r="832" spans="6:51" x14ac:dyDescent="0.25">
      <c r="F832" s="2"/>
      <c r="G832" s="2"/>
      <c r="O832" s="4"/>
      <c r="P832" s="9"/>
      <c r="Q832" s="9"/>
      <c r="R832" s="9"/>
      <c r="S832" s="9"/>
      <c r="T832" s="9"/>
      <c r="U832" s="9"/>
      <c r="V832" s="9"/>
      <c r="W832" s="9"/>
      <c r="X832" s="9"/>
      <c r="Y832" s="9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P832" s="1"/>
      <c r="AQ832" s="1"/>
      <c r="AR832" s="1"/>
      <c r="AS832" s="1"/>
      <c r="AT832" s="1"/>
      <c r="AU832" s="1"/>
      <c r="AV832" s="1"/>
      <c r="AW832" s="1"/>
      <c r="AX832" s="1"/>
      <c r="AY832" s="1"/>
    </row>
    <row r="833" spans="1:51" x14ac:dyDescent="0.25">
      <c r="F833" s="2"/>
      <c r="G833" s="2"/>
      <c r="O833" s="4"/>
      <c r="P833" s="9"/>
      <c r="Q833" s="9"/>
      <c r="R833" s="9"/>
      <c r="S833" s="9"/>
      <c r="T833" s="9"/>
      <c r="U833" s="9"/>
      <c r="V833" s="9"/>
      <c r="W833" s="9"/>
      <c r="X833" s="9"/>
      <c r="Y833" s="9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P833" s="1"/>
      <c r="AQ833" s="1"/>
      <c r="AR833" s="1"/>
      <c r="AS833" s="1"/>
      <c r="AT833" s="1"/>
      <c r="AU833" s="1"/>
      <c r="AV833" s="1"/>
      <c r="AW833" s="1"/>
      <c r="AX833" s="1"/>
      <c r="AY833" s="1"/>
    </row>
    <row r="834" spans="1:51" x14ac:dyDescent="0.25">
      <c r="F834"/>
      <c r="G834" s="2"/>
      <c r="O834" s="4"/>
      <c r="P834" s="9"/>
      <c r="Q834" s="9"/>
      <c r="R834" s="9"/>
      <c r="S834" s="9"/>
      <c r="T834" s="9"/>
      <c r="U834" s="9"/>
      <c r="V834" s="9"/>
      <c r="W834" s="9"/>
      <c r="X834" s="9"/>
      <c r="Y834" s="9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P834" s="1"/>
      <c r="AQ834" s="1"/>
      <c r="AR834" s="1"/>
      <c r="AS834" s="1"/>
      <c r="AT834" s="1"/>
      <c r="AU834" s="1"/>
      <c r="AV834" s="1"/>
      <c r="AW834" s="1"/>
      <c r="AX834" s="1"/>
      <c r="AY834" s="1"/>
    </row>
    <row r="835" spans="1:51" x14ac:dyDescent="0.25">
      <c r="F835"/>
      <c r="G835" s="2"/>
      <c r="O835" s="4"/>
      <c r="P835" s="9"/>
      <c r="Q835" s="9"/>
      <c r="R835" s="9"/>
      <c r="S835" s="9"/>
      <c r="T835" s="9"/>
      <c r="U835" s="9"/>
      <c r="V835" s="9"/>
      <c r="W835" s="9"/>
      <c r="X835" s="9"/>
      <c r="Y835" s="9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P835" s="1"/>
      <c r="AQ835" s="1"/>
      <c r="AR835" s="1"/>
      <c r="AS835" s="1"/>
      <c r="AT835" s="1"/>
      <c r="AU835" s="1"/>
      <c r="AV835" s="1"/>
      <c r="AW835" s="1"/>
      <c r="AX835" s="1"/>
      <c r="AY835" s="1"/>
    </row>
    <row r="836" spans="1:51" x14ac:dyDescent="0.25">
      <c r="F836" s="2"/>
      <c r="G836" s="2"/>
      <c r="O836" s="4"/>
      <c r="P836" s="9"/>
      <c r="Q836" s="9"/>
      <c r="R836" s="9"/>
      <c r="S836" s="9"/>
      <c r="T836" s="9"/>
      <c r="U836" s="9"/>
      <c r="V836" s="9"/>
      <c r="W836" s="9"/>
      <c r="X836" s="9"/>
      <c r="Y836" s="9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P836" s="1"/>
      <c r="AQ836" s="1"/>
      <c r="AR836" s="1"/>
      <c r="AS836" s="1"/>
      <c r="AT836" s="1"/>
      <c r="AU836" s="1"/>
      <c r="AV836" s="1"/>
      <c r="AW836" s="1"/>
      <c r="AX836" s="1"/>
      <c r="AY836" s="1"/>
    </row>
    <row r="837" spans="1:51" x14ac:dyDescent="0.25">
      <c r="A837" s="11"/>
      <c r="F837" s="2"/>
      <c r="G837" s="2"/>
      <c r="O837" s="4"/>
      <c r="P837" s="9"/>
      <c r="Q837" s="9"/>
      <c r="R837" s="9"/>
      <c r="S837" s="9"/>
      <c r="T837" s="9"/>
      <c r="U837" s="9"/>
      <c r="V837" s="9"/>
      <c r="W837" s="9"/>
      <c r="X837" s="9"/>
      <c r="Y837" s="9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P837" s="1"/>
      <c r="AQ837" s="1"/>
      <c r="AR837" s="1"/>
      <c r="AS837" s="1"/>
      <c r="AT837" s="1"/>
      <c r="AU837" s="1"/>
      <c r="AV837" s="1"/>
      <c r="AW837" s="1"/>
      <c r="AX837" s="1"/>
      <c r="AY837" s="1"/>
    </row>
    <row r="838" spans="1:51" x14ac:dyDescent="0.25">
      <c r="F838" s="2"/>
      <c r="G838" s="2"/>
      <c r="O838" s="4"/>
      <c r="P838" s="9"/>
      <c r="Q838" s="9"/>
      <c r="R838" s="9"/>
      <c r="S838" s="9"/>
      <c r="T838" s="9"/>
      <c r="U838" s="9"/>
      <c r="V838" s="9"/>
      <c r="W838" s="9"/>
      <c r="X838" s="9"/>
      <c r="Y838" s="9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P838" s="1"/>
      <c r="AQ838" s="1"/>
      <c r="AR838" s="1"/>
      <c r="AS838" s="1"/>
      <c r="AT838" s="1"/>
      <c r="AU838" s="1"/>
      <c r="AV838" s="1"/>
      <c r="AW838" s="1"/>
      <c r="AX838" s="1"/>
      <c r="AY838" s="1"/>
    </row>
    <row r="839" spans="1:51" x14ac:dyDescent="0.25">
      <c r="F839"/>
      <c r="G839" s="2"/>
      <c r="O839" s="4"/>
      <c r="P839" s="9"/>
      <c r="Q839" s="9"/>
      <c r="R839" s="9"/>
      <c r="S839" s="9"/>
      <c r="T839" s="9"/>
      <c r="U839" s="9"/>
      <c r="V839" s="9"/>
      <c r="W839" s="9"/>
      <c r="X839" s="9"/>
      <c r="Y839" s="9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P839" s="1"/>
      <c r="AQ839" s="1"/>
      <c r="AR839" s="1"/>
      <c r="AS839" s="1"/>
      <c r="AT839" s="1"/>
      <c r="AU839" s="1"/>
      <c r="AV839" s="1"/>
      <c r="AW839" s="1"/>
      <c r="AX839" s="1"/>
      <c r="AY839" s="1"/>
    </row>
    <row r="840" spans="1:51" x14ac:dyDescent="0.25">
      <c r="F840" s="2"/>
      <c r="G840" s="2"/>
      <c r="O840" s="4"/>
      <c r="P840" s="9"/>
      <c r="Q840" s="9"/>
      <c r="R840" s="9"/>
      <c r="S840" s="9"/>
      <c r="T840" s="9"/>
      <c r="U840" s="9"/>
      <c r="V840" s="9"/>
      <c r="W840" s="9"/>
      <c r="X840" s="9"/>
      <c r="Y840" s="9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P840" s="1"/>
      <c r="AQ840" s="1"/>
      <c r="AR840" s="1"/>
      <c r="AS840" s="1"/>
      <c r="AT840" s="1"/>
      <c r="AU840" s="1"/>
      <c r="AV840" s="1"/>
      <c r="AW840" s="1"/>
      <c r="AX840" s="1"/>
      <c r="AY840" s="1"/>
    </row>
    <row r="841" spans="1:51" x14ac:dyDescent="0.25">
      <c r="F841"/>
      <c r="G841" s="2"/>
      <c r="O841" s="4"/>
      <c r="P841" s="9"/>
      <c r="Q841" s="9"/>
      <c r="R841" s="9"/>
      <c r="S841" s="9"/>
      <c r="T841" s="9"/>
      <c r="U841" s="9"/>
      <c r="V841" s="9"/>
      <c r="W841" s="9"/>
      <c r="X841" s="9"/>
      <c r="Y841" s="9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P841" s="1"/>
      <c r="AQ841" s="1"/>
      <c r="AR841" s="1"/>
      <c r="AS841" s="1"/>
      <c r="AT841" s="1"/>
      <c r="AU841" s="1"/>
      <c r="AV841" s="1"/>
      <c r="AW841" s="1"/>
      <c r="AX841" s="1"/>
      <c r="AY841" s="1"/>
    </row>
    <row r="842" spans="1:51" x14ac:dyDescent="0.25">
      <c r="G842" s="2"/>
      <c r="O842" s="4"/>
      <c r="P842" s="9"/>
      <c r="Q842" s="9"/>
      <c r="R842" s="9"/>
      <c r="S842" s="9"/>
      <c r="T842" s="9"/>
      <c r="U842" s="9"/>
      <c r="V842" s="9"/>
      <c r="W842" s="9"/>
      <c r="X842" s="9"/>
      <c r="Y842" s="9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P842" s="1"/>
      <c r="AQ842" s="1"/>
      <c r="AR842" s="1"/>
      <c r="AS842" s="1"/>
      <c r="AT842" s="1"/>
      <c r="AU842" s="1"/>
      <c r="AV842" s="1"/>
      <c r="AW842" s="1"/>
      <c r="AX842" s="1"/>
      <c r="AY842" s="1"/>
    </row>
    <row r="843" spans="1:51" x14ac:dyDescent="0.25">
      <c r="F843" s="2"/>
      <c r="G843" s="2"/>
      <c r="O843" s="4"/>
      <c r="P843" s="9"/>
      <c r="Q843" s="9"/>
      <c r="R843" s="9"/>
      <c r="S843" s="9"/>
      <c r="T843" s="9"/>
      <c r="U843" s="9"/>
      <c r="V843" s="9"/>
      <c r="W843" s="9"/>
      <c r="X843" s="9"/>
      <c r="Y843" s="9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P843" s="1"/>
      <c r="AQ843" s="1"/>
      <c r="AR843" s="1"/>
      <c r="AS843" s="1"/>
      <c r="AT843" s="1"/>
      <c r="AU843" s="1"/>
      <c r="AV843" s="1"/>
      <c r="AW843" s="1"/>
      <c r="AX843" s="1"/>
      <c r="AY843" s="1"/>
    </row>
    <row r="844" spans="1:51" x14ac:dyDescent="0.25">
      <c r="F844"/>
      <c r="G844" s="2"/>
      <c r="O844" s="4"/>
      <c r="P844" s="9"/>
      <c r="Q844" s="9"/>
      <c r="R844" s="9"/>
      <c r="S844" s="9"/>
      <c r="T844" s="9"/>
      <c r="U844" s="9"/>
      <c r="V844" s="9"/>
      <c r="W844" s="9"/>
      <c r="X844" s="9"/>
      <c r="Y844" s="9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P844" s="1"/>
      <c r="AQ844" s="1"/>
      <c r="AR844" s="1"/>
      <c r="AS844" s="1"/>
      <c r="AT844" s="1"/>
      <c r="AU844" s="1"/>
      <c r="AV844" s="1"/>
      <c r="AW844" s="1"/>
      <c r="AX844" s="1"/>
      <c r="AY844" s="1"/>
    </row>
    <row r="845" spans="1:51" x14ac:dyDescent="0.25">
      <c r="F845"/>
      <c r="G845" s="2"/>
      <c r="O845" s="4"/>
      <c r="P845" s="9"/>
      <c r="Q845" s="9"/>
      <c r="R845" s="9"/>
      <c r="S845" s="9"/>
      <c r="T845" s="9"/>
      <c r="U845" s="9"/>
      <c r="V845" s="9"/>
      <c r="W845" s="9"/>
      <c r="X845" s="9"/>
      <c r="Y845" s="9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P845" s="1"/>
      <c r="AQ845" s="1"/>
      <c r="AR845" s="1"/>
      <c r="AS845" s="1"/>
      <c r="AT845" s="1"/>
      <c r="AU845" s="1"/>
      <c r="AV845" s="1"/>
      <c r="AW845" s="1"/>
      <c r="AX845" s="1"/>
      <c r="AY845" s="1"/>
    </row>
    <row r="846" spans="1:51" x14ac:dyDescent="0.25">
      <c r="F846"/>
      <c r="G846" s="2"/>
      <c r="O846" s="4"/>
      <c r="P846" s="9"/>
      <c r="Q846" s="9"/>
      <c r="R846" s="9"/>
      <c r="S846" s="9"/>
      <c r="T846" s="9"/>
      <c r="U846" s="9"/>
      <c r="V846" s="9"/>
      <c r="W846" s="9"/>
      <c r="X846" s="9"/>
      <c r="Y846" s="9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P846" s="1"/>
      <c r="AQ846" s="1"/>
      <c r="AR846" s="1"/>
      <c r="AS846" s="1"/>
      <c r="AT846" s="1"/>
      <c r="AU846" s="1"/>
      <c r="AV846" s="1"/>
      <c r="AW846" s="1"/>
      <c r="AX846" s="1"/>
      <c r="AY846" s="1"/>
    </row>
    <row r="847" spans="1:51" x14ac:dyDescent="0.25">
      <c r="F847"/>
      <c r="G847" s="2"/>
      <c r="O847" s="4"/>
      <c r="P847" s="9"/>
      <c r="Q847" s="9"/>
      <c r="R847" s="9"/>
      <c r="S847" s="9"/>
      <c r="T847" s="9"/>
      <c r="U847" s="9"/>
      <c r="V847" s="9"/>
      <c r="W847" s="9"/>
      <c r="X847" s="9"/>
      <c r="Y847" s="9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P847" s="1"/>
      <c r="AQ847" s="1"/>
      <c r="AR847" s="1"/>
      <c r="AS847" s="1"/>
      <c r="AT847" s="1"/>
      <c r="AU847" s="1"/>
      <c r="AV847" s="1"/>
      <c r="AW847" s="1"/>
      <c r="AX847" s="1"/>
      <c r="AY847" s="1"/>
    </row>
    <row r="848" spans="1:51" x14ac:dyDescent="0.25">
      <c r="G848" s="2"/>
      <c r="O848" s="4"/>
      <c r="P848" s="9"/>
      <c r="Q848" s="9"/>
      <c r="R848" s="9"/>
      <c r="S848" s="9"/>
      <c r="T848" s="9"/>
      <c r="U848" s="9"/>
      <c r="V848" s="9"/>
      <c r="W848" s="9"/>
      <c r="X848" s="9"/>
      <c r="Y848" s="9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P848" s="1"/>
      <c r="AQ848" s="1"/>
      <c r="AR848" s="1"/>
      <c r="AS848" s="1"/>
      <c r="AT848" s="1"/>
      <c r="AU848" s="1"/>
      <c r="AV848" s="1"/>
      <c r="AW848" s="1"/>
      <c r="AX848" s="1"/>
      <c r="AY848" s="1"/>
    </row>
    <row r="849" spans="1:51" x14ac:dyDescent="0.25">
      <c r="F849" s="2"/>
      <c r="G849" s="2"/>
      <c r="O849" s="4"/>
      <c r="P849" s="9"/>
      <c r="Q849" s="9"/>
      <c r="R849" s="9"/>
      <c r="S849" s="9"/>
      <c r="T849" s="9"/>
      <c r="U849" s="9"/>
      <c r="V849" s="9"/>
      <c r="W849" s="9"/>
      <c r="X849" s="9"/>
      <c r="Y849" s="9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P849" s="1"/>
      <c r="AQ849" s="1"/>
      <c r="AR849" s="1"/>
      <c r="AS849" s="1"/>
      <c r="AT849" s="1"/>
      <c r="AU849" s="1"/>
      <c r="AV849" s="1"/>
      <c r="AW849" s="1"/>
      <c r="AX849" s="1"/>
      <c r="AY849" s="1"/>
    </row>
    <row r="850" spans="1:51" x14ac:dyDescent="0.25">
      <c r="F850"/>
      <c r="G850" s="2"/>
      <c r="O850" s="4"/>
      <c r="P850" s="9"/>
      <c r="Q850" s="9"/>
      <c r="R850" s="9"/>
      <c r="S850" s="9"/>
      <c r="T850" s="9"/>
      <c r="U850" s="9"/>
      <c r="V850" s="9"/>
      <c r="W850" s="9"/>
      <c r="X850" s="9"/>
      <c r="Y850" s="9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P850" s="1"/>
      <c r="AQ850" s="1"/>
      <c r="AR850" s="1"/>
      <c r="AS850" s="1"/>
      <c r="AT850" s="1"/>
      <c r="AU850" s="1"/>
      <c r="AV850" s="1"/>
      <c r="AW850" s="1"/>
      <c r="AX850" s="1"/>
      <c r="AY850" s="1"/>
    </row>
    <row r="851" spans="1:51" x14ac:dyDescent="0.25">
      <c r="F851" s="2"/>
      <c r="G851" s="2"/>
      <c r="O851" s="4"/>
      <c r="P851" s="9"/>
      <c r="Q851" s="9"/>
      <c r="R851" s="9"/>
      <c r="S851" s="9"/>
      <c r="T851" s="9"/>
      <c r="U851" s="9"/>
      <c r="V851" s="9"/>
      <c r="W851" s="9"/>
      <c r="X851" s="9"/>
      <c r="Y851" s="9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P851" s="1"/>
      <c r="AQ851" s="1"/>
      <c r="AR851" s="1"/>
      <c r="AS851" s="1"/>
      <c r="AT851" s="1"/>
      <c r="AU851" s="1"/>
      <c r="AV851" s="1"/>
      <c r="AW851" s="1"/>
      <c r="AX851" s="1"/>
      <c r="AY851" s="1"/>
    </row>
    <row r="852" spans="1:51" x14ac:dyDescent="0.25">
      <c r="F852"/>
      <c r="G852" s="2"/>
      <c r="O852" s="4"/>
      <c r="P852" s="9"/>
      <c r="Q852" s="9"/>
      <c r="R852" s="9"/>
      <c r="S852" s="9"/>
      <c r="T852" s="9"/>
      <c r="U852" s="9"/>
      <c r="V852" s="9"/>
      <c r="W852" s="9"/>
      <c r="X852" s="9"/>
      <c r="Y852" s="9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P852" s="1"/>
      <c r="AQ852" s="1"/>
      <c r="AR852" s="1"/>
      <c r="AS852" s="1"/>
      <c r="AT852" s="1"/>
      <c r="AU852" s="1"/>
      <c r="AV852" s="1"/>
      <c r="AW852" s="1"/>
      <c r="AX852" s="1"/>
      <c r="AY852" s="1"/>
    </row>
    <row r="853" spans="1:51" x14ac:dyDescent="0.25">
      <c r="F853" s="2"/>
      <c r="G853" s="2"/>
      <c r="O853" s="4"/>
      <c r="P853" s="9"/>
      <c r="Q853" s="9"/>
      <c r="R853" s="9"/>
      <c r="S853" s="9"/>
      <c r="T853" s="9"/>
      <c r="U853" s="9"/>
      <c r="V853" s="9"/>
      <c r="W853" s="9"/>
      <c r="X853" s="9"/>
      <c r="Y853" s="9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P853" s="1"/>
      <c r="AQ853" s="1"/>
      <c r="AR853" s="1"/>
      <c r="AS853" s="1"/>
      <c r="AT853" s="1"/>
      <c r="AU853" s="1"/>
      <c r="AV853" s="1"/>
      <c r="AW853" s="1"/>
      <c r="AX853" s="1"/>
      <c r="AY853" s="1"/>
    </row>
    <row r="854" spans="1:51" x14ac:dyDescent="0.25">
      <c r="F854"/>
      <c r="G854" s="2"/>
      <c r="O854" s="4"/>
      <c r="P854" s="9"/>
      <c r="Q854" s="9"/>
      <c r="R854" s="9"/>
      <c r="S854" s="9"/>
      <c r="T854" s="9"/>
      <c r="U854" s="9"/>
      <c r="V854" s="9"/>
      <c r="W854" s="9"/>
      <c r="X854" s="9"/>
      <c r="Y854" s="9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P854" s="1"/>
      <c r="AQ854" s="1"/>
      <c r="AR854" s="1"/>
      <c r="AS854" s="1"/>
      <c r="AT854" s="1"/>
      <c r="AU854" s="1"/>
      <c r="AV854" s="1"/>
      <c r="AW854" s="1"/>
      <c r="AX854" s="1"/>
      <c r="AY854" s="1"/>
    </row>
    <row r="855" spans="1:51" x14ac:dyDescent="0.25">
      <c r="F855"/>
      <c r="G855" s="2"/>
      <c r="O855" s="4"/>
      <c r="P855" s="9"/>
      <c r="Q855" s="9"/>
      <c r="R855" s="9"/>
      <c r="S855" s="9"/>
      <c r="T855" s="9"/>
      <c r="U855" s="9"/>
      <c r="V855" s="9"/>
      <c r="W855" s="9"/>
      <c r="X855" s="9"/>
      <c r="Y855" s="9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P855" s="1"/>
      <c r="AQ855" s="1"/>
      <c r="AR855" s="1"/>
      <c r="AS855" s="1"/>
      <c r="AT855" s="1"/>
      <c r="AU855" s="1"/>
      <c r="AV855" s="1"/>
      <c r="AW855" s="1"/>
      <c r="AX855" s="1"/>
      <c r="AY855" s="1"/>
    </row>
    <row r="856" spans="1:51" x14ac:dyDescent="0.25">
      <c r="F856"/>
      <c r="G856" s="2"/>
      <c r="O856" s="4"/>
      <c r="P856" s="9"/>
      <c r="Q856" s="9"/>
      <c r="R856" s="9"/>
      <c r="S856" s="9"/>
      <c r="T856" s="9"/>
      <c r="U856" s="9"/>
      <c r="V856" s="9"/>
      <c r="W856" s="9"/>
      <c r="X856" s="9"/>
      <c r="Y856" s="9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P856" s="1"/>
      <c r="AQ856" s="1"/>
      <c r="AR856" s="1"/>
      <c r="AS856" s="1"/>
      <c r="AT856" s="1"/>
      <c r="AU856" s="1"/>
      <c r="AV856" s="1"/>
      <c r="AW856" s="1"/>
      <c r="AX856" s="1"/>
      <c r="AY856" s="1"/>
    </row>
    <row r="857" spans="1:51" x14ac:dyDescent="0.25">
      <c r="F857"/>
      <c r="G857" s="2"/>
      <c r="O857" s="4"/>
      <c r="P857" s="9"/>
      <c r="Q857" s="9"/>
      <c r="R857" s="9"/>
      <c r="S857" s="9"/>
      <c r="T857" s="9"/>
      <c r="U857" s="9"/>
      <c r="V857" s="9"/>
      <c r="W857" s="9"/>
      <c r="X857" s="9"/>
      <c r="Y857" s="9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P857" s="1"/>
      <c r="AQ857" s="1"/>
      <c r="AR857" s="1"/>
      <c r="AS857" s="1"/>
      <c r="AT857" s="1"/>
      <c r="AU857" s="1"/>
      <c r="AV857" s="1"/>
      <c r="AW857" s="1"/>
      <c r="AX857" s="1"/>
      <c r="AY857" s="1"/>
    </row>
    <row r="858" spans="1:51" x14ac:dyDescent="0.25">
      <c r="F858" s="2"/>
      <c r="G858" s="2"/>
      <c r="O858" s="4"/>
      <c r="P858" s="9"/>
      <c r="Q858" s="9"/>
      <c r="R858" s="9"/>
      <c r="S858" s="9"/>
      <c r="T858" s="9"/>
      <c r="U858" s="9"/>
      <c r="V858" s="9"/>
      <c r="W858" s="9"/>
      <c r="X858" s="9"/>
      <c r="Y858" s="9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P858" s="1"/>
      <c r="AQ858" s="1"/>
      <c r="AR858" s="1"/>
      <c r="AS858" s="1"/>
      <c r="AT858" s="1"/>
      <c r="AU858" s="1"/>
      <c r="AV858" s="1"/>
      <c r="AW858" s="1"/>
      <c r="AX858" s="1"/>
      <c r="AY858" s="1"/>
    </row>
    <row r="859" spans="1:51" x14ac:dyDescent="0.25">
      <c r="A859" s="11"/>
      <c r="F859" s="2"/>
      <c r="G859" s="2"/>
      <c r="O859" s="4"/>
      <c r="P859" s="9"/>
      <c r="Q859" s="9"/>
      <c r="R859" s="9"/>
      <c r="S859" s="9"/>
      <c r="T859" s="9"/>
      <c r="U859" s="9"/>
      <c r="V859" s="9"/>
      <c r="W859" s="9"/>
      <c r="X859" s="9"/>
      <c r="Y859" s="9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P859" s="1"/>
      <c r="AQ859" s="1"/>
      <c r="AR859" s="1"/>
      <c r="AS859" s="1"/>
      <c r="AT859" s="1"/>
      <c r="AU859" s="1"/>
      <c r="AV859" s="1"/>
      <c r="AW859" s="1"/>
      <c r="AX859" s="1"/>
      <c r="AY859" s="1"/>
    </row>
    <row r="860" spans="1:51" x14ac:dyDescent="0.25">
      <c r="F860"/>
      <c r="G860" s="2"/>
      <c r="O860" s="4"/>
      <c r="P860" s="9"/>
      <c r="Q860" s="9"/>
      <c r="R860" s="9"/>
      <c r="S860" s="9"/>
      <c r="T860" s="9"/>
      <c r="U860" s="9"/>
      <c r="V860" s="9"/>
      <c r="W860" s="9"/>
      <c r="X860" s="9"/>
      <c r="Y860" s="9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P860" s="1"/>
      <c r="AQ860" s="1"/>
      <c r="AR860" s="1"/>
      <c r="AS860" s="1"/>
      <c r="AT860" s="1"/>
      <c r="AU860" s="1"/>
      <c r="AV860" s="1"/>
      <c r="AW860" s="1"/>
      <c r="AX860" s="1"/>
      <c r="AY860" s="1"/>
    </row>
    <row r="861" spans="1:51" x14ac:dyDescent="0.25">
      <c r="F861"/>
      <c r="G861" s="2"/>
      <c r="O861" s="4"/>
      <c r="P861" s="9"/>
      <c r="Q861" s="9"/>
      <c r="R861" s="9"/>
      <c r="S861" s="9"/>
      <c r="T861" s="9"/>
      <c r="U861" s="9"/>
      <c r="V861" s="9"/>
      <c r="W861" s="9"/>
      <c r="X861" s="9"/>
      <c r="Y861" s="9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P861" s="1"/>
      <c r="AQ861" s="1"/>
      <c r="AR861" s="1"/>
      <c r="AS861" s="1"/>
      <c r="AT861" s="1"/>
      <c r="AU861" s="1"/>
      <c r="AV861" s="1"/>
      <c r="AW861" s="1"/>
      <c r="AX861" s="1"/>
      <c r="AY861" s="1"/>
    </row>
    <row r="862" spans="1:51" x14ac:dyDescent="0.25">
      <c r="F862"/>
      <c r="G862" s="2"/>
      <c r="O862" s="4"/>
      <c r="P862" s="9"/>
      <c r="Q862" s="9"/>
      <c r="R862" s="9"/>
      <c r="S862" s="9"/>
      <c r="T862" s="9"/>
      <c r="U862" s="9"/>
      <c r="V862" s="9"/>
      <c r="W862" s="9"/>
      <c r="X862" s="9"/>
      <c r="Y862" s="9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P862" s="1"/>
      <c r="AQ862" s="1"/>
      <c r="AR862" s="1"/>
      <c r="AS862" s="1"/>
      <c r="AT862" s="1"/>
      <c r="AU862" s="1"/>
      <c r="AV862" s="1"/>
      <c r="AW862" s="1"/>
      <c r="AX862" s="1"/>
      <c r="AY862" s="1"/>
    </row>
    <row r="863" spans="1:51" x14ac:dyDescent="0.25">
      <c r="A863" s="11"/>
      <c r="F863"/>
      <c r="G863" s="2"/>
      <c r="O863" s="4"/>
      <c r="P863" s="9"/>
      <c r="Q863" s="9"/>
      <c r="R863" s="9"/>
      <c r="S863" s="9"/>
      <c r="T863" s="9"/>
      <c r="U863" s="9"/>
      <c r="V863" s="9"/>
      <c r="W863" s="9"/>
      <c r="X863" s="9"/>
      <c r="Y863" s="9"/>
      <c r="AB863" s="3"/>
      <c r="AC863" s="3"/>
      <c r="AD863" s="3"/>
      <c r="AE863" s="3"/>
      <c r="AF863" s="3"/>
      <c r="AG863" s="3"/>
      <c r="AH863" s="3"/>
      <c r="AI863" s="3"/>
      <c r="AJ863" s="3"/>
      <c r="AK863" s="3"/>
      <c r="AL863" s="3"/>
      <c r="AP863" s="1"/>
      <c r="AQ863" s="1"/>
      <c r="AR863" s="1"/>
      <c r="AS863" s="1"/>
      <c r="AT863" s="1"/>
      <c r="AU863" s="1"/>
      <c r="AV863" s="1"/>
      <c r="AW863" s="1"/>
      <c r="AX863" s="1"/>
      <c r="AY863" s="1"/>
    </row>
    <row r="864" spans="1:51" x14ac:dyDescent="0.25">
      <c r="F864"/>
      <c r="G864" s="2"/>
      <c r="O864" s="4"/>
      <c r="P864" s="9"/>
      <c r="Q864" s="9"/>
      <c r="R864" s="9"/>
      <c r="S864" s="9"/>
      <c r="T864" s="9"/>
      <c r="U864" s="9"/>
      <c r="V864" s="9"/>
      <c r="W864" s="9"/>
      <c r="X864" s="9"/>
      <c r="Y864" s="9"/>
      <c r="AB864" s="3"/>
      <c r="AC864" s="3"/>
      <c r="AD864" s="3"/>
      <c r="AE864" s="3"/>
      <c r="AF864" s="3"/>
      <c r="AG864" s="3"/>
      <c r="AH864" s="3"/>
      <c r="AI864" s="3"/>
      <c r="AJ864" s="3"/>
      <c r="AK864" s="3"/>
      <c r="AL864" s="3"/>
      <c r="AP864" s="1"/>
      <c r="AQ864" s="1"/>
      <c r="AR864" s="1"/>
      <c r="AS864" s="1"/>
      <c r="AT864" s="1"/>
      <c r="AU864" s="1"/>
      <c r="AV864" s="1"/>
      <c r="AW864" s="1"/>
      <c r="AX864" s="1"/>
      <c r="AY864" s="1"/>
    </row>
    <row r="865" spans="6:51" x14ac:dyDescent="0.25">
      <c r="F865" s="2"/>
      <c r="G865" s="2"/>
      <c r="O865" s="4"/>
      <c r="P865" s="9"/>
      <c r="Q865" s="9"/>
      <c r="R865" s="9"/>
      <c r="S865" s="9"/>
      <c r="T865" s="9"/>
      <c r="U865" s="9"/>
      <c r="V865" s="9"/>
      <c r="W865" s="9"/>
      <c r="X865" s="9"/>
      <c r="Y865" s="9"/>
      <c r="AB865" s="3"/>
      <c r="AC865" s="3"/>
      <c r="AD865" s="3"/>
      <c r="AE865" s="3"/>
      <c r="AF865" s="3"/>
      <c r="AG865" s="3"/>
      <c r="AH865" s="3"/>
      <c r="AI865" s="3"/>
      <c r="AJ865" s="3"/>
      <c r="AK865" s="3"/>
      <c r="AL865" s="3"/>
      <c r="AP865" s="1"/>
      <c r="AQ865" s="1"/>
      <c r="AR865" s="1"/>
      <c r="AS865" s="1"/>
      <c r="AT865" s="1"/>
      <c r="AU865" s="1"/>
      <c r="AV865" s="1"/>
      <c r="AW865" s="1"/>
      <c r="AX865" s="1"/>
      <c r="AY865" s="1"/>
    </row>
    <row r="866" spans="6:51" x14ac:dyDescent="0.25">
      <c r="F866"/>
      <c r="G866" s="2"/>
      <c r="O866" s="4"/>
      <c r="P866" s="9"/>
      <c r="Q866" s="9"/>
      <c r="R866" s="9"/>
      <c r="S866" s="9"/>
      <c r="T866" s="9"/>
      <c r="U866" s="9"/>
      <c r="V866" s="9"/>
      <c r="W866" s="9"/>
      <c r="X866" s="9"/>
      <c r="Y866" s="9"/>
      <c r="AB866" s="3"/>
      <c r="AC866" s="3"/>
      <c r="AD866" s="3"/>
      <c r="AE866" s="3"/>
      <c r="AF866" s="3"/>
      <c r="AG866" s="3"/>
      <c r="AH866" s="3"/>
      <c r="AI866" s="3"/>
      <c r="AJ866" s="3"/>
      <c r="AK866" s="3"/>
      <c r="AL866" s="3"/>
      <c r="AP866" s="1"/>
      <c r="AQ866" s="1"/>
      <c r="AR866" s="1"/>
      <c r="AS866" s="1"/>
      <c r="AT866" s="1"/>
      <c r="AU866" s="1"/>
      <c r="AV866" s="1"/>
      <c r="AW866" s="1"/>
      <c r="AX866" s="1"/>
      <c r="AY866" s="1"/>
    </row>
    <row r="867" spans="6:51" x14ac:dyDescent="0.25">
      <c r="F867" s="2"/>
      <c r="G867" s="2"/>
      <c r="O867" s="4"/>
      <c r="P867" s="9"/>
      <c r="Q867" s="9"/>
      <c r="R867" s="9"/>
      <c r="S867" s="9"/>
      <c r="T867" s="9"/>
      <c r="U867" s="9"/>
      <c r="V867" s="9"/>
      <c r="W867" s="9"/>
      <c r="X867" s="9"/>
      <c r="Y867" s="9"/>
      <c r="AB867" s="3"/>
      <c r="AC867" s="3"/>
      <c r="AD867" s="3"/>
      <c r="AE867" s="3"/>
      <c r="AF867" s="3"/>
      <c r="AG867" s="3"/>
      <c r="AH867" s="3"/>
      <c r="AI867" s="3"/>
      <c r="AJ867" s="3"/>
      <c r="AK867" s="3"/>
      <c r="AL867" s="3"/>
      <c r="AP867" s="1"/>
      <c r="AQ867" s="1"/>
      <c r="AR867" s="1"/>
      <c r="AS867" s="1"/>
      <c r="AT867" s="1"/>
      <c r="AU867" s="1"/>
      <c r="AV867" s="1"/>
      <c r="AW867" s="1"/>
      <c r="AX867" s="1"/>
      <c r="AY867" s="1"/>
    </row>
    <row r="868" spans="6:51" x14ac:dyDescent="0.25">
      <c r="F868"/>
      <c r="G868" s="2"/>
      <c r="O868" s="4"/>
      <c r="P868" s="9"/>
      <c r="Q868" s="9"/>
      <c r="R868" s="9"/>
      <c r="S868" s="9"/>
      <c r="T868" s="9"/>
      <c r="U868" s="9"/>
      <c r="V868" s="9"/>
      <c r="W868" s="9"/>
      <c r="X868" s="9"/>
      <c r="Y868" s="9"/>
      <c r="AB868" s="3"/>
      <c r="AC868" s="3"/>
      <c r="AD868" s="3"/>
      <c r="AE868" s="3"/>
      <c r="AF868" s="3"/>
      <c r="AG868" s="3"/>
      <c r="AH868" s="3"/>
      <c r="AI868" s="3"/>
      <c r="AJ868" s="3"/>
      <c r="AK868" s="3"/>
      <c r="AL868" s="3"/>
      <c r="AP868" s="1"/>
      <c r="AQ868" s="1"/>
      <c r="AR868" s="1"/>
      <c r="AS868" s="1"/>
      <c r="AT868" s="1"/>
      <c r="AU868" s="1"/>
      <c r="AV868" s="1"/>
      <c r="AW868" s="1"/>
      <c r="AX868" s="1"/>
      <c r="AY868" s="1"/>
    </row>
    <row r="869" spans="6:51" x14ac:dyDescent="0.25">
      <c r="F869" s="2"/>
      <c r="G869" s="2"/>
      <c r="O869" s="4"/>
      <c r="P869" s="9"/>
      <c r="Q869" s="9"/>
      <c r="R869" s="9"/>
      <c r="S869" s="9"/>
      <c r="T869" s="9"/>
      <c r="U869" s="9"/>
      <c r="V869" s="9"/>
      <c r="W869" s="9"/>
      <c r="X869" s="9"/>
      <c r="Y869" s="9"/>
      <c r="AB869" s="3"/>
      <c r="AC869" s="3"/>
      <c r="AD869" s="3"/>
      <c r="AE869" s="3"/>
      <c r="AF869" s="3"/>
      <c r="AG869" s="3"/>
      <c r="AH869" s="3"/>
      <c r="AI869" s="3"/>
      <c r="AJ869" s="3"/>
      <c r="AK869" s="3"/>
      <c r="AL869" s="3"/>
      <c r="AP869" s="1"/>
      <c r="AQ869" s="1"/>
      <c r="AR869" s="1"/>
      <c r="AS869" s="1"/>
      <c r="AT869" s="1"/>
      <c r="AU869" s="1"/>
      <c r="AV869" s="1"/>
      <c r="AW869" s="1"/>
      <c r="AX869" s="1"/>
      <c r="AY869" s="1"/>
    </row>
    <row r="870" spans="6:51" x14ac:dyDescent="0.25">
      <c r="F870" s="2"/>
      <c r="G870" s="2"/>
      <c r="O870" s="4"/>
      <c r="P870" s="9"/>
      <c r="Q870" s="9"/>
      <c r="R870" s="9"/>
      <c r="S870" s="9"/>
      <c r="T870" s="9"/>
      <c r="U870" s="9"/>
      <c r="V870" s="9"/>
      <c r="W870" s="9"/>
      <c r="X870" s="9"/>
      <c r="Y870" s="9"/>
      <c r="AB870" s="3"/>
      <c r="AC870" s="3"/>
      <c r="AD870" s="3"/>
      <c r="AE870" s="3"/>
      <c r="AF870" s="3"/>
      <c r="AG870" s="3"/>
      <c r="AH870" s="3"/>
      <c r="AI870" s="3"/>
      <c r="AJ870" s="3"/>
      <c r="AK870" s="3"/>
      <c r="AL870" s="3"/>
      <c r="AP870" s="1"/>
      <c r="AQ870" s="1"/>
      <c r="AR870" s="1"/>
      <c r="AS870" s="1"/>
      <c r="AT870" s="1"/>
      <c r="AU870" s="1"/>
      <c r="AV870" s="1"/>
      <c r="AW870" s="1"/>
      <c r="AX870" s="1"/>
      <c r="AY870" s="1"/>
    </row>
    <row r="871" spans="6:51" x14ac:dyDescent="0.25">
      <c r="F871"/>
      <c r="G871" s="2"/>
      <c r="O871" s="4"/>
      <c r="P871" s="9"/>
      <c r="Q871" s="9"/>
      <c r="R871" s="9"/>
      <c r="S871" s="9"/>
      <c r="T871" s="9"/>
      <c r="U871" s="9"/>
      <c r="V871" s="9"/>
      <c r="W871" s="9"/>
      <c r="X871" s="9"/>
      <c r="Y871" s="9"/>
      <c r="AB871" s="3"/>
      <c r="AC871" s="3"/>
      <c r="AD871" s="3"/>
      <c r="AE871" s="3"/>
      <c r="AF871" s="3"/>
      <c r="AG871" s="3"/>
      <c r="AH871" s="3"/>
      <c r="AI871" s="3"/>
      <c r="AJ871" s="3"/>
      <c r="AK871" s="3"/>
      <c r="AL871" s="3"/>
      <c r="AP871" s="1"/>
      <c r="AQ871" s="1"/>
      <c r="AR871" s="1"/>
      <c r="AS871" s="1"/>
      <c r="AT871" s="1"/>
      <c r="AU871" s="1"/>
      <c r="AV871" s="1"/>
      <c r="AW871" s="1"/>
      <c r="AX871" s="1"/>
      <c r="AY871" s="1"/>
    </row>
    <row r="872" spans="6:51" x14ac:dyDescent="0.25">
      <c r="F872" s="2"/>
      <c r="G872" s="2"/>
      <c r="O872" s="4"/>
      <c r="P872" s="9"/>
      <c r="Q872" s="9"/>
      <c r="R872" s="9"/>
      <c r="S872" s="9"/>
      <c r="T872" s="9"/>
      <c r="U872" s="9"/>
      <c r="V872" s="9"/>
      <c r="W872" s="9"/>
      <c r="X872" s="9"/>
      <c r="Y872" s="9"/>
      <c r="AB872" s="3"/>
      <c r="AC872" s="3"/>
      <c r="AD872" s="3"/>
      <c r="AE872" s="3"/>
      <c r="AF872" s="3"/>
      <c r="AG872" s="3"/>
      <c r="AH872" s="3"/>
      <c r="AI872" s="3"/>
      <c r="AJ872" s="3"/>
      <c r="AK872" s="3"/>
      <c r="AL872" s="3"/>
      <c r="AP872" s="1"/>
      <c r="AQ872" s="1"/>
      <c r="AR872" s="1"/>
      <c r="AS872" s="1"/>
      <c r="AT872" s="1"/>
      <c r="AU872" s="1"/>
      <c r="AV872" s="1"/>
      <c r="AW872" s="1"/>
      <c r="AX872" s="1"/>
      <c r="AY872" s="1"/>
    </row>
    <row r="873" spans="6:51" x14ac:dyDescent="0.25">
      <c r="F873"/>
      <c r="G873" s="2"/>
      <c r="O873" s="4"/>
      <c r="P873" s="9"/>
      <c r="Q873" s="9"/>
      <c r="R873" s="9"/>
      <c r="S873" s="9"/>
      <c r="T873" s="9"/>
      <c r="U873" s="9"/>
      <c r="V873" s="9"/>
      <c r="W873" s="9"/>
      <c r="X873" s="9"/>
      <c r="Y873" s="9"/>
      <c r="AB873" s="3"/>
      <c r="AC873" s="3"/>
      <c r="AD873" s="3"/>
      <c r="AE873" s="3"/>
      <c r="AF873" s="3"/>
      <c r="AG873" s="3"/>
      <c r="AH873" s="3"/>
      <c r="AI873" s="3"/>
      <c r="AJ873" s="3"/>
      <c r="AK873" s="3"/>
      <c r="AL873" s="3"/>
      <c r="AP873" s="1"/>
      <c r="AQ873" s="1"/>
      <c r="AR873" s="1"/>
      <c r="AS873" s="1"/>
      <c r="AT873" s="1"/>
      <c r="AU873" s="1"/>
      <c r="AV873" s="1"/>
      <c r="AW873" s="1"/>
      <c r="AX873" s="1"/>
      <c r="AY873" s="1"/>
    </row>
    <row r="874" spans="6:51" x14ac:dyDescent="0.25">
      <c r="F874" s="2"/>
      <c r="G874" s="2"/>
      <c r="O874" s="4"/>
      <c r="P874" s="9"/>
      <c r="Q874" s="9"/>
      <c r="R874" s="9"/>
      <c r="S874" s="9"/>
      <c r="T874" s="9"/>
      <c r="U874" s="9"/>
      <c r="V874" s="9"/>
      <c r="W874" s="9"/>
      <c r="X874" s="9"/>
      <c r="Y874" s="9"/>
      <c r="AB874" s="3"/>
      <c r="AC874" s="3"/>
      <c r="AD874" s="3"/>
      <c r="AE874" s="3"/>
      <c r="AF874" s="3"/>
      <c r="AG874" s="3"/>
      <c r="AH874" s="3"/>
      <c r="AI874" s="3"/>
      <c r="AJ874" s="3"/>
      <c r="AK874" s="3"/>
      <c r="AL874" s="3"/>
      <c r="AP874" s="1"/>
      <c r="AQ874" s="1"/>
      <c r="AR874" s="1"/>
      <c r="AS874" s="1"/>
      <c r="AT874" s="1"/>
      <c r="AU874" s="1"/>
      <c r="AV874" s="1"/>
      <c r="AW874" s="1"/>
      <c r="AX874" s="1"/>
      <c r="AY874" s="1"/>
    </row>
    <row r="875" spans="6:51" x14ac:dyDescent="0.25">
      <c r="F875"/>
      <c r="G875" s="2"/>
      <c r="O875" s="4"/>
      <c r="P875" s="9"/>
      <c r="Q875" s="9"/>
      <c r="R875" s="9"/>
      <c r="S875" s="9"/>
      <c r="T875" s="9"/>
      <c r="U875" s="9"/>
      <c r="V875" s="9"/>
      <c r="W875" s="9"/>
      <c r="X875" s="9"/>
      <c r="Y875" s="9"/>
      <c r="AB875" s="3"/>
      <c r="AC875" s="3"/>
      <c r="AD875" s="3"/>
      <c r="AE875" s="3"/>
      <c r="AF875" s="3"/>
      <c r="AG875" s="3"/>
      <c r="AH875" s="3"/>
      <c r="AI875" s="3"/>
      <c r="AJ875" s="3"/>
      <c r="AK875" s="3"/>
      <c r="AL875" s="3"/>
      <c r="AP875" s="1"/>
      <c r="AQ875" s="1"/>
      <c r="AR875" s="1"/>
      <c r="AS875" s="1"/>
      <c r="AT875" s="1"/>
      <c r="AU875" s="1"/>
      <c r="AV875" s="1"/>
      <c r="AW875" s="1"/>
      <c r="AX875" s="1"/>
      <c r="AY875" s="1"/>
    </row>
    <row r="876" spans="6:51" x14ac:dyDescent="0.25">
      <c r="F876"/>
      <c r="G876" s="2"/>
      <c r="O876" s="4"/>
      <c r="P876" s="9"/>
      <c r="Q876" s="9"/>
      <c r="R876" s="9"/>
      <c r="S876" s="9"/>
      <c r="T876" s="9"/>
      <c r="U876" s="9"/>
      <c r="V876" s="9"/>
      <c r="W876" s="9"/>
      <c r="X876" s="9"/>
      <c r="Y876" s="9"/>
      <c r="AB876" s="3"/>
      <c r="AC876" s="3"/>
      <c r="AD876" s="3"/>
      <c r="AE876" s="3"/>
      <c r="AF876" s="3"/>
      <c r="AG876" s="3"/>
      <c r="AH876" s="3"/>
      <c r="AI876" s="3"/>
      <c r="AJ876" s="3"/>
      <c r="AK876" s="3"/>
      <c r="AL876" s="3"/>
      <c r="AP876" s="1"/>
      <c r="AQ876" s="1"/>
      <c r="AR876" s="1"/>
      <c r="AS876" s="1"/>
      <c r="AT876" s="1"/>
      <c r="AU876" s="1"/>
      <c r="AV876" s="1"/>
      <c r="AW876" s="1"/>
      <c r="AX876" s="1"/>
      <c r="AY876" s="1"/>
    </row>
    <row r="877" spans="6:51" x14ac:dyDescent="0.25">
      <c r="F877"/>
      <c r="G877" s="2"/>
      <c r="O877" s="4"/>
      <c r="P877" s="9"/>
      <c r="Q877" s="9"/>
      <c r="R877" s="9"/>
      <c r="S877" s="9"/>
      <c r="T877" s="9"/>
      <c r="U877" s="9"/>
      <c r="V877" s="9"/>
      <c r="W877" s="9"/>
      <c r="X877" s="9"/>
      <c r="Y877" s="9"/>
      <c r="AB877" s="3"/>
      <c r="AC877" s="3"/>
      <c r="AD877" s="3"/>
      <c r="AE877" s="3"/>
      <c r="AF877" s="3"/>
      <c r="AG877" s="3"/>
      <c r="AH877" s="3"/>
      <c r="AI877" s="3"/>
      <c r="AJ877" s="3"/>
      <c r="AK877" s="3"/>
      <c r="AL877" s="3"/>
      <c r="AP877" s="1"/>
      <c r="AQ877" s="1"/>
      <c r="AR877" s="1"/>
      <c r="AS877" s="1"/>
      <c r="AT877" s="1"/>
      <c r="AU877" s="1"/>
      <c r="AV877" s="1"/>
      <c r="AW877" s="1"/>
      <c r="AX877" s="1"/>
      <c r="AY877" s="1"/>
    </row>
    <row r="878" spans="6:51" x14ac:dyDescent="0.25">
      <c r="F878"/>
      <c r="G878" s="2"/>
      <c r="O878" s="4"/>
      <c r="P878" s="9"/>
      <c r="Q878" s="9"/>
      <c r="R878" s="9"/>
      <c r="S878" s="9"/>
      <c r="T878" s="9"/>
      <c r="U878" s="9"/>
      <c r="V878" s="9"/>
      <c r="W878" s="9"/>
      <c r="X878" s="9"/>
      <c r="Y878" s="9"/>
      <c r="AB878" s="3"/>
      <c r="AC878" s="3"/>
      <c r="AD878" s="3"/>
      <c r="AE878" s="3"/>
      <c r="AF878" s="3"/>
      <c r="AG878" s="3"/>
      <c r="AH878" s="3"/>
      <c r="AI878" s="3"/>
      <c r="AJ878" s="3"/>
      <c r="AK878" s="3"/>
      <c r="AL878" s="3"/>
      <c r="AP878" s="1"/>
      <c r="AQ878" s="1"/>
      <c r="AR878" s="1"/>
      <c r="AS878" s="1"/>
      <c r="AT878" s="1"/>
      <c r="AU878" s="1"/>
      <c r="AV878" s="1"/>
      <c r="AW878" s="1"/>
      <c r="AX878" s="1"/>
      <c r="AY878" s="1"/>
    </row>
    <row r="879" spans="6:51" x14ac:dyDescent="0.25">
      <c r="F879"/>
      <c r="G879" s="2"/>
      <c r="O879" s="4"/>
      <c r="P879" s="9"/>
      <c r="Q879" s="9"/>
      <c r="R879" s="9"/>
      <c r="S879" s="9"/>
      <c r="T879" s="9"/>
      <c r="U879" s="9"/>
      <c r="V879" s="9"/>
      <c r="W879" s="9"/>
      <c r="X879" s="9"/>
      <c r="Y879" s="9"/>
      <c r="AB879" s="3"/>
      <c r="AC879" s="3"/>
      <c r="AD879" s="3"/>
      <c r="AE879" s="3"/>
      <c r="AF879" s="3"/>
      <c r="AG879" s="3"/>
      <c r="AH879" s="3"/>
      <c r="AI879" s="3"/>
      <c r="AJ879" s="3"/>
      <c r="AK879" s="3"/>
      <c r="AL879" s="3"/>
      <c r="AP879" s="1"/>
      <c r="AQ879" s="1"/>
      <c r="AR879" s="1"/>
      <c r="AS879" s="1"/>
      <c r="AT879" s="1"/>
      <c r="AU879" s="1"/>
      <c r="AV879" s="1"/>
      <c r="AW879" s="1"/>
      <c r="AX879" s="1"/>
      <c r="AY879" s="1"/>
    </row>
    <row r="880" spans="6:51" s="14" customFormat="1" x14ac:dyDescent="0.25">
      <c r="G880" s="15"/>
      <c r="O880" s="16"/>
      <c r="P880" s="10"/>
      <c r="Q880" s="10"/>
      <c r="R880" s="10"/>
      <c r="S880" s="10"/>
      <c r="T880" s="10"/>
      <c r="U880" s="10"/>
      <c r="V880" s="10"/>
      <c r="W880" s="10"/>
      <c r="X880" s="10"/>
      <c r="Y880" s="10"/>
      <c r="AB880" s="10"/>
      <c r="AC880" s="10"/>
      <c r="AD880" s="10"/>
      <c r="AE880" s="10"/>
      <c r="AF880" s="10"/>
      <c r="AG880" s="10"/>
      <c r="AH880" s="10"/>
      <c r="AI880" s="10"/>
      <c r="AJ880" s="10"/>
      <c r="AK880" s="10"/>
      <c r="AL880" s="10"/>
      <c r="AP880" s="17"/>
      <c r="AQ880" s="17"/>
      <c r="AR880" s="17"/>
      <c r="AS880" s="17"/>
      <c r="AT880" s="17"/>
      <c r="AU880" s="17"/>
      <c r="AV880" s="17"/>
      <c r="AW880" s="17"/>
      <c r="AX880" s="17"/>
      <c r="AY880" s="17"/>
    </row>
    <row r="881" spans="6:51" s="14" customFormat="1" x14ac:dyDescent="0.25">
      <c r="G881" s="15"/>
      <c r="O881" s="16"/>
      <c r="P881" s="10"/>
      <c r="Q881" s="10"/>
      <c r="R881" s="10"/>
      <c r="S881" s="10"/>
      <c r="T881" s="10"/>
      <c r="U881" s="10"/>
      <c r="V881" s="10"/>
      <c r="W881" s="10"/>
      <c r="X881" s="10"/>
      <c r="Y881" s="10"/>
      <c r="AB881" s="10"/>
      <c r="AC881" s="10"/>
      <c r="AD881" s="10"/>
      <c r="AE881" s="10"/>
      <c r="AF881" s="10"/>
      <c r="AG881" s="10"/>
      <c r="AH881" s="10"/>
      <c r="AI881" s="10"/>
      <c r="AJ881" s="10"/>
      <c r="AK881" s="10"/>
      <c r="AL881" s="10"/>
      <c r="AP881" s="17"/>
      <c r="AQ881" s="17"/>
      <c r="AR881" s="17"/>
      <c r="AS881" s="17"/>
      <c r="AT881" s="17"/>
      <c r="AU881" s="17"/>
      <c r="AV881" s="17"/>
      <c r="AW881" s="17"/>
      <c r="AX881" s="17"/>
      <c r="AY881" s="17"/>
    </row>
    <row r="882" spans="6:51" x14ac:dyDescent="0.25">
      <c r="F882" s="2"/>
      <c r="G882" s="2"/>
      <c r="O882" s="4"/>
      <c r="P882" s="9"/>
      <c r="Q882" s="9"/>
      <c r="R882" s="9"/>
      <c r="S882" s="9"/>
      <c r="T882" s="9"/>
      <c r="U882" s="9"/>
      <c r="V882" s="9"/>
      <c r="W882" s="9"/>
      <c r="X882" s="9"/>
      <c r="Y882" s="9"/>
      <c r="AB882" s="3"/>
      <c r="AC882" s="3"/>
      <c r="AD882" s="3"/>
      <c r="AE882" s="3"/>
      <c r="AF882" s="3"/>
      <c r="AG882" s="3"/>
      <c r="AH882" s="3"/>
      <c r="AI882" s="3"/>
      <c r="AJ882" s="3"/>
      <c r="AK882" s="3"/>
      <c r="AL882" s="3"/>
      <c r="AP882" s="1"/>
      <c r="AQ882" s="1"/>
      <c r="AR882" s="1"/>
      <c r="AS882" s="1"/>
      <c r="AT882" s="1"/>
      <c r="AU882" s="1"/>
      <c r="AV882" s="1"/>
      <c r="AW882" s="1"/>
      <c r="AX882" s="1"/>
      <c r="AY882" s="1"/>
    </row>
    <row r="883" spans="6:51" x14ac:dyDescent="0.25">
      <c r="F883" s="2"/>
      <c r="G883" s="2"/>
      <c r="O883" s="4"/>
      <c r="P883" s="9"/>
      <c r="Q883" s="9"/>
      <c r="R883" s="9"/>
      <c r="S883" s="9"/>
      <c r="T883" s="9"/>
      <c r="U883" s="9"/>
      <c r="V883" s="9"/>
      <c r="W883" s="9"/>
      <c r="X883" s="9"/>
      <c r="Y883" s="9"/>
      <c r="AB883" s="3"/>
      <c r="AC883" s="3"/>
      <c r="AD883" s="3"/>
      <c r="AE883" s="3"/>
      <c r="AF883" s="3"/>
      <c r="AG883" s="3"/>
      <c r="AH883" s="3"/>
      <c r="AI883" s="3"/>
      <c r="AJ883" s="3"/>
      <c r="AK883" s="3"/>
      <c r="AL883" s="3"/>
      <c r="AP883" s="1"/>
      <c r="AQ883" s="1"/>
      <c r="AR883" s="1"/>
      <c r="AS883" s="1"/>
      <c r="AT883" s="1"/>
      <c r="AU883" s="1"/>
      <c r="AV883" s="1"/>
      <c r="AW883" s="1"/>
      <c r="AX883" s="1"/>
      <c r="AY883" s="1"/>
    </row>
    <row r="884" spans="6:51" x14ac:dyDescent="0.25">
      <c r="F884" s="2"/>
      <c r="G884" s="2"/>
      <c r="O884" s="4"/>
      <c r="P884" s="9"/>
      <c r="Q884" s="9"/>
      <c r="R884" s="9"/>
      <c r="S884" s="9"/>
      <c r="T884" s="9"/>
      <c r="U884" s="9"/>
      <c r="V884" s="9"/>
      <c r="W884" s="9"/>
      <c r="X884" s="9"/>
      <c r="Y884" s="9"/>
      <c r="AB884" s="3"/>
      <c r="AC884" s="3"/>
      <c r="AD884" s="3"/>
      <c r="AE884" s="3"/>
      <c r="AF884" s="3"/>
      <c r="AG884" s="3"/>
      <c r="AH884" s="3"/>
      <c r="AI884" s="3"/>
      <c r="AJ884" s="3"/>
      <c r="AK884" s="3"/>
      <c r="AL884" s="3"/>
      <c r="AP884" s="1"/>
      <c r="AQ884" s="1"/>
      <c r="AR884" s="1"/>
      <c r="AS884" s="1"/>
      <c r="AT884" s="1"/>
      <c r="AU884" s="1"/>
      <c r="AV884" s="1"/>
      <c r="AW884" s="1"/>
      <c r="AX884" s="1"/>
      <c r="AY884" s="1"/>
    </row>
    <row r="885" spans="6:51" x14ac:dyDescent="0.25">
      <c r="F885" s="2"/>
      <c r="G885" s="2"/>
      <c r="O885" s="4"/>
      <c r="P885" s="9"/>
      <c r="Q885" s="9"/>
      <c r="R885" s="9"/>
      <c r="S885" s="9"/>
      <c r="T885" s="9"/>
      <c r="U885" s="9"/>
      <c r="V885" s="9"/>
      <c r="W885" s="9"/>
      <c r="X885" s="9"/>
      <c r="Y885" s="9"/>
      <c r="AB885" s="3"/>
      <c r="AC885" s="3"/>
      <c r="AD885" s="3"/>
      <c r="AE885" s="3"/>
      <c r="AF885" s="3"/>
      <c r="AG885" s="3"/>
      <c r="AH885" s="3"/>
      <c r="AI885" s="3"/>
      <c r="AJ885" s="3"/>
      <c r="AK885" s="3"/>
      <c r="AL885" s="3"/>
      <c r="AP885" s="1"/>
      <c r="AQ885" s="1"/>
      <c r="AR885" s="1"/>
      <c r="AS885" s="1"/>
      <c r="AT885" s="1"/>
      <c r="AU885" s="1"/>
      <c r="AV885" s="1"/>
      <c r="AW885" s="1"/>
      <c r="AX885" s="1"/>
      <c r="AY885" s="1"/>
    </row>
    <row r="886" spans="6:51" x14ac:dyDescent="0.25">
      <c r="F886"/>
      <c r="G886" s="2"/>
      <c r="O886" s="4"/>
      <c r="P886" s="9"/>
      <c r="Q886" s="9"/>
      <c r="R886" s="9"/>
      <c r="S886" s="9"/>
      <c r="T886" s="9"/>
      <c r="U886" s="9"/>
      <c r="V886" s="9"/>
      <c r="W886" s="9"/>
      <c r="X886" s="9"/>
      <c r="Y886" s="9"/>
      <c r="AB886" s="3"/>
      <c r="AC886" s="3"/>
      <c r="AD886" s="3"/>
      <c r="AE886" s="3"/>
      <c r="AF886" s="3"/>
      <c r="AG886" s="3"/>
      <c r="AH886" s="3"/>
      <c r="AI886" s="3"/>
      <c r="AJ886" s="3"/>
      <c r="AK886" s="3"/>
      <c r="AL886" s="3"/>
      <c r="AP886" s="1"/>
      <c r="AQ886" s="1"/>
      <c r="AR886" s="1"/>
      <c r="AS886" s="1"/>
      <c r="AT886" s="1"/>
      <c r="AU886" s="1"/>
      <c r="AV886" s="1"/>
      <c r="AW886" s="1"/>
      <c r="AX886" s="1"/>
      <c r="AY886" s="1"/>
    </row>
    <row r="887" spans="6:51" x14ac:dyDescent="0.25">
      <c r="F887"/>
      <c r="G887" s="2"/>
      <c r="O887" s="4"/>
      <c r="P887" s="9"/>
      <c r="Q887" s="9"/>
      <c r="R887" s="9"/>
      <c r="S887" s="9"/>
      <c r="T887" s="9"/>
      <c r="U887" s="9"/>
      <c r="V887" s="9"/>
      <c r="W887" s="9"/>
      <c r="X887" s="9"/>
      <c r="Y887" s="9"/>
      <c r="AB887" s="3"/>
      <c r="AC887" s="3"/>
      <c r="AD887" s="3"/>
      <c r="AE887" s="3"/>
      <c r="AF887" s="3"/>
      <c r="AG887" s="3"/>
      <c r="AH887" s="3"/>
      <c r="AI887" s="3"/>
      <c r="AJ887" s="3"/>
      <c r="AK887" s="3"/>
      <c r="AL887" s="3"/>
      <c r="AP887" s="1"/>
      <c r="AQ887" s="1"/>
      <c r="AR887" s="1"/>
      <c r="AS887" s="1"/>
      <c r="AT887" s="1"/>
      <c r="AU887" s="1"/>
      <c r="AV887" s="1"/>
      <c r="AW887" s="1"/>
      <c r="AX887" s="1"/>
      <c r="AY887" s="1"/>
    </row>
    <row r="888" spans="6:51" x14ac:dyDescent="0.25">
      <c r="F888"/>
      <c r="G888" s="2"/>
      <c r="O888" s="4"/>
      <c r="P888" s="9"/>
      <c r="Q888" s="9"/>
      <c r="R888" s="9"/>
      <c r="S888" s="9"/>
      <c r="T888" s="9"/>
      <c r="U888" s="9"/>
      <c r="V888" s="9"/>
      <c r="W888" s="9"/>
      <c r="X888" s="9"/>
      <c r="Y888" s="9"/>
      <c r="AB888" s="3"/>
      <c r="AC888" s="3"/>
      <c r="AD888" s="3"/>
      <c r="AE888" s="3"/>
      <c r="AF888" s="3"/>
      <c r="AG888" s="3"/>
      <c r="AH888" s="3"/>
      <c r="AI888" s="3"/>
      <c r="AJ888" s="3"/>
      <c r="AK888" s="3"/>
      <c r="AL888" s="3"/>
      <c r="AP888" s="1"/>
      <c r="AQ888" s="1"/>
      <c r="AR888" s="1"/>
      <c r="AS888" s="1"/>
      <c r="AT888" s="1"/>
      <c r="AU888" s="1"/>
      <c r="AV888" s="1"/>
      <c r="AW888" s="1"/>
      <c r="AX888" s="1"/>
      <c r="AY888" s="1"/>
    </row>
    <row r="889" spans="6:51" x14ac:dyDescent="0.25">
      <c r="F889"/>
      <c r="G889" s="2"/>
      <c r="O889" s="4"/>
      <c r="P889" s="9"/>
      <c r="Q889" s="9"/>
      <c r="R889" s="9"/>
      <c r="S889" s="9"/>
      <c r="T889" s="9"/>
      <c r="U889" s="9"/>
      <c r="V889" s="9"/>
      <c r="W889" s="9"/>
      <c r="X889" s="9"/>
      <c r="Y889" s="9"/>
      <c r="AB889" s="3"/>
      <c r="AC889" s="3"/>
      <c r="AD889" s="3"/>
      <c r="AE889" s="3"/>
      <c r="AF889" s="3"/>
      <c r="AG889" s="3"/>
      <c r="AH889" s="3"/>
      <c r="AI889" s="3"/>
      <c r="AJ889" s="3"/>
      <c r="AK889" s="3"/>
      <c r="AL889" s="3"/>
      <c r="AP889" s="1"/>
      <c r="AQ889" s="1"/>
      <c r="AR889" s="1"/>
      <c r="AS889" s="1"/>
      <c r="AT889" s="1"/>
      <c r="AU889" s="1"/>
      <c r="AV889" s="1"/>
      <c r="AW889" s="1"/>
      <c r="AX889" s="1"/>
      <c r="AY889" s="1"/>
    </row>
    <row r="890" spans="6:51" x14ac:dyDescent="0.25">
      <c r="F890"/>
      <c r="G890" s="2"/>
      <c r="O890" s="4"/>
      <c r="P890" s="9"/>
      <c r="Q890" s="9"/>
      <c r="R890" s="9"/>
      <c r="S890" s="9"/>
      <c r="T890" s="9"/>
      <c r="U890" s="9"/>
      <c r="V890" s="9"/>
      <c r="W890" s="9"/>
      <c r="X890" s="9"/>
      <c r="Y890" s="9"/>
      <c r="AB890" s="3"/>
      <c r="AC890" s="3"/>
      <c r="AD890" s="3"/>
      <c r="AE890" s="3"/>
      <c r="AF890" s="3"/>
      <c r="AG890" s="3"/>
      <c r="AH890" s="3"/>
      <c r="AI890" s="3"/>
      <c r="AJ890" s="3"/>
      <c r="AK890" s="3"/>
      <c r="AL890" s="3"/>
      <c r="AP890" s="1"/>
      <c r="AQ890" s="1"/>
      <c r="AR890" s="1"/>
      <c r="AS890" s="1"/>
      <c r="AT890" s="1"/>
      <c r="AU890" s="1"/>
      <c r="AV890" s="1"/>
      <c r="AW890" s="1"/>
      <c r="AX890" s="1"/>
      <c r="AY890" s="1"/>
    </row>
    <row r="891" spans="6:51" x14ac:dyDescent="0.25">
      <c r="F891"/>
      <c r="G891" s="2"/>
      <c r="O891" s="4"/>
      <c r="P891" s="9"/>
      <c r="Q891" s="9"/>
      <c r="R891" s="9"/>
      <c r="S891" s="9"/>
      <c r="T891" s="9"/>
      <c r="U891" s="9"/>
      <c r="V891" s="9"/>
      <c r="W891" s="9"/>
      <c r="X891" s="9"/>
      <c r="Y891" s="9"/>
      <c r="AB891" s="3"/>
      <c r="AC891" s="3"/>
      <c r="AD891" s="3"/>
      <c r="AE891" s="3"/>
      <c r="AF891" s="3"/>
      <c r="AG891" s="3"/>
      <c r="AH891" s="3"/>
      <c r="AI891" s="3"/>
      <c r="AJ891" s="3"/>
      <c r="AK891" s="3"/>
      <c r="AL891" s="3"/>
      <c r="AP891" s="1"/>
      <c r="AQ891" s="1"/>
      <c r="AR891" s="1"/>
      <c r="AS891" s="1"/>
      <c r="AT891" s="1"/>
      <c r="AU891" s="1"/>
      <c r="AV891" s="1"/>
      <c r="AW891" s="1"/>
      <c r="AX891" s="1"/>
      <c r="AY891" s="1"/>
    </row>
    <row r="892" spans="6:51" x14ac:dyDescent="0.25">
      <c r="F892" s="2"/>
      <c r="G892" s="2"/>
      <c r="O892" s="4"/>
      <c r="P892" s="9"/>
      <c r="Q892" s="9"/>
      <c r="R892" s="9"/>
      <c r="S892" s="9"/>
      <c r="T892" s="9"/>
      <c r="U892" s="9"/>
      <c r="V892" s="9"/>
      <c r="W892" s="9"/>
      <c r="X892" s="9"/>
      <c r="Y892" s="9"/>
      <c r="AB892" s="3"/>
      <c r="AC892" s="3"/>
      <c r="AD892" s="3"/>
      <c r="AE892" s="3"/>
      <c r="AF892" s="3"/>
      <c r="AG892" s="3"/>
      <c r="AH892" s="3"/>
      <c r="AI892" s="3"/>
      <c r="AJ892" s="3"/>
      <c r="AK892" s="3"/>
      <c r="AL892" s="3"/>
      <c r="AP892" s="1"/>
      <c r="AQ892" s="1"/>
      <c r="AR892" s="1"/>
      <c r="AS892" s="1"/>
      <c r="AT892" s="1"/>
      <c r="AU892" s="1"/>
      <c r="AV892" s="1"/>
      <c r="AW892" s="1"/>
      <c r="AX892" s="1"/>
      <c r="AY892" s="1"/>
    </row>
    <row r="893" spans="6:51" x14ac:dyDescent="0.25">
      <c r="F893"/>
      <c r="G893" s="2"/>
      <c r="O893" s="4"/>
      <c r="P893" s="9"/>
      <c r="Q893" s="9"/>
      <c r="R893" s="9"/>
      <c r="S893" s="9"/>
      <c r="T893" s="9"/>
      <c r="U893" s="9"/>
      <c r="V893" s="9"/>
      <c r="W893" s="9"/>
      <c r="X893" s="9"/>
      <c r="Y893" s="9"/>
      <c r="AB893" s="3"/>
      <c r="AC893" s="3"/>
      <c r="AD893" s="3"/>
      <c r="AE893" s="3"/>
      <c r="AF893" s="3"/>
      <c r="AG893" s="3"/>
      <c r="AH893" s="3"/>
      <c r="AI893" s="3"/>
      <c r="AJ893" s="3"/>
      <c r="AK893" s="3"/>
      <c r="AL893" s="3"/>
      <c r="AP893" s="1"/>
      <c r="AQ893" s="1"/>
      <c r="AR893" s="1"/>
      <c r="AS893" s="1"/>
      <c r="AT893" s="1"/>
      <c r="AU893" s="1"/>
      <c r="AV893" s="1"/>
      <c r="AW893" s="1"/>
      <c r="AX893" s="1"/>
      <c r="AY893" s="1"/>
    </row>
    <row r="894" spans="6:51" x14ac:dyDescent="0.25">
      <c r="F894" s="2"/>
      <c r="G894" s="2"/>
      <c r="O894" s="4"/>
      <c r="P894" s="9"/>
      <c r="Q894" s="9"/>
      <c r="R894" s="9"/>
      <c r="S894" s="9"/>
      <c r="T894" s="9"/>
      <c r="U894" s="9"/>
      <c r="V894" s="9"/>
      <c r="W894" s="9"/>
      <c r="X894" s="9"/>
      <c r="Y894" s="9"/>
      <c r="AB894" s="3"/>
      <c r="AC894" s="3"/>
      <c r="AD894" s="3"/>
      <c r="AE894" s="3"/>
      <c r="AF894" s="3"/>
      <c r="AG894" s="3"/>
      <c r="AH894" s="3"/>
      <c r="AI894" s="3"/>
      <c r="AJ894" s="3"/>
      <c r="AK894" s="3"/>
      <c r="AL894" s="3"/>
      <c r="AP894" s="1"/>
      <c r="AQ894" s="1"/>
      <c r="AR894" s="1"/>
      <c r="AS894" s="1"/>
      <c r="AT894" s="1"/>
      <c r="AU894" s="1"/>
      <c r="AV894" s="1"/>
      <c r="AW894" s="1"/>
      <c r="AX894" s="1"/>
      <c r="AY894" s="1"/>
    </row>
    <row r="895" spans="6:51" x14ac:dyDescent="0.25">
      <c r="F895"/>
      <c r="G895" s="2"/>
      <c r="O895" s="4"/>
      <c r="P895" s="9"/>
      <c r="Q895" s="9"/>
      <c r="R895" s="9"/>
      <c r="S895" s="9"/>
      <c r="T895" s="9"/>
      <c r="U895" s="9"/>
      <c r="V895" s="9"/>
      <c r="W895" s="9"/>
      <c r="X895" s="9"/>
      <c r="Y895" s="9"/>
      <c r="AB895" s="3"/>
      <c r="AC895" s="3"/>
      <c r="AD895" s="3"/>
      <c r="AE895" s="3"/>
      <c r="AF895" s="3"/>
      <c r="AG895" s="3"/>
      <c r="AH895" s="3"/>
      <c r="AI895" s="3"/>
      <c r="AJ895" s="3"/>
      <c r="AK895" s="3"/>
      <c r="AL895" s="3"/>
      <c r="AP895" s="1"/>
      <c r="AQ895" s="1"/>
      <c r="AR895" s="1"/>
      <c r="AS895" s="1"/>
      <c r="AT895" s="1"/>
      <c r="AU895" s="1"/>
      <c r="AV895" s="1"/>
      <c r="AW895" s="1"/>
      <c r="AX895" s="1"/>
      <c r="AY895" s="1"/>
    </row>
    <row r="896" spans="6:51" x14ac:dyDescent="0.25">
      <c r="F896"/>
      <c r="G896" s="2"/>
      <c r="O896" s="4"/>
      <c r="P896" s="9"/>
      <c r="Q896" s="9"/>
      <c r="R896" s="9"/>
      <c r="S896" s="9"/>
      <c r="T896" s="9"/>
      <c r="U896" s="9"/>
      <c r="V896" s="9"/>
      <c r="W896" s="9"/>
      <c r="X896" s="9"/>
      <c r="Y896" s="9"/>
      <c r="AB896" s="3"/>
      <c r="AC896" s="3"/>
      <c r="AD896" s="3"/>
      <c r="AE896" s="3"/>
      <c r="AF896" s="3"/>
      <c r="AG896" s="3"/>
      <c r="AH896" s="3"/>
      <c r="AI896" s="3"/>
      <c r="AJ896" s="3"/>
      <c r="AK896" s="3"/>
      <c r="AL896" s="3"/>
      <c r="AP896" s="1"/>
      <c r="AQ896" s="1"/>
      <c r="AR896" s="1"/>
      <c r="AS896" s="1"/>
      <c r="AT896" s="1"/>
      <c r="AU896" s="1"/>
      <c r="AV896" s="1"/>
      <c r="AW896" s="1"/>
      <c r="AX896" s="1"/>
      <c r="AY896" s="1"/>
    </row>
    <row r="897" spans="1:51" x14ac:dyDescent="0.25">
      <c r="F897"/>
      <c r="G897" s="2"/>
      <c r="O897" s="4"/>
      <c r="P897" s="9"/>
      <c r="Q897" s="9"/>
      <c r="R897" s="9"/>
      <c r="S897" s="9"/>
      <c r="T897" s="9"/>
      <c r="U897" s="9"/>
      <c r="V897" s="9"/>
      <c r="W897" s="9"/>
      <c r="X897" s="9"/>
      <c r="Y897" s="9"/>
      <c r="AB897" s="3"/>
      <c r="AC897" s="3"/>
      <c r="AD897" s="3"/>
      <c r="AE897" s="3"/>
      <c r="AF897" s="3"/>
      <c r="AG897" s="3"/>
      <c r="AH897" s="3"/>
      <c r="AI897" s="3"/>
      <c r="AJ897" s="3"/>
      <c r="AK897" s="3"/>
      <c r="AL897" s="3"/>
      <c r="AP897" s="1"/>
      <c r="AQ897" s="1"/>
      <c r="AR897" s="1"/>
      <c r="AS897" s="1"/>
      <c r="AT897" s="1"/>
      <c r="AU897" s="1"/>
      <c r="AV897" s="1"/>
      <c r="AW897" s="1"/>
      <c r="AX897" s="1"/>
      <c r="AY897" s="1"/>
    </row>
    <row r="898" spans="1:51" x14ac:dyDescent="0.25">
      <c r="F898"/>
      <c r="G898" s="2"/>
      <c r="O898" s="4"/>
      <c r="P898" s="9"/>
      <c r="Q898" s="9"/>
      <c r="R898" s="9"/>
      <c r="S898" s="9"/>
      <c r="T898" s="9"/>
      <c r="U898" s="9"/>
      <c r="V898" s="9"/>
      <c r="W898" s="9"/>
      <c r="X898" s="9"/>
      <c r="Y898" s="9"/>
      <c r="AB898" s="3"/>
      <c r="AC898" s="3"/>
      <c r="AD898" s="3"/>
      <c r="AE898" s="3"/>
      <c r="AF898" s="3"/>
      <c r="AG898" s="3"/>
      <c r="AH898" s="3"/>
      <c r="AI898" s="3"/>
      <c r="AJ898" s="3"/>
      <c r="AK898" s="3"/>
      <c r="AL898" s="3"/>
      <c r="AP898" s="1"/>
      <c r="AQ898" s="1"/>
      <c r="AR898" s="1"/>
      <c r="AS898" s="1"/>
      <c r="AT898" s="1"/>
      <c r="AU898" s="1"/>
      <c r="AV898" s="1"/>
      <c r="AW898" s="1"/>
      <c r="AX898" s="1"/>
      <c r="AY898" s="1"/>
    </row>
    <row r="899" spans="1:51" x14ac:dyDescent="0.25">
      <c r="A899" s="11"/>
      <c r="F899"/>
      <c r="G899" s="2"/>
      <c r="O899" s="4"/>
      <c r="P899" s="9"/>
      <c r="Q899" s="9"/>
      <c r="R899" s="9"/>
      <c r="S899" s="9"/>
      <c r="T899" s="9"/>
      <c r="U899" s="9"/>
      <c r="V899" s="9"/>
      <c r="W899" s="9"/>
      <c r="X899" s="9"/>
      <c r="Y899" s="9"/>
      <c r="AB899" s="3"/>
      <c r="AC899" s="3"/>
      <c r="AD899" s="3"/>
      <c r="AE899" s="3"/>
      <c r="AF899" s="3"/>
      <c r="AG899" s="3"/>
      <c r="AH899" s="3"/>
      <c r="AI899" s="3"/>
      <c r="AJ899" s="3"/>
      <c r="AK899" s="3"/>
      <c r="AL899" s="3"/>
      <c r="AP899" s="1"/>
      <c r="AQ899" s="1"/>
      <c r="AR899" s="1"/>
      <c r="AS899" s="1"/>
      <c r="AT899" s="1"/>
      <c r="AU899" s="1"/>
      <c r="AV899" s="1"/>
      <c r="AW899" s="1"/>
      <c r="AX899" s="1"/>
      <c r="AY899" s="1"/>
    </row>
    <row r="900" spans="1:51" x14ac:dyDescent="0.25">
      <c r="F900"/>
      <c r="G900" s="2"/>
      <c r="O900" s="4"/>
      <c r="P900" s="9"/>
      <c r="Q900" s="9"/>
      <c r="R900" s="9"/>
      <c r="S900" s="9"/>
      <c r="T900" s="9"/>
      <c r="U900" s="9"/>
      <c r="V900" s="9"/>
      <c r="W900" s="9"/>
      <c r="X900" s="9"/>
      <c r="Y900" s="9"/>
      <c r="AB900" s="3"/>
      <c r="AC900" s="3"/>
      <c r="AD900" s="3"/>
      <c r="AE900" s="3"/>
      <c r="AF900" s="3"/>
      <c r="AG900" s="3"/>
      <c r="AH900" s="3"/>
      <c r="AI900" s="3"/>
      <c r="AJ900" s="3"/>
      <c r="AK900" s="3"/>
      <c r="AL900" s="3"/>
      <c r="AP900" s="1"/>
      <c r="AQ900" s="1"/>
      <c r="AR900" s="1"/>
      <c r="AS900" s="1"/>
      <c r="AT900" s="1"/>
      <c r="AU900" s="1"/>
      <c r="AV900" s="1"/>
      <c r="AW900" s="1"/>
      <c r="AX900" s="1"/>
      <c r="AY900" s="1"/>
    </row>
    <row r="901" spans="1:51" x14ac:dyDescent="0.25">
      <c r="F901"/>
      <c r="G901" s="2"/>
      <c r="O901" s="4"/>
      <c r="P901" s="9"/>
      <c r="Q901" s="9"/>
      <c r="R901" s="9"/>
      <c r="S901" s="9"/>
      <c r="T901" s="9"/>
      <c r="U901" s="9"/>
      <c r="V901" s="9"/>
      <c r="W901" s="9"/>
      <c r="X901" s="9"/>
      <c r="Y901" s="9"/>
      <c r="AB901" s="3"/>
      <c r="AC901" s="3"/>
      <c r="AD901" s="3"/>
      <c r="AE901" s="3"/>
      <c r="AF901" s="3"/>
      <c r="AG901" s="3"/>
      <c r="AH901" s="3"/>
      <c r="AI901" s="3"/>
      <c r="AJ901" s="3"/>
      <c r="AK901" s="3"/>
      <c r="AL901" s="3"/>
      <c r="AP901" s="1"/>
      <c r="AQ901" s="1"/>
      <c r="AR901" s="1"/>
      <c r="AS901" s="1"/>
      <c r="AT901" s="1"/>
      <c r="AU901" s="1"/>
      <c r="AV901" s="1"/>
      <c r="AW901" s="1"/>
      <c r="AX901" s="1"/>
      <c r="AY901" s="1"/>
    </row>
    <row r="902" spans="1:51" x14ac:dyDescent="0.25">
      <c r="F902"/>
      <c r="G902" s="2"/>
      <c r="O902" s="4"/>
      <c r="P902" s="9"/>
      <c r="Q902" s="9"/>
      <c r="R902" s="9"/>
      <c r="S902" s="9"/>
      <c r="T902" s="9"/>
      <c r="U902" s="9"/>
      <c r="V902" s="9"/>
      <c r="W902" s="9"/>
      <c r="X902" s="9"/>
      <c r="Y902" s="9"/>
      <c r="AB902" s="3"/>
      <c r="AC902" s="3"/>
      <c r="AD902" s="3"/>
      <c r="AE902" s="3"/>
      <c r="AF902" s="3"/>
      <c r="AG902" s="3"/>
      <c r="AH902" s="3"/>
      <c r="AI902" s="3"/>
      <c r="AJ902" s="3"/>
      <c r="AK902" s="3"/>
      <c r="AL902" s="3"/>
      <c r="AP902" s="1"/>
      <c r="AQ902" s="1"/>
      <c r="AR902" s="1"/>
      <c r="AS902" s="1"/>
      <c r="AT902" s="1"/>
      <c r="AU902" s="1"/>
      <c r="AV902" s="1"/>
      <c r="AW902" s="1"/>
      <c r="AX902" s="1"/>
      <c r="AY902" s="1"/>
    </row>
    <row r="903" spans="1:51" x14ac:dyDescent="0.25">
      <c r="F903" s="2"/>
      <c r="G903" s="2"/>
      <c r="O903" s="4"/>
      <c r="P903" s="9"/>
      <c r="Q903" s="9"/>
      <c r="R903" s="9"/>
      <c r="S903" s="9"/>
      <c r="T903" s="9"/>
      <c r="U903" s="9"/>
      <c r="V903" s="9"/>
      <c r="W903" s="9"/>
      <c r="X903" s="9"/>
      <c r="Y903" s="9"/>
      <c r="AB903" s="3"/>
      <c r="AC903" s="3"/>
      <c r="AD903" s="3"/>
      <c r="AE903" s="3"/>
      <c r="AF903" s="3"/>
      <c r="AG903" s="3"/>
      <c r="AH903" s="3"/>
      <c r="AI903" s="3"/>
      <c r="AJ903" s="3"/>
      <c r="AK903" s="3"/>
      <c r="AL903" s="3"/>
      <c r="AP903" s="1"/>
      <c r="AQ903" s="1"/>
      <c r="AR903" s="1"/>
      <c r="AS903" s="1"/>
      <c r="AT903" s="1"/>
      <c r="AU903" s="1"/>
      <c r="AV903" s="1"/>
      <c r="AW903" s="1"/>
      <c r="AX903" s="1"/>
      <c r="AY903" s="1"/>
    </row>
    <row r="904" spans="1:51" x14ac:dyDescent="0.25">
      <c r="F904"/>
      <c r="G904" s="2"/>
      <c r="O904" s="4"/>
      <c r="P904" s="9"/>
      <c r="Q904" s="9"/>
      <c r="R904" s="9"/>
      <c r="S904" s="9"/>
      <c r="T904" s="9"/>
      <c r="U904" s="9"/>
      <c r="V904" s="9"/>
      <c r="W904" s="9"/>
      <c r="X904" s="9"/>
      <c r="Y904" s="9"/>
      <c r="AB904" s="3"/>
      <c r="AC904" s="3"/>
      <c r="AD904" s="3"/>
      <c r="AE904" s="3"/>
      <c r="AF904" s="3"/>
      <c r="AG904" s="3"/>
      <c r="AH904" s="3"/>
      <c r="AI904" s="3"/>
      <c r="AJ904" s="3"/>
      <c r="AK904" s="3"/>
      <c r="AL904" s="3"/>
      <c r="AP904" s="1"/>
      <c r="AQ904" s="1"/>
      <c r="AR904" s="1"/>
      <c r="AS904" s="1"/>
      <c r="AT904" s="1"/>
      <c r="AU904" s="1"/>
      <c r="AV904" s="1"/>
      <c r="AW904" s="1"/>
      <c r="AX904" s="1"/>
      <c r="AY904" s="1"/>
    </row>
    <row r="905" spans="1:51" x14ac:dyDescent="0.25">
      <c r="F905"/>
      <c r="G905" s="2"/>
      <c r="O905" s="4"/>
      <c r="P905" s="9"/>
      <c r="Q905" s="9"/>
      <c r="R905" s="9"/>
      <c r="S905" s="9"/>
      <c r="T905" s="9"/>
      <c r="U905" s="9"/>
      <c r="V905" s="9"/>
      <c r="W905" s="9"/>
      <c r="X905" s="9"/>
      <c r="Y905" s="9"/>
      <c r="AB905" s="3"/>
      <c r="AC905" s="3"/>
      <c r="AD905" s="3"/>
      <c r="AE905" s="3"/>
      <c r="AF905" s="3"/>
      <c r="AG905" s="3"/>
      <c r="AH905" s="3"/>
      <c r="AI905" s="3"/>
      <c r="AJ905" s="3"/>
      <c r="AK905" s="3"/>
      <c r="AL905" s="3"/>
      <c r="AP905" s="1"/>
      <c r="AQ905" s="1"/>
      <c r="AR905" s="1"/>
      <c r="AS905" s="1"/>
      <c r="AT905" s="1"/>
      <c r="AU905" s="1"/>
      <c r="AV905" s="1"/>
      <c r="AW905" s="1"/>
      <c r="AX905" s="1"/>
      <c r="AY905" s="1"/>
    </row>
    <row r="906" spans="1:51" x14ac:dyDescent="0.25">
      <c r="F906"/>
      <c r="G906" s="2"/>
      <c r="O906" s="4"/>
      <c r="P906" s="9"/>
      <c r="Q906" s="9"/>
      <c r="R906" s="9"/>
      <c r="S906" s="9"/>
      <c r="T906" s="9"/>
      <c r="U906" s="9"/>
      <c r="V906" s="9"/>
      <c r="W906" s="9"/>
      <c r="X906" s="9"/>
      <c r="Y906" s="9"/>
      <c r="AB906" s="3"/>
      <c r="AC906" s="3"/>
      <c r="AD906" s="3"/>
      <c r="AE906" s="3"/>
      <c r="AF906" s="3"/>
      <c r="AG906" s="3"/>
      <c r="AH906" s="3"/>
      <c r="AI906" s="3"/>
      <c r="AJ906" s="3"/>
      <c r="AK906" s="3"/>
      <c r="AL906" s="3"/>
      <c r="AP906" s="1"/>
      <c r="AQ906" s="1"/>
      <c r="AR906" s="1"/>
      <c r="AS906" s="1"/>
      <c r="AT906" s="1"/>
      <c r="AU906" s="1"/>
      <c r="AV906" s="1"/>
      <c r="AW906" s="1"/>
      <c r="AX906" s="1"/>
      <c r="AY906" s="1"/>
    </row>
    <row r="907" spans="1:51" x14ac:dyDescent="0.25">
      <c r="F907"/>
      <c r="G907" s="2"/>
      <c r="O907" s="4"/>
      <c r="P907" s="9"/>
      <c r="Q907" s="9"/>
      <c r="R907" s="9"/>
      <c r="S907" s="9"/>
      <c r="T907" s="9"/>
      <c r="U907" s="9"/>
      <c r="V907" s="9"/>
      <c r="W907" s="9"/>
      <c r="X907" s="9"/>
      <c r="Y907" s="9"/>
      <c r="AB907" s="3"/>
      <c r="AC907" s="3"/>
      <c r="AD907" s="3"/>
      <c r="AE907" s="3"/>
      <c r="AF907" s="3"/>
      <c r="AG907" s="3"/>
      <c r="AH907" s="3"/>
      <c r="AI907" s="3"/>
      <c r="AJ907" s="3"/>
      <c r="AK907" s="3"/>
      <c r="AL907" s="3"/>
      <c r="AP907" s="1"/>
      <c r="AQ907" s="1"/>
      <c r="AR907" s="1"/>
      <c r="AS907" s="1"/>
      <c r="AT907" s="1"/>
      <c r="AU907" s="1"/>
      <c r="AV907" s="1"/>
      <c r="AW907" s="1"/>
      <c r="AX907" s="1"/>
      <c r="AY907" s="1"/>
    </row>
    <row r="908" spans="1:51" x14ac:dyDescent="0.25">
      <c r="F908" s="2"/>
      <c r="G908" s="2"/>
      <c r="O908" s="4"/>
      <c r="P908" s="9"/>
      <c r="Q908" s="9"/>
      <c r="R908" s="9"/>
      <c r="S908" s="9"/>
      <c r="T908" s="9"/>
      <c r="U908" s="9"/>
      <c r="V908" s="9"/>
      <c r="W908" s="9"/>
      <c r="X908" s="9"/>
      <c r="Y908" s="9"/>
      <c r="AB908" s="3"/>
      <c r="AC908" s="3"/>
      <c r="AD908" s="3"/>
      <c r="AE908" s="3"/>
      <c r="AF908" s="3"/>
      <c r="AG908" s="3"/>
      <c r="AH908" s="3"/>
      <c r="AI908" s="3"/>
      <c r="AJ908" s="3"/>
      <c r="AK908" s="3"/>
      <c r="AL908" s="3"/>
      <c r="AP908" s="1"/>
      <c r="AQ908" s="1"/>
      <c r="AR908" s="1"/>
      <c r="AS908" s="1"/>
      <c r="AT908" s="1"/>
      <c r="AU908" s="1"/>
      <c r="AV908" s="1"/>
      <c r="AW908" s="1"/>
      <c r="AX908" s="1"/>
      <c r="AY908" s="1"/>
    </row>
    <row r="909" spans="1:51" x14ac:dyDescent="0.25">
      <c r="F909" s="2"/>
      <c r="G909" s="2"/>
      <c r="O909" s="4"/>
      <c r="P909" s="9"/>
      <c r="Q909" s="9"/>
      <c r="R909" s="9"/>
      <c r="S909" s="9"/>
      <c r="T909" s="9"/>
      <c r="U909" s="9"/>
      <c r="V909" s="9"/>
      <c r="W909" s="9"/>
      <c r="X909" s="9"/>
      <c r="Y909" s="9"/>
      <c r="AB909" s="3"/>
      <c r="AC909" s="3"/>
      <c r="AD909" s="3"/>
      <c r="AE909" s="3"/>
      <c r="AF909" s="3"/>
      <c r="AG909" s="3"/>
      <c r="AH909" s="3"/>
      <c r="AI909" s="3"/>
      <c r="AJ909" s="3"/>
      <c r="AK909" s="3"/>
      <c r="AL909" s="3"/>
      <c r="AP909" s="1"/>
      <c r="AQ909" s="1"/>
      <c r="AR909" s="1"/>
      <c r="AS909" s="1"/>
      <c r="AT909" s="1"/>
      <c r="AU909" s="1"/>
      <c r="AV909" s="1"/>
      <c r="AW909" s="1"/>
      <c r="AX909" s="1"/>
      <c r="AY909" s="1"/>
    </row>
    <row r="910" spans="1:51" x14ac:dyDescent="0.25">
      <c r="F910"/>
      <c r="G910" s="2"/>
      <c r="O910" s="4"/>
      <c r="P910" s="9"/>
      <c r="Q910" s="9"/>
      <c r="R910" s="9"/>
      <c r="S910" s="9"/>
      <c r="T910" s="9"/>
      <c r="U910" s="9"/>
      <c r="V910" s="9"/>
      <c r="W910" s="9"/>
      <c r="X910" s="9"/>
      <c r="Y910" s="9"/>
      <c r="AB910" s="3"/>
      <c r="AC910" s="3"/>
      <c r="AD910" s="3"/>
      <c r="AE910" s="3"/>
      <c r="AF910" s="3"/>
      <c r="AG910" s="3"/>
      <c r="AH910" s="3"/>
      <c r="AI910" s="3"/>
      <c r="AJ910" s="3"/>
      <c r="AK910" s="3"/>
      <c r="AL910" s="3"/>
      <c r="AP910" s="1"/>
      <c r="AQ910" s="1"/>
      <c r="AR910" s="1"/>
      <c r="AS910" s="1"/>
      <c r="AT910" s="1"/>
      <c r="AU910" s="1"/>
      <c r="AV910" s="1"/>
      <c r="AW910" s="1"/>
      <c r="AX910" s="1"/>
      <c r="AY910" s="1"/>
    </row>
    <row r="911" spans="1:51" x14ac:dyDescent="0.25">
      <c r="F911" s="2"/>
      <c r="G911" s="2"/>
      <c r="O911" s="4"/>
      <c r="P911" s="9"/>
      <c r="Q911" s="9"/>
      <c r="R911" s="9"/>
      <c r="S911" s="9"/>
      <c r="T911" s="9"/>
      <c r="U911" s="9"/>
      <c r="V911" s="9"/>
      <c r="W911" s="9"/>
      <c r="X911" s="9"/>
      <c r="Y911" s="9"/>
      <c r="AB911" s="3"/>
      <c r="AC911" s="3"/>
      <c r="AD911" s="3"/>
      <c r="AE911" s="3"/>
      <c r="AF911" s="3"/>
      <c r="AG911" s="3"/>
      <c r="AH911" s="3"/>
      <c r="AI911" s="3"/>
      <c r="AJ911" s="3"/>
      <c r="AK911" s="3"/>
      <c r="AL911" s="3"/>
      <c r="AP911" s="1"/>
      <c r="AQ911" s="1"/>
      <c r="AR911" s="1"/>
      <c r="AS911" s="1"/>
      <c r="AT911" s="1"/>
      <c r="AU911" s="1"/>
      <c r="AV911" s="1"/>
      <c r="AW911" s="1"/>
      <c r="AX911" s="1"/>
      <c r="AY911" s="1"/>
    </row>
    <row r="912" spans="1:51" x14ac:dyDescent="0.25">
      <c r="F912"/>
      <c r="G912" s="2"/>
      <c r="O912" s="4"/>
      <c r="P912" s="9"/>
      <c r="Q912" s="9"/>
      <c r="R912" s="9"/>
      <c r="S912" s="9"/>
      <c r="T912" s="9"/>
      <c r="U912" s="9"/>
      <c r="V912" s="9"/>
      <c r="W912" s="9"/>
      <c r="X912" s="9"/>
      <c r="Y912" s="9"/>
      <c r="AB912" s="3"/>
      <c r="AC912" s="3"/>
      <c r="AD912" s="3"/>
      <c r="AE912" s="3"/>
      <c r="AF912" s="3"/>
      <c r="AG912" s="3"/>
      <c r="AH912" s="3"/>
      <c r="AI912" s="3"/>
      <c r="AJ912" s="3"/>
      <c r="AK912" s="3"/>
      <c r="AL912" s="3"/>
      <c r="AP912" s="1"/>
      <c r="AQ912" s="1"/>
      <c r="AR912" s="1"/>
      <c r="AS912" s="1"/>
      <c r="AT912" s="1"/>
      <c r="AU912" s="1"/>
      <c r="AV912" s="1"/>
      <c r="AW912" s="1"/>
      <c r="AX912" s="1"/>
      <c r="AY912" s="1"/>
    </row>
    <row r="913" spans="6:51" x14ac:dyDescent="0.25">
      <c r="F913" s="2"/>
      <c r="G913" s="2"/>
      <c r="O913" s="4"/>
      <c r="P913" s="9"/>
      <c r="Q913" s="9"/>
      <c r="R913" s="9"/>
      <c r="S913" s="9"/>
      <c r="T913" s="9"/>
      <c r="U913" s="9"/>
      <c r="V913" s="9"/>
      <c r="W913" s="9"/>
      <c r="X913" s="9"/>
      <c r="Y913" s="9"/>
      <c r="AB913" s="3"/>
      <c r="AC913" s="3"/>
      <c r="AD913" s="3"/>
      <c r="AE913" s="3"/>
      <c r="AF913" s="3"/>
      <c r="AG913" s="3"/>
      <c r="AH913" s="3"/>
      <c r="AI913" s="3"/>
      <c r="AJ913" s="3"/>
      <c r="AK913" s="3"/>
      <c r="AL913" s="3"/>
      <c r="AP913" s="1"/>
      <c r="AQ913" s="1"/>
      <c r="AR913" s="1"/>
      <c r="AS913" s="1"/>
      <c r="AT913" s="1"/>
      <c r="AU913" s="1"/>
      <c r="AV913" s="1"/>
      <c r="AW913" s="1"/>
      <c r="AX913" s="1"/>
      <c r="AY913" s="1"/>
    </row>
    <row r="914" spans="6:51" x14ac:dyDescent="0.25">
      <c r="F914" s="2"/>
      <c r="G914" s="2"/>
      <c r="O914" s="4"/>
      <c r="P914" s="9"/>
      <c r="Q914" s="9"/>
      <c r="R914" s="9"/>
      <c r="S914" s="9"/>
      <c r="T914" s="9"/>
      <c r="U914" s="9"/>
      <c r="V914" s="9"/>
      <c r="W914" s="9"/>
      <c r="X914" s="9"/>
      <c r="Y914" s="9"/>
      <c r="AB914" s="3"/>
      <c r="AC914" s="3"/>
      <c r="AD914" s="3"/>
      <c r="AE914" s="3"/>
      <c r="AF914" s="3"/>
      <c r="AG914" s="3"/>
      <c r="AH914" s="3"/>
      <c r="AI914" s="3"/>
      <c r="AJ914" s="3"/>
      <c r="AK914" s="3"/>
      <c r="AL914" s="3"/>
      <c r="AP914" s="1"/>
      <c r="AQ914" s="1"/>
      <c r="AR914" s="1"/>
      <c r="AS914" s="1"/>
      <c r="AT914" s="1"/>
      <c r="AU914" s="1"/>
      <c r="AV914" s="1"/>
      <c r="AW914" s="1"/>
      <c r="AX914" s="1"/>
      <c r="AY914" s="1"/>
    </row>
    <row r="915" spans="6:51" x14ac:dyDescent="0.25">
      <c r="F915" s="2"/>
      <c r="G915" s="2"/>
      <c r="O915" s="4"/>
      <c r="P915" s="9"/>
      <c r="Q915" s="9"/>
      <c r="R915" s="9"/>
      <c r="S915" s="9"/>
      <c r="T915" s="9"/>
      <c r="U915" s="9"/>
      <c r="V915" s="9"/>
      <c r="W915" s="9"/>
      <c r="X915" s="9"/>
      <c r="Y915" s="9"/>
      <c r="AB915" s="3"/>
      <c r="AC915" s="3"/>
      <c r="AD915" s="3"/>
      <c r="AE915" s="3"/>
      <c r="AF915" s="3"/>
      <c r="AG915" s="3"/>
      <c r="AH915" s="3"/>
      <c r="AI915" s="3"/>
      <c r="AJ915" s="3"/>
      <c r="AK915" s="3"/>
      <c r="AL915" s="3"/>
      <c r="AP915" s="1"/>
      <c r="AQ915" s="1"/>
      <c r="AR915" s="1"/>
      <c r="AS915" s="1"/>
      <c r="AT915" s="1"/>
      <c r="AU915" s="1"/>
      <c r="AV915" s="1"/>
      <c r="AW915" s="1"/>
      <c r="AX915" s="1"/>
      <c r="AY915" s="1"/>
    </row>
    <row r="916" spans="6:51" x14ac:dyDescent="0.25">
      <c r="F916" s="2"/>
      <c r="G916" s="2"/>
      <c r="O916" s="4"/>
      <c r="P916" s="9"/>
      <c r="Q916" s="9"/>
      <c r="R916" s="9"/>
      <c r="S916" s="9"/>
      <c r="T916" s="9"/>
      <c r="U916" s="9"/>
      <c r="V916" s="9"/>
      <c r="W916" s="9"/>
      <c r="X916" s="9"/>
      <c r="Y916" s="9"/>
      <c r="AB916" s="3"/>
      <c r="AC916" s="3"/>
      <c r="AD916" s="3"/>
      <c r="AE916" s="3"/>
      <c r="AF916" s="3"/>
      <c r="AG916" s="3"/>
      <c r="AH916" s="3"/>
      <c r="AI916" s="3"/>
      <c r="AJ916" s="3"/>
      <c r="AK916" s="3"/>
      <c r="AL916" s="3"/>
      <c r="AP916" s="1"/>
      <c r="AQ916" s="1"/>
      <c r="AR916" s="1"/>
      <c r="AS916" s="1"/>
      <c r="AT916" s="1"/>
      <c r="AU916" s="1"/>
      <c r="AV916" s="1"/>
      <c r="AW916" s="1"/>
      <c r="AX916" s="1"/>
      <c r="AY916" s="1"/>
    </row>
    <row r="917" spans="6:51" x14ac:dyDescent="0.25">
      <c r="F917" s="2"/>
      <c r="G917" s="2"/>
      <c r="O917" s="4"/>
      <c r="P917" s="9"/>
      <c r="Q917" s="9"/>
      <c r="R917" s="9"/>
      <c r="S917" s="9"/>
      <c r="T917" s="9"/>
      <c r="U917" s="9"/>
      <c r="V917" s="9"/>
      <c r="W917" s="9"/>
      <c r="X917" s="9"/>
      <c r="Y917" s="9"/>
      <c r="AB917" s="3"/>
      <c r="AC917" s="3"/>
      <c r="AD917" s="3"/>
      <c r="AE917" s="3"/>
      <c r="AF917" s="3"/>
      <c r="AG917" s="3"/>
      <c r="AH917" s="3"/>
      <c r="AI917" s="3"/>
      <c r="AJ917" s="3"/>
      <c r="AK917" s="3"/>
      <c r="AL917" s="3"/>
      <c r="AP917" s="1"/>
      <c r="AQ917" s="1"/>
      <c r="AR917" s="1"/>
      <c r="AS917" s="1"/>
      <c r="AT917" s="1"/>
      <c r="AU917" s="1"/>
      <c r="AV917" s="1"/>
      <c r="AW917" s="1"/>
      <c r="AX917" s="1"/>
      <c r="AY917" s="1"/>
    </row>
    <row r="918" spans="6:51" x14ac:dyDescent="0.25">
      <c r="F918"/>
      <c r="G918" s="2"/>
      <c r="O918" s="4"/>
      <c r="P918" s="9"/>
      <c r="Q918" s="9"/>
      <c r="R918" s="9"/>
      <c r="S918" s="9"/>
      <c r="T918" s="9"/>
      <c r="U918" s="9"/>
      <c r="V918" s="9"/>
      <c r="W918" s="9"/>
      <c r="X918" s="9"/>
      <c r="Y918" s="9"/>
      <c r="AB918" s="3"/>
      <c r="AC918" s="3"/>
      <c r="AD918" s="3"/>
      <c r="AE918" s="3"/>
      <c r="AF918" s="3"/>
      <c r="AG918" s="3"/>
      <c r="AH918" s="3"/>
      <c r="AI918" s="3"/>
      <c r="AJ918" s="3"/>
      <c r="AK918" s="3"/>
      <c r="AL918" s="3"/>
      <c r="AP918" s="1"/>
      <c r="AQ918" s="1"/>
      <c r="AR918" s="1"/>
      <c r="AS918" s="1"/>
      <c r="AT918" s="1"/>
      <c r="AU918" s="1"/>
      <c r="AV918" s="1"/>
      <c r="AW918" s="1"/>
      <c r="AX918" s="1"/>
      <c r="AY918" s="1"/>
    </row>
    <row r="919" spans="6:51" x14ac:dyDescent="0.25">
      <c r="F919"/>
      <c r="G919" s="2"/>
      <c r="O919" s="4"/>
      <c r="P919" s="9"/>
      <c r="Q919" s="9"/>
      <c r="R919" s="9"/>
      <c r="S919" s="9"/>
      <c r="T919" s="9"/>
      <c r="U919" s="9"/>
      <c r="V919" s="9"/>
      <c r="W919" s="9"/>
      <c r="X919" s="9"/>
      <c r="Y919" s="9"/>
      <c r="AB919" s="3"/>
      <c r="AC919" s="3"/>
      <c r="AD919" s="3"/>
      <c r="AE919" s="3"/>
      <c r="AF919" s="3"/>
      <c r="AG919" s="3"/>
      <c r="AH919" s="3"/>
      <c r="AI919" s="3"/>
      <c r="AJ919" s="3"/>
      <c r="AK919" s="3"/>
      <c r="AL919" s="3"/>
      <c r="AP919" s="1"/>
      <c r="AQ919" s="1"/>
      <c r="AR919" s="1"/>
      <c r="AS919" s="1"/>
      <c r="AT919" s="1"/>
      <c r="AU919" s="1"/>
      <c r="AV919" s="1"/>
      <c r="AW919" s="1"/>
      <c r="AX919" s="1"/>
      <c r="AY919" s="1"/>
    </row>
    <row r="920" spans="6:51" x14ac:dyDescent="0.25">
      <c r="F920" s="2"/>
      <c r="G920" s="2"/>
      <c r="O920" s="4"/>
      <c r="P920" s="9"/>
      <c r="Q920" s="9"/>
      <c r="R920" s="9"/>
      <c r="S920" s="9"/>
      <c r="T920" s="9"/>
      <c r="U920" s="9"/>
      <c r="V920" s="9"/>
      <c r="W920" s="9"/>
      <c r="X920" s="9"/>
      <c r="Y920" s="9"/>
      <c r="AB920" s="3"/>
      <c r="AC920" s="3"/>
      <c r="AD920" s="3"/>
      <c r="AE920" s="3"/>
      <c r="AF920" s="3"/>
      <c r="AG920" s="3"/>
      <c r="AH920" s="3"/>
      <c r="AI920" s="3"/>
      <c r="AJ920" s="3"/>
      <c r="AK920" s="3"/>
      <c r="AL920" s="3"/>
      <c r="AP920" s="1"/>
      <c r="AQ920" s="1"/>
      <c r="AR920" s="1"/>
      <c r="AS920" s="1"/>
      <c r="AT920" s="1"/>
      <c r="AU920" s="1"/>
      <c r="AV920" s="1"/>
      <c r="AW920" s="1"/>
      <c r="AX920" s="1"/>
      <c r="AY920" s="1"/>
    </row>
    <row r="921" spans="6:51" x14ac:dyDescent="0.25">
      <c r="F921" s="2"/>
      <c r="G921" s="2"/>
      <c r="O921" s="4"/>
      <c r="P921" s="9"/>
      <c r="Q921" s="9"/>
      <c r="R921" s="9"/>
      <c r="S921" s="9"/>
      <c r="T921" s="9"/>
      <c r="U921" s="9"/>
      <c r="V921" s="9"/>
      <c r="W921" s="9"/>
      <c r="X921" s="9"/>
      <c r="Y921" s="9"/>
      <c r="AB921" s="3"/>
      <c r="AC921" s="3"/>
      <c r="AD921" s="3"/>
      <c r="AE921" s="3"/>
      <c r="AF921" s="3"/>
      <c r="AG921" s="3"/>
      <c r="AH921" s="3"/>
      <c r="AI921" s="3"/>
      <c r="AJ921" s="3"/>
      <c r="AK921" s="3"/>
      <c r="AL921" s="3"/>
      <c r="AP921" s="1"/>
      <c r="AQ921" s="1"/>
      <c r="AR921" s="1"/>
      <c r="AS921" s="1"/>
      <c r="AT921" s="1"/>
      <c r="AU921" s="1"/>
      <c r="AV921" s="1"/>
      <c r="AW921" s="1"/>
      <c r="AX921" s="1"/>
      <c r="AY921" s="1"/>
    </row>
    <row r="922" spans="6:51" x14ac:dyDescent="0.25">
      <c r="F922" s="2"/>
      <c r="G922" s="2"/>
      <c r="O922" s="4"/>
      <c r="P922" s="9"/>
      <c r="Q922" s="9"/>
      <c r="R922" s="9"/>
      <c r="S922" s="9"/>
      <c r="T922" s="9"/>
      <c r="U922" s="9"/>
      <c r="V922" s="9"/>
      <c r="W922" s="9"/>
      <c r="X922" s="9"/>
      <c r="Y922" s="9"/>
      <c r="AB922" s="3"/>
      <c r="AC922" s="3"/>
      <c r="AD922" s="3"/>
      <c r="AE922" s="3"/>
      <c r="AF922" s="3"/>
      <c r="AG922" s="3"/>
      <c r="AH922" s="3"/>
      <c r="AI922" s="3"/>
      <c r="AJ922" s="3"/>
      <c r="AK922" s="3"/>
      <c r="AL922" s="3"/>
      <c r="AP922" s="1"/>
      <c r="AQ922" s="1"/>
      <c r="AR922" s="1"/>
      <c r="AS922" s="1"/>
      <c r="AT922" s="1"/>
      <c r="AU922" s="1"/>
      <c r="AV922" s="1"/>
      <c r="AW922" s="1"/>
      <c r="AX922" s="1"/>
      <c r="AY922" s="1"/>
    </row>
    <row r="923" spans="6:51" x14ac:dyDescent="0.25">
      <c r="F923"/>
      <c r="G923" s="2"/>
      <c r="O923" s="4"/>
      <c r="P923" s="9"/>
      <c r="Q923" s="9"/>
      <c r="R923" s="9"/>
      <c r="S923" s="9"/>
      <c r="T923" s="9"/>
      <c r="U923" s="9"/>
      <c r="V923" s="9"/>
      <c r="W923" s="9"/>
      <c r="X923" s="9"/>
      <c r="Y923" s="9"/>
      <c r="AB923" s="3"/>
      <c r="AC923" s="3"/>
      <c r="AD923" s="3"/>
      <c r="AE923" s="3"/>
      <c r="AF923" s="3"/>
      <c r="AG923" s="3"/>
      <c r="AH923" s="3"/>
      <c r="AI923" s="3"/>
      <c r="AJ923" s="3"/>
      <c r="AK923" s="3"/>
      <c r="AL923" s="3"/>
      <c r="AP923" s="1"/>
      <c r="AQ923" s="1"/>
      <c r="AR923" s="1"/>
      <c r="AS923" s="1"/>
      <c r="AT923" s="1"/>
      <c r="AU923" s="1"/>
      <c r="AV923" s="1"/>
      <c r="AW923" s="1"/>
      <c r="AX923" s="1"/>
      <c r="AY923" s="1"/>
    </row>
    <row r="924" spans="6:51" x14ac:dyDescent="0.25">
      <c r="F924" s="2"/>
      <c r="G924" s="2"/>
      <c r="O924" s="4"/>
      <c r="P924" s="9"/>
      <c r="Q924" s="9"/>
      <c r="R924" s="9"/>
      <c r="S924" s="9"/>
      <c r="T924" s="9"/>
      <c r="U924" s="9"/>
      <c r="V924" s="9"/>
      <c r="W924" s="9"/>
      <c r="X924" s="9"/>
      <c r="Y924" s="9"/>
      <c r="AB924" s="3"/>
      <c r="AC924" s="3"/>
      <c r="AD924" s="3"/>
      <c r="AE924" s="3"/>
      <c r="AF924" s="3"/>
      <c r="AG924" s="3"/>
      <c r="AH924" s="3"/>
      <c r="AI924" s="3"/>
      <c r="AJ924" s="3"/>
      <c r="AK924" s="3"/>
      <c r="AL924" s="3"/>
      <c r="AP924" s="1"/>
      <c r="AQ924" s="1"/>
      <c r="AR924" s="1"/>
      <c r="AS924" s="1"/>
      <c r="AT924" s="1"/>
      <c r="AU924" s="1"/>
      <c r="AV924" s="1"/>
      <c r="AW924" s="1"/>
      <c r="AX924" s="1"/>
      <c r="AY924" s="1"/>
    </row>
    <row r="925" spans="6:51" x14ac:dyDescent="0.25">
      <c r="F925" s="2"/>
      <c r="G925" s="2"/>
      <c r="O925" s="4"/>
      <c r="P925" s="9"/>
      <c r="Q925" s="9"/>
      <c r="R925" s="9"/>
      <c r="S925" s="9"/>
      <c r="T925" s="9"/>
      <c r="U925" s="9"/>
      <c r="V925" s="9"/>
      <c r="W925" s="9"/>
      <c r="X925" s="9"/>
      <c r="Y925" s="9"/>
      <c r="AB925" s="3"/>
      <c r="AC925" s="3"/>
      <c r="AD925" s="3"/>
      <c r="AE925" s="3"/>
      <c r="AF925" s="3"/>
      <c r="AG925" s="3"/>
      <c r="AH925" s="3"/>
      <c r="AI925" s="3"/>
      <c r="AJ925" s="3"/>
      <c r="AK925" s="3"/>
      <c r="AL925" s="3"/>
      <c r="AP925" s="1"/>
      <c r="AQ925" s="1"/>
      <c r="AR925" s="1"/>
      <c r="AS925" s="1"/>
      <c r="AT925" s="1"/>
      <c r="AU925" s="1"/>
      <c r="AV925" s="1"/>
      <c r="AW925" s="1"/>
      <c r="AX925" s="1"/>
      <c r="AY925" s="1"/>
    </row>
    <row r="926" spans="6:51" x14ac:dyDescent="0.25">
      <c r="F926"/>
      <c r="G926" s="2"/>
      <c r="O926" s="4"/>
      <c r="P926" s="9"/>
      <c r="Q926" s="9"/>
      <c r="R926" s="9"/>
      <c r="S926" s="9"/>
      <c r="T926" s="9"/>
      <c r="U926" s="9"/>
      <c r="V926" s="9"/>
      <c r="W926" s="9"/>
      <c r="X926" s="9"/>
      <c r="Y926" s="9"/>
      <c r="AB926" s="3"/>
      <c r="AC926" s="3"/>
      <c r="AD926" s="3"/>
      <c r="AE926" s="3"/>
      <c r="AF926" s="3"/>
      <c r="AG926" s="3"/>
      <c r="AH926" s="3"/>
      <c r="AI926" s="3"/>
      <c r="AJ926" s="3"/>
      <c r="AK926" s="3"/>
      <c r="AL926" s="3"/>
      <c r="AP926" s="1"/>
      <c r="AQ926" s="1"/>
      <c r="AR926" s="1"/>
      <c r="AS926" s="1"/>
      <c r="AT926" s="1"/>
      <c r="AU926" s="1"/>
      <c r="AV926" s="1"/>
      <c r="AW926" s="1"/>
      <c r="AX926" s="1"/>
      <c r="AY926" s="1"/>
    </row>
    <row r="927" spans="6:51" x14ac:dyDescent="0.25">
      <c r="F927"/>
      <c r="G927" s="2"/>
      <c r="O927" s="4"/>
      <c r="P927" s="9"/>
      <c r="Q927" s="9"/>
      <c r="R927" s="9"/>
      <c r="S927" s="9"/>
      <c r="T927" s="9"/>
      <c r="U927" s="9"/>
      <c r="V927" s="9"/>
      <c r="W927" s="9"/>
      <c r="X927" s="9"/>
      <c r="Y927" s="9"/>
      <c r="AB927" s="3"/>
      <c r="AC927" s="3"/>
      <c r="AD927" s="3"/>
      <c r="AE927" s="3"/>
      <c r="AF927" s="3"/>
      <c r="AG927" s="3"/>
      <c r="AH927" s="3"/>
      <c r="AI927" s="3"/>
      <c r="AJ927" s="3"/>
      <c r="AK927" s="3"/>
      <c r="AL927" s="3"/>
      <c r="AP927" s="1"/>
      <c r="AQ927" s="1"/>
      <c r="AR927" s="1"/>
      <c r="AS927" s="1"/>
      <c r="AT927" s="1"/>
      <c r="AU927" s="1"/>
      <c r="AV927" s="1"/>
      <c r="AW927" s="1"/>
      <c r="AX927" s="1"/>
      <c r="AY927" s="1"/>
    </row>
    <row r="928" spans="6:51" x14ac:dyDescent="0.25">
      <c r="F928"/>
      <c r="G928" s="2"/>
      <c r="O928" s="4"/>
      <c r="P928" s="9"/>
      <c r="Q928" s="9"/>
      <c r="R928" s="9"/>
      <c r="S928" s="9"/>
      <c r="T928" s="9"/>
      <c r="U928" s="9"/>
      <c r="V928" s="9"/>
      <c r="W928" s="9"/>
      <c r="X928" s="9"/>
      <c r="Y928" s="9"/>
      <c r="AB928" s="3"/>
      <c r="AC928" s="3"/>
      <c r="AD928" s="3"/>
      <c r="AE928" s="3"/>
      <c r="AF928" s="3"/>
      <c r="AG928" s="3"/>
      <c r="AH928" s="3"/>
      <c r="AI928" s="3"/>
      <c r="AJ928" s="3"/>
      <c r="AK928" s="3"/>
      <c r="AL928" s="3"/>
      <c r="AP928" s="1"/>
      <c r="AQ928" s="1"/>
      <c r="AR928" s="1"/>
      <c r="AS928" s="1"/>
      <c r="AT928" s="1"/>
      <c r="AU928" s="1"/>
      <c r="AV928" s="1"/>
      <c r="AW928" s="1"/>
      <c r="AX928" s="1"/>
      <c r="AY928" s="1"/>
    </row>
    <row r="929" spans="1:51" x14ac:dyDescent="0.25">
      <c r="G929" s="2"/>
      <c r="O929" s="4"/>
      <c r="P929" s="9"/>
      <c r="Q929" s="9"/>
      <c r="R929" s="9"/>
      <c r="S929" s="9"/>
      <c r="T929" s="9"/>
      <c r="U929" s="9"/>
      <c r="V929" s="9"/>
      <c r="W929" s="9"/>
      <c r="X929" s="9"/>
      <c r="Y929" s="9"/>
      <c r="AB929" s="3"/>
      <c r="AC929" s="3"/>
      <c r="AD929" s="3"/>
      <c r="AE929" s="3"/>
      <c r="AF929" s="3"/>
      <c r="AG929" s="3"/>
      <c r="AH929" s="3"/>
      <c r="AI929" s="3"/>
      <c r="AJ929" s="3"/>
      <c r="AK929" s="3"/>
      <c r="AL929" s="3"/>
      <c r="AP929" s="1"/>
      <c r="AQ929" s="1"/>
      <c r="AR929" s="1"/>
      <c r="AS929" s="1"/>
      <c r="AT929" s="1"/>
      <c r="AU929" s="1"/>
      <c r="AV929" s="1"/>
      <c r="AW929" s="1"/>
      <c r="AX929" s="1"/>
      <c r="AY929" s="1"/>
    </row>
    <row r="930" spans="1:51" x14ac:dyDescent="0.25">
      <c r="F930" s="2"/>
      <c r="G930" s="2"/>
      <c r="O930" s="4"/>
      <c r="P930" s="9"/>
      <c r="Q930" s="9"/>
      <c r="R930" s="9"/>
      <c r="S930" s="9"/>
      <c r="T930" s="9"/>
      <c r="U930" s="9"/>
      <c r="V930" s="9"/>
      <c r="W930" s="9"/>
      <c r="X930" s="9"/>
      <c r="Y930" s="9"/>
      <c r="AB930" s="3"/>
      <c r="AC930" s="3"/>
      <c r="AD930" s="3"/>
      <c r="AE930" s="3"/>
      <c r="AF930" s="3"/>
      <c r="AG930" s="3"/>
      <c r="AH930" s="3"/>
      <c r="AI930" s="3"/>
      <c r="AJ930" s="3"/>
      <c r="AK930" s="3"/>
      <c r="AL930" s="3"/>
      <c r="AP930" s="1"/>
      <c r="AQ930" s="1"/>
      <c r="AR930" s="1"/>
      <c r="AS930" s="1"/>
      <c r="AT930" s="1"/>
      <c r="AU930" s="1"/>
      <c r="AV930" s="1"/>
      <c r="AW930" s="1"/>
      <c r="AX930" s="1"/>
      <c r="AY930" s="1"/>
    </row>
    <row r="931" spans="1:51" x14ac:dyDescent="0.25">
      <c r="F931" s="2"/>
      <c r="G931" s="2"/>
      <c r="O931" s="4"/>
      <c r="P931" s="9"/>
      <c r="Q931" s="9"/>
      <c r="R931" s="9"/>
      <c r="S931" s="9"/>
      <c r="T931" s="9"/>
      <c r="U931" s="9"/>
      <c r="V931" s="9"/>
      <c r="W931" s="9"/>
      <c r="X931" s="9"/>
      <c r="Y931" s="9"/>
      <c r="AB931" s="3"/>
      <c r="AC931" s="3"/>
      <c r="AD931" s="3"/>
      <c r="AE931" s="3"/>
      <c r="AF931" s="3"/>
      <c r="AG931" s="3"/>
      <c r="AH931" s="3"/>
      <c r="AI931" s="3"/>
      <c r="AJ931" s="3"/>
      <c r="AK931" s="3"/>
      <c r="AL931" s="3"/>
      <c r="AP931" s="1"/>
      <c r="AQ931" s="1"/>
      <c r="AR931" s="1"/>
      <c r="AS931" s="1"/>
      <c r="AT931" s="1"/>
      <c r="AU931" s="1"/>
      <c r="AV931" s="1"/>
      <c r="AW931" s="1"/>
      <c r="AX931" s="1"/>
      <c r="AY931" s="1"/>
    </row>
    <row r="932" spans="1:51" x14ac:dyDescent="0.25">
      <c r="F932"/>
      <c r="G932" s="2"/>
      <c r="O932" s="4"/>
      <c r="P932" s="9"/>
      <c r="Q932" s="9"/>
      <c r="R932" s="9"/>
      <c r="S932" s="9"/>
      <c r="T932" s="9"/>
      <c r="U932" s="9"/>
      <c r="V932" s="9"/>
      <c r="W932" s="9"/>
      <c r="X932" s="9"/>
      <c r="Y932" s="9"/>
      <c r="AB932" s="3"/>
      <c r="AC932" s="3"/>
      <c r="AD932" s="3"/>
      <c r="AE932" s="3"/>
      <c r="AF932" s="3"/>
      <c r="AG932" s="3"/>
      <c r="AH932" s="3"/>
      <c r="AI932" s="3"/>
      <c r="AJ932" s="3"/>
      <c r="AK932" s="3"/>
      <c r="AL932" s="3"/>
      <c r="AP932" s="1"/>
      <c r="AQ932" s="1"/>
      <c r="AR932" s="1"/>
      <c r="AS932" s="1"/>
      <c r="AT932" s="1"/>
      <c r="AU932" s="1"/>
      <c r="AV932" s="1"/>
      <c r="AW932" s="1"/>
      <c r="AX932" s="1"/>
      <c r="AY932" s="1"/>
    </row>
    <row r="933" spans="1:51" x14ac:dyDescent="0.25">
      <c r="G933" s="2"/>
      <c r="O933" s="4"/>
      <c r="P933" s="9"/>
      <c r="Q933" s="9"/>
      <c r="R933" s="9"/>
      <c r="S933" s="9"/>
      <c r="T933" s="9"/>
      <c r="U933" s="9"/>
      <c r="V933" s="9"/>
      <c r="W933" s="9"/>
      <c r="X933" s="9"/>
      <c r="Y933" s="9"/>
      <c r="AB933" s="3"/>
      <c r="AC933" s="3"/>
      <c r="AD933" s="3"/>
      <c r="AE933" s="3"/>
      <c r="AF933" s="3"/>
      <c r="AG933" s="3"/>
      <c r="AH933" s="3"/>
      <c r="AI933" s="3"/>
      <c r="AJ933" s="3"/>
      <c r="AK933" s="3"/>
      <c r="AL933" s="3"/>
      <c r="AP933" s="1"/>
      <c r="AQ933" s="1"/>
      <c r="AR933" s="1"/>
      <c r="AS933" s="1"/>
      <c r="AT933" s="1"/>
      <c r="AU933" s="1"/>
      <c r="AV933" s="1"/>
      <c r="AW933" s="1"/>
      <c r="AX933" s="1"/>
      <c r="AY933" s="1"/>
    </row>
    <row r="934" spans="1:51" x14ac:dyDescent="0.25">
      <c r="F934"/>
      <c r="G934" s="2"/>
      <c r="O934" s="4"/>
      <c r="P934" s="9"/>
      <c r="Q934" s="9"/>
      <c r="R934" s="9"/>
      <c r="S934" s="9"/>
      <c r="T934" s="9"/>
      <c r="U934" s="9"/>
      <c r="V934" s="9"/>
      <c r="W934" s="9"/>
      <c r="X934" s="9"/>
      <c r="Y934" s="9"/>
      <c r="AB934" s="3"/>
      <c r="AC934" s="3"/>
      <c r="AD934" s="3"/>
      <c r="AE934" s="3"/>
      <c r="AF934" s="3"/>
      <c r="AG934" s="3"/>
      <c r="AH934" s="3"/>
      <c r="AI934" s="3"/>
      <c r="AJ934" s="3"/>
      <c r="AK934" s="3"/>
      <c r="AL934" s="3"/>
      <c r="AP934" s="1"/>
      <c r="AQ934" s="1"/>
      <c r="AR934" s="1"/>
      <c r="AS934" s="1"/>
      <c r="AT934" s="1"/>
      <c r="AU934" s="1"/>
      <c r="AV934" s="1"/>
      <c r="AW934" s="1"/>
      <c r="AX934" s="1"/>
      <c r="AY934" s="1"/>
    </row>
    <row r="935" spans="1:51" x14ac:dyDescent="0.25">
      <c r="F935"/>
      <c r="G935" s="2"/>
      <c r="O935" s="4"/>
      <c r="P935" s="9"/>
      <c r="Q935" s="9"/>
      <c r="R935" s="9"/>
      <c r="S935" s="9"/>
      <c r="T935" s="9"/>
      <c r="U935" s="9"/>
      <c r="V935" s="9"/>
      <c r="W935" s="9"/>
      <c r="X935" s="9"/>
      <c r="Y935" s="9"/>
      <c r="AB935" s="3"/>
      <c r="AC935" s="3"/>
      <c r="AD935" s="3"/>
      <c r="AE935" s="3"/>
      <c r="AF935" s="3"/>
      <c r="AG935" s="3"/>
      <c r="AH935" s="3"/>
      <c r="AI935" s="3"/>
      <c r="AJ935" s="3"/>
      <c r="AK935" s="3"/>
      <c r="AL935" s="3"/>
      <c r="AP935" s="1"/>
      <c r="AQ935" s="1"/>
      <c r="AR935" s="1"/>
      <c r="AS935" s="1"/>
      <c r="AT935" s="1"/>
      <c r="AU935" s="1"/>
      <c r="AV935" s="1"/>
      <c r="AW935" s="1"/>
      <c r="AX935" s="1"/>
      <c r="AY935" s="1"/>
    </row>
    <row r="936" spans="1:51" x14ac:dyDescent="0.25">
      <c r="A936" s="11"/>
      <c r="F936"/>
      <c r="G936" s="2"/>
      <c r="O936" s="4"/>
      <c r="P936" s="9"/>
      <c r="Q936" s="9"/>
      <c r="R936" s="9"/>
      <c r="S936" s="9"/>
      <c r="T936" s="9"/>
      <c r="U936" s="9"/>
      <c r="V936" s="9"/>
      <c r="W936" s="9"/>
      <c r="X936" s="9"/>
      <c r="Y936" s="9"/>
      <c r="AB936" s="3"/>
      <c r="AC936" s="3"/>
      <c r="AD936" s="3"/>
      <c r="AE936" s="3"/>
      <c r="AF936" s="3"/>
      <c r="AG936" s="3"/>
      <c r="AH936" s="3"/>
      <c r="AI936" s="3"/>
      <c r="AJ936" s="3"/>
      <c r="AK936" s="3"/>
      <c r="AL936" s="3"/>
      <c r="AP936" s="1"/>
      <c r="AQ936" s="1"/>
      <c r="AR936" s="1"/>
      <c r="AS936" s="1"/>
      <c r="AT936" s="1"/>
      <c r="AU936" s="1"/>
      <c r="AV936" s="1"/>
      <c r="AW936" s="1"/>
      <c r="AX936" s="1"/>
      <c r="AY936" s="1"/>
    </row>
    <row r="937" spans="1:51" x14ac:dyDescent="0.25">
      <c r="F937" s="2"/>
      <c r="G937" s="2"/>
      <c r="O937" s="4"/>
      <c r="P937" s="9"/>
      <c r="Q937" s="9"/>
      <c r="R937" s="9"/>
      <c r="S937" s="9"/>
      <c r="T937" s="9"/>
      <c r="U937" s="9"/>
      <c r="V937" s="9"/>
      <c r="W937" s="9"/>
      <c r="X937" s="9"/>
      <c r="Y937" s="9"/>
      <c r="AB937" s="3"/>
      <c r="AC937" s="3"/>
      <c r="AD937" s="3"/>
      <c r="AE937" s="3"/>
      <c r="AF937" s="3"/>
      <c r="AG937" s="3"/>
      <c r="AH937" s="3"/>
      <c r="AI937" s="3"/>
      <c r="AJ937" s="3"/>
      <c r="AK937" s="3"/>
      <c r="AL937" s="3"/>
      <c r="AP937" s="1"/>
      <c r="AQ937" s="1"/>
      <c r="AR937" s="1"/>
      <c r="AS937" s="1"/>
      <c r="AT937" s="1"/>
      <c r="AU937" s="1"/>
      <c r="AV937" s="1"/>
      <c r="AW937" s="1"/>
      <c r="AX937" s="1"/>
      <c r="AY937" s="1"/>
    </row>
    <row r="938" spans="1:51" x14ac:dyDescent="0.25">
      <c r="F938" s="2"/>
      <c r="G938" s="2"/>
      <c r="O938" s="4"/>
      <c r="P938" s="9"/>
      <c r="Q938" s="9"/>
      <c r="R938" s="9"/>
      <c r="S938" s="9"/>
      <c r="T938" s="9"/>
      <c r="U938" s="9"/>
      <c r="V938" s="9"/>
      <c r="W938" s="9"/>
      <c r="X938" s="9"/>
      <c r="Y938" s="9"/>
      <c r="AB938" s="3"/>
      <c r="AC938" s="3"/>
      <c r="AD938" s="3"/>
      <c r="AE938" s="3"/>
      <c r="AF938" s="3"/>
      <c r="AG938" s="3"/>
      <c r="AH938" s="3"/>
      <c r="AI938" s="3"/>
      <c r="AJ938" s="3"/>
      <c r="AK938" s="3"/>
      <c r="AL938" s="3"/>
      <c r="AP938" s="1"/>
      <c r="AQ938" s="1"/>
      <c r="AR938" s="1"/>
      <c r="AS938" s="1"/>
      <c r="AT938" s="1"/>
      <c r="AU938" s="1"/>
      <c r="AV938" s="1"/>
      <c r="AW938" s="1"/>
      <c r="AX938" s="1"/>
      <c r="AY938" s="1"/>
    </row>
    <row r="939" spans="1:51" x14ac:dyDescent="0.25">
      <c r="F939"/>
      <c r="G939" s="2"/>
      <c r="O939" s="4"/>
      <c r="P939" s="9"/>
      <c r="Q939" s="9"/>
      <c r="R939" s="9"/>
      <c r="S939" s="9"/>
      <c r="T939" s="9"/>
      <c r="U939" s="9"/>
      <c r="V939" s="9"/>
      <c r="W939" s="9"/>
      <c r="X939" s="9"/>
      <c r="Y939" s="9"/>
      <c r="AB939" s="3"/>
      <c r="AC939" s="3"/>
      <c r="AD939" s="3"/>
      <c r="AE939" s="3"/>
      <c r="AF939" s="3"/>
      <c r="AG939" s="3"/>
      <c r="AH939" s="3"/>
      <c r="AI939" s="3"/>
      <c r="AJ939" s="3"/>
      <c r="AK939" s="3"/>
      <c r="AL939" s="3"/>
      <c r="AP939" s="1"/>
      <c r="AQ939" s="1"/>
      <c r="AR939" s="1"/>
      <c r="AS939" s="1"/>
      <c r="AT939" s="1"/>
      <c r="AU939" s="1"/>
      <c r="AV939" s="1"/>
      <c r="AW939" s="1"/>
      <c r="AX939" s="1"/>
      <c r="AY939" s="1"/>
    </row>
    <row r="940" spans="1:51" x14ac:dyDescent="0.25">
      <c r="F940"/>
      <c r="G940" s="2"/>
      <c r="O940" s="4"/>
      <c r="P940" s="9"/>
      <c r="Q940" s="9"/>
      <c r="R940" s="9"/>
      <c r="S940" s="9"/>
      <c r="T940" s="9"/>
      <c r="U940" s="9"/>
      <c r="V940" s="9"/>
      <c r="W940" s="9"/>
      <c r="X940" s="9"/>
      <c r="Y940" s="9"/>
      <c r="AB940" s="3"/>
      <c r="AC940" s="3"/>
      <c r="AD940" s="3"/>
      <c r="AE940" s="3"/>
      <c r="AF940" s="3"/>
      <c r="AG940" s="3"/>
      <c r="AH940" s="3"/>
      <c r="AI940" s="3"/>
      <c r="AJ940" s="3"/>
      <c r="AK940" s="3"/>
      <c r="AL940" s="3"/>
      <c r="AP940" s="1"/>
      <c r="AQ940" s="1"/>
      <c r="AR940" s="1"/>
      <c r="AS940" s="1"/>
      <c r="AT940" s="1"/>
      <c r="AU940" s="1"/>
      <c r="AV940" s="1"/>
      <c r="AW940" s="1"/>
      <c r="AX940" s="1"/>
      <c r="AY940" s="1"/>
    </row>
    <row r="941" spans="1:51" x14ac:dyDescent="0.25">
      <c r="F941"/>
      <c r="G941" s="2"/>
      <c r="O941" s="4"/>
      <c r="P941" s="9"/>
      <c r="Q941" s="9"/>
      <c r="R941" s="9"/>
      <c r="S941" s="9"/>
      <c r="T941" s="9"/>
      <c r="U941" s="9"/>
      <c r="V941" s="9"/>
      <c r="W941" s="9"/>
      <c r="X941" s="9"/>
      <c r="Y941" s="9"/>
      <c r="AB941" s="3"/>
      <c r="AC941" s="3"/>
      <c r="AD941" s="3"/>
      <c r="AE941" s="3"/>
      <c r="AF941" s="3"/>
      <c r="AG941" s="3"/>
      <c r="AH941" s="3"/>
      <c r="AI941" s="3"/>
      <c r="AJ941" s="3"/>
      <c r="AK941" s="3"/>
      <c r="AL941" s="3"/>
      <c r="AP941" s="1"/>
      <c r="AQ941" s="1"/>
      <c r="AR941" s="1"/>
      <c r="AS941" s="1"/>
      <c r="AT941" s="1"/>
      <c r="AU941" s="1"/>
      <c r="AV941" s="1"/>
      <c r="AW941" s="1"/>
      <c r="AX941" s="1"/>
      <c r="AY941" s="1"/>
    </row>
    <row r="942" spans="1:51" x14ac:dyDescent="0.25">
      <c r="A942" s="11"/>
      <c r="F942"/>
      <c r="G942" s="2"/>
      <c r="O942" s="4"/>
      <c r="P942" s="9"/>
      <c r="Q942" s="9"/>
      <c r="R942" s="9"/>
      <c r="S942" s="9"/>
      <c r="T942" s="9"/>
      <c r="U942" s="9"/>
      <c r="V942" s="9"/>
      <c r="W942" s="9"/>
      <c r="X942" s="9"/>
      <c r="Y942" s="9"/>
      <c r="AB942" s="3"/>
      <c r="AC942" s="3"/>
      <c r="AD942" s="3"/>
      <c r="AE942" s="3"/>
      <c r="AF942" s="3"/>
      <c r="AG942" s="3"/>
      <c r="AH942" s="3"/>
      <c r="AI942" s="3"/>
      <c r="AJ942" s="3"/>
      <c r="AK942" s="3"/>
      <c r="AL942" s="3"/>
      <c r="AP942" s="1"/>
      <c r="AQ942" s="1"/>
      <c r="AR942" s="1"/>
      <c r="AS942" s="1"/>
      <c r="AT942" s="1"/>
      <c r="AU942" s="1"/>
      <c r="AV942" s="1"/>
      <c r="AW942" s="1"/>
      <c r="AX942" s="1"/>
      <c r="AY942" s="1"/>
    </row>
    <row r="943" spans="1:51" x14ac:dyDescent="0.25">
      <c r="F943"/>
      <c r="G943" s="2"/>
      <c r="O943" s="4"/>
      <c r="P943" s="9"/>
      <c r="Q943" s="9"/>
      <c r="R943" s="9"/>
      <c r="S943" s="9"/>
      <c r="T943" s="9"/>
      <c r="U943" s="9"/>
      <c r="V943" s="9"/>
      <c r="W943" s="9"/>
      <c r="X943" s="9"/>
      <c r="Y943" s="9"/>
      <c r="AB943" s="3"/>
      <c r="AC943" s="3"/>
      <c r="AD943" s="3"/>
      <c r="AE943" s="3"/>
      <c r="AF943" s="3"/>
      <c r="AG943" s="3"/>
      <c r="AH943" s="3"/>
      <c r="AI943" s="3"/>
      <c r="AJ943" s="3"/>
      <c r="AK943" s="3"/>
      <c r="AL943" s="3"/>
      <c r="AP943" s="1"/>
      <c r="AQ943" s="1"/>
      <c r="AR943" s="1"/>
      <c r="AS943" s="1"/>
      <c r="AT943" s="1"/>
      <c r="AU943" s="1"/>
      <c r="AV943" s="1"/>
      <c r="AW943" s="1"/>
      <c r="AX943" s="1"/>
      <c r="AY943" s="1"/>
    </row>
    <row r="944" spans="1:51" x14ac:dyDescent="0.25">
      <c r="G944" s="2"/>
      <c r="O944" s="4"/>
      <c r="P944" s="9"/>
      <c r="Q944" s="9"/>
      <c r="R944" s="9"/>
      <c r="S944" s="9"/>
      <c r="T944" s="9"/>
      <c r="U944" s="9"/>
      <c r="V944" s="9"/>
      <c r="W944" s="9"/>
      <c r="X944" s="9"/>
      <c r="Y944" s="9"/>
      <c r="AB944" s="3"/>
      <c r="AC944" s="3"/>
      <c r="AD944" s="3"/>
      <c r="AE944" s="3"/>
      <c r="AF944" s="3"/>
      <c r="AG944" s="3"/>
      <c r="AH944" s="3"/>
      <c r="AI944" s="3"/>
      <c r="AJ944" s="3"/>
      <c r="AK944" s="3"/>
      <c r="AL944" s="3"/>
      <c r="AP944" s="1"/>
      <c r="AQ944" s="1"/>
      <c r="AR944" s="1"/>
      <c r="AS944" s="1"/>
      <c r="AT944" s="1"/>
      <c r="AU944" s="1"/>
      <c r="AV944" s="1"/>
      <c r="AW944" s="1"/>
      <c r="AX944" s="1"/>
      <c r="AY944" s="1"/>
    </row>
    <row r="945" spans="1:51" x14ac:dyDescent="0.25">
      <c r="F945"/>
      <c r="G945" s="2"/>
      <c r="O945" s="4"/>
      <c r="P945" s="9"/>
      <c r="Q945" s="9"/>
      <c r="R945" s="9"/>
      <c r="S945" s="9"/>
      <c r="T945" s="9"/>
      <c r="U945" s="9"/>
      <c r="V945" s="9"/>
      <c r="W945" s="9"/>
      <c r="X945" s="9"/>
      <c r="Y945" s="9"/>
      <c r="AB945" s="3"/>
      <c r="AC945" s="3"/>
      <c r="AD945" s="3"/>
      <c r="AE945" s="3"/>
      <c r="AF945" s="3"/>
      <c r="AG945" s="3"/>
      <c r="AH945" s="3"/>
      <c r="AI945" s="3"/>
      <c r="AJ945" s="3"/>
      <c r="AK945" s="3"/>
      <c r="AL945" s="3"/>
      <c r="AP945" s="1"/>
      <c r="AQ945" s="1"/>
      <c r="AR945" s="1"/>
      <c r="AS945" s="1"/>
      <c r="AT945" s="1"/>
      <c r="AU945" s="1"/>
      <c r="AV945" s="1"/>
      <c r="AW945" s="1"/>
      <c r="AX945" s="1"/>
      <c r="AY945" s="1"/>
    </row>
    <row r="946" spans="1:51" x14ac:dyDescent="0.25">
      <c r="A946" s="11"/>
      <c r="F946"/>
      <c r="G946" s="2"/>
      <c r="O946" s="4"/>
      <c r="P946" s="9"/>
      <c r="Q946" s="9"/>
      <c r="R946" s="9"/>
      <c r="S946" s="9"/>
      <c r="T946" s="9"/>
      <c r="U946" s="9"/>
      <c r="V946" s="9"/>
      <c r="W946" s="9"/>
      <c r="X946" s="9"/>
      <c r="Y946" s="9"/>
      <c r="AB946" s="3"/>
      <c r="AC946" s="3"/>
      <c r="AD946" s="3"/>
      <c r="AE946" s="3"/>
      <c r="AF946" s="3"/>
      <c r="AG946" s="3"/>
      <c r="AH946" s="3"/>
      <c r="AI946" s="3"/>
      <c r="AJ946" s="3"/>
      <c r="AK946" s="3"/>
      <c r="AL946" s="3"/>
      <c r="AP946" s="1"/>
      <c r="AQ946" s="1"/>
      <c r="AR946" s="1"/>
      <c r="AS946" s="1"/>
      <c r="AT946" s="1"/>
      <c r="AU946" s="1"/>
      <c r="AV946" s="1"/>
      <c r="AW946" s="1"/>
      <c r="AX946" s="1"/>
      <c r="AY946" s="1"/>
    </row>
    <row r="947" spans="1:51" x14ac:dyDescent="0.25">
      <c r="F947"/>
      <c r="G947" s="2"/>
      <c r="O947" s="4"/>
      <c r="P947" s="9"/>
      <c r="Q947" s="9"/>
      <c r="R947" s="9"/>
      <c r="S947" s="9"/>
      <c r="T947" s="9"/>
      <c r="U947" s="9"/>
      <c r="V947" s="9"/>
      <c r="W947" s="9"/>
      <c r="X947" s="9"/>
      <c r="Y947" s="9"/>
      <c r="AB947" s="3"/>
      <c r="AC947" s="3"/>
      <c r="AD947" s="3"/>
      <c r="AE947" s="3"/>
      <c r="AF947" s="3"/>
      <c r="AG947" s="3"/>
      <c r="AH947" s="3"/>
      <c r="AI947" s="3"/>
      <c r="AJ947" s="3"/>
      <c r="AK947" s="3"/>
      <c r="AL947" s="3"/>
      <c r="AP947" s="1"/>
      <c r="AQ947" s="1"/>
      <c r="AR947" s="1"/>
      <c r="AS947" s="1"/>
      <c r="AT947" s="1"/>
      <c r="AU947" s="1"/>
      <c r="AV947" s="1"/>
      <c r="AW947" s="1"/>
      <c r="AX947" s="1"/>
      <c r="AY947" s="1"/>
    </row>
    <row r="948" spans="1:51" x14ac:dyDescent="0.25">
      <c r="G948" s="2"/>
      <c r="O948" s="4"/>
      <c r="P948" s="9"/>
      <c r="Q948" s="9"/>
      <c r="R948" s="9"/>
      <c r="S948" s="9"/>
      <c r="T948" s="9"/>
      <c r="U948" s="9"/>
      <c r="V948" s="9"/>
      <c r="W948" s="9"/>
      <c r="X948" s="9"/>
      <c r="Y948" s="9"/>
      <c r="AB948" s="3"/>
      <c r="AC948" s="3"/>
      <c r="AD948" s="3"/>
      <c r="AE948" s="3"/>
      <c r="AF948" s="3"/>
      <c r="AG948" s="3"/>
      <c r="AH948" s="3"/>
      <c r="AI948" s="3"/>
      <c r="AJ948" s="3"/>
      <c r="AK948" s="3"/>
      <c r="AL948" s="3"/>
      <c r="AP948" s="1"/>
      <c r="AQ948" s="1"/>
      <c r="AR948" s="1"/>
      <c r="AS948" s="1"/>
      <c r="AT948" s="1"/>
      <c r="AU948" s="1"/>
      <c r="AV948" s="1"/>
      <c r="AW948" s="1"/>
      <c r="AX948" s="1"/>
      <c r="AY948" s="1"/>
    </row>
    <row r="949" spans="1:51" x14ac:dyDescent="0.25">
      <c r="F949"/>
      <c r="G949" s="2"/>
      <c r="O949" s="4"/>
      <c r="P949" s="9"/>
      <c r="Q949" s="9"/>
      <c r="R949" s="9"/>
      <c r="S949" s="9"/>
      <c r="T949" s="9"/>
      <c r="U949" s="9"/>
      <c r="V949" s="9"/>
      <c r="W949" s="9"/>
      <c r="X949" s="9"/>
      <c r="Y949" s="9"/>
      <c r="AB949" s="3"/>
      <c r="AC949" s="3"/>
      <c r="AD949" s="3"/>
      <c r="AE949" s="3"/>
      <c r="AF949" s="3"/>
      <c r="AG949" s="3"/>
      <c r="AH949" s="3"/>
      <c r="AI949" s="3"/>
      <c r="AJ949" s="3"/>
      <c r="AK949" s="3"/>
      <c r="AL949" s="3"/>
      <c r="AP949" s="1"/>
      <c r="AQ949" s="1"/>
      <c r="AR949" s="1"/>
      <c r="AS949" s="1"/>
      <c r="AT949" s="1"/>
      <c r="AU949" s="1"/>
      <c r="AV949" s="1"/>
      <c r="AW949" s="1"/>
      <c r="AX949" s="1"/>
      <c r="AY949" s="1"/>
    </row>
    <row r="950" spans="1:51" x14ac:dyDescent="0.25">
      <c r="A950" s="11"/>
      <c r="F950"/>
      <c r="G950" s="2"/>
      <c r="O950" s="4"/>
      <c r="P950" s="9"/>
      <c r="Q950" s="9"/>
      <c r="R950" s="9"/>
      <c r="S950" s="9"/>
      <c r="T950" s="9"/>
      <c r="U950" s="9"/>
      <c r="V950" s="9"/>
      <c r="W950" s="9"/>
      <c r="X950" s="9"/>
      <c r="Y950" s="9"/>
      <c r="AB950" s="3"/>
      <c r="AC950" s="3"/>
      <c r="AD950" s="3"/>
      <c r="AE950" s="3"/>
      <c r="AF950" s="3"/>
      <c r="AG950" s="3"/>
      <c r="AH950" s="3"/>
      <c r="AI950" s="3"/>
      <c r="AJ950" s="3"/>
      <c r="AK950" s="3"/>
      <c r="AL950" s="3"/>
      <c r="AP950" s="1"/>
      <c r="AQ950" s="1"/>
      <c r="AR950" s="1"/>
      <c r="AS950" s="1"/>
      <c r="AT950" s="1"/>
      <c r="AU950" s="1"/>
      <c r="AV950" s="1"/>
      <c r="AW950" s="1"/>
      <c r="AX950" s="1"/>
      <c r="AY950" s="1"/>
    </row>
    <row r="951" spans="1:51" x14ac:dyDescent="0.25">
      <c r="F951"/>
      <c r="G951" s="2"/>
      <c r="O951" s="4"/>
      <c r="P951" s="9"/>
      <c r="Q951" s="9"/>
      <c r="R951" s="9"/>
      <c r="S951" s="9"/>
      <c r="T951" s="9"/>
      <c r="U951" s="9"/>
      <c r="V951" s="9"/>
      <c r="W951" s="9"/>
      <c r="X951" s="9"/>
      <c r="Y951" s="9"/>
      <c r="AB951" s="3"/>
      <c r="AC951" s="3"/>
      <c r="AD951" s="3"/>
      <c r="AE951" s="3"/>
      <c r="AF951" s="3"/>
      <c r="AG951" s="3"/>
      <c r="AH951" s="3"/>
      <c r="AI951" s="3"/>
      <c r="AJ951" s="3"/>
      <c r="AK951" s="3"/>
      <c r="AL951" s="3"/>
      <c r="AP951" s="1"/>
      <c r="AQ951" s="1"/>
      <c r="AR951" s="1"/>
      <c r="AS951" s="1"/>
      <c r="AT951" s="1"/>
      <c r="AU951" s="1"/>
      <c r="AV951" s="1"/>
      <c r="AW951" s="1"/>
      <c r="AX951" s="1"/>
      <c r="AY951" s="1"/>
    </row>
    <row r="952" spans="1:51" x14ac:dyDescent="0.25">
      <c r="G952" s="2"/>
      <c r="O952" s="4"/>
      <c r="P952" s="9"/>
      <c r="Q952" s="9"/>
      <c r="R952" s="9"/>
      <c r="S952" s="9"/>
      <c r="T952" s="9"/>
      <c r="U952" s="9"/>
      <c r="V952" s="9"/>
      <c r="W952" s="9"/>
      <c r="X952" s="9"/>
      <c r="Y952" s="9"/>
      <c r="AB952" s="3"/>
      <c r="AC952" s="3"/>
      <c r="AD952" s="3"/>
      <c r="AE952" s="3"/>
      <c r="AF952" s="3"/>
      <c r="AG952" s="3"/>
      <c r="AH952" s="3"/>
      <c r="AI952" s="3"/>
      <c r="AJ952" s="3"/>
      <c r="AK952" s="3"/>
      <c r="AL952" s="3"/>
      <c r="AP952" s="1"/>
      <c r="AQ952" s="1"/>
      <c r="AR952" s="1"/>
      <c r="AS952" s="1"/>
      <c r="AT952" s="1"/>
      <c r="AU952" s="1"/>
      <c r="AV952" s="1"/>
      <c r="AW952" s="1"/>
      <c r="AX952" s="1"/>
      <c r="AY952" s="1"/>
    </row>
    <row r="953" spans="1:51" x14ac:dyDescent="0.25">
      <c r="F953"/>
      <c r="G953" s="2"/>
      <c r="O953" s="4"/>
      <c r="P953" s="9"/>
      <c r="Q953" s="9"/>
      <c r="R953" s="9"/>
      <c r="S953" s="9"/>
      <c r="T953" s="9"/>
      <c r="U953" s="9"/>
      <c r="V953" s="9"/>
      <c r="W953" s="9"/>
      <c r="X953" s="9"/>
      <c r="Y953" s="9"/>
      <c r="AB953" s="3"/>
      <c r="AC953" s="3"/>
      <c r="AD953" s="3"/>
      <c r="AE953" s="3"/>
      <c r="AF953" s="3"/>
      <c r="AG953" s="3"/>
      <c r="AH953" s="3"/>
      <c r="AI953" s="3"/>
      <c r="AJ953" s="3"/>
      <c r="AK953" s="3"/>
      <c r="AL953" s="3"/>
      <c r="AP953" s="1"/>
      <c r="AQ953" s="1"/>
      <c r="AR953" s="1"/>
      <c r="AS953" s="1"/>
      <c r="AT953" s="1"/>
      <c r="AU953" s="1"/>
      <c r="AV953" s="1"/>
      <c r="AW953" s="1"/>
      <c r="AX953" s="1"/>
      <c r="AY953" s="1"/>
    </row>
    <row r="954" spans="1:51" x14ac:dyDescent="0.25">
      <c r="A954" s="11"/>
      <c r="F954" s="2"/>
      <c r="G954" s="2"/>
      <c r="O954" s="4"/>
      <c r="P954" s="9"/>
      <c r="Q954" s="9"/>
      <c r="R954" s="9"/>
      <c r="S954" s="9"/>
      <c r="T954" s="9"/>
      <c r="U954" s="9"/>
      <c r="V954" s="9"/>
      <c r="W954" s="9"/>
      <c r="X954" s="9"/>
      <c r="Y954" s="9"/>
      <c r="AB954" s="3"/>
      <c r="AC954" s="3"/>
      <c r="AD954" s="3"/>
      <c r="AE954" s="3"/>
      <c r="AF954" s="3"/>
      <c r="AG954" s="3"/>
      <c r="AH954" s="3"/>
      <c r="AI954" s="3"/>
      <c r="AJ954" s="3"/>
      <c r="AK954" s="3"/>
      <c r="AL954" s="3"/>
      <c r="AP954" s="1"/>
      <c r="AQ954" s="1"/>
      <c r="AR954" s="1"/>
      <c r="AS954" s="1"/>
      <c r="AT954" s="1"/>
      <c r="AU954" s="1"/>
      <c r="AV954" s="1"/>
      <c r="AW954" s="1"/>
      <c r="AX954" s="1"/>
      <c r="AY954" s="1"/>
    </row>
    <row r="955" spans="1:51" x14ac:dyDescent="0.25">
      <c r="F955"/>
      <c r="G955" s="2"/>
      <c r="O955" s="4"/>
      <c r="P955" s="9"/>
      <c r="Q955" s="9"/>
      <c r="R955" s="9"/>
      <c r="S955" s="9"/>
      <c r="T955" s="9"/>
      <c r="U955" s="9"/>
      <c r="V955" s="9"/>
      <c r="W955" s="9"/>
      <c r="X955" s="9"/>
      <c r="Y955" s="9"/>
      <c r="AB955" s="3"/>
      <c r="AC955" s="3"/>
      <c r="AD955" s="3"/>
      <c r="AE955" s="3"/>
      <c r="AF955" s="3"/>
      <c r="AG955" s="3"/>
      <c r="AH955" s="3"/>
      <c r="AI955" s="3"/>
      <c r="AJ955" s="3"/>
      <c r="AK955" s="3"/>
      <c r="AL955" s="3"/>
      <c r="AP955" s="1"/>
      <c r="AQ955" s="1"/>
      <c r="AR955" s="1"/>
      <c r="AS955" s="1"/>
      <c r="AT955" s="1"/>
      <c r="AU955" s="1"/>
      <c r="AV955" s="1"/>
      <c r="AW955" s="1"/>
      <c r="AX955" s="1"/>
      <c r="AY955" s="1"/>
    </row>
    <row r="956" spans="1:51" x14ac:dyDescent="0.25">
      <c r="F956"/>
      <c r="G956" s="2"/>
      <c r="O956" s="4"/>
      <c r="P956" s="9"/>
      <c r="Q956" s="9"/>
      <c r="R956" s="9"/>
      <c r="S956" s="9"/>
      <c r="T956" s="9"/>
      <c r="U956" s="9"/>
      <c r="V956" s="9"/>
      <c r="W956" s="9"/>
      <c r="X956" s="9"/>
      <c r="Y956" s="9"/>
      <c r="AB956" s="3"/>
      <c r="AC956" s="3"/>
      <c r="AD956" s="3"/>
      <c r="AE956" s="3"/>
      <c r="AF956" s="3"/>
      <c r="AG956" s="3"/>
      <c r="AH956" s="3"/>
      <c r="AI956" s="3"/>
      <c r="AJ956" s="3"/>
      <c r="AK956" s="3"/>
      <c r="AL956" s="3"/>
      <c r="AP956" s="1"/>
      <c r="AQ956" s="1"/>
      <c r="AR956" s="1"/>
      <c r="AS956" s="1"/>
      <c r="AT956" s="1"/>
      <c r="AU956" s="1"/>
      <c r="AV956" s="1"/>
      <c r="AW956" s="1"/>
      <c r="AX956" s="1"/>
      <c r="AY956" s="1"/>
    </row>
    <row r="957" spans="1:51" x14ac:dyDescent="0.25">
      <c r="F957"/>
      <c r="G957" s="2"/>
      <c r="O957" s="4"/>
      <c r="P957" s="9"/>
      <c r="Q957" s="9"/>
      <c r="R957" s="9"/>
      <c r="S957" s="9"/>
      <c r="T957" s="9"/>
      <c r="U957" s="9"/>
      <c r="V957" s="9"/>
      <c r="W957" s="9"/>
      <c r="X957" s="9"/>
      <c r="Y957" s="9"/>
      <c r="AB957" s="3"/>
      <c r="AC957" s="3"/>
      <c r="AD957" s="3"/>
      <c r="AE957" s="3"/>
      <c r="AF957" s="3"/>
      <c r="AG957" s="3"/>
      <c r="AH957" s="3"/>
      <c r="AI957" s="3"/>
      <c r="AJ957" s="3"/>
      <c r="AK957" s="3"/>
      <c r="AL957" s="3"/>
      <c r="AP957" s="1"/>
      <c r="AQ957" s="1"/>
      <c r="AR957" s="1"/>
      <c r="AS957" s="1"/>
      <c r="AT957" s="1"/>
      <c r="AU957" s="1"/>
      <c r="AV957" s="1"/>
      <c r="AW957" s="1"/>
      <c r="AX957" s="1"/>
      <c r="AY957" s="1"/>
    </row>
    <row r="958" spans="1:51" x14ac:dyDescent="0.25">
      <c r="F958"/>
      <c r="G958" s="2"/>
      <c r="O958" s="4"/>
      <c r="P958" s="9"/>
      <c r="Q958" s="9"/>
      <c r="R958" s="9"/>
      <c r="S958" s="9"/>
      <c r="T958" s="9"/>
      <c r="U958" s="9"/>
      <c r="V958" s="9"/>
      <c r="W958" s="9"/>
      <c r="X958" s="9"/>
      <c r="Y958" s="9"/>
      <c r="AB958" s="3"/>
      <c r="AC958" s="3"/>
      <c r="AD958" s="3"/>
      <c r="AE958" s="3"/>
      <c r="AF958" s="3"/>
      <c r="AG958" s="3"/>
      <c r="AH958" s="3"/>
      <c r="AI958" s="3"/>
      <c r="AJ958" s="3"/>
      <c r="AK958" s="3"/>
      <c r="AL958" s="3"/>
      <c r="AP958" s="1"/>
      <c r="AQ958" s="1"/>
      <c r="AR958" s="1"/>
      <c r="AS958" s="1"/>
      <c r="AT958" s="1"/>
      <c r="AU958" s="1"/>
      <c r="AV958" s="1"/>
      <c r="AW958" s="1"/>
      <c r="AX958" s="1"/>
      <c r="AY958" s="1"/>
    </row>
    <row r="959" spans="1:51" x14ac:dyDescent="0.25">
      <c r="F959"/>
      <c r="G959" s="2"/>
      <c r="O959" s="4"/>
      <c r="P959" s="9"/>
      <c r="Q959" s="9"/>
      <c r="R959" s="9"/>
      <c r="S959" s="9"/>
      <c r="T959" s="9"/>
      <c r="U959" s="9"/>
      <c r="V959" s="9"/>
      <c r="W959" s="9"/>
      <c r="X959" s="9"/>
      <c r="Y959" s="9"/>
      <c r="AB959" s="3"/>
      <c r="AC959" s="3"/>
      <c r="AD959" s="3"/>
      <c r="AE959" s="3"/>
      <c r="AF959" s="3"/>
      <c r="AG959" s="3"/>
      <c r="AH959" s="3"/>
      <c r="AI959" s="3"/>
      <c r="AJ959" s="3"/>
      <c r="AK959" s="3"/>
      <c r="AL959" s="3"/>
      <c r="AP959" s="1"/>
      <c r="AQ959" s="1"/>
      <c r="AR959" s="1"/>
      <c r="AS959" s="1"/>
      <c r="AT959" s="1"/>
      <c r="AU959" s="1"/>
      <c r="AV959" s="1"/>
      <c r="AW959" s="1"/>
      <c r="AX959" s="1"/>
      <c r="AY959" s="1"/>
    </row>
    <row r="960" spans="1:51" x14ac:dyDescent="0.25">
      <c r="F960" s="2"/>
      <c r="G960" s="2"/>
      <c r="O960" s="4"/>
      <c r="P960" s="9"/>
      <c r="Q960" s="9"/>
      <c r="R960" s="9"/>
      <c r="S960" s="9"/>
      <c r="T960" s="9"/>
      <c r="U960" s="9"/>
      <c r="V960" s="9"/>
      <c r="W960" s="9"/>
      <c r="X960" s="9"/>
      <c r="Y960" s="9"/>
      <c r="AB960" s="3"/>
      <c r="AC960" s="3"/>
      <c r="AD960" s="3"/>
      <c r="AE960" s="3"/>
      <c r="AF960" s="3"/>
      <c r="AG960" s="3"/>
      <c r="AH960" s="3"/>
      <c r="AI960" s="3"/>
      <c r="AJ960" s="3"/>
      <c r="AK960" s="3"/>
      <c r="AL960" s="3"/>
      <c r="AP960" s="1"/>
      <c r="AQ960" s="1"/>
      <c r="AR960" s="1"/>
      <c r="AS960" s="1"/>
      <c r="AT960" s="1"/>
      <c r="AU960" s="1"/>
      <c r="AV960" s="1"/>
      <c r="AW960" s="1"/>
      <c r="AX960" s="1"/>
      <c r="AY960" s="1"/>
    </row>
    <row r="961" spans="1:51" x14ac:dyDescent="0.25">
      <c r="A961" s="11"/>
      <c r="F961" s="2"/>
      <c r="G961" s="2"/>
      <c r="O961" s="4"/>
      <c r="P961" s="9"/>
      <c r="Q961" s="9"/>
      <c r="R961" s="9"/>
      <c r="S961" s="9"/>
      <c r="T961" s="9"/>
      <c r="U961" s="9"/>
      <c r="V961" s="9"/>
      <c r="W961" s="9"/>
      <c r="X961" s="9"/>
      <c r="Y961" s="9"/>
      <c r="AB961" s="3"/>
      <c r="AC961" s="3"/>
      <c r="AD961" s="3"/>
      <c r="AE961" s="3"/>
      <c r="AF961" s="3"/>
      <c r="AG961" s="3"/>
      <c r="AH961" s="3"/>
      <c r="AI961" s="3"/>
      <c r="AJ961" s="3"/>
      <c r="AK961" s="3"/>
      <c r="AL961" s="3"/>
      <c r="AP961" s="1"/>
      <c r="AQ961" s="1"/>
      <c r="AR961" s="1"/>
      <c r="AS961" s="1"/>
      <c r="AT961" s="1"/>
      <c r="AU961" s="1"/>
      <c r="AV961" s="1"/>
      <c r="AW961" s="1"/>
      <c r="AX961" s="1"/>
      <c r="AY961" s="1"/>
    </row>
    <row r="962" spans="1:51" x14ac:dyDescent="0.25">
      <c r="F962"/>
      <c r="G962" s="2"/>
      <c r="O962" s="4"/>
      <c r="P962" s="9"/>
      <c r="Q962" s="9"/>
      <c r="R962" s="9"/>
      <c r="S962" s="9"/>
      <c r="T962" s="9"/>
      <c r="U962" s="9"/>
      <c r="V962" s="9"/>
      <c r="W962" s="9"/>
      <c r="X962" s="9"/>
      <c r="Y962" s="9"/>
      <c r="AB962" s="3"/>
      <c r="AC962" s="3"/>
      <c r="AD962" s="3"/>
      <c r="AE962" s="3"/>
      <c r="AF962" s="3"/>
      <c r="AG962" s="3"/>
      <c r="AH962" s="3"/>
      <c r="AI962" s="3"/>
      <c r="AJ962" s="3"/>
      <c r="AK962" s="3"/>
      <c r="AL962" s="3"/>
      <c r="AP962" s="1"/>
      <c r="AQ962" s="1"/>
      <c r="AR962" s="1"/>
      <c r="AS962" s="1"/>
      <c r="AT962" s="1"/>
      <c r="AU962" s="1"/>
      <c r="AV962" s="1"/>
      <c r="AW962" s="1"/>
      <c r="AX962" s="1"/>
      <c r="AY962" s="1"/>
    </row>
    <row r="963" spans="1:51" x14ac:dyDescent="0.25">
      <c r="A963" s="11"/>
      <c r="F963"/>
      <c r="G963" s="2"/>
      <c r="O963" s="4"/>
      <c r="P963" s="9"/>
      <c r="Q963" s="9"/>
      <c r="R963" s="9"/>
      <c r="S963" s="9"/>
      <c r="T963" s="9"/>
      <c r="U963" s="9"/>
      <c r="V963" s="9"/>
      <c r="W963" s="9"/>
      <c r="X963" s="9"/>
      <c r="Y963" s="9"/>
      <c r="AB963" s="3"/>
      <c r="AC963" s="3"/>
      <c r="AD963" s="3"/>
      <c r="AE963" s="3"/>
      <c r="AF963" s="3"/>
      <c r="AG963" s="3"/>
      <c r="AH963" s="3"/>
      <c r="AI963" s="3"/>
      <c r="AJ963" s="3"/>
      <c r="AK963" s="3"/>
      <c r="AL963" s="3"/>
      <c r="AP963" s="1"/>
      <c r="AQ963" s="1"/>
      <c r="AR963" s="1"/>
      <c r="AS963" s="1"/>
      <c r="AT963" s="1"/>
      <c r="AU963" s="1"/>
      <c r="AV963" s="1"/>
      <c r="AW963" s="1"/>
      <c r="AX963" s="1"/>
      <c r="AY963" s="1"/>
    </row>
    <row r="964" spans="1:51" x14ac:dyDescent="0.25">
      <c r="F964"/>
      <c r="G964" s="2"/>
      <c r="O964" s="4"/>
      <c r="P964" s="9"/>
      <c r="Q964" s="9"/>
      <c r="R964" s="9"/>
      <c r="S964" s="9"/>
      <c r="T964" s="9"/>
      <c r="U964" s="9"/>
      <c r="V964" s="9"/>
      <c r="W964" s="9"/>
      <c r="X964" s="9"/>
      <c r="Y964" s="9"/>
      <c r="AB964" s="3"/>
      <c r="AC964" s="3"/>
      <c r="AD964" s="3"/>
      <c r="AE964" s="3"/>
      <c r="AF964" s="3"/>
      <c r="AG964" s="3"/>
      <c r="AH964" s="3"/>
      <c r="AI964" s="3"/>
      <c r="AJ964" s="3"/>
      <c r="AK964" s="3"/>
      <c r="AL964" s="3"/>
      <c r="AP964" s="1"/>
      <c r="AQ964" s="1"/>
      <c r="AR964" s="1"/>
      <c r="AS964" s="1"/>
      <c r="AT964" s="1"/>
      <c r="AU964" s="1"/>
      <c r="AV964" s="1"/>
      <c r="AW964" s="1"/>
      <c r="AX964" s="1"/>
      <c r="AY964" s="1"/>
    </row>
    <row r="965" spans="1:51" x14ac:dyDescent="0.25">
      <c r="F965"/>
      <c r="G965" s="2"/>
      <c r="O965" s="4"/>
      <c r="P965" s="9"/>
      <c r="Q965" s="9"/>
      <c r="R965" s="9"/>
      <c r="S965" s="9"/>
      <c r="T965" s="9"/>
      <c r="U965" s="9"/>
      <c r="V965" s="9"/>
      <c r="W965" s="9"/>
      <c r="X965" s="9"/>
      <c r="Y965" s="9"/>
      <c r="AB965" s="3"/>
      <c r="AC965" s="3"/>
      <c r="AD965" s="3"/>
      <c r="AE965" s="3"/>
      <c r="AF965" s="3"/>
      <c r="AG965" s="3"/>
      <c r="AH965" s="3"/>
      <c r="AI965" s="3"/>
      <c r="AJ965" s="3"/>
      <c r="AK965" s="3"/>
      <c r="AL965" s="3"/>
      <c r="AP965" s="1"/>
      <c r="AQ965" s="1"/>
      <c r="AR965" s="1"/>
      <c r="AS965" s="1"/>
      <c r="AT965" s="1"/>
      <c r="AU965" s="1"/>
      <c r="AV965" s="1"/>
      <c r="AW965" s="1"/>
      <c r="AX965" s="1"/>
      <c r="AY965" s="1"/>
    </row>
    <row r="966" spans="1:51" x14ac:dyDescent="0.25">
      <c r="F966"/>
      <c r="G966" s="2"/>
      <c r="O966" s="4"/>
      <c r="P966" s="9"/>
      <c r="Q966" s="9"/>
      <c r="R966" s="9"/>
      <c r="S966" s="9"/>
      <c r="T966" s="9"/>
      <c r="U966" s="9"/>
      <c r="V966" s="9"/>
      <c r="W966" s="9"/>
      <c r="X966" s="9"/>
      <c r="Y966" s="9"/>
      <c r="AB966" s="3"/>
      <c r="AC966" s="3"/>
      <c r="AD966" s="3"/>
      <c r="AE966" s="3"/>
      <c r="AF966" s="3"/>
      <c r="AG966" s="3"/>
      <c r="AH966" s="3"/>
      <c r="AI966" s="3"/>
      <c r="AJ966" s="3"/>
      <c r="AK966" s="3"/>
      <c r="AL966" s="3"/>
      <c r="AP966" s="1"/>
      <c r="AQ966" s="1"/>
      <c r="AR966" s="1"/>
      <c r="AS966" s="1"/>
      <c r="AT966" s="1"/>
      <c r="AU966" s="1"/>
      <c r="AV966" s="1"/>
      <c r="AW966" s="1"/>
      <c r="AX966" s="1"/>
      <c r="AY966" s="1"/>
    </row>
    <row r="967" spans="1:51" x14ac:dyDescent="0.25">
      <c r="F967" s="2"/>
      <c r="G967" s="2"/>
      <c r="O967" s="4"/>
      <c r="P967" s="9"/>
      <c r="Q967" s="9"/>
      <c r="R967" s="9"/>
      <c r="S967" s="9"/>
      <c r="T967" s="9"/>
      <c r="U967" s="9"/>
      <c r="V967" s="9"/>
      <c r="W967" s="9"/>
      <c r="X967" s="9"/>
      <c r="Y967" s="9"/>
      <c r="AB967" s="3"/>
      <c r="AC967" s="3"/>
      <c r="AD967" s="3"/>
      <c r="AE967" s="3"/>
      <c r="AF967" s="3"/>
      <c r="AG967" s="3"/>
      <c r="AH967" s="3"/>
      <c r="AI967" s="3"/>
      <c r="AJ967" s="3"/>
      <c r="AK967" s="3"/>
      <c r="AL967" s="3"/>
      <c r="AP967" s="1"/>
      <c r="AQ967" s="1"/>
      <c r="AR967" s="1"/>
      <c r="AS967" s="1"/>
      <c r="AT967" s="1"/>
      <c r="AU967" s="1"/>
      <c r="AV967" s="1"/>
      <c r="AW967" s="1"/>
      <c r="AX967" s="1"/>
      <c r="AY967" s="1"/>
    </row>
    <row r="968" spans="1:51" x14ac:dyDescent="0.25">
      <c r="F968"/>
      <c r="G968" s="2"/>
      <c r="O968" s="4"/>
      <c r="P968" s="9"/>
      <c r="Q968" s="9"/>
      <c r="R968" s="9"/>
      <c r="S968" s="9"/>
      <c r="T968" s="9"/>
      <c r="U968" s="9"/>
      <c r="V968" s="9"/>
      <c r="W968" s="9"/>
      <c r="X968" s="9"/>
      <c r="Y968" s="9"/>
      <c r="AB968" s="3"/>
      <c r="AC968" s="3"/>
      <c r="AD968" s="3"/>
      <c r="AE968" s="3"/>
      <c r="AF968" s="3"/>
      <c r="AG968" s="3"/>
      <c r="AH968" s="3"/>
      <c r="AI968" s="3"/>
      <c r="AJ968" s="3"/>
      <c r="AK968" s="3"/>
      <c r="AL968" s="3"/>
      <c r="AP968" s="1"/>
      <c r="AQ968" s="1"/>
      <c r="AR968" s="1"/>
      <c r="AS968" s="1"/>
      <c r="AT968" s="1"/>
      <c r="AU968" s="1"/>
      <c r="AV968" s="1"/>
      <c r="AW968" s="1"/>
      <c r="AX968" s="1"/>
      <c r="AY968" s="1"/>
    </row>
    <row r="969" spans="1:51" x14ac:dyDescent="0.25">
      <c r="F969"/>
      <c r="G969" s="2"/>
      <c r="O969" s="4"/>
      <c r="P969" s="9"/>
      <c r="Q969" s="9"/>
      <c r="R969" s="9"/>
      <c r="S969" s="9"/>
      <c r="T969" s="9"/>
      <c r="U969" s="9"/>
      <c r="V969" s="9"/>
      <c r="W969" s="9"/>
      <c r="X969" s="9"/>
      <c r="Y969" s="9"/>
      <c r="AB969" s="3"/>
      <c r="AC969" s="3"/>
      <c r="AD969" s="3"/>
      <c r="AE969" s="3"/>
      <c r="AF969" s="3"/>
      <c r="AG969" s="3"/>
      <c r="AH969" s="3"/>
      <c r="AI969" s="3"/>
      <c r="AJ969" s="3"/>
      <c r="AK969" s="3"/>
      <c r="AL969" s="3"/>
      <c r="AP969" s="1"/>
      <c r="AQ969" s="1"/>
      <c r="AR969" s="1"/>
      <c r="AS969" s="1"/>
      <c r="AT969" s="1"/>
      <c r="AU969" s="1"/>
      <c r="AV969" s="1"/>
      <c r="AW969" s="1"/>
      <c r="AX969" s="1"/>
      <c r="AY969" s="1"/>
    </row>
    <row r="970" spans="1:51" x14ac:dyDescent="0.25">
      <c r="G970" s="2"/>
      <c r="O970" s="4"/>
      <c r="P970" s="9"/>
      <c r="Q970" s="9"/>
      <c r="R970" s="9"/>
      <c r="S970" s="9"/>
      <c r="T970" s="9"/>
      <c r="U970" s="9"/>
      <c r="V970" s="9"/>
      <c r="W970" s="9"/>
      <c r="X970" s="9"/>
      <c r="Y970" s="9"/>
      <c r="AB970" s="3"/>
      <c r="AC970" s="3"/>
      <c r="AD970" s="3"/>
      <c r="AE970" s="3"/>
      <c r="AF970" s="3"/>
      <c r="AG970" s="3"/>
      <c r="AH970" s="3"/>
      <c r="AI970" s="3"/>
      <c r="AJ970" s="3"/>
      <c r="AK970" s="3"/>
      <c r="AL970" s="3"/>
      <c r="AP970" s="1"/>
      <c r="AQ970" s="1"/>
      <c r="AR970" s="1"/>
      <c r="AS970" s="1"/>
      <c r="AT970" s="1"/>
      <c r="AU970" s="1"/>
      <c r="AV970" s="1"/>
      <c r="AW970" s="1"/>
      <c r="AX970" s="1"/>
      <c r="AY970" s="1"/>
    </row>
    <row r="971" spans="1:51" x14ac:dyDescent="0.25">
      <c r="F971"/>
      <c r="G971" s="2"/>
      <c r="O971" s="4"/>
      <c r="P971" s="9"/>
      <c r="Q971" s="9"/>
      <c r="R971" s="9"/>
      <c r="S971" s="9"/>
      <c r="T971" s="9"/>
      <c r="U971" s="9"/>
      <c r="V971" s="9"/>
      <c r="W971" s="9"/>
      <c r="X971" s="9"/>
      <c r="Y971" s="9"/>
      <c r="AB971" s="3"/>
      <c r="AC971" s="3"/>
      <c r="AD971" s="3"/>
      <c r="AE971" s="3"/>
      <c r="AF971" s="3"/>
      <c r="AG971" s="3"/>
      <c r="AH971" s="3"/>
      <c r="AI971" s="3"/>
      <c r="AJ971" s="3"/>
      <c r="AK971" s="3"/>
      <c r="AL971" s="3"/>
      <c r="AP971" s="1"/>
      <c r="AQ971" s="1"/>
      <c r="AR971" s="1"/>
      <c r="AS971" s="1"/>
      <c r="AT971" s="1"/>
      <c r="AU971" s="1"/>
      <c r="AV971" s="1"/>
      <c r="AW971" s="1"/>
      <c r="AX971" s="1"/>
      <c r="AY971" s="1"/>
    </row>
    <row r="972" spans="1:51" x14ac:dyDescent="0.25">
      <c r="F972"/>
      <c r="G972" s="2"/>
      <c r="O972" s="4"/>
      <c r="P972" s="9"/>
      <c r="Q972" s="9"/>
      <c r="R972" s="9"/>
      <c r="S972" s="9"/>
      <c r="T972" s="9"/>
      <c r="U972" s="9"/>
      <c r="V972" s="9"/>
      <c r="W972" s="9"/>
      <c r="X972" s="9"/>
      <c r="Y972" s="9"/>
      <c r="AB972" s="3"/>
      <c r="AC972" s="3"/>
      <c r="AD972" s="3"/>
      <c r="AE972" s="3"/>
      <c r="AF972" s="3"/>
      <c r="AG972" s="3"/>
      <c r="AH972" s="3"/>
      <c r="AI972" s="3"/>
      <c r="AJ972" s="3"/>
      <c r="AK972" s="3"/>
      <c r="AL972" s="3"/>
      <c r="AP972" s="1"/>
      <c r="AQ972" s="1"/>
      <c r="AR972" s="1"/>
      <c r="AS972" s="1"/>
      <c r="AT972" s="1"/>
      <c r="AU972" s="1"/>
      <c r="AV972" s="1"/>
      <c r="AW972" s="1"/>
      <c r="AX972" s="1"/>
      <c r="AY972" s="1"/>
    </row>
    <row r="973" spans="1:51" x14ac:dyDescent="0.25">
      <c r="F973"/>
      <c r="G973" s="2"/>
      <c r="O973" s="4"/>
      <c r="P973" s="9"/>
      <c r="Q973" s="9"/>
      <c r="R973" s="9"/>
      <c r="S973" s="9"/>
      <c r="T973" s="9"/>
      <c r="U973" s="9"/>
      <c r="V973" s="9"/>
      <c r="W973" s="9"/>
      <c r="X973" s="9"/>
      <c r="Y973" s="9"/>
      <c r="AB973" s="3"/>
      <c r="AC973" s="3"/>
      <c r="AD973" s="3"/>
      <c r="AE973" s="3"/>
      <c r="AF973" s="3"/>
      <c r="AG973" s="3"/>
      <c r="AH973" s="3"/>
      <c r="AI973" s="3"/>
      <c r="AJ973" s="3"/>
      <c r="AK973" s="3"/>
      <c r="AL973" s="3"/>
      <c r="AP973" s="1"/>
      <c r="AQ973" s="1"/>
      <c r="AR973" s="1"/>
      <c r="AS973" s="1"/>
      <c r="AT973" s="1"/>
      <c r="AU973" s="1"/>
      <c r="AV973" s="1"/>
      <c r="AW973" s="1"/>
      <c r="AX973" s="1"/>
      <c r="AY973" s="1"/>
    </row>
    <row r="974" spans="1:51" x14ac:dyDescent="0.25">
      <c r="F974" s="2"/>
      <c r="G974" s="2"/>
      <c r="O974" s="4"/>
      <c r="P974" s="9"/>
      <c r="Q974" s="9"/>
      <c r="R974" s="9"/>
      <c r="S974" s="9"/>
      <c r="T974" s="9"/>
      <c r="U974" s="9"/>
      <c r="V974" s="9"/>
      <c r="W974" s="9"/>
      <c r="X974" s="9"/>
      <c r="Y974" s="9"/>
      <c r="AB974" s="3"/>
      <c r="AC974" s="3"/>
      <c r="AD974" s="3"/>
      <c r="AE974" s="3"/>
      <c r="AF974" s="3"/>
      <c r="AG974" s="3"/>
      <c r="AH974" s="3"/>
      <c r="AI974" s="3"/>
      <c r="AJ974" s="3"/>
      <c r="AK974" s="3"/>
      <c r="AL974" s="3"/>
      <c r="AP974" s="1"/>
      <c r="AQ974" s="1"/>
      <c r="AR974" s="1"/>
      <c r="AS974" s="1"/>
      <c r="AT974" s="1"/>
      <c r="AU974" s="1"/>
      <c r="AV974" s="1"/>
      <c r="AW974" s="1"/>
      <c r="AX974" s="1"/>
      <c r="AY974" s="1"/>
    </row>
    <row r="975" spans="1:51" x14ac:dyDescent="0.25">
      <c r="F975" s="2"/>
      <c r="G975" s="2"/>
      <c r="O975" s="4"/>
      <c r="P975" s="9"/>
      <c r="Q975" s="9"/>
      <c r="R975" s="9"/>
      <c r="S975" s="9"/>
      <c r="T975" s="9"/>
      <c r="U975" s="9"/>
      <c r="V975" s="9"/>
      <c r="W975" s="9"/>
      <c r="X975" s="9"/>
      <c r="Y975" s="9"/>
      <c r="AB975" s="3"/>
      <c r="AC975" s="3"/>
      <c r="AD975" s="3"/>
      <c r="AE975" s="3"/>
      <c r="AF975" s="3"/>
      <c r="AG975" s="3"/>
      <c r="AH975" s="3"/>
      <c r="AI975" s="3"/>
      <c r="AJ975" s="3"/>
      <c r="AK975" s="3"/>
      <c r="AL975" s="3"/>
      <c r="AP975" s="1"/>
      <c r="AQ975" s="1"/>
      <c r="AR975" s="1"/>
      <c r="AS975" s="1"/>
      <c r="AT975" s="1"/>
      <c r="AU975" s="1"/>
      <c r="AV975" s="1"/>
      <c r="AW975" s="1"/>
      <c r="AX975" s="1"/>
      <c r="AY975" s="1"/>
    </row>
    <row r="976" spans="1:51" x14ac:dyDescent="0.25">
      <c r="F976"/>
      <c r="G976" s="2"/>
      <c r="O976" s="4"/>
      <c r="P976" s="9"/>
      <c r="Q976" s="9"/>
      <c r="R976" s="9"/>
      <c r="S976" s="9"/>
      <c r="T976" s="9"/>
      <c r="U976" s="9"/>
      <c r="V976" s="9"/>
      <c r="W976" s="9"/>
      <c r="X976" s="9"/>
      <c r="Y976" s="9"/>
      <c r="AB976" s="3"/>
      <c r="AC976" s="3"/>
      <c r="AD976" s="3"/>
      <c r="AE976" s="3"/>
      <c r="AF976" s="3"/>
      <c r="AG976" s="3"/>
      <c r="AH976" s="3"/>
      <c r="AI976" s="3"/>
      <c r="AJ976" s="3"/>
      <c r="AK976" s="3"/>
      <c r="AL976" s="3"/>
      <c r="AP976" s="1"/>
      <c r="AQ976" s="1"/>
      <c r="AR976" s="1"/>
      <c r="AS976" s="1"/>
      <c r="AT976" s="1"/>
      <c r="AU976" s="1"/>
      <c r="AV976" s="1"/>
      <c r="AW976" s="1"/>
      <c r="AX976" s="1"/>
      <c r="AY976" s="1"/>
    </row>
    <row r="977" spans="6:51" x14ac:dyDescent="0.25">
      <c r="F977"/>
      <c r="G977" s="2"/>
      <c r="O977" s="4"/>
      <c r="P977" s="9"/>
      <c r="Q977" s="9"/>
      <c r="R977" s="9"/>
      <c r="S977" s="9"/>
      <c r="T977" s="9"/>
      <c r="U977" s="9"/>
      <c r="V977" s="9"/>
      <c r="W977" s="9"/>
      <c r="X977" s="9"/>
      <c r="Y977" s="9"/>
      <c r="AB977" s="3"/>
      <c r="AC977" s="3"/>
      <c r="AD977" s="3"/>
      <c r="AE977" s="3"/>
      <c r="AF977" s="3"/>
      <c r="AG977" s="3"/>
      <c r="AH977" s="3"/>
      <c r="AI977" s="3"/>
      <c r="AJ977" s="3"/>
      <c r="AK977" s="3"/>
      <c r="AL977" s="3"/>
      <c r="AP977" s="1"/>
      <c r="AQ977" s="1"/>
      <c r="AR977" s="1"/>
      <c r="AS977" s="1"/>
      <c r="AT977" s="1"/>
      <c r="AU977" s="1"/>
      <c r="AV977" s="1"/>
      <c r="AW977" s="1"/>
      <c r="AX977" s="1"/>
      <c r="AY977" s="1"/>
    </row>
    <row r="978" spans="6:51" x14ac:dyDescent="0.25">
      <c r="F978" s="2"/>
      <c r="G978" s="2"/>
      <c r="O978" s="4"/>
      <c r="P978" s="9"/>
      <c r="Q978" s="9"/>
      <c r="R978" s="9"/>
      <c r="S978" s="9"/>
      <c r="T978" s="9"/>
      <c r="U978" s="9"/>
      <c r="V978" s="9"/>
      <c r="W978" s="9"/>
      <c r="X978" s="9"/>
      <c r="Y978" s="9"/>
      <c r="AB978" s="3"/>
      <c r="AC978" s="3"/>
      <c r="AD978" s="3"/>
      <c r="AE978" s="3"/>
      <c r="AF978" s="3"/>
      <c r="AG978" s="3"/>
      <c r="AH978" s="3"/>
      <c r="AI978" s="3"/>
      <c r="AJ978" s="3"/>
      <c r="AK978" s="3"/>
      <c r="AL978" s="3"/>
      <c r="AP978" s="1"/>
      <c r="AQ978" s="1"/>
      <c r="AR978" s="1"/>
      <c r="AS978" s="1"/>
      <c r="AT978" s="1"/>
      <c r="AU978" s="1"/>
      <c r="AV978" s="1"/>
      <c r="AW978" s="1"/>
      <c r="AX978" s="1"/>
      <c r="AY978" s="1"/>
    </row>
    <row r="979" spans="6:51" x14ac:dyDescent="0.25">
      <c r="F979"/>
      <c r="G979" s="2"/>
      <c r="O979" s="4"/>
      <c r="P979" s="9"/>
      <c r="Q979" s="9"/>
      <c r="R979" s="9"/>
      <c r="S979" s="9"/>
      <c r="T979" s="9"/>
      <c r="U979" s="9"/>
      <c r="V979" s="9"/>
      <c r="W979" s="9"/>
      <c r="X979" s="9"/>
      <c r="Y979" s="9"/>
      <c r="AB979" s="3"/>
      <c r="AC979" s="3"/>
      <c r="AD979" s="3"/>
      <c r="AE979" s="3"/>
      <c r="AF979" s="3"/>
      <c r="AG979" s="3"/>
      <c r="AH979" s="3"/>
      <c r="AI979" s="3"/>
      <c r="AJ979" s="3"/>
      <c r="AK979" s="3"/>
      <c r="AL979" s="3"/>
      <c r="AP979" s="1"/>
      <c r="AQ979" s="1"/>
      <c r="AR979" s="1"/>
      <c r="AS979" s="1"/>
      <c r="AT979" s="1"/>
      <c r="AU979" s="1"/>
      <c r="AV979" s="1"/>
      <c r="AW979" s="1"/>
      <c r="AX979" s="1"/>
      <c r="AY979" s="1"/>
    </row>
    <row r="980" spans="6:51" x14ac:dyDescent="0.25">
      <c r="F980" s="2"/>
      <c r="G980" s="2"/>
      <c r="O980" s="4"/>
      <c r="P980" s="9"/>
      <c r="Q980" s="9"/>
      <c r="R980" s="9"/>
      <c r="S980" s="9"/>
      <c r="T980" s="9"/>
      <c r="U980" s="9"/>
      <c r="V980" s="9"/>
      <c r="W980" s="9"/>
      <c r="X980" s="9"/>
      <c r="Y980" s="9"/>
      <c r="AB980" s="3"/>
      <c r="AC980" s="3"/>
      <c r="AD980" s="3"/>
      <c r="AE980" s="3"/>
      <c r="AF980" s="3"/>
      <c r="AG980" s="3"/>
      <c r="AH980" s="3"/>
      <c r="AI980" s="3"/>
      <c r="AJ980" s="3"/>
      <c r="AK980" s="3"/>
      <c r="AL980" s="3"/>
      <c r="AP980" s="1"/>
      <c r="AQ980" s="1"/>
      <c r="AR980" s="1"/>
      <c r="AS980" s="1"/>
      <c r="AT980" s="1"/>
      <c r="AU980" s="1"/>
      <c r="AV980" s="1"/>
      <c r="AW980" s="1"/>
      <c r="AX980" s="1"/>
      <c r="AY980" s="1"/>
    </row>
    <row r="981" spans="6:51" x14ac:dyDescent="0.25">
      <c r="F981"/>
      <c r="G981" s="2"/>
      <c r="O981" s="4"/>
      <c r="P981" s="9"/>
      <c r="Q981" s="9"/>
      <c r="R981" s="9"/>
      <c r="S981" s="9"/>
      <c r="T981" s="9"/>
      <c r="U981" s="9"/>
      <c r="V981" s="9"/>
      <c r="W981" s="9"/>
      <c r="X981" s="9"/>
      <c r="Y981" s="9"/>
      <c r="AB981" s="3"/>
      <c r="AC981" s="3"/>
      <c r="AD981" s="3"/>
      <c r="AE981" s="3"/>
      <c r="AF981" s="3"/>
      <c r="AG981" s="3"/>
      <c r="AH981" s="3"/>
      <c r="AI981" s="3"/>
      <c r="AJ981" s="3"/>
      <c r="AK981" s="3"/>
      <c r="AL981" s="3"/>
      <c r="AP981" s="1"/>
      <c r="AQ981" s="1"/>
      <c r="AR981" s="1"/>
      <c r="AS981" s="1"/>
      <c r="AT981" s="1"/>
      <c r="AU981" s="1"/>
      <c r="AV981" s="1"/>
      <c r="AW981" s="1"/>
      <c r="AX981" s="1"/>
      <c r="AY981" s="1"/>
    </row>
    <row r="982" spans="6:51" x14ac:dyDescent="0.25">
      <c r="F982"/>
      <c r="G982" s="2"/>
      <c r="O982" s="4"/>
      <c r="P982" s="9"/>
      <c r="Q982" s="9"/>
      <c r="R982" s="9"/>
      <c r="S982" s="9"/>
      <c r="T982" s="9"/>
      <c r="U982" s="9"/>
      <c r="V982" s="9"/>
      <c r="W982" s="9"/>
      <c r="X982" s="9"/>
      <c r="Y982" s="9"/>
      <c r="AB982" s="3"/>
      <c r="AC982" s="3"/>
      <c r="AD982" s="3"/>
      <c r="AE982" s="3"/>
      <c r="AF982" s="3"/>
      <c r="AG982" s="3"/>
      <c r="AH982" s="3"/>
      <c r="AI982" s="3"/>
      <c r="AJ982" s="3"/>
      <c r="AK982" s="3"/>
      <c r="AL982" s="3"/>
      <c r="AP982" s="1"/>
      <c r="AQ982" s="1"/>
      <c r="AR982" s="1"/>
      <c r="AS982" s="1"/>
      <c r="AT982" s="1"/>
      <c r="AU982" s="1"/>
      <c r="AV982" s="1"/>
      <c r="AW982" s="1"/>
      <c r="AX982" s="1"/>
      <c r="AY982" s="1"/>
    </row>
    <row r="983" spans="6:51" x14ac:dyDescent="0.25">
      <c r="F983" s="2"/>
      <c r="G983" s="2"/>
      <c r="O983" s="4"/>
      <c r="P983" s="9"/>
      <c r="Q983" s="9"/>
      <c r="R983" s="9"/>
      <c r="S983" s="9"/>
      <c r="T983" s="9"/>
      <c r="U983" s="9"/>
      <c r="V983" s="9"/>
      <c r="W983" s="9"/>
      <c r="X983" s="9"/>
      <c r="Y983" s="9"/>
      <c r="AB983" s="3"/>
      <c r="AC983" s="3"/>
      <c r="AD983" s="3"/>
      <c r="AE983" s="3"/>
      <c r="AF983" s="3"/>
      <c r="AG983" s="3"/>
      <c r="AH983" s="3"/>
      <c r="AI983" s="3"/>
      <c r="AJ983" s="3"/>
      <c r="AK983" s="3"/>
      <c r="AL983" s="3"/>
      <c r="AP983" s="1"/>
      <c r="AQ983" s="1"/>
      <c r="AR983" s="1"/>
      <c r="AS983" s="1"/>
      <c r="AT983" s="1"/>
      <c r="AU983" s="1"/>
      <c r="AV983" s="1"/>
      <c r="AW983" s="1"/>
      <c r="AX983" s="1"/>
      <c r="AY983" s="1"/>
    </row>
    <row r="984" spans="6:51" x14ac:dyDescent="0.25">
      <c r="F984"/>
      <c r="G984" s="2"/>
      <c r="O984" s="4"/>
      <c r="P984" s="9"/>
      <c r="Q984" s="9"/>
      <c r="R984" s="9"/>
      <c r="S984" s="9"/>
      <c r="T984" s="9"/>
      <c r="U984" s="9"/>
      <c r="V984" s="9"/>
      <c r="W984" s="9"/>
      <c r="X984" s="9"/>
      <c r="Y984" s="9"/>
      <c r="AB984" s="3"/>
      <c r="AC984" s="3"/>
      <c r="AD984" s="3"/>
      <c r="AE984" s="3"/>
      <c r="AF984" s="3"/>
      <c r="AG984" s="3"/>
      <c r="AH984" s="3"/>
      <c r="AI984" s="3"/>
      <c r="AJ984" s="3"/>
      <c r="AK984" s="3"/>
      <c r="AL984" s="3"/>
      <c r="AP984" s="1"/>
      <c r="AQ984" s="1"/>
      <c r="AR984" s="1"/>
      <c r="AS984" s="1"/>
      <c r="AT984" s="1"/>
      <c r="AU984" s="1"/>
      <c r="AV984" s="1"/>
      <c r="AW984" s="1"/>
      <c r="AX984" s="1"/>
      <c r="AY984" s="1"/>
    </row>
    <row r="985" spans="6:51" x14ac:dyDescent="0.25">
      <c r="F985" s="2"/>
      <c r="G985" s="2"/>
      <c r="O985" s="4"/>
      <c r="P985" s="9"/>
      <c r="Q985" s="9"/>
      <c r="R985" s="9"/>
      <c r="S985" s="9"/>
      <c r="T985" s="9"/>
      <c r="U985" s="9"/>
      <c r="V985" s="9"/>
      <c r="W985" s="9"/>
      <c r="X985" s="9"/>
      <c r="Y985" s="9"/>
      <c r="AB985" s="3"/>
      <c r="AC985" s="3"/>
      <c r="AD985" s="3"/>
      <c r="AE985" s="3"/>
      <c r="AF985" s="3"/>
      <c r="AG985" s="3"/>
      <c r="AH985" s="3"/>
      <c r="AI985" s="3"/>
      <c r="AJ985" s="3"/>
      <c r="AK985" s="3"/>
      <c r="AL985" s="3"/>
      <c r="AP985" s="1"/>
      <c r="AQ985" s="1"/>
      <c r="AR985" s="1"/>
      <c r="AS985" s="1"/>
      <c r="AT985" s="1"/>
      <c r="AU985" s="1"/>
      <c r="AV985" s="1"/>
      <c r="AW985" s="1"/>
      <c r="AX985" s="1"/>
      <c r="AY985" s="1"/>
    </row>
    <row r="986" spans="6:51" x14ac:dyDescent="0.25">
      <c r="F986"/>
      <c r="G986" s="2"/>
      <c r="O986" s="4"/>
      <c r="P986" s="9"/>
      <c r="Q986" s="9"/>
      <c r="R986" s="9"/>
      <c r="S986" s="9"/>
      <c r="T986" s="9"/>
      <c r="U986" s="9"/>
      <c r="V986" s="9"/>
      <c r="W986" s="9"/>
      <c r="X986" s="9"/>
      <c r="Y986" s="9"/>
      <c r="AB986" s="3"/>
      <c r="AC986" s="3"/>
      <c r="AD986" s="3"/>
      <c r="AE986" s="3"/>
      <c r="AF986" s="3"/>
      <c r="AG986" s="3"/>
      <c r="AH986" s="3"/>
      <c r="AI986" s="3"/>
      <c r="AJ986" s="3"/>
      <c r="AK986" s="3"/>
      <c r="AL986" s="3"/>
      <c r="AP986" s="1"/>
      <c r="AQ986" s="1"/>
      <c r="AR986" s="1"/>
      <c r="AS986" s="1"/>
      <c r="AT986" s="1"/>
      <c r="AU986" s="1"/>
      <c r="AV986" s="1"/>
      <c r="AW986" s="1"/>
      <c r="AX986" s="1"/>
      <c r="AY986" s="1"/>
    </row>
    <row r="987" spans="6:51" x14ac:dyDescent="0.25">
      <c r="F987" s="2"/>
      <c r="G987" s="2"/>
      <c r="O987" s="4"/>
      <c r="P987" s="9"/>
      <c r="Q987" s="9"/>
      <c r="R987" s="9"/>
      <c r="S987" s="9"/>
      <c r="T987" s="9"/>
      <c r="U987" s="9"/>
      <c r="V987" s="9"/>
      <c r="W987" s="9"/>
      <c r="X987" s="9"/>
      <c r="Y987" s="9"/>
      <c r="AB987" s="3"/>
      <c r="AC987" s="3"/>
      <c r="AD987" s="3"/>
      <c r="AE987" s="3"/>
      <c r="AF987" s="3"/>
      <c r="AG987" s="3"/>
      <c r="AH987" s="3"/>
      <c r="AI987" s="3"/>
      <c r="AJ987" s="3"/>
      <c r="AK987" s="3"/>
      <c r="AL987" s="3"/>
      <c r="AP987" s="1"/>
      <c r="AQ987" s="1"/>
      <c r="AR987" s="1"/>
      <c r="AS987" s="1"/>
      <c r="AT987" s="1"/>
      <c r="AU987" s="1"/>
      <c r="AV987" s="1"/>
      <c r="AW987" s="1"/>
      <c r="AX987" s="1"/>
      <c r="AY987" s="1"/>
    </row>
    <row r="988" spans="6:51" x14ac:dyDescent="0.25">
      <c r="F988" s="2"/>
      <c r="G988" s="2"/>
      <c r="O988" s="4"/>
      <c r="P988" s="9"/>
      <c r="Q988" s="9"/>
      <c r="R988" s="9"/>
      <c r="S988" s="9"/>
      <c r="T988" s="9"/>
      <c r="U988" s="9"/>
      <c r="V988" s="9"/>
      <c r="W988" s="9"/>
      <c r="X988" s="9"/>
      <c r="Y988" s="9"/>
      <c r="AB988" s="3"/>
      <c r="AC988" s="3"/>
      <c r="AD988" s="3"/>
      <c r="AE988" s="3"/>
      <c r="AF988" s="3"/>
      <c r="AG988" s="3"/>
      <c r="AH988" s="3"/>
      <c r="AI988" s="3"/>
      <c r="AJ988" s="3"/>
      <c r="AK988" s="3"/>
      <c r="AL988" s="3"/>
      <c r="AP988" s="1"/>
      <c r="AQ988" s="1"/>
      <c r="AR988" s="1"/>
      <c r="AS988" s="1"/>
      <c r="AT988" s="1"/>
      <c r="AU988" s="1"/>
      <c r="AV988" s="1"/>
      <c r="AW988" s="1"/>
      <c r="AX988" s="1"/>
      <c r="AY988" s="1"/>
    </row>
    <row r="989" spans="6:51" x14ac:dyDescent="0.25">
      <c r="F989"/>
      <c r="G989" s="2"/>
      <c r="O989" s="4"/>
      <c r="P989" s="9"/>
      <c r="Q989" s="9"/>
      <c r="R989" s="9"/>
      <c r="S989" s="9"/>
      <c r="T989" s="9"/>
      <c r="U989" s="9"/>
      <c r="V989" s="9"/>
      <c r="W989" s="9"/>
      <c r="X989" s="9"/>
      <c r="Y989" s="9"/>
      <c r="AB989" s="3"/>
      <c r="AC989" s="3"/>
      <c r="AD989" s="3"/>
      <c r="AE989" s="3"/>
      <c r="AF989" s="3"/>
      <c r="AG989" s="3"/>
      <c r="AH989" s="3"/>
      <c r="AI989" s="3"/>
      <c r="AJ989" s="3"/>
      <c r="AK989" s="3"/>
      <c r="AL989" s="3"/>
      <c r="AP989" s="1"/>
      <c r="AQ989" s="1"/>
      <c r="AR989" s="1"/>
      <c r="AS989" s="1"/>
      <c r="AT989" s="1"/>
      <c r="AU989" s="1"/>
      <c r="AV989" s="1"/>
      <c r="AW989" s="1"/>
      <c r="AX989" s="1"/>
      <c r="AY989" s="1"/>
    </row>
    <row r="990" spans="6:51" x14ac:dyDescent="0.25">
      <c r="F990"/>
      <c r="G990" s="2"/>
      <c r="O990" s="4"/>
      <c r="P990" s="9"/>
      <c r="Q990" s="9"/>
      <c r="R990" s="9"/>
      <c r="S990" s="9"/>
      <c r="T990" s="9"/>
      <c r="U990" s="9"/>
      <c r="V990" s="9"/>
      <c r="W990" s="9"/>
      <c r="X990" s="9"/>
      <c r="Y990" s="9"/>
      <c r="AB990" s="3"/>
      <c r="AC990" s="3"/>
      <c r="AD990" s="3"/>
      <c r="AE990" s="3"/>
      <c r="AF990" s="3"/>
      <c r="AG990" s="3"/>
      <c r="AH990" s="3"/>
      <c r="AI990" s="3"/>
      <c r="AJ990" s="3"/>
      <c r="AK990" s="3"/>
      <c r="AL990" s="3"/>
      <c r="AP990" s="1"/>
      <c r="AQ990" s="1"/>
      <c r="AR990" s="1"/>
      <c r="AS990" s="1"/>
      <c r="AT990" s="1"/>
      <c r="AU990" s="1"/>
      <c r="AV990" s="1"/>
      <c r="AW990" s="1"/>
      <c r="AX990" s="1"/>
      <c r="AY990" s="1"/>
    </row>
    <row r="991" spans="6:51" x14ac:dyDescent="0.25">
      <c r="G991" s="2"/>
      <c r="O991" s="4"/>
      <c r="P991" s="9"/>
      <c r="Q991" s="9"/>
      <c r="R991" s="9"/>
      <c r="S991" s="9"/>
      <c r="T991" s="9"/>
      <c r="U991" s="9"/>
      <c r="V991" s="9"/>
      <c r="W991" s="9"/>
      <c r="X991" s="9"/>
      <c r="Y991" s="9"/>
      <c r="AB991" s="3"/>
      <c r="AC991" s="3"/>
      <c r="AD991" s="3"/>
      <c r="AE991" s="3"/>
      <c r="AF991" s="3"/>
      <c r="AG991" s="3"/>
      <c r="AH991" s="3"/>
      <c r="AI991" s="3"/>
      <c r="AJ991" s="3"/>
      <c r="AK991" s="3"/>
      <c r="AL991" s="3"/>
      <c r="AP991" s="1"/>
      <c r="AQ991" s="1"/>
      <c r="AR991" s="1"/>
      <c r="AS991" s="1"/>
      <c r="AT991" s="1"/>
      <c r="AU991" s="1"/>
      <c r="AV991" s="1"/>
      <c r="AW991" s="1"/>
      <c r="AX991" s="1"/>
      <c r="AY991" s="1"/>
    </row>
    <row r="992" spans="6:51" x14ac:dyDescent="0.25">
      <c r="F992" s="2"/>
      <c r="G992" s="2"/>
      <c r="O992" s="4"/>
      <c r="P992" s="9"/>
      <c r="Q992" s="9"/>
      <c r="R992" s="9"/>
      <c r="S992" s="9"/>
      <c r="T992" s="9"/>
      <c r="U992" s="9"/>
      <c r="V992" s="9"/>
      <c r="W992" s="9"/>
      <c r="X992" s="9"/>
      <c r="Y992" s="9"/>
      <c r="AB992" s="3"/>
      <c r="AC992" s="3"/>
      <c r="AD992" s="3"/>
      <c r="AE992" s="3"/>
      <c r="AF992" s="3"/>
      <c r="AG992" s="3"/>
      <c r="AH992" s="3"/>
      <c r="AI992" s="3"/>
      <c r="AJ992" s="3"/>
      <c r="AK992" s="3"/>
      <c r="AL992" s="3"/>
      <c r="AP992" s="1"/>
      <c r="AQ992" s="1"/>
      <c r="AR992" s="1"/>
      <c r="AS992" s="1"/>
      <c r="AT992" s="1"/>
      <c r="AU992" s="1"/>
      <c r="AV992" s="1"/>
      <c r="AW992" s="1"/>
      <c r="AX992" s="1"/>
      <c r="AY992" s="1"/>
    </row>
    <row r="993" spans="1:51" x14ac:dyDescent="0.25">
      <c r="F993"/>
      <c r="G993" s="2"/>
      <c r="O993" s="4"/>
      <c r="P993" s="9"/>
      <c r="Q993" s="9"/>
      <c r="R993" s="9"/>
      <c r="S993" s="9"/>
      <c r="T993" s="9"/>
      <c r="U993" s="9"/>
      <c r="V993" s="9"/>
      <c r="W993" s="9"/>
      <c r="X993" s="9"/>
      <c r="Y993" s="9"/>
      <c r="AB993" s="3"/>
      <c r="AC993" s="3"/>
      <c r="AD993" s="3"/>
      <c r="AE993" s="3"/>
      <c r="AF993" s="3"/>
      <c r="AG993" s="3"/>
      <c r="AH993" s="3"/>
      <c r="AI993" s="3"/>
      <c r="AJ993" s="3"/>
      <c r="AK993" s="3"/>
      <c r="AL993" s="3"/>
      <c r="AP993" s="1"/>
      <c r="AQ993" s="1"/>
      <c r="AR993" s="1"/>
      <c r="AS993" s="1"/>
      <c r="AT993" s="1"/>
      <c r="AU993" s="1"/>
      <c r="AV993" s="1"/>
      <c r="AW993" s="1"/>
      <c r="AX993" s="1"/>
      <c r="AY993" s="1"/>
    </row>
    <row r="994" spans="1:51" x14ac:dyDescent="0.25">
      <c r="F994"/>
      <c r="G994" s="2"/>
      <c r="O994" s="4"/>
      <c r="P994" s="9"/>
      <c r="Q994" s="9"/>
      <c r="R994" s="9"/>
      <c r="S994" s="9"/>
      <c r="T994" s="9"/>
      <c r="U994" s="9"/>
      <c r="V994" s="9"/>
      <c r="W994" s="9"/>
      <c r="X994" s="9"/>
      <c r="Y994" s="9"/>
      <c r="AB994" s="3"/>
      <c r="AC994" s="3"/>
      <c r="AD994" s="3"/>
      <c r="AE994" s="3"/>
      <c r="AF994" s="3"/>
      <c r="AG994" s="3"/>
      <c r="AH994" s="3"/>
      <c r="AI994" s="3"/>
      <c r="AJ994" s="3"/>
      <c r="AK994" s="3"/>
      <c r="AL994" s="3"/>
      <c r="AP994" s="1"/>
      <c r="AQ994" s="1"/>
      <c r="AR994" s="1"/>
      <c r="AS994" s="1"/>
      <c r="AT994" s="1"/>
      <c r="AU994" s="1"/>
      <c r="AV994" s="1"/>
      <c r="AW994" s="1"/>
      <c r="AX994" s="1"/>
      <c r="AY994" s="1"/>
    </row>
    <row r="995" spans="1:51" x14ac:dyDescent="0.25">
      <c r="F995" s="2"/>
      <c r="G995" s="2"/>
      <c r="O995" s="4"/>
      <c r="P995" s="9"/>
      <c r="Q995" s="9"/>
      <c r="R995" s="9"/>
      <c r="S995" s="9"/>
      <c r="T995" s="9"/>
      <c r="U995" s="9"/>
      <c r="V995" s="9"/>
      <c r="W995" s="9"/>
      <c r="X995" s="9"/>
      <c r="Y995" s="9"/>
      <c r="AB995" s="3"/>
      <c r="AC995" s="3"/>
      <c r="AD995" s="3"/>
      <c r="AE995" s="3"/>
      <c r="AF995" s="3"/>
      <c r="AG995" s="3"/>
      <c r="AH995" s="3"/>
      <c r="AI995" s="3"/>
      <c r="AJ995" s="3"/>
      <c r="AK995" s="3"/>
      <c r="AL995" s="3"/>
      <c r="AP995" s="1"/>
      <c r="AQ995" s="1"/>
      <c r="AR995" s="1"/>
      <c r="AS995" s="1"/>
      <c r="AT995" s="1"/>
      <c r="AU995" s="1"/>
      <c r="AV995" s="1"/>
      <c r="AW995" s="1"/>
      <c r="AX995" s="1"/>
      <c r="AY995" s="1"/>
    </row>
    <row r="996" spans="1:51" x14ac:dyDescent="0.25">
      <c r="F996" s="2"/>
      <c r="G996" s="2"/>
      <c r="O996" s="4"/>
      <c r="P996" s="9"/>
      <c r="Q996" s="9"/>
      <c r="R996" s="9"/>
      <c r="S996" s="9"/>
      <c r="T996" s="9"/>
      <c r="U996" s="9"/>
      <c r="V996" s="9"/>
      <c r="W996" s="9"/>
      <c r="X996" s="9"/>
      <c r="Y996" s="9"/>
      <c r="AB996" s="3"/>
      <c r="AC996" s="3"/>
      <c r="AD996" s="3"/>
      <c r="AE996" s="3"/>
      <c r="AF996" s="3"/>
      <c r="AG996" s="3"/>
      <c r="AH996" s="3"/>
      <c r="AI996" s="3"/>
      <c r="AJ996" s="3"/>
      <c r="AK996" s="3"/>
      <c r="AL996" s="3"/>
      <c r="AP996" s="1"/>
      <c r="AQ996" s="1"/>
      <c r="AR996" s="1"/>
      <c r="AS996" s="1"/>
      <c r="AT996" s="1"/>
      <c r="AU996" s="1"/>
      <c r="AV996" s="1"/>
      <c r="AW996" s="1"/>
      <c r="AX996" s="1"/>
      <c r="AY996" s="1"/>
    </row>
    <row r="997" spans="1:51" x14ac:dyDescent="0.25">
      <c r="F997" s="2"/>
      <c r="G997" s="2"/>
      <c r="O997" s="4"/>
      <c r="P997" s="9"/>
      <c r="Q997" s="9"/>
      <c r="R997" s="9"/>
      <c r="S997" s="9"/>
      <c r="T997" s="9"/>
      <c r="U997" s="9"/>
      <c r="V997" s="9"/>
      <c r="W997" s="9"/>
      <c r="X997" s="9"/>
      <c r="Y997" s="9"/>
      <c r="AB997" s="3"/>
      <c r="AC997" s="3"/>
      <c r="AD997" s="3"/>
      <c r="AE997" s="3"/>
      <c r="AF997" s="3"/>
      <c r="AG997" s="3"/>
      <c r="AH997" s="3"/>
      <c r="AI997" s="3"/>
      <c r="AJ997" s="3"/>
      <c r="AK997" s="3"/>
      <c r="AL997" s="3"/>
      <c r="AP997" s="1"/>
      <c r="AQ997" s="1"/>
      <c r="AR997" s="1"/>
      <c r="AS997" s="1"/>
      <c r="AT997" s="1"/>
      <c r="AU997" s="1"/>
      <c r="AV997" s="1"/>
      <c r="AW997" s="1"/>
      <c r="AX997" s="1"/>
      <c r="AY997" s="1"/>
    </row>
    <row r="998" spans="1:51" x14ac:dyDescent="0.25">
      <c r="F998"/>
      <c r="G998" s="2"/>
      <c r="O998" s="4"/>
      <c r="P998" s="9"/>
      <c r="Q998" s="9"/>
      <c r="R998" s="9"/>
      <c r="S998" s="9"/>
      <c r="T998" s="9"/>
      <c r="U998" s="9"/>
      <c r="V998" s="9"/>
      <c r="W998" s="9"/>
      <c r="X998" s="9"/>
      <c r="Y998" s="9"/>
      <c r="AB998" s="3"/>
      <c r="AC998" s="3"/>
      <c r="AD998" s="3"/>
      <c r="AE998" s="3"/>
      <c r="AF998" s="3"/>
      <c r="AG998" s="3"/>
      <c r="AH998" s="3"/>
      <c r="AI998" s="3"/>
      <c r="AJ998" s="3"/>
      <c r="AK998" s="3"/>
      <c r="AL998" s="3"/>
      <c r="AP998" s="1"/>
      <c r="AQ998" s="1"/>
      <c r="AR998" s="1"/>
      <c r="AS998" s="1"/>
      <c r="AT998" s="1"/>
      <c r="AU998" s="1"/>
      <c r="AV998" s="1"/>
      <c r="AW998" s="1"/>
      <c r="AX998" s="1"/>
      <c r="AY998" s="1"/>
    </row>
    <row r="999" spans="1:51" x14ac:dyDescent="0.25">
      <c r="F999" s="2"/>
      <c r="G999" s="2"/>
      <c r="O999" s="4"/>
      <c r="P999" s="9"/>
      <c r="Q999" s="9"/>
      <c r="R999" s="9"/>
      <c r="S999" s="9"/>
      <c r="T999" s="9"/>
      <c r="U999" s="9"/>
      <c r="V999" s="9"/>
      <c r="W999" s="9"/>
      <c r="X999" s="9"/>
      <c r="Y999" s="9"/>
      <c r="AB999" s="3"/>
      <c r="AC999" s="3"/>
      <c r="AD999" s="3"/>
      <c r="AE999" s="3"/>
      <c r="AF999" s="3"/>
      <c r="AG999" s="3"/>
      <c r="AH999" s="3"/>
      <c r="AI999" s="3"/>
      <c r="AJ999" s="3"/>
      <c r="AK999" s="3"/>
      <c r="AL999" s="3"/>
      <c r="AP999" s="1"/>
      <c r="AQ999" s="1"/>
      <c r="AR999" s="1"/>
      <c r="AS999" s="1"/>
      <c r="AT999" s="1"/>
      <c r="AU999" s="1"/>
      <c r="AV999" s="1"/>
      <c r="AW999" s="1"/>
      <c r="AX999" s="1"/>
      <c r="AY999" s="1"/>
    </row>
    <row r="1000" spans="1:51" x14ac:dyDescent="0.25">
      <c r="F1000" s="2"/>
      <c r="G1000" s="2"/>
      <c r="O1000" s="4"/>
      <c r="P1000" s="9"/>
      <c r="Q1000" s="9"/>
      <c r="R1000" s="9"/>
      <c r="S1000" s="9"/>
      <c r="T1000" s="9"/>
      <c r="U1000" s="9"/>
      <c r="V1000" s="9"/>
      <c r="W1000" s="9"/>
      <c r="X1000" s="9"/>
      <c r="Y1000" s="9"/>
      <c r="AB1000" s="3"/>
      <c r="AC1000" s="3"/>
      <c r="AD1000" s="3"/>
      <c r="AE1000" s="3"/>
      <c r="AF1000" s="3"/>
      <c r="AG1000" s="3"/>
      <c r="AH1000" s="3"/>
      <c r="AI1000" s="3"/>
      <c r="AJ1000" s="3"/>
      <c r="AK1000" s="3"/>
      <c r="AL1000" s="3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</row>
    <row r="1001" spans="1:51" x14ac:dyDescent="0.25">
      <c r="F1001" s="2"/>
      <c r="G1001" s="2"/>
      <c r="O1001" s="4"/>
      <c r="P1001" s="9"/>
      <c r="Q1001" s="9"/>
      <c r="R1001" s="9"/>
      <c r="S1001" s="9"/>
      <c r="T1001" s="9"/>
      <c r="U1001" s="9"/>
      <c r="V1001" s="9"/>
      <c r="W1001" s="9"/>
      <c r="X1001" s="9"/>
      <c r="Y1001" s="9"/>
      <c r="AB1001" s="3"/>
      <c r="AC1001" s="3"/>
      <c r="AD1001" s="3"/>
      <c r="AE1001" s="3"/>
      <c r="AF1001" s="3"/>
      <c r="AG1001" s="3"/>
      <c r="AH1001" s="3"/>
      <c r="AI1001" s="3"/>
      <c r="AJ1001" s="3"/>
      <c r="AK1001" s="3"/>
      <c r="AL1001" s="3"/>
      <c r="AP1001" s="1"/>
      <c r="AQ1001" s="1"/>
      <c r="AR1001" s="1"/>
      <c r="AS1001" s="1"/>
      <c r="AT1001" s="1"/>
      <c r="AU1001" s="1"/>
      <c r="AV1001" s="1"/>
      <c r="AW1001" s="1"/>
      <c r="AX1001" s="1"/>
      <c r="AY1001" s="1"/>
    </row>
    <row r="1002" spans="1:51" x14ac:dyDescent="0.25">
      <c r="F1002" s="2"/>
      <c r="G1002" s="2"/>
      <c r="O1002" s="4"/>
      <c r="P1002" s="9"/>
      <c r="Q1002" s="9"/>
      <c r="R1002" s="9"/>
      <c r="S1002" s="9"/>
      <c r="T1002" s="9"/>
      <c r="U1002" s="9"/>
      <c r="V1002" s="9"/>
      <c r="W1002" s="9"/>
      <c r="X1002" s="9"/>
      <c r="Y1002" s="9"/>
      <c r="AB1002" s="3"/>
      <c r="AC1002" s="3"/>
      <c r="AD1002" s="3"/>
      <c r="AE1002" s="3"/>
      <c r="AF1002" s="3"/>
      <c r="AG1002" s="3"/>
      <c r="AH1002" s="3"/>
      <c r="AI1002" s="3"/>
      <c r="AJ1002" s="3"/>
      <c r="AK1002" s="3"/>
      <c r="AL1002" s="3"/>
      <c r="AP1002" s="1"/>
      <c r="AQ1002" s="1"/>
      <c r="AR1002" s="1"/>
      <c r="AS1002" s="1"/>
      <c r="AT1002" s="1"/>
      <c r="AU1002" s="1"/>
      <c r="AV1002" s="1"/>
      <c r="AW1002" s="1"/>
      <c r="AX1002" s="1"/>
      <c r="AY1002" s="1"/>
    </row>
    <row r="1003" spans="1:51" x14ac:dyDescent="0.25">
      <c r="A1003" s="11"/>
      <c r="F1003" s="2"/>
      <c r="G1003" s="2"/>
      <c r="O1003" s="4"/>
      <c r="P1003" s="9"/>
      <c r="Q1003" s="9"/>
      <c r="R1003" s="9"/>
      <c r="S1003" s="9"/>
      <c r="T1003" s="9"/>
      <c r="U1003" s="9"/>
      <c r="V1003" s="9"/>
      <c r="W1003" s="9"/>
      <c r="X1003" s="9"/>
      <c r="Y1003" s="9"/>
      <c r="AB1003" s="3"/>
      <c r="AC1003" s="3"/>
      <c r="AD1003" s="3"/>
      <c r="AE1003" s="3"/>
      <c r="AF1003" s="3"/>
      <c r="AG1003" s="3"/>
      <c r="AH1003" s="3"/>
      <c r="AI1003" s="3"/>
      <c r="AJ1003" s="3"/>
      <c r="AK1003" s="3"/>
      <c r="AL1003" s="3"/>
      <c r="AP1003" s="1"/>
      <c r="AQ1003" s="1"/>
      <c r="AR1003" s="1"/>
      <c r="AS1003" s="1"/>
      <c r="AT1003" s="1"/>
      <c r="AU1003" s="1"/>
      <c r="AV1003" s="1"/>
      <c r="AW1003" s="1"/>
      <c r="AX1003" s="1"/>
      <c r="AY1003" s="1"/>
    </row>
    <row r="1004" spans="1:51" x14ac:dyDescent="0.25">
      <c r="F1004"/>
      <c r="G1004" s="2"/>
      <c r="O1004" s="4"/>
      <c r="P1004" s="9"/>
      <c r="Q1004" s="9"/>
      <c r="R1004" s="9"/>
      <c r="S1004" s="9"/>
      <c r="T1004" s="9"/>
      <c r="U1004" s="9"/>
      <c r="V1004" s="9"/>
      <c r="W1004" s="9"/>
      <c r="X1004" s="9"/>
      <c r="Y1004" s="9"/>
      <c r="AB1004" s="3"/>
      <c r="AC1004" s="3"/>
      <c r="AD1004" s="3"/>
      <c r="AE1004" s="3"/>
      <c r="AF1004" s="3"/>
      <c r="AG1004" s="3"/>
      <c r="AH1004" s="3"/>
      <c r="AI1004" s="3"/>
      <c r="AJ1004" s="3"/>
      <c r="AK1004" s="3"/>
      <c r="AL1004" s="3"/>
      <c r="AP1004" s="1"/>
      <c r="AQ1004" s="1"/>
      <c r="AR1004" s="1"/>
      <c r="AS1004" s="1"/>
      <c r="AT1004" s="1"/>
      <c r="AU1004" s="1"/>
      <c r="AV1004" s="1"/>
      <c r="AW1004" s="1"/>
      <c r="AX1004" s="1"/>
      <c r="AY1004" s="1"/>
    </row>
    <row r="1005" spans="1:51" x14ac:dyDescent="0.25">
      <c r="F1005"/>
      <c r="G1005" s="2"/>
      <c r="O1005" s="4"/>
      <c r="P1005" s="9"/>
      <c r="Q1005" s="9"/>
      <c r="R1005" s="9"/>
      <c r="S1005" s="9"/>
      <c r="T1005" s="9"/>
      <c r="U1005" s="9"/>
      <c r="V1005" s="9"/>
      <c r="W1005" s="9"/>
      <c r="X1005" s="9"/>
      <c r="Y1005" s="9"/>
      <c r="AB1005" s="3"/>
      <c r="AC1005" s="3"/>
      <c r="AD1005" s="3"/>
      <c r="AE1005" s="3"/>
      <c r="AF1005" s="3"/>
      <c r="AG1005" s="3"/>
      <c r="AH1005" s="3"/>
      <c r="AI1005" s="3"/>
      <c r="AJ1005" s="3"/>
      <c r="AK1005" s="3"/>
      <c r="AL1005" s="3"/>
      <c r="AP1005" s="1"/>
      <c r="AQ1005" s="1"/>
      <c r="AR1005" s="1"/>
      <c r="AS1005" s="1"/>
      <c r="AT1005" s="1"/>
      <c r="AU1005" s="1"/>
      <c r="AV1005" s="1"/>
      <c r="AW1005" s="1"/>
      <c r="AX1005" s="1"/>
      <c r="AY1005" s="1"/>
    </row>
    <row r="1006" spans="1:51" x14ac:dyDescent="0.25">
      <c r="F1006"/>
      <c r="G1006" s="2"/>
      <c r="O1006" s="4"/>
      <c r="P1006" s="9"/>
      <c r="Q1006" s="9"/>
      <c r="R1006" s="9"/>
      <c r="S1006" s="9"/>
      <c r="T1006" s="9"/>
      <c r="U1006" s="9"/>
      <c r="V1006" s="9"/>
      <c r="W1006" s="9"/>
      <c r="X1006" s="9"/>
      <c r="Y1006" s="9"/>
      <c r="AB1006" s="3"/>
      <c r="AC1006" s="3"/>
      <c r="AD1006" s="3"/>
      <c r="AE1006" s="3"/>
      <c r="AF1006" s="3"/>
      <c r="AG1006" s="3"/>
      <c r="AH1006" s="3"/>
      <c r="AI1006" s="3"/>
      <c r="AJ1006" s="3"/>
      <c r="AK1006" s="3"/>
      <c r="AL1006" s="3"/>
      <c r="AP1006" s="1"/>
      <c r="AQ1006" s="1"/>
      <c r="AR1006" s="1"/>
      <c r="AS1006" s="1"/>
      <c r="AT1006" s="1"/>
      <c r="AU1006" s="1"/>
      <c r="AV1006" s="1"/>
      <c r="AW1006" s="1"/>
      <c r="AX1006" s="1"/>
      <c r="AY1006" s="1"/>
    </row>
    <row r="1007" spans="1:51" x14ac:dyDescent="0.25">
      <c r="F1007"/>
      <c r="G1007" s="2"/>
      <c r="O1007" s="4"/>
      <c r="P1007" s="9"/>
      <c r="Q1007" s="9"/>
      <c r="R1007" s="9"/>
      <c r="S1007" s="9"/>
      <c r="T1007" s="9"/>
      <c r="U1007" s="9"/>
      <c r="V1007" s="9"/>
      <c r="W1007" s="9"/>
      <c r="X1007" s="9"/>
      <c r="Y1007" s="9"/>
      <c r="AB1007" s="3"/>
      <c r="AC1007" s="3"/>
      <c r="AD1007" s="3"/>
      <c r="AE1007" s="3"/>
      <c r="AF1007" s="3"/>
      <c r="AG1007" s="3"/>
      <c r="AH1007" s="3"/>
      <c r="AI1007" s="3"/>
      <c r="AJ1007" s="3"/>
      <c r="AK1007" s="3"/>
      <c r="AL1007" s="3"/>
      <c r="AP1007" s="1"/>
      <c r="AQ1007" s="1"/>
      <c r="AR1007" s="1"/>
      <c r="AS1007" s="1"/>
      <c r="AT1007" s="1"/>
      <c r="AU1007" s="1"/>
      <c r="AV1007" s="1"/>
      <c r="AW1007" s="1"/>
      <c r="AX1007" s="1"/>
      <c r="AY1007" s="1"/>
    </row>
    <row r="1008" spans="1:51" x14ac:dyDescent="0.25">
      <c r="F1008"/>
      <c r="G1008" s="2"/>
      <c r="O1008" s="4"/>
      <c r="P1008" s="9"/>
      <c r="Q1008" s="9"/>
      <c r="R1008" s="9"/>
      <c r="S1008" s="9"/>
      <c r="T1008" s="9"/>
      <c r="U1008" s="9"/>
      <c r="V1008" s="9"/>
      <c r="W1008" s="9"/>
      <c r="X1008" s="9"/>
      <c r="Y1008" s="9"/>
      <c r="AB1008" s="3"/>
      <c r="AC1008" s="3"/>
      <c r="AD1008" s="3"/>
      <c r="AE1008" s="3"/>
      <c r="AF1008" s="3"/>
      <c r="AG1008" s="3"/>
      <c r="AH1008" s="3"/>
      <c r="AI1008" s="3"/>
      <c r="AJ1008" s="3"/>
      <c r="AK1008" s="3"/>
      <c r="AL1008" s="3"/>
      <c r="AP1008" s="1"/>
      <c r="AQ1008" s="1"/>
      <c r="AR1008" s="1"/>
      <c r="AS1008" s="1"/>
      <c r="AT1008" s="1"/>
      <c r="AU1008" s="1"/>
      <c r="AV1008" s="1"/>
      <c r="AW1008" s="1"/>
      <c r="AX1008" s="1"/>
      <c r="AY1008" s="1"/>
    </row>
    <row r="1009" spans="1:51" x14ac:dyDescent="0.25">
      <c r="F1009"/>
      <c r="G1009" s="2"/>
      <c r="O1009" s="4"/>
      <c r="P1009" s="9"/>
      <c r="Q1009" s="9"/>
      <c r="R1009" s="9"/>
      <c r="S1009" s="9"/>
      <c r="T1009" s="9"/>
      <c r="U1009" s="9"/>
      <c r="V1009" s="9"/>
      <c r="W1009" s="9"/>
      <c r="X1009" s="9"/>
      <c r="Y1009" s="9"/>
      <c r="AB1009" s="3"/>
      <c r="AC1009" s="3"/>
      <c r="AD1009" s="3"/>
      <c r="AE1009" s="3"/>
      <c r="AF1009" s="3"/>
      <c r="AG1009" s="3"/>
      <c r="AH1009" s="3"/>
      <c r="AI1009" s="3"/>
      <c r="AJ1009" s="3"/>
      <c r="AK1009" s="3"/>
      <c r="AL1009" s="3"/>
      <c r="AP1009" s="1"/>
      <c r="AQ1009" s="1"/>
      <c r="AR1009" s="1"/>
      <c r="AS1009" s="1"/>
      <c r="AT1009" s="1"/>
      <c r="AU1009" s="1"/>
      <c r="AV1009" s="1"/>
      <c r="AW1009" s="1"/>
      <c r="AX1009" s="1"/>
      <c r="AY1009" s="1"/>
    </row>
    <row r="1010" spans="1:51" x14ac:dyDescent="0.25">
      <c r="F1010"/>
      <c r="G1010" s="2"/>
      <c r="O1010" s="4"/>
      <c r="P1010" s="9"/>
      <c r="Q1010" s="9"/>
      <c r="R1010" s="9"/>
      <c r="S1010" s="9"/>
      <c r="T1010" s="9"/>
      <c r="U1010" s="9"/>
      <c r="V1010" s="9"/>
      <c r="W1010" s="9"/>
      <c r="X1010" s="9"/>
      <c r="Y1010" s="9"/>
      <c r="AB1010" s="3"/>
      <c r="AC1010" s="3"/>
      <c r="AD1010" s="3"/>
      <c r="AE1010" s="3"/>
      <c r="AF1010" s="3"/>
      <c r="AG1010" s="3"/>
      <c r="AH1010" s="3"/>
      <c r="AI1010" s="3"/>
      <c r="AJ1010" s="3"/>
      <c r="AK1010" s="3"/>
      <c r="AL1010" s="3"/>
      <c r="AP1010" s="1"/>
      <c r="AQ1010" s="1"/>
      <c r="AR1010" s="1"/>
      <c r="AS1010" s="1"/>
      <c r="AT1010" s="1"/>
      <c r="AU1010" s="1"/>
      <c r="AV1010" s="1"/>
      <c r="AW1010" s="1"/>
      <c r="AX1010" s="1"/>
      <c r="AY1010" s="1"/>
    </row>
    <row r="1011" spans="1:51" x14ac:dyDescent="0.25">
      <c r="F1011"/>
      <c r="G1011" s="2"/>
      <c r="O1011" s="4"/>
      <c r="P1011" s="9"/>
      <c r="Q1011" s="9"/>
      <c r="R1011" s="9"/>
      <c r="S1011" s="9"/>
      <c r="T1011" s="9"/>
      <c r="U1011" s="9"/>
      <c r="V1011" s="9"/>
      <c r="W1011" s="9"/>
      <c r="X1011" s="9"/>
      <c r="Y1011" s="9"/>
      <c r="AB1011" s="3"/>
      <c r="AC1011" s="3"/>
      <c r="AD1011" s="3"/>
      <c r="AE1011" s="3"/>
      <c r="AF1011" s="3"/>
      <c r="AG1011" s="3"/>
      <c r="AH1011" s="3"/>
      <c r="AI1011" s="3"/>
      <c r="AJ1011" s="3"/>
      <c r="AK1011" s="3"/>
      <c r="AL1011" s="3"/>
      <c r="AP1011" s="1"/>
      <c r="AQ1011" s="1"/>
      <c r="AR1011" s="1"/>
      <c r="AS1011" s="1"/>
      <c r="AT1011" s="1"/>
      <c r="AU1011" s="1"/>
      <c r="AV1011" s="1"/>
      <c r="AW1011" s="1"/>
      <c r="AX1011" s="1"/>
      <c r="AY1011" s="1"/>
    </row>
    <row r="1012" spans="1:51" x14ac:dyDescent="0.25">
      <c r="F1012"/>
      <c r="G1012" s="2"/>
      <c r="O1012" s="4"/>
      <c r="P1012" s="9"/>
      <c r="Q1012" s="9"/>
      <c r="R1012" s="9"/>
      <c r="S1012" s="9"/>
      <c r="T1012" s="9"/>
      <c r="U1012" s="9"/>
      <c r="V1012" s="9"/>
      <c r="W1012" s="9"/>
      <c r="X1012" s="9"/>
      <c r="Y1012" s="9"/>
      <c r="AB1012" s="3"/>
      <c r="AC1012" s="3"/>
      <c r="AD1012" s="3"/>
      <c r="AE1012" s="3"/>
      <c r="AF1012" s="3"/>
      <c r="AG1012" s="3"/>
      <c r="AH1012" s="3"/>
      <c r="AI1012" s="3"/>
      <c r="AJ1012" s="3"/>
      <c r="AK1012" s="3"/>
      <c r="AL1012" s="3"/>
      <c r="AP1012" s="1"/>
      <c r="AQ1012" s="1"/>
      <c r="AR1012" s="1"/>
      <c r="AS1012" s="1"/>
      <c r="AT1012" s="1"/>
      <c r="AU1012" s="1"/>
      <c r="AV1012" s="1"/>
      <c r="AW1012" s="1"/>
      <c r="AX1012" s="1"/>
      <c r="AY1012" s="1"/>
    </row>
    <row r="1013" spans="1:51" x14ac:dyDescent="0.25">
      <c r="F1013" s="2"/>
      <c r="G1013" s="2"/>
      <c r="O1013" s="4"/>
      <c r="P1013" s="9"/>
      <c r="Q1013" s="9"/>
      <c r="R1013" s="9"/>
      <c r="S1013" s="9"/>
      <c r="T1013" s="9"/>
      <c r="U1013" s="9"/>
      <c r="V1013" s="9"/>
      <c r="W1013" s="9"/>
      <c r="X1013" s="9"/>
      <c r="Y1013" s="9"/>
      <c r="AB1013" s="3"/>
      <c r="AC1013" s="3"/>
      <c r="AD1013" s="3"/>
      <c r="AE1013" s="3"/>
      <c r="AF1013" s="3"/>
      <c r="AG1013" s="3"/>
      <c r="AH1013" s="3"/>
      <c r="AI1013" s="3"/>
      <c r="AJ1013" s="3"/>
      <c r="AK1013" s="3"/>
      <c r="AL1013" s="3"/>
      <c r="AP1013" s="1"/>
      <c r="AQ1013" s="1"/>
      <c r="AR1013" s="1"/>
      <c r="AS1013" s="1"/>
      <c r="AT1013" s="1"/>
      <c r="AU1013" s="1"/>
      <c r="AV1013" s="1"/>
      <c r="AW1013" s="1"/>
      <c r="AX1013" s="1"/>
      <c r="AY1013" s="1"/>
    </row>
    <row r="1014" spans="1:51" x14ac:dyDescent="0.25">
      <c r="F1014"/>
      <c r="G1014" s="2"/>
      <c r="O1014" s="4"/>
      <c r="P1014" s="9"/>
      <c r="Q1014" s="9"/>
      <c r="R1014" s="9"/>
      <c r="S1014" s="9"/>
      <c r="T1014" s="9"/>
      <c r="U1014" s="9"/>
      <c r="V1014" s="9"/>
      <c r="W1014" s="9"/>
      <c r="X1014" s="9"/>
      <c r="Y1014" s="9"/>
      <c r="AB1014" s="3"/>
      <c r="AC1014" s="3"/>
      <c r="AD1014" s="3"/>
      <c r="AE1014" s="3"/>
      <c r="AF1014" s="3"/>
      <c r="AG1014" s="3"/>
      <c r="AH1014" s="3"/>
      <c r="AI1014" s="3"/>
      <c r="AJ1014" s="3"/>
      <c r="AK1014" s="3"/>
      <c r="AL1014" s="3"/>
      <c r="AP1014" s="1"/>
      <c r="AQ1014" s="1"/>
      <c r="AR1014" s="1"/>
      <c r="AS1014" s="1"/>
      <c r="AT1014" s="1"/>
      <c r="AU1014" s="1"/>
      <c r="AV1014" s="1"/>
      <c r="AW1014" s="1"/>
      <c r="AX1014" s="1"/>
      <c r="AY1014" s="1"/>
    </row>
    <row r="1015" spans="1:51" x14ac:dyDescent="0.25">
      <c r="F1015" s="2"/>
      <c r="G1015" s="2"/>
      <c r="O1015" s="4"/>
      <c r="P1015" s="9"/>
      <c r="Q1015" s="9"/>
      <c r="R1015" s="9"/>
      <c r="S1015" s="9"/>
      <c r="T1015" s="9"/>
      <c r="U1015" s="9"/>
      <c r="V1015" s="9"/>
      <c r="W1015" s="9"/>
      <c r="X1015" s="9"/>
      <c r="Y1015" s="9"/>
      <c r="AB1015" s="3"/>
      <c r="AC1015" s="3"/>
      <c r="AD1015" s="3"/>
      <c r="AE1015" s="3"/>
      <c r="AF1015" s="3"/>
      <c r="AG1015" s="3"/>
      <c r="AH1015" s="3"/>
      <c r="AI1015" s="3"/>
      <c r="AJ1015" s="3"/>
      <c r="AK1015" s="3"/>
      <c r="AL1015" s="3"/>
      <c r="AP1015" s="1"/>
      <c r="AQ1015" s="1"/>
      <c r="AR1015" s="1"/>
      <c r="AS1015" s="1"/>
      <c r="AT1015" s="1"/>
      <c r="AU1015" s="1"/>
      <c r="AV1015" s="1"/>
      <c r="AW1015" s="1"/>
      <c r="AX1015" s="1"/>
      <c r="AY1015" s="1"/>
    </row>
    <row r="1016" spans="1:51" x14ac:dyDescent="0.25">
      <c r="F1016" s="2"/>
      <c r="G1016" s="2"/>
      <c r="O1016" s="4"/>
      <c r="P1016" s="9"/>
      <c r="Q1016" s="9"/>
      <c r="R1016" s="9"/>
      <c r="S1016" s="9"/>
      <c r="T1016" s="9"/>
      <c r="U1016" s="9"/>
      <c r="V1016" s="9"/>
      <c r="W1016" s="9"/>
      <c r="X1016" s="9"/>
      <c r="Y1016" s="9"/>
      <c r="AB1016" s="3"/>
      <c r="AC1016" s="3"/>
      <c r="AD1016" s="3"/>
      <c r="AE1016" s="3"/>
      <c r="AF1016" s="3"/>
      <c r="AG1016" s="3"/>
      <c r="AH1016" s="3"/>
      <c r="AI1016" s="3"/>
      <c r="AJ1016" s="3"/>
      <c r="AK1016" s="3"/>
      <c r="AL1016" s="3"/>
      <c r="AP1016" s="1"/>
      <c r="AQ1016" s="1"/>
      <c r="AR1016" s="1"/>
      <c r="AS1016" s="1"/>
      <c r="AT1016" s="1"/>
      <c r="AU1016" s="1"/>
      <c r="AV1016" s="1"/>
      <c r="AW1016" s="1"/>
      <c r="AX1016" s="1"/>
      <c r="AY1016" s="1"/>
    </row>
    <row r="1017" spans="1:51" x14ac:dyDescent="0.25">
      <c r="F1017"/>
      <c r="G1017" s="2"/>
      <c r="O1017" s="4"/>
      <c r="P1017" s="9"/>
      <c r="Q1017" s="9"/>
      <c r="R1017" s="9"/>
      <c r="S1017" s="9"/>
      <c r="T1017" s="9"/>
      <c r="U1017" s="9"/>
      <c r="V1017" s="9"/>
      <c r="W1017" s="9"/>
      <c r="X1017" s="9"/>
      <c r="Y1017" s="9"/>
      <c r="AB1017" s="3"/>
      <c r="AC1017" s="3"/>
      <c r="AD1017" s="3"/>
      <c r="AE1017" s="3"/>
      <c r="AF1017" s="3"/>
      <c r="AG1017" s="3"/>
      <c r="AH1017" s="3"/>
      <c r="AI1017" s="3"/>
      <c r="AJ1017" s="3"/>
      <c r="AK1017" s="3"/>
      <c r="AL1017" s="3"/>
      <c r="AP1017" s="1"/>
      <c r="AQ1017" s="1"/>
      <c r="AR1017" s="1"/>
      <c r="AS1017" s="1"/>
      <c r="AT1017" s="1"/>
      <c r="AU1017" s="1"/>
      <c r="AV1017" s="1"/>
      <c r="AW1017" s="1"/>
      <c r="AX1017" s="1"/>
      <c r="AY1017" s="1"/>
    </row>
    <row r="1018" spans="1:51" x14ac:dyDescent="0.25">
      <c r="F1018" s="2"/>
      <c r="G1018" s="2"/>
      <c r="O1018" s="4"/>
      <c r="P1018" s="9"/>
      <c r="Q1018" s="9"/>
      <c r="R1018" s="9"/>
      <c r="S1018" s="9"/>
      <c r="T1018" s="9"/>
      <c r="U1018" s="9"/>
      <c r="V1018" s="9"/>
      <c r="W1018" s="9"/>
      <c r="X1018" s="9"/>
      <c r="Y1018" s="9"/>
      <c r="AB1018" s="3"/>
      <c r="AC1018" s="3"/>
      <c r="AD1018" s="3"/>
      <c r="AE1018" s="3"/>
      <c r="AF1018" s="3"/>
      <c r="AG1018" s="3"/>
      <c r="AH1018" s="3"/>
      <c r="AI1018" s="3"/>
      <c r="AJ1018" s="3"/>
      <c r="AK1018" s="3"/>
      <c r="AL1018" s="3"/>
      <c r="AP1018" s="1"/>
      <c r="AQ1018" s="1"/>
      <c r="AR1018" s="1"/>
      <c r="AS1018" s="1"/>
      <c r="AT1018" s="1"/>
      <c r="AU1018" s="1"/>
      <c r="AV1018" s="1"/>
      <c r="AW1018" s="1"/>
      <c r="AX1018" s="1"/>
      <c r="AY1018" s="1"/>
    </row>
    <row r="1019" spans="1:51" s="14" customFormat="1" x14ac:dyDescent="0.25">
      <c r="A1019" s="18"/>
      <c r="F1019" s="15"/>
      <c r="G1019" s="15"/>
      <c r="O1019" s="16"/>
      <c r="P1019" s="10"/>
      <c r="Q1019" s="10"/>
      <c r="R1019" s="10"/>
      <c r="S1019" s="10"/>
      <c r="T1019" s="10"/>
      <c r="U1019" s="10"/>
      <c r="V1019" s="10"/>
      <c r="W1019" s="10"/>
      <c r="X1019" s="10"/>
      <c r="Y1019" s="10"/>
      <c r="AB1019" s="10"/>
      <c r="AC1019" s="10"/>
      <c r="AD1019" s="10"/>
      <c r="AE1019" s="10"/>
      <c r="AF1019" s="10"/>
      <c r="AG1019" s="10"/>
      <c r="AH1019" s="10"/>
      <c r="AI1019" s="10"/>
      <c r="AJ1019" s="10"/>
      <c r="AK1019" s="10"/>
      <c r="AL1019" s="10"/>
      <c r="AP1019" s="17"/>
      <c r="AQ1019" s="17"/>
      <c r="AR1019" s="17"/>
      <c r="AS1019" s="17"/>
      <c r="AT1019" s="17"/>
      <c r="AU1019" s="17"/>
      <c r="AV1019" s="17"/>
      <c r="AW1019" s="17"/>
      <c r="AX1019" s="17"/>
      <c r="AY1019" s="17"/>
    </row>
    <row r="1020" spans="1:51" x14ac:dyDescent="0.25">
      <c r="F1020"/>
      <c r="G1020" s="2"/>
      <c r="O1020" s="4"/>
      <c r="P1020" s="9"/>
      <c r="Q1020" s="9"/>
      <c r="R1020" s="9"/>
      <c r="S1020" s="9"/>
      <c r="T1020" s="9"/>
      <c r="U1020" s="9"/>
      <c r="V1020" s="9"/>
      <c r="W1020" s="9"/>
      <c r="X1020" s="9"/>
      <c r="Y1020" s="9"/>
      <c r="AB1020" s="3"/>
      <c r="AC1020" s="3"/>
      <c r="AD1020" s="3"/>
      <c r="AE1020" s="3"/>
      <c r="AF1020" s="3"/>
      <c r="AG1020" s="3"/>
      <c r="AH1020" s="3"/>
      <c r="AI1020" s="3"/>
      <c r="AJ1020" s="3"/>
      <c r="AK1020" s="3"/>
      <c r="AL1020" s="3"/>
      <c r="AP1020" s="1"/>
      <c r="AQ1020" s="1"/>
      <c r="AR1020" s="1"/>
      <c r="AS1020" s="1"/>
      <c r="AT1020" s="1"/>
      <c r="AU1020" s="1"/>
      <c r="AV1020" s="1"/>
      <c r="AW1020" s="1"/>
      <c r="AX1020" s="1"/>
      <c r="AY1020" s="1"/>
    </row>
    <row r="1021" spans="1:51" x14ac:dyDescent="0.25">
      <c r="F1021"/>
      <c r="G1021" s="2"/>
      <c r="O1021" s="4"/>
      <c r="P1021" s="9"/>
      <c r="Q1021" s="9"/>
      <c r="R1021" s="9"/>
      <c r="S1021" s="9"/>
      <c r="T1021" s="9"/>
      <c r="U1021" s="9"/>
      <c r="V1021" s="9"/>
      <c r="W1021" s="9"/>
      <c r="X1021" s="9"/>
      <c r="Y1021" s="9"/>
      <c r="AB1021" s="3"/>
      <c r="AC1021" s="3"/>
      <c r="AD1021" s="3"/>
      <c r="AE1021" s="3"/>
      <c r="AF1021" s="3"/>
      <c r="AG1021" s="3"/>
      <c r="AH1021" s="3"/>
      <c r="AI1021" s="3"/>
      <c r="AJ1021" s="3"/>
      <c r="AK1021" s="3"/>
      <c r="AL1021" s="3"/>
      <c r="AP1021" s="1"/>
      <c r="AQ1021" s="1"/>
      <c r="AR1021" s="1"/>
      <c r="AS1021" s="1"/>
      <c r="AT1021" s="1"/>
      <c r="AU1021" s="1"/>
      <c r="AV1021" s="1"/>
      <c r="AW1021" s="1"/>
      <c r="AX1021" s="1"/>
      <c r="AY1021" s="1"/>
    </row>
    <row r="1022" spans="1:51" x14ac:dyDescent="0.25">
      <c r="F1022"/>
      <c r="G1022" s="2"/>
      <c r="O1022" s="4"/>
      <c r="P1022" s="9"/>
      <c r="Q1022" s="9"/>
      <c r="R1022" s="9"/>
      <c r="S1022" s="9"/>
      <c r="T1022" s="9"/>
      <c r="U1022" s="9"/>
      <c r="V1022" s="9"/>
      <c r="W1022" s="9"/>
      <c r="X1022" s="9"/>
      <c r="Y1022" s="9"/>
      <c r="AB1022" s="3"/>
      <c r="AC1022" s="3"/>
      <c r="AD1022" s="3"/>
      <c r="AE1022" s="3"/>
      <c r="AF1022" s="3"/>
      <c r="AG1022" s="3"/>
      <c r="AH1022" s="3"/>
      <c r="AI1022" s="3"/>
      <c r="AJ1022" s="3"/>
      <c r="AK1022" s="3"/>
      <c r="AL1022" s="3"/>
      <c r="AP1022" s="1"/>
      <c r="AQ1022" s="1"/>
      <c r="AR1022" s="1"/>
      <c r="AS1022" s="1"/>
      <c r="AT1022" s="1"/>
      <c r="AU1022" s="1"/>
      <c r="AV1022" s="1"/>
      <c r="AW1022" s="1"/>
      <c r="AX1022" s="1"/>
      <c r="AY1022" s="1"/>
    </row>
    <row r="1023" spans="1:51" x14ac:dyDescent="0.25">
      <c r="F1023"/>
      <c r="G1023" s="2"/>
      <c r="O1023" s="4"/>
      <c r="P1023" s="9"/>
      <c r="Q1023" s="9"/>
      <c r="R1023" s="9"/>
      <c r="S1023" s="9"/>
      <c r="T1023" s="9"/>
      <c r="U1023" s="9"/>
      <c r="V1023" s="9"/>
      <c r="W1023" s="9"/>
      <c r="X1023" s="9"/>
      <c r="Y1023" s="9"/>
      <c r="AB1023" s="3"/>
      <c r="AC1023" s="3"/>
      <c r="AD1023" s="3"/>
      <c r="AE1023" s="3"/>
      <c r="AF1023" s="3"/>
      <c r="AG1023" s="3"/>
      <c r="AH1023" s="3"/>
      <c r="AI1023" s="3"/>
      <c r="AJ1023" s="3"/>
      <c r="AK1023" s="3"/>
      <c r="AL1023" s="3"/>
      <c r="AP1023" s="1"/>
      <c r="AQ1023" s="1"/>
      <c r="AR1023" s="1"/>
      <c r="AS1023" s="1"/>
      <c r="AT1023" s="1"/>
      <c r="AU1023" s="1"/>
      <c r="AV1023" s="1"/>
      <c r="AW1023" s="1"/>
      <c r="AX1023" s="1"/>
      <c r="AY1023" s="1"/>
    </row>
    <row r="1024" spans="1:51" x14ac:dyDescent="0.25">
      <c r="F1024"/>
      <c r="G1024" s="2"/>
      <c r="O1024" s="4"/>
      <c r="P1024" s="9"/>
      <c r="Q1024" s="9"/>
      <c r="R1024" s="9"/>
      <c r="S1024" s="9"/>
      <c r="T1024" s="9"/>
      <c r="U1024" s="9"/>
      <c r="V1024" s="9"/>
      <c r="W1024" s="9"/>
      <c r="X1024" s="9"/>
      <c r="Y1024" s="9"/>
      <c r="AB1024" s="3"/>
      <c r="AC1024" s="3"/>
      <c r="AD1024" s="3"/>
      <c r="AE1024" s="3"/>
      <c r="AF1024" s="3"/>
      <c r="AG1024" s="3"/>
      <c r="AH1024" s="3"/>
      <c r="AI1024" s="3"/>
      <c r="AJ1024" s="3"/>
      <c r="AK1024" s="3"/>
      <c r="AL1024" s="3"/>
      <c r="AP1024" s="1"/>
      <c r="AQ1024" s="1"/>
      <c r="AR1024" s="1"/>
      <c r="AS1024" s="1"/>
      <c r="AT1024" s="1"/>
      <c r="AU1024" s="1"/>
      <c r="AV1024" s="1"/>
      <c r="AW1024" s="1"/>
      <c r="AX1024" s="1"/>
      <c r="AY1024" s="1"/>
    </row>
    <row r="1025" spans="6:51" x14ac:dyDescent="0.25">
      <c r="F1025"/>
      <c r="G1025" s="2"/>
      <c r="O1025" s="4"/>
      <c r="P1025" s="9"/>
      <c r="Q1025" s="9"/>
      <c r="R1025" s="9"/>
      <c r="S1025" s="9"/>
      <c r="T1025" s="9"/>
      <c r="U1025" s="9"/>
      <c r="V1025" s="9"/>
      <c r="W1025" s="9"/>
      <c r="X1025" s="9"/>
      <c r="Y1025" s="9"/>
      <c r="AB1025" s="3"/>
      <c r="AC1025" s="3"/>
      <c r="AD1025" s="3"/>
      <c r="AE1025" s="3"/>
      <c r="AF1025" s="3"/>
      <c r="AG1025" s="3"/>
      <c r="AH1025" s="3"/>
      <c r="AI1025" s="3"/>
      <c r="AJ1025" s="3"/>
      <c r="AK1025" s="3"/>
      <c r="AL1025" s="3"/>
      <c r="AP1025" s="1"/>
      <c r="AQ1025" s="1"/>
      <c r="AR1025" s="1"/>
      <c r="AS1025" s="1"/>
      <c r="AT1025" s="1"/>
      <c r="AU1025" s="1"/>
      <c r="AV1025" s="1"/>
      <c r="AW1025" s="1"/>
      <c r="AX1025" s="1"/>
      <c r="AY1025" s="1"/>
    </row>
    <row r="1026" spans="6:51" x14ac:dyDescent="0.25">
      <c r="F1026"/>
      <c r="G1026" s="2"/>
      <c r="O1026" s="4"/>
      <c r="P1026" s="9"/>
      <c r="Q1026" s="9"/>
      <c r="R1026" s="9"/>
      <c r="S1026" s="9"/>
      <c r="T1026" s="9"/>
      <c r="U1026" s="9"/>
      <c r="V1026" s="9"/>
      <c r="W1026" s="9"/>
      <c r="X1026" s="9"/>
      <c r="Y1026" s="9"/>
      <c r="AB1026" s="3"/>
      <c r="AC1026" s="3"/>
      <c r="AD1026" s="3"/>
      <c r="AE1026" s="3"/>
      <c r="AF1026" s="3"/>
      <c r="AG1026" s="3"/>
      <c r="AH1026" s="3"/>
      <c r="AI1026" s="3"/>
      <c r="AJ1026" s="3"/>
      <c r="AK1026" s="3"/>
      <c r="AL1026" s="3"/>
      <c r="AP1026" s="1"/>
      <c r="AQ1026" s="1"/>
      <c r="AR1026" s="1"/>
      <c r="AS1026" s="1"/>
      <c r="AT1026" s="1"/>
      <c r="AU1026" s="1"/>
      <c r="AV1026" s="1"/>
      <c r="AW1026" s="1"/>
      <c r="AX1026" s="1"/>
      <c r="AY1026" s="1"/>
    </row>
    <row r="1027" spans="6:51" x14ac:dyDescent="0.25">
      <c r="F1027"/>
      <c r="G1027" s="2"/>
      <c r="O1027" s="4"/>
      <c r="P1027" s="9"/>
      <c r="Q1027" s="9"/>
      <c r="R1027" s="9"/>
      <c r="S1027" s="9"/>
      <c r="T1027" s="9"/>
      <c r="U1027" s="9"/>
      <c r="V1027" s="9"/>
      <c r="W1027" s="9"/>
      <c r="X1027" s="9"/>
      <c r="Y1027" s="9"/>
      <c r="AB1027" s="3"/>
      <c r="AC1027" s="3"/>
      <c r="AD1027" s="3"/>
      <c r="AE1027" s="3"/>
      <c r="AF1027" s="3"/>
      <c r="AG1027" s="3"/>
      <c r="AH1027" s="3"/>
      <c r="AI1027" s="3"/>
      <c r="AJ1027" s="3"/>
      <c r="AK1027" s="3"/>
      <c r="AL1027" s="3"/>
      <c r="AP1027" s="1"/>
      <c r="AQ1027" s="1"/>
      <c r="AR1027" s="1"/>
      <c r="AS1027" s="1"/>
      <c r="AT1027" s="1"/>
      <c r="AU1027" s="1"/>
      <c r="AV1027" s="1"/>
      <c r="AW1027" s="1"/>
      <c r="AX1027" s="1"/>
      <c r="AY1027" s="1"/>
    </row>
    <row r="1028" spans="6:51" x14ac:dyDescent="0.25">
      <c r="F1028"/>
      <c r="G1028" s="2"/>
      <c r="O1028" s="4"/>
      <c r="P1028" s="9"/>
      <c r="Q1028" s="9"/>
      <c r="R1028" s="9"/>
      <c r="S1028" s="9"/>
      <c r="T1028" s="9"/>
      <c r="U1028" s="9"/>
      <c r="V1028" s="9"/>
      <c r="W1028" s="9"/>
      <c r="X1028" s="9"/>
      <c r="Y1028" s="9"/>
      <c r="AB1028" s="3"/>
      <c r="AC1028" s="3"/>
      <c r="AD1028" s="3"/>
      <c r="AE1028" s="3"/>
      <c r="AF1028" s="3"/>
      <c r="AG1028" s="3"/>
      <c r="AH1028" s="3"/>
      <c r="AI1028" s="3"/>
      <c r="AJ1028" s="3"/>
      <c r="AK1028" s="3"/>
      <c r="AL1028" s="3"/>
      <c r="AP1028" s="1"/>
      <c r="AQ1028" s="1"/>
      <c r="AR1028" s="1"/>
      <c r="AS1028" s="1"/>
      <c r="AT1028" s="1"/>
      <c r="AU1028" s="1"/>
      <c r="AV1028" s="1"/>
      <c r="AW1028" s="1"/>
      <c r="AX1028" s="1"/>
      <c r="AY1028" s="1"/>
    </row>
    <row r="1029" spans="6:51" x14ac:dyDescent="0.25">
      <c r="F1029"/>
      <c r="G1029" s="2"/>
      <c r="O1029" s="4"/>
      <c r="P1029" s="9"/>
      <c r="Q1029" s="9"/>
      <c r="R1029" s="9"/>
      <c r="S1029" s="9"/>
      <c r="T1029" s="9"/>
      <c r="U1029" s="9"/>
      <c r="V1029" s="9"/>
      <c r="W1029" s="9"/>
      <c r="X1029" s="9"/>
      <c r="Y1029" s="9"/>
      <c r="AB1029" s="3"/>
      <c r="AC1029" s="3"/>
      <c r="AD1029" s="3"/>
      <c r="AE1029" s="3"/>
      <c r="AF1029" s="3"/>
      <c r="AG1029" s="3"/>
      <c r="AH1029" s="3"/>
      <c r="AI1029" s="3"/>
      <c r="AJ1029" s="3"/>
      <c r="AK1029" s="3"/>
      <c r="AL1029" s="3"/>
      <c r="AP1029" s="1"/>
      <c r="AQ1029" s="1"/>
      <c r="AR1029" s="1"/>
      <c r="AS1029" s="1"/>
      <c r="AT1029" s="1"/>
      <c r="AU1029" s="1"/>
      <c r="AV1029" s="1"/>
      <c r="AW1029" s="1"/>
      <c r="AX1029" s="1"/>
      <c r="AY1029" s="1"/>
    </row>
    <row r="1030" spans="6:51" x14ac:dyDescent="0.25">
      <c r="F1030"/>
      <c r="G1030" s="2"/>
      <c r="O1030" s="4"/>
      <c r="P1030" s="9"/>
      <c r="Q1030" s="9"/>
      <c r="R1030" s="9"/>
      <c r="S1030" s="9"/>
      <c r="T1030" s="9"/>
      <c r="U1030" s="9"/>
      <c r="V1030" s="9"/>
      <c r="W1030" s="9"/>
      <c r="X1030" s="9"/>
      <c r="Y1030" s="9"/>
      <c r="AB1030" s="3"/>
      <c r="AC1030" s="3"/>
      <c r="AD1030" s="3"/>
      <c r="AE1030" s="3"/>
      <c r="AF1030" s="3"/>
      <c r="AG1030" s="3"/>
      <c r="AH1030" s="3"/>
      <c r="AI1030" s="3"/>
      <c r="AJ1030" s="3"/>
      <c r="AK1030" s="3"/>
      <c r="AL1030" s="3"/>
      <c r="AP1030" s="1"/>
      <c r="AQ1030" s="1"/>
      <c r="AR1030" s="1"/>
      <c r="AS1030" s="1"/>
      <c r="AT1030" s="1"/>
      <c r="AU1030" s="1"/>
      <c r="AV1030" s="1"/>
      <c r="AW1030" s="1"/>
      <c r="AX1030" s="1"/>
      <c r="AY1030" s="1"/>
    </row>
    <row r="1031" spans="6:51" x14ac:dyDescent="0.25">
      <c r="F1031"/>
      <c r="G1031" s="2"/>
      <c r="O1031" s="4"/>
      <c r="P1031" s="9"/>
      <c r="Q1031" s="9"/>
      <c r="R1031" s="9"/>
      <c r="S1031" s="9"/>
      <c r="T1031" s="9"/>
      <c r="U1031" s="9"/>
      <c r="V1031" s="9"/>
      <c r="W1031" s="9"/>
      <c r="X1031" s="9"/>
      <c r="Y1031" s="9"/>
      <c r="AB1031" s="3"/>
      <c r="AC1031" s="3"/>
      <c r="AD1031" s="3"/>
      <c r="AE1031" s="3"/>
      <c r="AF1031" s="3"/>
      <c r="AG1031" s="3"/>
      <c r="AH1031" s="3"/>
      <c r="AI1031" s="3"/>
      <c r="AJ1031" s="3"/>
      <c r="AK1031" s="3"/>
      <c r="AL1031" s="3"/>
      <c r="AP1031" s="1"/>
      <c r="AQ1031" s="1"/>
      <c r="AR1031" s="1"/>
      <c r="AS1031" s="1"/>
      <c r="AT1031" s="1"/>
      <c r="AU1031" s="1"/>
      <c r="AV1031" s="1"/>
      <c r="AW1031" s="1"/>
      <c r="AX1031" s="1"/>
      <c r="AY1031" s="1"/>
    </row>
    <row r="1032" spans="6:51" x14ac:dyDescent="0.25">
      <c r="F1032"/>
      <c r="G1032" s="2"/>
      <c r="O1032" s="4"/>
      <c r="P1032" s="9"/>
      <c r="Q1032" s="9"/>
      <c r="R1032" s="9"/>
      <c r="S1032" s="9"/>
      <c r="T1032" s="9"/>
      <c r="U1032" s="9"/>
      <c r="V1032" s="9"/>
      <c r="W1032" s="9"/>
      <c r="X1032" s="9"/>
      <c r="Y1032" s="9"/>
      <c r="AB1032" s="3"/>
      <c r="AC1032" s="3"/>
      <c r="AD1032" s="3"/>
      <c r="AE1032" s="3"/>
      <c r="AF1032" s="3"/>
      <c r="AG1032" s="3"/>
      <c r="AH1032" s="3"/>
      <c r="AI1032" s="3"/>
      <c r="AJ1032" s="3"/>
      <c r="AK1032" s="3"/>
      <c r="AL1032" s="3"/>
      <c r="AP1032" s="1"/>
      <c r="AQ1032" s="1"/>
      <c r="AR1032" s="1"/>
      <c r="AS1032" s="1"/>
      <c r="AT1032" s="1"/>
      <c r="AU1032" s="1"/>
      <c r="AV1032" s="1"/>
      <c r="AW1032" s="1"/>
      <c r="AX1032" s="1"/>
      <c r="AY1032" s="1"/>
    </row>
    <row r="1033" spans="6:51" x14ac:dyDescent="0.25">
      <c r="F1033"/>
      <c r="G1033" s="2"/>
      <c r="O1033" s="4"/>
      <c r="P1033" s="9"/>
      <c r="Q1033" s="9"/>
      <c r="R1033" s="9"/>
      <c r="S1033" s="9"/>
      <c r="T1033" s="9"/>
      <c r="U1033" s="9"/>
      <c r="V1033" s="9"/>
      <c r="W1033" s="9"/>
      <c r="X1033" s="9"/>
      <c r="Y1033" s="9"/>
      <c r="AB1033" s="3"/>
      <c r="AC1033" s="3"/>
      <c r="AD1033" s="3"/>
      <c r="AE1033" s="3"/>
      <c r="AF1033" s="3"/>
      <c r="AG1033" s="3"/>
      <c r="AH1033" s="3"/>
      <c r="AI1033" s="3"/>
      <c r="AJ1033" s="3"/>
      <c r="AK1033" s="3"/>
      <c r="AL1033" s="3"/>
      <c r="AP1033" s="1"/>
      <c r="AQ1033" s="1"/>
      <c r="AR1033" s="1"/>
      <c r="AS1033" s="1"/>
      <c r="AT1033" s="1"/>
      <c r="AU1033" s="1"/>
      <c r="AV1033" s="1"/>
      <c r="AW1033" s="1"/>
      <c r="AX1033" s="1"/>
      <c r="AY1033" s="1"/>
    </row>
    <row r="1034" spans="6:51" x14ac:dyDescent="0.25">
      <c r="F1034"/>
      <c r="G1034" s="2"/>
      <c r="O1034" s="4"/>
      <c r="P1034" s="9"/>
      <c r="Q1034" s="9"/>
      <c r="R1034" s="9"/>
      <c r="S1034" s="9"/>
      <c r="T1034" s="9"/>
      <c r="U1034" s="9"/>
      <c r="V1034" s="9"/>
      <c r="W1034" s="9"/>
      <c r="X1034" s="9"/>
      <c r="Y1034" s="9"/>
      <c r="AB1034" s="3"/>
      <c r="AC1034" s="3"/>
      <c r="AD1034" s="3"/>
      <c r="AE1034" s="3"/>
      <c r="AF1034" s="3"/>
      <c r="AG1034" s="3"/>
      <c r="AH1034" s="3"/>
      <c r="AI1034" s="3"/>
      <c r="AJ1034" s="3"/>
      <c r="AK1034" s="3"/>
      <c r="AL1034" s="3"/>
      <c r="AP1034" s="1"/>
      <c r="AQ1034" s="1"/>
      <c r="AR1034" s="1"/>
      <c r="AS1034" s="1"/>
      <c r="AT1034" s="1"/>
      <c r="AU1034" s="1"/>
      <c r="AV1034" s="1"/>
      <c r="AW1034" s="1"/>
      <c r="AX1034" s="1"/>
      <c r="AY1034" s="1"/>
    </row>
    <row r="1035" spans="6:51" x14ac:dyDescent="0.25">
      <c r="F1035"/>
      <c r="G1035" s="2"/>
      <c r="O1035" s="4"/>
      <c r="P1035" s="9"/>
      <c r="Q1035" s="9"/>
      <c r="R1035" s="9"/>
      <c r="S1035" s="9"/>
      <c r="T1035" s="9"/>
      <c r="U1035" s="9"/>
      <c r="V1035" s="9"/>
      <c r="W1035" s="9"/>
      <c r="X1035" s="9"/>
      <c r="Y1035" s="9"/>
      <c r="AB1035" s="3"/>
      <c r="AC1035" s="3"/>
      <c r="AD1035" s="3"/>
      <c r="AE1035" s="3"/>
      <c r="AF1035" s="3"/>
      <c r="AG1035" s="3"/>
      <c r="AH1035" s="3"/>
      <c r="AI1035" s="3"/>
      <c r="AJ1035" s="3"/>
      <c r="AK1035" s="3"/>
      <c r="AL1035" s="3"/>
      <c r="AP1035" s="1"/>
      <c r="AQ1035" s="1"/>
      <c r="AR1035" s="1"/>
      <c r="AS1035" s="1"/>
      <c r="AT1035" s="1"/>
      <c r="AU1035" s="1"/>
      <c r="AV1035" s="1"/>
      <c r="AW1035" s="1"/>
      <c r="AX1035" s="1"/>
      <c r="AY1035" s="1"/>
    </row>
    <row r="1036" spans="6:51" x14ac:dyDescent="0.25">
      <c r="F1036"/>
      <c r="G1036" s="2"/>
      <c r="O1036" s="4"/>
      <c r="P1036" s="9"/>
      <c r="Q1036" s="9"/>
      <c r="R1036" s="9"/>
      <c r="S1036" s="9"/>
      <c r="T1036" s="9"/>
      <c r="U1036" s="9"/>
      <c r="V1036" s="9"/>
      <c r="W1036" s="9"/>
      <c r="X1036" s="9"/>
      <c r="Y1036" s="9"/>
      <c r="AB1036" s="3"/>
      <c r="AC1036" s="3"/>
      <c r="AD1036" s="3"/>
      <c r="AE1036" s="3"/>
      <c r="AF1036" s="3"/>
      <c r="AG1036" s="3"/>
      <c r="AH1036" s="3"/>
      <c r="AI1036" s="3"/>
      <c r="AJ1036" s="3"/>
      <c r="AK1036" s="3"/>
      <c r="AL1036" s="3"/>
      <c r="AP1036" s="1"/>
      <c r="AQ1036" s="1"/>
      <c r="AR1036" s="1"/>
      <c r="AS1036" s="1"/>
      <c r="AT1036" s="1"/>
      <c r="AU1036" s="1"/>
      <c r="AV1036" s="1"/>
      <c r="AW1036" s="1"/>
      <c r="AX1036" s="1"/>
      <c r="AY1036" s="1"/>
    </row>
    <row r="1037" spans="6:51" x14ac:dyDescent="0.25">
      <c r="F1037" s="2"/>
      <c r="G1037" s="2"/>
      <c r="O1037" s="4"/>
      <c r="P1037" s="9"/>
      <c r="Q1037" s="9"/>
      <c r="R1037" s="9"/>
      <c r="S1037" s="9"/>
      <c r="T1037" s="9"/>
      <c r="U1037" s="9"/>
      <c r="V1037" s="9"/>
      <c r="W1037" s="9"/>
      <c r="X1037" s="9"/>
      <c r="Y1037" s="9"/>
      <c r="AB1037" s="3"/>
      <c r="AC1037" s="3"/>
      <c r="AD1037" s="3"/>
      <c r="AE1037" s="3"/>
      <c r="AF1037" s="3"/>
      <c r="AG1037" s="3"/>
      <c r="AH1037" s="3"/>
      <c r="AI1037" s="3"/>
      <c r="AJ1037" s="3"/>
      <c r="AK1037" s="3"/>
      <c r="AL1037" s="3"/>
      <c r="AP1037" s="1"/>
      <c r="AQ1037" s="1"/>
      <c r="AR1037" s="1"/>
      <c r="AS1037" s="1"/>
      <c r="AT1037" s="1"/>
      <c r="AU1037" s="1"/>
      <c r="AV1037" s="1"/>
      <c r="AW1037" s="1"/>
      <c r="AX1037" s="1"/>
      <c r="AY1037" s="1"/>
    </row>
    <row r="1038" spans="6:51" x14ac:dyDescent="0.25">
      <c r="F1038" s="2"/>
      <c r="G1038" s="2"/>
      <c r="O1038" s="4"/>
      <c r="P1038" s="9"/>
      <c r="Q1038" s="9"/>
      <c r="R1038" s="9"/>
      <c r="S1038" s="9"/>
      <c r="T1038" s="9"/>
      <c r="U1038" s="9"/>
      <c r="V1038" s="9"/>
      <c r="W1038" s="9"/>
      <c r="X1038" s="9"/>
      <c r="Y1038" s="9"/>
      <c r="AB1038" s="3"/>
      <c r="AC1038" s="3"/>
      <c r="AD1038" s="3"/>
      <c r="AE1038" s="3"/>
      <c r="AF1038" s="3"/>
      <c r="AG1038" s="3"/>
      <c r="AH1038" s="3"/>
      <c r="AI1038" s="3"/>
      <c r="AJ1038" s="3"/>
      <c r="AK1038" s="3"/>
      <c r="AL1038" s="3"/>
      <c r="AP1038" s="1"/>
      <c r="AQ1038" s="1"/>
      <c r="AR1038" s="1"/>
      <c r="AS1038" s="1"/>
      <c r="AT1038" s="1"/>
      <c r="AU1038" s="1"/>
      <c r="AV1038" s="1"/>
      <c r="AW1038" s="1"/>
      <c r="AX1038" s="1"/>
      <c r="AY1038" s="1"/>
    </row>
    <row r="1039" spans="6:51" x14ac:dyDescent="0.25">
      <c r="F1039" s="2"/>
      <c r="G1039" s="2"/>
      <c r="O1039" s="4"/>
      <c r="P1039" s="9"/>
      <c r="Q1039" s="9"/>
      <c r="R1039" s="9"/>
      <c r="S1039" s="9"/>
      <c r="T1039" s="9"/>
      <c r="U1039" s="9"/>
      <c r="V1039" s="9"/>
      <c r="W1039" s="9"/>
      <c r="X1039" s="9"/>
      <c r="Y1039" s="9"/>
      <c r="AB1039" s="3"/>
      <c r="AC1039" s="3"/>
      <c r="AD1039" s="3"/>
      <c r="AE1039" s="3"/>
      <c r="AF1039" s="3"/>
      <c r="AG1039" s="3"/>
      <c r="AH1039" s="3"/>
      <c r="AI1039" s="3"/>
      <c r="AJ1039" s="3"/>
      <c r="AK1039" s="3"/>
      <c r="AL1039" s="3"/>
      <c r="AP1039" s="1"/>
      <c r="AQ1039" s="1"/>
      <c r="AR1039" s="1"/>
      <c r="AS1039" s="1"/>
      <c r="AT1039" s="1"/>
      <c r="AU1039" s="1"/>
      <c r="AV1039" s="1"/>
      <c r="AW1039" s="1"/>
      <c r="AX1039" s="1"/>
      <c r="AY1039" s="1"/>
    </row>
    <row r="1040" spans="6:51" x14ac:dyDescent="0.25">
      <c r="F1040" s="2"/>
      <c r="G1040" s="2"/>
      <c r="O1040" s="4"/>
      <c r="P1040" s="9"/>
      <c r="Q1040" s="9"/>
      <c r="R1040" s="9"/>
      <c r="S1040" s="9"/>
      <c r="T1040" s="9"/>
      <c r="U1040" s="9"/>
      <c r="V1040" s="9"/>
      <c r="W1040" s="9"/>
      <c r="X1040" s="9"/>
      <c r="Y1040" s="9"/>
      <c r="AB1040" s="3"/>
      <c r="AC1040" s="3"/>
      <c r="AD1040" s="3"/>
      <c r="AE1040" s="3"/>
      <c r="AF1040" s="3"/>
      <c r="AG1040" s="3"/>
      <c r="AH1040" s="3"/>
      <c r="AI1040" s="3"/>
      <c r="AJ1040" s="3"/>
      <c r="AK1040" s="3"/>
      <c r="AL1040" s="3"/>
      <c r="AP1040" s="1"/>
      <c r="AQ1040" s="1"/>
      <c r="AR1040" s="1"/>
      <c r="AS1040" s="1"/>
      <c r="AT1040" s="1"/>
      <c r="AU1040" s="1"/>
      <c r="AV1040" s="1"/>
      <c r="AW1040" s="1"/>
      <c r="AX1040" s="1"/>
      <c r="AY1040" s="1"/>
    </row>
    <row r="1041" spans="1:51" x14ac:dyDescent="0.25">
      <c r="F1041"/>
      <c r="G1041" s="2"/>
      <c r="O1041" s="4"/>
      <c r="P1041" s="9"/>
      <c r="Q1041" s="9"/>
      <c r="R1041" s="9"/>
      <c r="S1041" s="9"/>
      <c r="T1041" s="9"/>
      <c r="U1041" s="9"/>
      <c r="V1041" s="9"/>
      <c r="W1041" s="9"/>
      <c r="X1041" s="9"/>
      <c r="Y1041" s="9"/>
      <c r="AB1041" s="3"/>
      <c r="AC1041" s="3"/>
      <c r="AD1041" s="3"/>
      <c r="AE1041" s="3"/>
      <c r="AF1041" s="3"/>
      <c r="AG1041" s="3"/>
      <c r="AH1041" s="3"/>
      <c r="AI1041" s="3"/>
      <c r="AJ1041" s="3"/>
      <c r="AK1041" s="3"/>
      <c r="AL1041" s="3"/>
      <c r="AP1041" s="1"/>
      <c r="AQ1041" s="1"/>
      <c r="AR1041" s="1"/>
      <c r="AS1041" s="1"/>
      <c r="AT1041" s="1"/>
      <c r="AU1041" s="1"/>
      <c r="AV1041" s="1"/>
      <c r="AW1041" s="1"/>
      <c r="AX1041" s="1"/>
      <c r="AY1041" s="1"/>
    </row>
    <row r="1042" spans="1:51" x14ac:dyDescent="0.25">
      <c r="F1042" s="2"/>
      <c r="G1042" s="2"/>
      <c r="O1042" s="4"/>
      <c r="P1042" s="9"/>
      <c r="Q1042" s="9"/>
      <c r="R1042" s="9"/>
      <c r="S1042" s="9"/>
      <c r="T1042" s="9"/>
      <c r="U1042" s="9"/>
      <c r="V1042" s="9"/>
      <c r="W1042" s="9"/>
      <c r="X1042" s="9"/>
      <c r="Y1042" s="9"/>
      <c r="AB1042" s="3"/>
      <c r="AC1042" s="3"/>
      <c r="AD1042" s="3"/>
      <c r="AE1042" s="3"/>
      <c r="AF1042" s="3"/>
      <c r="AG1042" s="3"/>
      <c r="AH1042" s="3"/>
      <c r="AI1042" s="3"/>
      <c r="AJ1042" s="3"/>
      <c r="AK1042" s="3"/>
      <c r="AL1042" s="3"/>
      <c r="AP1042" s="1"/>
      <c r="AQ1042" s="1"/>
      <c r="AR1042" s="1"/>
      <c r="AS1042" s="1"/>
      <c r="AT1042" s="1"/>
      <c r="AU1042" s="1"/>
      <c r="AV1042" s="1"/>
      <c r="AW1042" s="1"/>
      <c r="AX1042" s="1"/>
      <c r="AY1042" s="1"/>
    </row>
    <row r="1043" spans="1:51" x14ac:dyDescent="0.25">
      <c r="F1043" s="2"/>
      <c r="G1043" s="2"/>
      <c r="O1043" s="4"/>
      <c r="P1043" s="9"/>
      <c r="Q1043" s="9"/>
      <c r="R1043" s="9"/>
      <c r="S1043" s="9"/>
      <c r="T1043" s="9"/>
      <c r="U1043" s="9"/>
      <c r="V1043" s="9"/>
      <c r="W1043" s="9"/>
      <c r="X1043" s="9"/>
      <c r="Y1043" s="9"/>
      <c r="AB1043" s="3"/>
      <c r="AC1043" s="3"/>
      <c r="AD1043" s="3"/>
      <c r="AE1043" s="3"/>
      <c r="AF1043" s="3"/>
      <c r="AG1043" s="3"/>
      <c r="AH1043" s="3"/>
      <c r="AI1043" s="3"/>
      <c r="AJ1043" s="3"/>
      <c r="AK1043" s="3"/>
      <c r="AL1043" s="3"/>
      <c r="AP1043" s="1"/>
      <c r="AQ1043" s="1"/>
      <c r="AR1043" s="1"/>
      <c r="AS1043" s="1"/>
      <c r="AT1043" s="1"/>
      <c r="AU1043" s="1"/>
      <c r="AV1043" s="1"/>
      <c r="AW1043" s="1"/>
      <c r="AX1043" s="1"/>
      <c r="AY1043" s="1"/>
    </row>
    <row r="1044" spans="1:51" x14ac:dyDescent="0.25">
      <c r="F1044" s="2"/>
      <c r="G1044" s="2"/>
      <c r="O1044" s="4"/>
      <c r="P1044" s="9"/>
      <c r="Q1044" s="9"/>
      <c r="R1044" s="9"/>
      <c r="S1044" s="9"/>
      <c r="T1044" s="9"/>
      <c r="U1044" s="9"/>
      <c r="V1044" s="9"/>
      <c r="W1044" s="9"/>
      <c r="X1044" s="9"/>
      <c r="Y1044" s="9"/>
      <c r="AB1044" s="3"/>
      <c r="AC1044" s="3"/>
      <c r="AD1044" s="3"/>
      <c r="AE1044" s="3"/>
      <c r="AF1044" s="3"/>
      <c r="AG1044" s="3"/>
      <c r="AH1044" s="3"/>
      <c r="AI1044" s="3"/>
      <c r="AJ1044" s="3"/>
      <c r="AK1044" s="3"/>
      <c r="AL1044" s="3"/>
      <c r="AP1044" s="1"/>
      <c r="AQ1044" s="1"/>
      <c r="AR1044" s="1"/>
      <c r="AS1044" s="1"/>
      <c r="AT1044" s="1"/>
      <c r="AU1044" s="1"/>
      <c r="AV1044" s="1"/>
      <c r="AW1044" s="1"/>
      <c r="AX1044" s="1"/>
      <c r="AY1044" s="1"/>
    </row>
    <row r="1045" spans="1:51" x14ac:dyDescent="0.25">
      <c r="F1045"/>
      <c r="G1045" s="2"/>
      <c r="O1045" s="4"/>
      <c r="P1045" s="9"/>
      <c r="Q1045" s="9"/>
      <c r="R1045" s="9"/>
      <c r="S1045" s="9"/>
      <c r="T1045" s="9"/>
      <c r="U1045" s="9"/>
      <c r="V1045" s="9"/>
      <c r="W1045" s="9"/>
      <c r="X1045" s="9"/>
      <c r="Y1045" s="9"/>
      <c r="AB1045" s="3"/>
      <c r="AC1045" s="3"/>
      <c r="AD1045" s="3"/>
      <c r="AE1045" s="3"/>
      <c r="AF1045" s="3"/>
      <c r="AG1045" s="3"/>
      <c r="AH1045" s="3"/>
      <c r="AI1045" s="3"/>
      <c r="AJ1045" s="3"/>
      <c r="AK1045" s="3"/>
      <c r="AL1045" s="3"/>
      <c r="AP1045" s="1"/>
      <c r="AQ1045" s="1"/>
      <c r="AR1045" s="1"/>
      <c r="AS1045" s="1"/>
      <c r="AT1045" s="1"/>
      <c r="AU1045" s="1"/>
      <c r="AV1045" s="1"/>
      <c r="AW1045" s="1"/>
      <c r="AX1045" s="1"/>
      <c r="AY1045" s="1"/>
    </row>
    <row r="1046" spans="1:51" x14ac:dyDescent="0.25">
      <c r="F1046"/>
      <c r="G1046" s="2"/>
      <c r="O1046" s="4"/>
      <c r="P1046" s="9"/>
      <c r="Q1046" s="9"/>
      <c r="R1046" s="9"/>
      <c r="S1046" s="9"/>
      <c r="T1046" s="9"/>
      <c r="U1046" s="9"/>
      <c r="V1046" s="9"/>
      <c r="W1046" s="9"/>
      <c r="X1046" s="9"/>
      <c r="Y1046" s="9"/>
      <c r="AB1046" s="3"/>
      <c r="AC1046" s="3"/>
      <c r="AD1046" s="3"/>
      <c r="AE1046" s="3"/>
      <c r="AF1046" s="3"/>
      <c r="AG1046" s="3"/>
      <c r="AH1046" s="3"/>
      <c r="AI1046" s="3"/>
      <c r="AJ1046" s="3"/>
      <c r="AK1046" s="3"/>
      <c r="AL1046" s="3"/>
      <c r="AP1046" s="1"/>
      <c r="AQ1046" s="1"/>
      <c r="AR1046" s="1"/>
      <c r="AS1046" s="1"/>
      <c r="AT1046" s="1"/>
      <c r="AU1046" s="1"/>
      <c r="AV1046" s="1"/>
      <c r="AW1046" s="1"/>
      <c r="AX1046" s="1"/>
      <c r="AY1046" s="1"/>
    </row>
    <row r="1047" spans="1:51" x14ac:dyDescent="0.25">
      <c r="F1047"/>
      <c r="G1047" s="2"/>
      <c r="O1047" s="4"/>
      <c r="P1047" s="9"/>
      <c r="Q1047" s="9"/>
      <c r="R1047" s="9"/>
      <c r="S1047" s="9"/>
      <c r="T1047" s="9"/>
      <c r="U1047" s="9"/>
      <c r="V1047" s="9"/>
      <c r="W1047" s="9"/>
      <c r="X1047" s="9"/>
      <c r="Y1047" s="9"/>
      <c r="AB1047" s="3"/>
      <c r="AC1047" s="3"/>
      <c r="AD1047" s="3"/>
      <c r="AE1047" s="3"/>
      <c r="AF1047" s="3"/>
      <c r="AG1047" s="3"/>
      <c r="AH1047" s="3"/>
      <c r="AI1047" s="3"/>
      <c r="AJ1047" s="3"/>
      <c r="AK1047" s="3"/>
      <c r="AL1047" s="3"/>
      <c r="AP1047" s="1"/>
      <c r="AQ1047" s="1"/>
      <c r="AR1047" s="1"/>
      <c r="AS1047" s="1"/>
      <c r="AT1047" s="1"/>
      <c r="AU1047" s="1"/>
      <c r="AV1047" s="1"/>
      <c r="AW1047" s="1"/>
      <c r="AX1047" s="1"/>
      <c r="AY1047" s="1"/>
    </row>
    <row r="1048" spans="1:51" s="14" customFormat="1" x14ac:dyDescent="0.25">
      <c r="G1048" s="15"/>
      <c r="O1048" s="16"/>
      <c r="P1048" s="10"/>
      <c r="Q1048" s="10"/>
      <c r="R1048" s="10"/>
      <c r="S1048" s="10"/>
      <c r="T1048" s="10"/>
      <c r="U1048" s="10"/>
      <c r="V1048" s="10"/>
      <c r="W1048" s="10"/>
      <c r="X1048" s="10"/>
      <c r="Y1048" s="10"/>
      <c r="AB1048" s="10"/>
      <c r="AC1048" s="10"/>
      <c r="AD1048" s="10"/>
      <c r="AE1048" s="10"/>
      <c r="AF1048" s="10"/>
      <c r="AG1048" s="10"/>
      <c r="AH1048" s="10"/>
      <c r="AI1048" s="10"/>
      <c r="AJ1048" s="10"/>
      <c r="AK1048" s="10"/>
      <c r="AL1048" s="10"/>
      <c r="AP1048" s="17"/>
      <c r="AQ1048" s="17"/>
      <c r="AR1048" s="17"/>
      <c r="AS1048" s="17"/>
      <c r="AT1048" s="17"/>
      <c r="AU1048" s="17"/>
      <c r="AV1048" s="17"/>
      <c r="AW1048" s="17"/>
      <c r="AX1048" s="17"/>
      <c r="AY1048" s="17"/>
    </row>
    <row r="1049" spans="1:51" s="14" customFormat="1" x14ac:dyDescent="0.25">
      <c r="A1049" s="18"/>
      <c r="G1049" s="15"/>
      <c r="O1049" s="16"/>
      <c r="P1049" s="10"/>
      <c r="Q1049" s="10"/>
      <c r="R1049" s="10"/>
      <c r="S1049" s="10"/>
      <c r="T1049" s="10"/>
      <c r="U1049" s="10"/>
      <c r="V1049" s="10"/>
      <c r="W1049" s="10"/>
      <c r="X1049" s="10"/>
      <c r="Y1049" s="10"/>
      <c r="AB1049" s="10"/>
      <c r="AC1049" s="10"/>
      <c r="AD1049" s="10"/>
      <c r="AE1049" s="10"/>
      <c r="AF1049" s="10"/>
      <c r="AG1049" s="10"/>
      <c r="AH1049" s="10"/>
      <c r="AI1049" s="10"/>
      <c r="AJ1049" s="10"/>
      <c r="AK1049" s="10"/>
      <c r="AL1049" s="10"/>
      <c r="AP1049" s="17"/>
      <c r="AQ1049" s="17"/>
      <c r="AR1049" s="17"/>
      <c r="AS1049" s="17"/>
      <c r="AT1049" s="17"/>
      <c r="AU1049" s="17"/>
      <c r="AV1049" s="17"/>
      <c r="AW1049" s="17"/>
      <c r="AX1049" s="17"/>
      <c r="AY1049" s="17"/>
    </row>
    <row r="1050" spans="1:51" x14ac:dyDescent="0.25">
      <c r="F1050" s="2"/>
      <c r="G1050" s="2"/>
      <c r="O1050" s="4"/>
      <c r="P1050" s="9"/>
      <c r="Q1050" s="9"/>
      <c r="R1050" s="9"/>
      <c r="S1050" s="9"/>
      <c r="T1050" s="9"/>
      <c r="U1050" s="9"/>
      <c r="V1050" s="9"/>
      <c r="W1050" s="9"/>
      <c r="X1050" s="9"/>
      <c r="Y1050" s="9"/>
      <c r="AB1050" s="3"/>
      <c r="AC1050" s="3"/>
      <c r="AD1050" s="3"/>
      <c r="AE1050" s="3"/>
      <c r="AF1050" s="3"/>
      <c r="AG1050" s="3"/>
      <c r="AH1050" s="3"/>
      <c r="AI1050" s="3"/>
      <c r="AJ1050" s="3"/>
      <c r="AK1050" s="3"/>
      <c r="AL1050" s="3"/>
      <c r="AP1050" s="1"/>
      <c r="AQ1050" s="1"/>
      <c r="AR1050" s="1"/>
      <c r="AS1050" s="1"/>
      <c r="AT1050" s="1"/>
      <c r="AU1050" s="1"/>
      <c r="AV1050" s="1"/>
      <c r="AW1050" s="1"/>
      <c r="AX1050" s="1"/>
      <c r="AY1050" s="1"/>
    </row>
    <row r="1051" spans="1:51" s="14" customFormat="1" x14ac:dyDescent="0.25">
      <c r="G1051" s="15"/>
      <c r="O1051" s="16"/>
      <c r="P1051" s="10"/>
      <c r="Q1051" s="10"/>
      <c r="R1051" s="10"/>
      <c r="S1051" s="10"/>
      <c r="T1051" s="10"/>
      <c r="U1051" s="10"/>
      <c r="V1051" s="10"/>
      <c r="W1051" s="10"/>
      <c r="X1051" s="10"/>
      <c r="Y1051" s="10"/>
      <c r="AB1051" s="10"/>
      <c r="AC1051" s="10"/>
      <c r="AD1051" s="10"/>
      <c r="AE1051" s="10"/>
      <c r="AF1051" s="10"/>
      <c r="AG1051" s="10"/>
      <c r="AH1051" s="10"/>
      <c r="AI1051" s="10"/>
      <c r="AJ1051" s="10"/>
      <c r="AK1051" s="10"/>
      <c r="AL1051" s="10"/>
      <c r="AP1051" s="17"/>
      <c r="AQ1051" s="17"/>
      <c r="AR1051" s="17"/>
      <c r="AS1051" s="17"/>
      <c r="AT1051" s="17"/>
      <c r="AU1051" s="17"/>
      <c r="AV1051" s="17"/>
      <c r="AW1051" s="17"/>
      <c r="AX1051" s="17"/>
      <c r="AY1051" s="17"/>
    </row>
    <row r="1052" spans="1:51" x14ac:dyDescent="0.25">
      <c r="F1052" s="2"/>
      <c r="G1052" s="2"/>
      <c r="O1052" s="4"/>
      <c r="P1052" s="9"/>
      <c r="Q1052" s="9"/>
      <c r="R1052" s="9"/>
      <c r="S1052" s="9"/>
      <c r="T1052" s="9"/>
      <c r="U1052" s="9"/>
      <c r="V1052" s="9"/>
      <c r="W1052" s="9"/>
      <c r="X1052" s="9"/>
      <c r="Y1052" s="9"/>
      <c r="AB1052" s="3"/>
      <c r="AC1052" s="3"/>
      <c r="AD1052" s="3"/>
      <c r="AE1052" s="3"/>
      <c r="AF1052" s="3"/>
      <c r="AG1052" s="3"/>
      <c r="AH1052" s="3"/>
      <c r="AI1052" s="3"/>
      <c r="AJ1052" s="3"/>
      <c r="AK1052" s="3"/>
      <c r="AL1052" s="3"/>
      <c r="AP1052" s="1"/>
      <c r="AQ1052" s="1"/>
      <c r="AR1052" s="1"/>
      <c r="AS1052" s="1"/>
      <c r="AT1052" s="1"/>
      <c r="AU1052" s="1"/>
      <c r="AV1052" s="1"/>
      <c r="AW1052" s="1"/>
      <c r="AX1052" s="1"/>
      <c r="AY1052" s="1"/>
    </row>
    <row r="1053" spans="1:51" x14ac:dyDescent="0.25">
      <c r="F1053"/>
      <c r="G1053" s="2"/>
      <c r="O1053" s="4"/>
      <c r="P1053" s="9"/>
      <c r="Q1053" s="9"/>
      <c r="R1053" s="9"/>
      <c r="S1053" s="9"/>
      <c r="T1053" s="9"/>
      <c r="U1053" s="9"/>
      <c r="V1053" s="9"/>
      <c r="W1053" s="9"/>
      <c r="X1053" s="9"/>
      <c r="Y1053" s="9"/>
      <c r="AB1053" s="3"/>
      <c r="AC1053" s="3"/>
      <c r="AD1053" s="3"/>
      <c r="AE1053" s="3"/>
      <c r="AF1053" s="3"/>
      <c r="AG1053" s="3"/>
      <c r="AH1053" s="3"/>
      <c r="AI1053" s="3"/>
      <c r="AJ1053" s="3"/>
      <c r="AK1053" s="3"/>
      <c r="AL1053" s="3"/>
      <c r="AP1053" s="1"/>
      <c r="AQ1053" s="1"/>
      <c r="AR1053" s="1"/>
      <c r="AS1053" s="1"/>
      <c r="AT1053" s="1"/>
      <c r="AU1053" s="1"/>
      <c r="AV1053" s="1"/>
      <c r="AW1053" s="1"/>
      <c r="AX1053" s="1"/>
      <c r="AY1053" s="1"/>
    </row>
    <row r="1054" spans="1:51" x14ac:dyDescent="0.25">
      <c r="F1054" s="2"/>
      <c r="G1054" s="2"/>
      <c r="O1054" s="4"/>
      <c r="P1054" s="9"/>
      <c r="Q1054" s="9"/>
      <c r="R1054" s="9"/>
      <c r="S1054" s="9"/>
      <c r="T1054" s="9"/>
      <c r="U1054" s="9"/>
      <c r="V1054" s="9"/>
      <c r="W1054" s="9"/>
      <c r="X1054" s="9"/>
      <c r="Y1054" s="9"/>
      <c r="AB1054" s="3"/>
      <c r="AC1054" s="3"/>
      <c r="AD1054" s="3"/>
      <c r="AE1054" s="3"/>
      <c r="AF1054" s="3"/>
      <c r="AG1054" s="3"/>
      <c r="AH1054" s="3"/>
      <c r="AI1054" s="3"/>
      <c r="AJ1054" s="3"/>
      <c r="AK1054" s="3"/>
      <c r="AL1054" s="3"/>
      <c r="AP1054" s="1"/>
      <c r="AQ1054" s="1"/>
      <c r="AR1054" s="1"/>
      <c r="AS1054" s="1"/>
      <c r="AT1054" s="1"/>
      <c r="AU1054" s="1"/>
      <c r="AV1054" s="1"/>
      <c r="AW1054" s="1"/>
      <c r="AX1054" s="1"/>
      <c r="AY1054" s="1"/>
    </row>
    <row r="1055" spans="1:51" x14ac:dyDescent="0.25">
      <c r="F1055" s="2"/>
      <c r="G1055" s="2"/>
      <c r="O1055" s="4"/>
      <c r="P1055" s="9"/>
      <c r="Q1055" s="9"/>
      <c r="R1055" s="9"/>
      <c r="S1055" s="9"/>
      <c r="T1055" s="9"/>
      <c r="U1055" s="9"/>
      <c r="V1055" s="9"/>
      <c r="W1055" s="9"/>
      <c r="X1055" s="9"/>
      <c r="Y1055" s="9"/>
      <c r="AB1055" s="3"/>
      <c r="AC1055" s="3"/>
      <c r="AD1055" s="3"/>
      <c r="AE1055" s="3"/>
      <c r="AF1055" s="3"/>
      <c r="AG1055" s="3"/>
      <c r="AH1055" s="3"/>
      <c r="AI1055" s="3"/>
      <c r="AJ1055" s="3"/>
      <c r="AK1055" s="3"/>
      <c r="AL1055" s="3"/>
      <c r="AP1055" s="1"/>
      <c r="AQ1055" s="1"/>
      <c r="AR1055" s="1"/>
      <c r="AS1055" s="1"/>
      <c r="AT1055" s="1"/>
      <c r="AU1055" s="1"/>
      <c r="AV1055" s="1"/>
      <c r="AW1055" s="1"/>
      <c r="AX1055" s="1"/>
      <c r="AY1055" s="1"/>
    </row>
    <row r="1056" spans="1:51" x14ac:dyDescent="0.25">
      <c r="F1056" s="2"/>
      <c r="G1056" s="2"/>
      <c r="O1056" s="4"/>
      <c r="P1056" s="9"/>
      <c r="Q1056" s="9"/>
      <c r="R1056" s="9"/>
      <c r="S1056" s="9"/>
      <c r="T1056" s="9"/>
      <c r="U1056" s="9"/>
      <c r="V1056" s="9"/>
      <c r="W1056" s="9"/>
      <c r="X1056" s="9"/>
      <c r="Y1056" s="9"/>
      <c r="AB1056" s="3"/>
      <c r="AC1056" s="3"/>
      <c r="AD1056" s="3"/>
      <c r="AE1056" s="3"/>
      <c r="AF1056" s="3"/>
      <c r="AG1056" s="3"/>
      <c r="AH1056" s="3"/>
      <c r="AI1056" s="3"/>
      <c r="AJ1056" s="3"/>
      <c r="AK1056" s="3"/>
      <c r="AL1056" s="3"/>
      <c r="AP1056" s="1"/>
      <c r="AQ1056" s="1"/>
      <c r="AR1056" s="1"/>
      <c r="AS1056" s="1"/>
      <c r="AT1056" s="1"/>
      <c r="AU1056" s="1"/>
      <c r="AV1056" s="1"/>
      <c r="AW1056" s="1"/>
      <c r="AX1056" s="1"/>
      <c r="AY1056" s="1"/>
    </row>
    <row r="1057" spans="6:51" x14ac:dyDescent="0.25">
      <c r="F1057" s="2"/>
      <c r="G1057" s="2"/>
      <c r="O1057" s="4"/>
      <c r="P1057" s="9"/>
      <c r="Q1057" s="9"/>
      <c r="R1057" s="9"/>
      <c r="S1057" s="9"/>
      <c r="T1057" s="9"/>
      <c r="U1057" s="9"/>
      <c r="V1057" s="9"/>
      <c r="W1057" s="9"/>
      <c r="X1057" s="9"/>
      <c r="Y1057" s="9"/>
      <c r="AB1057" s="3"/>
      <c r="AC1057" s="3"/>
      <c r="AD1057" s="3"/>
      <c r="AE1057" s="3"/>
      <c r="AF1057" s="3"/>
      <c r="AG1057" s="3"/>
      <c r="AH1057" s="3"/>
      <c r="AI1057" s="3"/>
      <c r="AJ1057" s="3"/>
      <c r="AK1057" s="3"/>
      <c r="AL1057" s="3"/>
      <c r="AP1057" s="1"/>
      <c r="AQ1057" s="1"/>
      <c r="AR1057" s="1"/>
      <c r="AS1057" s="1"/>
      <c r="AT1057" s="1"/>
      <c r="AU1057" s="1"/>
      <c r="AV1057" s="1"/>
      <c r="AW1057" s="1"/>
      <c r="AX1057" s="1"/>
      <c r="AY1057" s="1"/>
    </row>
    <row r="1058" spans="6:51" x14ac:dyDescent="0.25">
      <c r="F1058"/>
      <c r="G1058" s="2"/>
      <c r="O1058" s="4"/>
      <c r="P1058" s="9"/>
      <c r="Q1058" s="9"/>
      <c r="R1058" s="9"/>
      <c r="S1058" s="9"/>
      <c r="T1058" s="9"/>
      <c r="U1058" s="9"/>
      <c r="V1058" s="9"/>
      <c r="W1058" s="9"/>
      <c r="X1058" s="9"/>
      <c r="Y1058" s="9"/>
      <c r="AB1058" s="3"/>
      <c r="AC1058" s="3"/>
      <c r="AD1058" s="3"/>
      <c r="AE1058" s="3"/>
      <c r="AF1058" s="3"/>
      <c r="AG1058" s="3"/>
      <c r="AH1058" s="3"/>
      <c r="AI1058" s="3"/>
      <c r="AJ1058" s="3"/>
      <c r="AK1058" s="3"/>
      <c r="AL1058" s="3"/>
      <c r="AP1058" s="1"/>
      <c r="AQ1058" s="1"/>
      <c r="AR1058" s="1"/>
      <c r="AS1058" s="1"/>
      <c r="AT1058" s="1"/>
      <c r="AU1058" s="1"/>
      <c r="AV1058" s="1"/>
      <c r="AW1058" s="1"/>
      <c r="AX1058" s="1"/>
      <c r="AY1058" s="1"/>
    </row>
    <row r="1059" spans="6:51" x14ac:dyDescent="0.25">
      <c r="F1059" s="2"/>
      <c r="G1059" s="2"/>
      <c r="O1059" s="4"/>
      <c r="P1059" s="9"/>
      <c r="Q1059" s="9"/>
      <c r="R1059" s="9"/>
      <c r="S1059" s="9"/>
      <c r="T1059" s="9"/>
      <c r="U1059" s="9"/>
      <c r="V1059" s="9"/>
      <c r="W1059" s="9"/>
      <c r="X1059" s="9"/>
      <c r="Y1059" s="9"/>
      <c r="AB1059" s="3"/>
      <c r="AC1059" s="3"/>
      <c r="AD1059" s="3"/>
      <c r="AE1059" s="3"/>
      <c r="AF1059" s="3"/>
      <c r="AG1059" s="3"/>
      <c r="AH1059" s="3"/>
      <c r="AI1059" s="3"/>
      <c r="AJ1059" s="3"/>
      <c r="AK1059" s="3"/>
      <c r="AL1059" s="3"/>
      <c r="AP1059" s="1"/>
      <c r="AQ1059" s="1"/>
      <c r="AR1059" s="1"/>
      <c r="AS1059" s="1"/>
      <c r="AT1059" s="1"/>
      <c r="AU1059" s="1"/>
      <c r="AV1059" s="1"/>
      <c r="AW1059" s="1"/>
      <c r="AX1059" s="1"/>
      <c r="AY1059" s="1"/>
    </row>
    <row r="1060" spans="6:51" x14ac:dyDescent="0.25">
      <c r="F1060"/>
      <c r="G1060" s="2"/>
      <c r="O1060" s="4"/>
      <c r="P1060" s="9"/>
      <c r="Q1060" s="9"/>
      <c r="R1060" s="9"/>
      <c r="S1060" s="9"/>
      <c r="T1060" s="9"/>
      <c r="U1060" s="9"/>
      <c r="V1060" s="9"/>
      <c r="W1060" s="9"/>
      <c r="X1060" s="9"/>
      <c r="Y1060" s="9"/>
      <c r="AB1060" s="3"/>
      <c r="AC1060" s="3"/>
      <c r="AD1060" s="3"/>
      <c r="AE1060" s="3"/>
      <c r="AF1060" s="3"/>
      <c r="AG1060" s="3"/>
      <c r="AH1060" s="3"/>
      <c r="AI1060" s="3"/>
      <c r="AJ1060" s="3"/>
      <c r="AK1060" s="3"/>
      <c r="AL1060" s="3"/>
      <c r="AP1060" s="1"/>
      <c r="AQ1060" s="1"/>
      <c r="AR1060" s="1"/>
      <c r="AS1060" s="1"/>
      <c r="AT1060" s="1"/>
      <c r="AU1060" s="1"/>
      <c r="AV1060" s="1"/>
      <c r="AW1060" s="1"/>
      <c r="AX1060" s="1"/>
      <c r="AY1060" s="1"/>
    </row>
    <row r="1061" spans="6:51" x14ac:dyDescent="0.25">
      <c r="F1061"/>
      <c r="G1061" s="2"/>
      <c r="O1061" s="4"/>
      <c r="P1061" s="9"/>
      <c r="Q1061" s="9"/>
      <c r="R1061" s="9"/>
      <c r="S1061" s="9"/>
      <c r="T1061" s="9"/>
      <c r="U1061" s="9"/>
      <c r="V1061" s="9"/>
      <c r="W1061" s="9"/>
      <c r="X1061" s="9"/>
      <c r="Y1061" s="9"/>
      <c r="AB1061" s="3"/>
      <c r="AC1061" s="3"/>
      <c r="AD1061" s="3"/>
      <c r="AE1061" s="3"/>
      <c r="AF1061" s="3"/>
      <c r="AG1061" s="3"/>
      <c r="AH1061" s="3"/>
      <c r="AI1061" s="3"/>
      <c r="AJ1061" s="3"/>
      <c r="AK1061" s="3"/>
      <c r="AL1061" s="3"/>
      <c r="AP1061" s="1"/>
      <c r="AQ1061" s="1"/>
      <c r="AR1061" s="1"/>
      <c r="AS1061" s="1"/>
      <c r="AT1061" s="1"/>
      <c r="AU1061" s="1"/>
      <c r="AV1061" s="1"/>
      <c r="AW1061" s="1"/>
      <c r="AX1061" s="1"/>
      <c r="AY1061" s="1"/>
    </row>
    <row r="1062" spans="6:51" x14ac:dyDescent="0.25">
      <c r="F1062" s="2"/>
      <c r="G1062" s="2"/>
      <c r="O1062" s="4"/>
      <c r="P1062" s="9"/>
      <c r="Q1062" s="9"/>
      <c r="R1062" s="9"/>
      <c r="S1062" s="9"/>
      <c r="T1062" s="9"/>
      <c r="U1062" s="9"/>
      <c r="V1062" s="9"/>
      <c r="W1062" s="9"/>
      <c r="X1062" s="9"/>
      <c r="Y1062" s="9"/>
      <c r="AB1062" s="3"/>
      <c r="AC1062" s="3"/>
      <c r="AD1062" s="3"/>
      <c r="AE1062" s="3"/>
      <c r="AF1062" s="3"/>
      <c r="AG1062" s="3"/>
      <c r="AH1062" s="3"/>
      <c r="AI1062" s="3"/>
      <c r="AJ1062" s="3"/>
      <c r="AK1062" s="3"/>
      <c r="AL1062" s="3"/>
      <c r="AP1062" s="1"/>
      <c r="AQ1062" s="1"/>
      <c r="AR1062" s="1"/>
      <c r="AS1062" s="1"/>
      <c r="AT1062" s="1"/>
      <c r="AU1062" s="1"/>
      <c r="AV1062" s="1"/>
      <c r="AW1062" s="1"/>
      <c r="AX1062" s="1"/>
      <c r="AY1062" s="1"/>
    </row>
    <row r="1063" spans="6:51" x14ac:dyDescent="0.25">
      <c r="F1063"/>
      <c r="G1063" s="2"/>
      <c r="O1063" s="4"/>
      <c r="P1063" s="9"/>
      <c r="Q1063" s="9"/>
      <c r="R1063" s="9"/>
      <c r="S1063" s="9"/>
      <c r="T1063" s="9"/>
      <c r="U1063" s="9"/>
      <c r="V1063" s="9"/>
      <c r="W1063" s="9"/>
      <c r="X1063" s="9"/>
      <c r="Y1063" s="9"/>
      <c r="AB1063" s="3"/>
      <c r="AC1063" s="3"/>
      <c r="AD1063" s="3"/>
      <c r="AE1063" s="3"/>
      <c r="AF1063" s="3"/>
      <c r="AG1063" s="3"/>
      <c r="AH1063" s="3"/>
      <c r="AI1063" s="3"/>
      <c r="AJ1063" s="3"/>
      <c r="AK1063" s="3"/>
      <c r="AL1063" s="3"/>
      <c r="AP1063" s="1"/>
      <c r="AQ1063" s="1"/>
      <c r="AR1063" s="1"/>
      <c r="AS1063" s="1"/>
      <c r="AT1063" s="1"/>
      <c r="AU1063" s="1"/>
      <c r="AV1063" s="1"/>
      <c r="AW1063" s="1"/>
      <c r="AX1063" s="1"/>
      <c r="AY1063" s="1"/>
    </row>
    <row r="1064" spans="6:51" x14ac:dyDescent="0.25">
      <c r="F1064"/>
      <c r="G1064" s="2"/>
      <c r="O1064" s="4"/>
      <c r="P1064" s="9"/>
      <c r="Q1064" s="9"/>
      <c r="R1064" s="9"/>
      <c r="S1064" s="9"/>
      <c r="T1064" s="9"/>
      <c r="U1064" s="9"/>
      <c r="V1064" s="9"/>
      <c r="W1064" s="9"/>
      <c r="X1064" s="9"/>
      <c r="Y1064" s="9"/>
      <c r="AB1064" s="3"/>
      <c r="AC1064" s="3"/>
      <c r="AD1064" s="3"/>
      <c r="AE1064" s="3"/>
      <c r="AF1064" s="3"/>
      <c r="AG1064" s="3"/>
      <c r="AH1064" s="3"/>
      <c r="AI1064" s="3"/>
      <c r="AJ1064" s="3"/>
      <c r="AK1064" s="3"/>
      <c r="AL1064" s="3"/>
      <c r="AP1064" s="1"/>
      <c r="AQ1064" s="1"/>
      <c r="AR1064" s="1"/>
      <c r="AS1064" s="1"/>
      <c r="AT1064" s="1"/>
      <c r="AU1064" s="1"/>
      <c r="AV1064" s="1"/>
      <c r="AW1064" s="1"/>
      <c r="AX1064" s="1"/>
      <c r="AY1064" s="1"/>
    </row>
    <row r="1065" spans="6:51" x14ac:dyDescent="0.25">
      <c r="F1065"/>
      <c r="G1065" s="2"/>
      <c r="O1065" s="4"/>
      <c r="P1065" s="9"/>
      <c r="Q1065" s="9"/>
      <c r="R1065" s="9"/>
      <c r="S1065" s="9"/>
      <c r="T1065" s="9"/>
      <c r="U1065" s="9"/>
      <c r="V1065" s="9"/>
      <c r="W1065" s="9"/>
      <c r="X1065" s="9"/>
      <c r="Y1065" s="9"/>
      <c r="AB1065" s="3"/>
      <c r="AC1065" s="3"/>
      <c r="AD1065" s="3"/>
      <c r="AE1065" s="3"/>
      <c r="AF1065" s="3"/>
      <c r="AG1065" s="3"/>
      <c r="AH1065" s="3"/>
      <c r="AI1065" s="3"/>
      <c r="AJ1065" s="3"/>
      <c r="AK1065" s="3"/>
      <c r="AL1065" s="3"/>
      <c r="AP1065" s="1"/>
      <c r="AQ1065" s="1"/>
      <c r="AR1065" s="1"/>
      <c r="AS1065" s="1"/>
      <c r="AT1065" s="1"/>
      <c r="AU1065" s="1"/>
      <c r="AV1065" s="1"/>
      <c r="AW1065" s="1"/>
      <c r="AX1065" s="1"/>
      <c r="AY1065" s="1"/>
    </row>
    <row r="1066" spans="6:51" x14ac:dyDescent="0.25">
      <c r="F1066"/>
      <c r="G1066" s="2"/>
      <c r="O1066" s="4"/>
      <c r="P1066" s="9"/>
      <c r="Q1066" s="9"/>
      <c r="R1066" s="9"/>
      <c r="S1066" s="9"/>
      <c r="T1066" s="9"/>
      <c r="U1066" s="9"/>
      <c r="V1066" s="9"/>
      <c r="W1066" s="9"/>
      <c r="X1066" s="9"/>
      <c r="Y1066" s="9"/>
      <c r="AB1066" s="3"/>
      <c r="AC1066" s="3"/>
      <c r="AD1066" s="3"/>
      <c r="AE1066" s="3"/>
      <c r="AF1066" s="3"/>
      <c r="AG1066" s="3"/>
      <c r="AH1066" s="3"/>
      <c r="AI1066" s="3"/>
      <c r="AJ1066" s="3"/>
      <c r="AK1066" s="3"/>
      <c r="AL1066" s="3"/>
      <c r="AP1066" s="1"/>
      <c r="AQ1066" s="1"/>
      <c r="AR1066" s="1"/>
      <c r="AS1066" s="1"/>
      <c r="AT1066" s="1"/>
      <c r="AU1066" s="1"/>
      <c r="AV1066" s="1"/>
      <c r="AW1066" s="1"/>
      <c r="AX1066" s="1"/>
      <c r="AY1066" s="1"/>
    </row>
    <row r="1067" spans="6:51" x14ac:dyDescent="0.25">
      <c r="F1067"/>
      <c r="G1067" s="2"/>
      <c r="O1067" s="4"/>
      <c r="P1067" s="9"/>
      <c r="Q1067" s="9"/>
      <c r="R1067" s="9"/>
      <c r="S1067" s="9"/>
      <c r="T1067" s="9"/>
      <c r="U1067" s="9"/>
      <c r="V1067" s="9"/>
      <c r="W1067" s="9"/>
      <c r="X1067" s="9"/>
      <c r="Y1067" s="9"/>
      <c r="AB1067" s="3"/>
      <c r="AC1067" s="3"/>
      <c r="AD1067" s="3"/>
      <c r="AE1067" s="3"/>
      <c r="AF1067" s="3"/>
      <c r="AG1067" s="3"/>
      <c r="AH1067" s="3"/>
      <c r="AI1067" s="3"/>
      <c r="AJ1067" s="3"/>
      <c r="AK1067" s="3"/>
      <c r="AL1067" s="3"/>
      <c r="AP1067" s="1"/>
      <c r="AQ1067" s="1"/>
      <c r="AR1067" s="1"/>
      <c r="AS1067" s="1"/>
      <c r="AT1067" s="1"/>
      <c r="AU1067" s="1"/>
      <c r="AV1067" s="1"/>
      <c r="AW1067" s="1"/>
      <c r="AX1067" s="1"/>
      <c r="AY1067" s="1"/>
    </row>
    <row r="1068" spans="6:51" x14ac:dyDescent="0.25">
      <c r="F1068"/>
      <c r="G1068" s="2"/>
      <c r="O1068" s="4"/>
      <c r="P1068" s="9"/>
      <c r="Q1068" s="9"/>
      <c r="R1068" s="9"/>
      <c r="S1068" s="9"/>
      <c r="T1068" s="9"/>
      <c r="U1068" s="9"/>
      <c r="V1068" s="9"/>
      <c r="W1068" s="9"/>
      <c r="X1068" s="9"/>
      <c r="Y1068" s="9"/>
      <c r="AB1068" s="3"/>
      <c r="AC1068" s="3"/>
      <c r="AD1068" s="3"/>
      <c r="AE1068" s="3"/>
      <c r="AF1068" s="3"/>
      <c r="AG1068" s="3"/>
      <c r="AH1068" s="3"/>
      <c r="AI1068" s="3"/>
      <c r="AJ1068" s="3"/>
      <c r="AK1068" s="3"/>
      <c r="AL1068" s="3"/>
      <c r="AP1068" s="1"/>
      <c r="AQ1068" s="1"/>
      <c r="AR1068" s="1"/>
      <c r="AS1068" s="1"/>
      <c r="AT1068" s="1"/>
      <c r="AU1068" s="1"/>
      <c r="AV1068" s="1"/>
      <c r="AW1068" s="1"/>
      <c r="AX1068" s="1"/>
      <c r="AY1068" s="1"/>
    </row>
    <row r="1069" spans="6:51" x14ac:dyDescent="0.25">
      <c r="F1069"/>
      <c r="G1069" s="2"/>
      <c r="O1069" s="4"/>
      <c r="P1069" s="9"/>
      <c r="Q1069" s="9"/>
      <c r="R1069" s="9"/>
      <c r="S1069" s="9"/>
      <c r="T1069" s="9"/>
      <c r="U1069" s="9"/>
      <c r="V1069" s="9"/>
      <c r="W1069" s="9"/>
      <c r="X1069" s="9"/>
      <c r="Y1069" s="9"/>
      <c r="AB1069" s="3"/>
      <c r="AC1069" s="3"/>
      <c r="AD1069" s="3"/>
      <c r="AE1069" s="3"/>
      <c r="AF1069" s="3"/>
      <c r="AG1069" s="3"/>
      <c r="AH1069" s="3"/>
      <c r="AI1069" s="3"/>
      <c r="AJ1069" s="3"/>
      <c r="AK1069" s="3"/>
      <c r="AL1069" s="3"/>
      <c r="AP1069" s="1"/>
      <c r="AQ1069" s="1"/>
      <c r="AR1069" s="1"/>
      <c r="AS1069" s="1"/>
      <c r="AT1069" s="1"/>
      <c r="AU1069" s="1"/>
      <c r="AV1069" s="1"/>
      <c r="AW1069" s="1"/>
      <c r="AX1069" s="1"/>
      <c r="AY1069" s="1"/>
    </row>
    <row r="1070" spans="6:51" x14ac:dyDescent="0.25">
      <c r="F1070"/>
      <c r="G1070" s="2"/>
      <c r="O1070" s="4"/>
      <c r="P1070" s="9"/>
      <c r="Q1070" s="9"/>
      <c r="R1070" s="9"/>
      <c r="S1070" s="9"/>
      <c r="T1070" s="9"/>
      <c r="U1070" s="9"/>
      <c r="V1070" s="9"/>
      <c r="W1070" s="9"/>
      <c r="X1070" s="9"/>
      <c r="Y1070" s="9"/>
      <c r="AB1070" s="3"/>
      <c r="AC1070" s="3"/>
      <c r="AD1070" s="3"/>
      <c r="AE1070" s="3"/>
      <c r="AF1070" s="3"/>
      <c r="AG1070" s="3"/>
      <c r="AH1070" s="3"/>
      <c r="AI1070" s="3"/>
      <c r="AJ1070" s="3"/>
      <c r="AK1070" s="3"/>
      <c r="AL1070" s="3"/>
      <c r="AP1070" s="1"/>
      <c r="AQ1070" s="1"/>
      <c r="AR1070" s="1"/>
      <c r="AS1070" s="1"/>
      <c r="AT1070" s="1"/>
      <c r="AU1070" s="1"/>
      <c r="AV1070" s="1"/>
      <c r="AW1070" s="1"/>
      <c r="AX1070" s="1"/>
      <c r="AY1070" s="1"/>
    </row>
    <row r="1071" spans="6:51" x14ac:dyDescent="0.25">
      <c r="F1071"/>
      <c r="G1071" s="2"/>
      <c r="O1071" s="4"/>
      <c r="P1071" s="9"/>
      <c r="Q1071" s="9"/>
      <c r="R1071" s="9"/>
      <c r="S1071" s="9"/>
      <c r="T1071" s="9"/>
      <c r="U1071" s="9"/>
      <c r="V1071" s="9"/>
      <c r="W1071" s="9"/>
      <c r="X1071" s="9"/>
      <c r="Y1071" s="9"/>
      <c r="AB1071" s="3"/>
      <c r="AC1071" s="3"/>
      <c r="AD1071" s="3"/>
      <c r="AE1071" s="3"/>
      <c r="AF1071" s="3"/>
      <c r="AG1071" s="3"/>
      <c r="AH1071" s="3"/>
      <c r="AI1071" s="3"/>
      <c r="AJ1071" s="3"/>
      <c r="AK1071" s="3"/>
      <c r="AL1071" s="3"/>
      <c r="AP1071" s="1"/>
      <c r="AQ1071" s="1"/>
      <c r="AR1071" s="1"/>
      <c r="AS1071" s="1"/>
      <c r="AT1071" s="1"/>
      <c r="AU1071" s="1"/>
      <c r="AV1071" s="1"/>
      <c r="AW1071" s="1"/>
      <c r="AX1071" s="1"/>
      <c r="AY1071" s="1"/>
    </row>
    <row r="1072" spans="6:51" x14ac:dyDescent="0.25">
      <c r="F1072"/>
      <c r="G1072" s="2"/>
      <c r="O1072" s="4"/>
      <c r="P1072" s="9"/>
      <c r="Q1072" s="9"/>
      <c r="R1072" s="9"/>
      <c r="S1072" s="9"/>
      <c r="T1072" s="9"/>
      <c r="U1072" s="9"/>
      <c r="V1072" s="9"/>
      <c r="W1072" s="9"/>
      <c r="X1072" s="9"/>
      <c r="Y1072" s="9"/>
      <c r="AB1072" s="3"/>
      <c r="AC1072" s="3"/>
      <c r="AD1072" s="3"/>
      <c r="AE1072" s="3"/>
      <c r="AF1072" s="3"/>
      <c r="AG1072" s="3"/>
      <c r="AH1072" s="3"/>
      <c r="AI1072" s="3"/>
      <c r="AJ1072" s="3"/>
      <c r="AK1072" s="3"/>
      <c r="AL1072" s="3"/>
      <c r="AP1072" s="1"/>
      <c r="AQ1072" s="1"/>
      <c r="AR1072" s="1"/>
      <c r="AS1072" s="1"/>
      <c r="AT1072" s="1"/>
      <c r="AU1072" s="1"/>
      <c r="AV1072" s="1"/>
      <c r="AW1072" s="1"/>
      <c r="AX1072" s="1"/>
      <c r="AY1072" s="1"/>
    </row>
    <row r="1073" spans="1:51" x14ac:dyDescent="0.25">
      <c r="F1073"/>
      <c r="G1073" s="2"/>
      <c r="O1073" s="4"/>
      <c r="P1073" s="9"/>
      <c r="Q1073" s="9"/>
      <c r="R1073" s="9"/>
      <c r="S1073" s="9"/>
      <c r="T1073" s="9"/>
      <c r="U1073" s="9"/>
      <c r="V1073" s="9"/>
      <c r="W1073" s="9"/>
      <c r="X1073" s="9"/>
      <c r="Y1073" s="9"/>
      <c r="AB1073" s="3"/>
      <c r="AC1073" s="3"/>
      <c r="AD1073" s="3"/>
      <c r="AE1073" s="3"/>
      <c r="AF1073" s="3"/>
      <c r="AG1073" s="3"/>
      <c r="AH1073" s="3"/>
      <c r="AI1073" s="3"/>
      <c r="AJ1073" s="3"/>
      <c r="AK1073" s="3"/>
      <c r="AL1073" s="3"/>
      <c r="AP1073" s="1"/>
      <c r="AQ1073" s="1"/>
      <c r="AR1073" s="1"/>
      <c r="AS1073" s="1"/>
      <c r="AT1073" s="1"/>
      <c r="AU1073" s="1"/>
      <c r="AV1073" s="1"/>
      <c r="AW1073" s="1"/>
      <c r="AX1073" s="1"/>
      <c r="AY1073" s="1"/>
    </row>
    <row r="1074" spans="1:51" x14ac:dyDescent="0.25">
      <c r="F1074" s="2"/>
      <c r="G1074" s="2"/>
      <c r="O1074" s="4"/>
      <c r="P1074" s="9"/>
      <c r="Q1074" s="9"/>
      <c r="R1074" s="9"/>
      <c r="S1074" s="9"/>
      <c r="T1074" s="9"/>
      <c r="U1074" s="9"/>
      <c r="V1074" s="9"/>
      <c r="W1074" s="9"/>
      <c r="X1074" s="9"/>
      <c r="Y1074" s="9"/>
      <c r="AB1074" s="3"/>
      <c r="AC1074" s="3"/>
      <c r="AD1074" s="3"/>
      <c r="AE1074" s="3"/>
      <c r="AF1074" s="3"/>
      <c r="AG1074" s="3"/>
      <c r="AH1074" s="3"/>
      <c r="AI1074" s="3"/>
      <c r="AJ1074" s="3"/>
      <c r="AK1074" s="3"/>
      <c r="AL1074" s="3"/>
      <c r="AP1074" s="1"/>
      <c r="AQ1074" s="1"/>
      <c r="AR1074" s="1"/>
      <c r="AS1074" s="1"/>
      <c r="AT1074" s="1"/>
      <c r="AU1074" s="1"/>
      <c r="AV1074" s="1"/>
      <c r="AW1074" s="1"/>
      <c r="AX1074" s="1"/>
      <c r="AY1074" s="1"/>
    </row>
    <row r="1075" spans="1:51" x14ac:dyDescent="0.25">
      <c r="F1075"/>
      <c r="G1075" s="2"/>
      <c r="O1075" s="4"/>
      <c r="P1075" s="9"/>
      <c r="Q1075" s="9"/>
      <c r="R1075" s="9"/>
      <c r="S1075" s="9"/>
      <c r="T1075" s="9"/>
      <c r="U1075" s="9"/>
      <c r="V1075" s="9"/>
      <c r="W1075" s="9"/>
      <c r="X1075" s="9"/>
      <c r="Y1075" s="9"/>
      <c r="AB1075" s="3"/>
      <c r="AC1075" s="3"/>
      <c r="AD1075" s="3"/>
      <c r="AE1075" s="3"/>
      <c r="AF1075" s="3"/>
      <c r="AG1075" s="3"/>
      <c r="AH1075" s="3"/>
      <c r="AI1075" s="3"/>
      <c r="AJ1075" s="3"/>
      <c r="AK1075" s="3"/>
      <c r="AL1075" s="3"/>
      <c r="AP1075" s="1"/>
      <c r="AQ1075" s="1"/>
      <c r="AR1075" s="1"/>
      <c r="AS1075" s="1"/>
      <c r="AT1075" s="1"/>
      <c r="AU1075" s="1"/>
      <c r="AV1075" s="1"/>
      <c r="AW1075" s="1"/>
      <c r="AX1075" s="1"/>
      <c r="AY1075" s="1"/>
    </row>
    <row r="1076" spans="1:51" x14ac:dyDescent="0.25">
      <c r="F1076" s="2"/>
      <c r="G1076" s="2"/>
      <c r="O1076" s="4"/>
      <c r="P1076" s="9"/>
      <c r="Q1076" s="9"/>
      <c r="R1076" s="9"/>
      <c r="S1076" s="9"/>
      <c r="T1076" s="9"/>
      <c r="U1076" s="9"/>
      <c r="V1076" s="9"/>
      <c r="W1076" s="9"/>
      <c r="X1076" s="9"/>
      <c r="Y1076" s="9"/>
      <c r="AB1076" s="3"/>
      <c r="AC1076" s="3"/>
      <c r="AD1076" s="3"/>
      <c r="AE1076" s="3"/>
      <c r="AF1076" s="3"/>
      <c r="AG1076" s="3"/>
      <c r="AH1076" s="3"/>
      <c r="AI1076" s="3"/>
      <c r="AJ1076" s="3"/>
      <c r="AK1076" s="3"/>
      <c r="AL1076" s="3"/>
      <c r="AP1076" s="1"/>
      <c r="AQ1076" s="1"/>
      <c r="AR1076" s="1"/>
      <c r="AS1076" s="1"/>
      <c r="AT1076" s="1"/>
      <c r="AU1076" s="1"/>
      <c r="AV1076" s="1"/>
      <c r="AW1076" s="1"/>
      <c r="AX1076" s="1"/>
      <c r="AY1076" s="1"/>
    </row>
    <row r="1077" spans="1:51" x14ac:dyDescent="0.25">
      <c r="F1077" s="2"/>
      <c r="G1077" s="2"/>
      <c r="O1077" s="4"/>
      <c r="P1077" s="9"/>
      <c r="Q1077" s="9"/>
      <c r="R1077" s="9"/>
      <c r="S1077" s="9"/>
      <c r="T1077" s="9"/>
      <c r="U1077" s="9"/>
      <c r="V1077" s="9"/>
      <c r="W1077" s="9"/>
      <c r="X1077" s="9"/>
      <c r="Y1077" s="9"/>
      <c r="AB1077" s="3"/>
      <c r="AC1077" s="3"/>
      <c r="AD1077" s="3"/>
      <c r="AE1077" s="3"/>
      <c r="AF1077" s="3"/>
      <c r="AG1077" s="3"/>
      <c r="AH1077" s="3"/>
      <c r="AI1077" s="3"/>
      <c r="AJ1077" s="3"/>
      <c r="AK1077" s="3"/>
      <c r="AL1077" s="3"/>
      <c r="AP1077" s="1"/>
      <c r="AQ1077" s="1"/>
      <c r="AR1077" s="1"/>
      <c r="AS1077" s="1"/>
      <c r="AT1077" s="1"/>
      <c r="AU1077" s="1"/>
      <c r="AV1077" s="1"/>
      <c r="AW1077" s="1"/>
      <c r="AX1077" s="1"/>
      <c r="AY1077" s="1"/>
    </row>
    <row r="1078" spans="1:51" x14ac:dyDescent="0.25">
      <c r="F1078" s="2"/>
      <c r="G1078" s="2"/>
      <c r="O1078" s="4"/>
      <c r="P1078" s="9"/>
      <c r="Q1078" s="9"/>
      <c r="R1078" s="9"/>
      <c r="S1078" s="9"/>
      <c r="T1078" s="9"/>
      <c r="U1078" s="9"/>
      <c r="V1078" s="9"/>
      <c r="W1078" s="9"/>
      <c r="X1078" s="9"/>
      <c r="Y1078" s="9"/>
      <c r="AB1078" s="3"/>
      <c r="AC1078" s="3"/>
      <c r="AD1078" s="3"/>
      <c r="AE1078" s="3"/>
      <c r="AF1078" s="3"/>
      <c r="AG1078" s="3"/>
      <c r="AH1078" s="3"/>
      <c r="AI1078" s="3"/>
      <c r="AJ1078" s="3"/>
      <c r="AK1078" s="3"/>
      <c r="AL1078" s="3"/>
      <c r="AP1078" s="1"/>
      <c r="AQ1078" s="1"/>
      <c r="AR1078" s="1"/>
      <c r="AS1078" s="1"/>
      <c r="AT1078" s="1"/>
      <c r="AU1078" s="1"/>
      <c r="AV1078" s="1"/>
      <c r="AW1078" s="1"/>
      <c r="AX1078" s="1"/>
      <c r="AY1078" s="1"/>
    </row>
    <row r="1079" spans="1:51" x14ac:dyDescent="0.25">
      <c r="F1079"/>
      <c r="G1079" s="2"/>
      <c r="O1079" s="4"/>
      <c r="P1079" s="9"/>
      <c r="Q1079" s="9"/>
      <c r="R1079" s="9"/>
      <c r="S1079" s="9"/>
      <c r="T1079" s="9"/>
      <c r="U1079" s="9"/>
      <c r="V1079" s="9"/>
      <c r="W1079" s="9"/>
      <c r="X1079" s="9"/>
      <c r="Y1079" s="9"/>
      <c r="AB1079" s="3"/>
      <c r="AC1079" s="3"/>
      <c r="AD1079" s="3"/>
      <c r="AE1079" s="3"/>
      <c r="AF1079" s="3"/>
      <c r="AG1079" s="3"/>
      <c r="AH1079" s="3"/>
      <c r="AI1079" s="3"/>
      <c r="AJ1079" s="3"/>
      <c r="AK1079" s="3"/>
      <c r="AL1079" s="3"/>
      <c r="AP1079" s="1"/>
      <c r="AQ1079" s="1"/>
      <c r="AR1079" s="1"/>
      <c r="AS1079" s="1"/>
      <c r="AT1079" s="1"/>
      <c r="AU1079" s="1"/>
      <c r="AV1079" s="1"/>
      <c r="AW1079" s="1"/>
      <c r="AX1079" s="1"/>
      <c r="AY1079" s="1"/>
    </row>
    <row r="1080" spans="1:51" x14ac:dyDescent="0.25">
      <c r="F1080" s="2"/>
      <c r="G1080" s="2"/>
      <c r="O1080" s="4"/>
      <c r="P1080" s="9"/>
      <c r="Q1080" s="9"/>
      <c r="R1080" s="9"/>
      <c r="S1080" s="9"/>
      <c r="T1080" s="9"/>
      <c r="U1080" s="9"/>
      <c r="V1080" s="9"/>
      <c r="W1080" s="9"/>
      <c r="X1080" s="9"/>
      <c r="Y1080" s="9"/>
      <c r="AB1080" s="3"/>
      <c r="AC1080" s="3"/>
      <c r="AD1080" s="3"/>
      <c r="AE1080" s="3"/>
      <c r="AF1080" s="3"/>
      <c r="AG1080" s="3"/>
      <c r="AH1080" s="3"/>
      <c r="AI1080" s="3"/>
      <c r="AJ1080" s="3"/>
      <c r="AK1080" s="3"/>
      <c r="AL1080" s="3"/>
      <c r="AP1080" s="1"/>
      <c r="AQ1080" s="1"/>
      <c r="AR1080" s="1"/>
      <c r="AS1080" s="1"/>
      <c r="AT1080" s="1"/>
      <c r="AU1080" s="1"/>
      <c r="AV1080" s="1"/>
      <c r="AW1080" s="1"/>
      <c r="AX1080" s="1"/>
      <c r="AY1080" s="1"/>
    </row>
    <row r="1081" spans="1:51" x14ac:dyDescent="0.25">
      <c r="F1081"/>
      <c r="G1081" s="2"/>
      <c r="O1081" s="4"/>
      <c r="P1081" s="9"/>
      <c r="Q1081" s="9"/>
      <c r="R1081" s="9"/>
      <c r="S1081" s="9"/>
      <c r="T1081" s="9"/>
      <c r="U1081" s="9"/>
      <c r="V1081" s="9"/>
      <c r="W1081" s="9"/>
      <c r="X1081" s="9"/>
      <c r="Y1081" s="9"/>
      <c r="AB1081" s="3"/>
      <c r="AC1081" s="3"/>
      <c r="AD1081" s="3"/>
      <c r="AE1081" s="3"/>
      <c r="AF1081" s="3"/>
      <c r="AG1081" s="3"/>
      <c r="AH1081" s="3"/>
      <c r="AI1081" s="3"/>
      <c r="AJ1081" s="3"/>
      <c r="AK1081" s="3"/>
      <c r="AL1081" s="3"/>
      <c r="AP1081" s="1"/>
      <c r="AQ1081" s="1"/>
      <c r="AR1081" s="1"/>
      <c r="AS1081" s="1"/>
      <c r="AT1081" s="1"/>
      <c r="AU1081" s="1"/>
      <c r="AV1081" s="1"/>
      <c r="AW1081" s="1"/>
      <c r="AX1081" s="1"/>
      <c r="AY1081" s="1"/>
    </row>
    <row r="1082" spans="1:51" s="14" customFormat="1" x14ac:dyDescent="0.25">
      <c r="F1082" s="15"/>
      <c r="G1082" s="15"/>
      <c r="O1082" s="16"/>
      <c r="P1082" s="10"/>
      <c r="Q1082" s="10"/>
      <c r="R1082" s="10"/>
      <c r="S1082" s="10"/>
      <c r="T1082" s="10"/>
      <c r="U1082" s="10"/>
      <c r="V1082" s="10"/>
      <c r="W1082" s="10"/>
      <c r="X1082" s="10"/>
      <c r="Y1082" s="10"/>
      <c r="AB1082" s="10"/>
      <c r="AC1082" s="10"/>
      <c r="AD1082" s="10"/>
      <c r="AE1082" s="10"/>
      <c r="AF1082" s="10"/>
      <c r="AG1082" s="10"/>
      <c r="AH1082" s="10"/>
      <c r="AI1082" s="10"/>
      <c r="AJ1082" s="10"/>
      <c r="AK1082" s="10"/>
      <c r="AL1082" s="10"/>
      <c r="AP1082" s="17"/>
      <c r="AQ1082" s="17"/>
      <c r="AR1082" s="17"/>
      <c r="AS1082" s="17"/>
      <c r="AT1082" s="17"/>
      <c r="AU1082" s="17"/>
      <c r="AV1082" s="17"/>
      <c r="AW1082" s="17"/>
      <c r="AX1082" s="17"/>
      <c r="AY1082" s="17"/>
    </row>
    <row r="1083" spans="1:51" s="14" customFormat="1" x14ac:dyDescent="0.25">
      <c r="A1083" s="18"/>
      <c r="F1083" s="15"/>
      <c r="G1083" s="15"/>
      <c r="O1083" s="16"/>
      <c r="P1083" s="10"/>
      <c r="Q1083" s="10"/>
      <c r="R1083" s="10"/>
      <c r="S1083" s="10"/>
      <c r="T1083" s="10"/>
      <c r="U1083" s="10"/>
      <c r="V1083" s="10"/>
      <c r="W1083" s="10"/>
      <c r="X1083" s="10"/>
      <c r="Y1083" s="10"/>
      <c r="AB1083" s="10"/>
      <c r="AC1083" s="10"/>
      <c r="AD1083" s="10"/>
      <c r="AE1083" s="10"/>
      <c r="AF1083" s="10"/>
      <c r="AG1083" s="10"/>
      <c r="AH1083" s="10"/>
      <c r="AI1083" s="10"/>
      <c r="AJ1083" s="10"/>
      <c r="AK1083" s="10"/>
      <c r="AL1083" s="10"/>
      <c r="AP1083" s="17"/>
      <c r="AQ1083" s="17"/>
      <c r="AR1083" s="17"/>
      <c r="AS1083" s="17"/>
      <c r="AT1083" s="17"/>
      <c r="AU1083" s="17"/>
      <c r="AV1083" s="17"/>
      <c r="AW1083" s="17"/>
      <c r="AX1083" s="17"/>
      <c r="AY1083" s="17"/>
    </row>
    <row r="1084" spans="1:51" x14ac:dyDescent="0.25">
      <c r="F1084" s="2"/>
      <c r="G1084" s="2"/>
      <c r="O1084" s="4"/>
      <c r="P1084" s="9"/>
      <c r="Q1084" s="9"/>
      <c r="R1084" s="9"/>
      <c r="S1084" s="9"/>
      <c r="T1084" s="9"/>
      <c r="U1084" s="9"/>
      <c r="V1084" s="9"/>
      <c r="W1084" s="9"/>
      <c r="X1084" s="9"/>
      <c r="Y1084" s="9"/>
      <c r="AB1084" s="3"/>
      <c r="AC1084" s="3"/>
      <c r="AD1084" s="3"/>
      <c r="AE1084" s="3"/>
      <c r="AF1084" s="3"/>
      <c r="AG1084" s="3"/>
      <c r="AH1084" s="3"/>
      <c r="AI1084" s="3"/>
      <c r="AJ1084" s="3"/>
      <c r="AK1084" s="3"/>
      <c r="AL1084" s="3"/>
      <c r="AP1084" s="1"/>
      <c r="AQ1084" s="1"/>
      <c r="AR1084" s="1"/>
      <c r="AS1084" s="1"/>
      <c r="AT1084" s="1"/>
      <c r="AU1084" s="1"/>
      <c r="AV1084" s="1"/>
      <c r="AW1084" s="1"/>
      <c r="AX1084" s="1"/>
      <c r="AY1084" s="1"/>
    </row>
    <row r="1085" spans="1:51" x14ac:dyDescent="0.25">
      <c r="F1085"/>
      <c r="G1085" s="2"/>
      <c r="O1085" s="4"/>
      <c r="P1085" s="9"/>
      <c r="Q1085" s="9"/>
      <c r="R1085" s="9"/>
      <c r="S1085" s="9"/>
      <c r="T1085" s="9"/>
      <c r="U1085" s="9"/>
      <c r="V1085" s="9"/>
      <c r="W1085" s="9"/>
      <c r="X1085" s="9"/>
      <c r="Y1085" s="9"/>
      <c r="AB1085" s="3"/>
      <c r="AC1085" s="3"/>
      <c r="AD1085" s="3"/>
      <c r="AE1085" s="3"/>
      <c r="AF1085" s="3"/>
      <c r="AG1085" s="3"/>
      <c r="AH1085" s="3"/>
      <c r="AI1085" s="3"/>
      <c r="AJ1085" s="3"/>
      <c r="AK1085" s="3"/>
      <c r="AL1085" s="3"/>
      <c r="AP1085" s="1"/>
      <c r="AQ1085" s="1"/>
      <c r="AR1085" s="1"/>
      <c r="AS1085" s="1"/>
      <c r="AT1085" s="1"/>
      <c r="AU1085" s="1"/>
      <c r="AV1085" s="1"/>
      <c r="AW1085" s="1"/>
      <c r="AX1085" s="1"/>
      <c r="AY1085" s="1"/>
    </row>
    <row r="1086" spans="1:51" x14ac:dyDescent="0.25">
      <c r="G1086" s="2"/>
      <c r="O1086" s="4"/>
      <c r="P1086" s="9"/>
      <c r="Q1086" s="9"/>
      <c r="R1086" s="9"/>
      <c r="S1086" s="9"/>
      <c r="T1086" s="9"/>
      <c r="U1086" s="9"/>
      <c r="V1086" s="9"/>
      <c r="W1086" s="9"/>
      <c r="X1086" s="9"/>
      <c r="Y1086" s="9"/>
      <c r="AB1086" s="3"/>
      <c r="AC1086" s="3"/>
      <c r="AD1086" s="3"/>
      <c r="AE1086" s="3"/>
      <c r="AF1086" s="3"/>
      <c r="AG1086" s="3"/>
      <c r="AH1086" s="3"/>
      <c r="AI1086" s="3"/>
      <c r="AJ1086" s="3"/>
      <c r="AK1086" s="3"/>
      <c r="AL1086" s="3"/>
      <c r="AP1086" s="1"/>
      <c r="AQ1086" s="1"/>
      <c r="AR1086" s="1"/>
      <c r="AS1086" s="1"/>
      <c r="AT1086" s="1"/>
      <c r="AU1086" s="1"/>
      <c r="AV1086" s="1"/>
      <c r="AW1086" s="1"/>
      <c r="AX1086" s="1"/>
      <c r="AY1086" s="1"/>
    </row>
    <row r="1087" spans="1:51" x14ac:dyDescent="0.25">
      <c r="F1087" s="2"/>
      <c r="G1087" s="2"/>
      <c r="O1087" s="4"/>
      <c r="P1087" s="9"/>
      <c r="Q1087" s="9"/>
      <c r="R1087" s="9"/>
      <c r="S1087" s="9"/>
      <c r="T1087" s="9"/>
      <c r="U1087" s="9"/>
      <c r="V1087" s="9"/>
      <c r="W1087" s="9"/>
      <c r="X1087" s="9"/>
      <c r="Y1087" s="9"/>
      <c r="AB1087" s="3"/>
      <c r="AC1087" s="3"/>
      <c r="AD1087" s="3"/>
      <c r="AE1087" s="3"/>
      <c r="AF1087" s="3"/>
      <c r="AG1087" s="3"/>
      <c r="AH1087" s="3"/>
      <c r="AI1087" s="3"/>
      <c r="AJ1087" s="3"/>
      <c r="AK1087" s="3"/>
      <c r="AL1087" s="3"/>
      <c r="AP1087" s="1"/>
      <c r="AQ1087" s="1"/>
      <c r="AR1087" s="1"/>
      <c r="AS1087" s="1"/>
      <c r="AT1087" s="1"/>
      <c r="AU1087" s="1"/>
      <c r="AV1087" s="1"/>
      <c r="AW1087" s="1"/>
      <c r="AX1087" s="1"/>
      <c r="AY1087" s="1"/>
    </row>
    <row r="1088" spans="1:51" x14ac:dyDescent="0.25">
      <c r="F1088"/>
      <c r="G1088" s="2"/>
      <c r="O1088" s="4"/>
      <c r="P1088" s="9"/>
      <c r="Q1088" s="9"/>
      <c r="R1088" s="9"/>
      <c r="S1088" s="9"/>
      <c r="T1088" s="9"/>
      <c r="U1088" s="9"/>
      <c r="V1088" s="9"/>
      <c r="W1088" s="9"/>
      <c r="X1088" s="9"/>
      <c r="Y1088" s="9"/>
      <c r="AB1088" s="3"/>
      <c r="AC1088" s="3"/>
      <c r="AD1088" s="3"/>
      <c r="AE1088" s="3"/>
      <c r="AF1088" s="3"/>
      <c r="AG1088" s="3"/>
      <c r="AH1088" s="3"/>
      <c r="AI1088" s="3"/>
      <c r="AJ1088" s="3"/>
      <c r="AK1088" s="3"/>
      <c r="AL1088" s="3"/>
      <c r="AP1088" s="1"/>
      <c r="AQ1088" s="1"/>
      <c r="AR1088" s="1"/>
      <c r="AS1088" s="1"/>
      <c r="AT1088" s="1"/>
      <c r="AU1088" s="1"/>
      <c r="AV1088" s="1"/>
      <c r="AW1088" s="1"/>
      <c r="AX1088" s="1"/>
      <c r="AY1088" s="1"/>
    </row>
    <row r="1089" spans="6:51" x14ac:dyDescent="0.25">
      <c r="F1089"/>
      <c r="G1089" s="2"/>
      <c r="O1089" s="4"/>
      <c r="P1089" s="9"/>
      <c r="Q1089" s="9"/>
      <c r="R1089" s="9"/>
      <c r="S1089" s="9"/>
      <c r="T1089" s="9"/>
      <c r="U1089" s="9"/>
      <c r="V1089" s="9"/>
      <c r="W1089" s="9"/>
      <c r="X1089" s="9"/>
      <c r="Y1089" s="9"/>
      <c r="AB1089" s="3"/>
      <c r="AC1089" s="3"/>
      <c r="AD1089" s="3"/>
      <c r="AE1089" s="3"/>
      <c r="AF1089" s="3"/>
      <c r="AG1089" s="3"/>
      <c r="AH1089" s="3"/>
      <c r="AI1089" s="3"/>
      <c r="AJ1089" s="3"/>
      <c r="AK1089" s="3"/>
      <c r="AL1089" s="3"/>
      <c r="AP1089" s="1"/>
      <c r="AQ1089" s="1"/>
      <c r="AR1089" s="1"/>
      <c r="AS1089" s="1"/>
      <c r="AT1089" s="1"/>
      <c r="AU1089" s="1"/>
      <c r="AV1089" s="1"/>
      <c r="AW1089" s="1"/>
      <c r="AX1089" s="1"/>
      <c r="AY1089" s="1"/>
    </row>
    <row r="1090" spans="6:51" x14ac:dyDescent="0.25">
      <c r="F1090"/>
      <c r="G1090" s="2"/>
      <c r="O1090" s="4"/>
      <c r="P1090" s="9"/>
      <c r="Q1090" s="9"/>
      <c r="R1090" s="9"/>
      <c r="S1090" s="9"/>
      <c r="T1090" s="9"/>
      <c r="U1090" s="9"/>
      <c r="V1090" s="9"/>
      <c r="W1090" s="9"/>
      <c r="X1090" s="9"/>
      <c r="Y1090" s="9"/>
      <c r="AB1090" s="3"/>
      <c r="AC1090" s="3"/>
      <c r="AD1090" s="3"/>
      <c r="AE1090" s="3"/>
      <c r="AF1090" s="3"/>
      <c r="AG1090" s="3"/>
      <c r="AH1090" s="3"/>
      <c r="AI1090" s="3"/>
      <c r="AJ1090" s="3"/>
      <c r="AK1090" s="3"/>
      <c r="AL1090" s="3"/>
      <c r="AP1090" s="1"/>
      <c r="AQ1090" s="1"/>
      <c r="AR1090" s="1"/>
      <c r="AS1090" s="1"/>
      <c r="AT1090" s="1"/>
      <c r="AU1090" s="1"/>
      <c r="AV1090" s="1"/>
      <c r="AW1090" s="1"/>
      <c r="AX1090" s="1"/>
      <c r="AY1090" s="1"/>
    </row>
    <row r="1091" spans="6:51" x14ac:dyDescent="0.25">
      <c r="F1091"/>
      <c r="G1091" s="2"/>
      <c r="O1091" s="4"/>
      <c r="P1091" s="9"/>
      <c r="Q1091" s="9"/>
      <c r="R1091" s="9"/>
      <c r="S1091" s="9"/>
      <c r="T1091" s="9"/>
      <c r="U1091" s="9"/>
      <c r="V1091" s="9"/>
      <c r="W1091" s="9"/>
      <c r="X1091" s="9"/>
      <c r="Y1091" s="9"/>
      <c r="AB1091" s="3"/>
      <c r="AC1091" s="3"/>
      <c r="AD1091" s="3"/>
      <c r="AE1091" s="3"/>
      <c r="AF1091" s="3"/>
      <c r="AG1091" s="3"/>
      <c r="AH1091" s="3"/>
      <c r="AI1091" s="3"/>
      <c r="AJ1091" s="3"/>
      <c r="AK1091" s="3"/>
      <c r="AL1091" s="3"/>
      <c r="AP1091" s="1"/>
      <c r="AQ1091" s="1"/>
      <c r="AR1091" s="1"/>
      <c r="AS1091" s="1"/>
      <c r="AT1091" s="1"/>
      <c r="AU1091" s="1"/>
      <c r="AV1091" s="1"/>
      <c r="AW1091" s="1"/>
      <c r="AX1091" s="1"/>
      <c r="AY1091" s="1"/>
    </row>
    <row r="1092" spans="6:51" x14ac:dyDescent="0.25">
      <c r="F1092"/>
      <c r="G1092" s="2"/>
      <c r="O1092" s="4"/>
      <c r="P1092" s="9"/>
      <c r="Q1092" s="9"/>
      <c r="R1092" s="9"/>
      <c r="S1092" s="9"/>
      <c r="T1092" s="9"/>
      <c r="U1092" s="9"/>
      <c r="V1092" s="9"/>
      <c r="W1092" s="9"/>
      <c r="X1092" s="9"/>
      <c r="Y1092" s="9"/>
      <c r="AB1092" s="3"/>
      <c r="AC1092" s="3"/>
      <c r="AD1092" s="3"/>
      <c r="AE1092" s="3"/>
      <c r="AF1092" s="3"/>
      <c r="AG1092" s="3"/>
      <c r="AH1092" s="3"/>
      <c r="AI1092" s="3"/>
      <c r="AJ1092" s="3"/>
      <c r="AK1092" s="3"/>
      <c r="AL1092" s="3"/>
      <c r="AP1092" s="1"/>
      <c r="AQ1092" s="1"/>
      <c r="AR1092" s="1"/>
      <c r="AS1092" s="1"/>
      <c r="AT1092" s="1"/>
      <c r="AU1092" s="1"/>
      <c r="AV1092" s="1"/>
      <c r="AW1092" s="1"/>
      <c r="AX1092" s="1"/>
      <c r="AY1092" s="1"/>
    </row>
    <row r="1093" spans="6:51" x14ac:dyDescent="0.25">
      <c r="F1093"/>
      <c r="G1093" s="2"/>
      <c r="O1093" s="4"/>
      <c r="P1093" s="9"/>
      <c r="Q1093" s="9"/>
      <c r="R1093" s="9"/>
      <c r="S1093" s="9"/>
      <c r="T1093" s="9"/>
      <c r="U1093" s="9"/>
      <c r="V1093" s="9"/>
      <c r="W1093" s="9"/>
      <c r="X1093" s="9"/>
      <c r="Y1093" s="9"/>
      <c r="AB1093" s="3"/>
      <c r="AC1093" s="3"/>
      <c r="AD1093" s="3"/>
      <c r="AE1093" s="3"/>
      <c r="AF1093" s="3"/>
      <c r="AG1093" s="3"/>
      <c r="AH1093" s="3"/>
      <c r="AI1093" s="3"/>
      <c r="AJ1093" s="3"/>
      <c r="AK1093" s="3"/>
      <c r="AL1093" s="3"/>
      <c r="AP1093" s="1"/>
      <c r="AQ1093" s="1"/>
      <c r="AR1093" s="1"/>
      <c r="AS1093" s="1"/>
      <c r="AT1093" s="1"/>
      <c r="AU1093" s="1"/>
      <c r="AV1093" s="1"/>
      <c r="AW1093" s="1"/>
      <c r="AX1093" s="1"/>
      <c r="AY1093" s="1"/>
    </row>
    <row r="1094" spans="6:51" x14ac:dyDescent="0.25">
      <c r="F1094"/>
      <c r="G1094" s="2"/>
      <c r="O1094" s="4"/>
      <c r="P1094" s="9"/>
      <c r="Q1094" s="9"/>
      <c r="R1094" s="9"/>
      <c r="S1094" s="9"/>
      <c r="T1094" s="9"/>
      <c r="U1094" s="9"/>
      <c r="V1094" s="9"/>
      <c r="W1094" s="9"/>
      <c r="X1094" s="9"/>
      <c r="Y1094" s="9"/>
      <c r="AB1094" s="3"/>
      <c r="AC1094" s="3"/>
      <c r="AD1094" s="3"/>
      <c r="AE1094" s="3"/>
      <c r="AF1094" s="3"/>
      <c r="AG1094" s="3"/>
      <c r="AH1094" s="3"/>
      <c r="AI1094" s="3"/>
      <c r="AJ1094" s="3"/>
      <c r="AK1094" s="3"/>
      <c r="AL1094" s="3"/>
      <c r="AP1094" s="1"/>
      <c r="AQ1094" s="1"/>
      <c r="AR1094" s="1"/>
      <c r="AS1094" s="1"/>
      <c r="AT1094" s="1"/>
      <c r="AU1094" s="1"/>
      <c r="AV1094" s="1"/>
      <c r="AW1094" s="1"/>
      <c r="AX1094" s="1"/>
      <c r="AY1094" s="1"/>
    </row>
    <row r="1095" spans="6:51" x14ac:dyDescent="0.25">
      <c r="F1095"/>
      <c r="G1095" s="2"/>
      <c r="O1095" s="4"/>
      <c r="P1095" s="9"/>
      <c r="Q1095" s="9"/>
      <c r="R1095" s="9"/>
      <c r="S1095" s="9"/>
      <c r="T1095" s="9"/>
      <c r="U1095" s="9"/>
      <c r="V1095" s="9"/>
      <c r="W1095" s="9"/>
      <c r="X1095" s="9"/>
      <c r="Y1095" s="9"/>
      <c r="AB1095" s="3"/>
      <c r="AC1095" s="3"/>
      <c r="AD1095" s="3"/>
      <c r="AE1095" s="3"/>
      <c r="AF1095" s="3"/>
      <c r="AG1095" s="3"/>
      <c r="AH1095" s="3"/>
      <c r="AI1095" s="3"/>
      <c r="AJ1095" s="3"/>
      <c r="AK1095" s="3"/>
      <c r="AL1095" s="3"/>
      <c r="AP1095" s="1"/>
      <c r="AQ1095" s="1"/>
      <c r="AR1095" s="1"/>
      <c r="AS1095" s="1"/>
      <c r="AT1095" s="1"/>
      <c r="AU1095" s="1"/>
      <c r="AV1095" s="1"/>
      <c r="AW1095" s="1"/>
      <c r="AX1095" s="1"/>
      <c r="AY1095" s="1"/>
    </row>
    <row r="1096" spans="6:51" x14ac:dyDescent="0.25">
      <c r="F1096"/>
      <c r="G1096" s="2"/>
      <c r="O1096" s="4"/>
      <c r="P1096" s="9"/>
      <c r="Q1096" s="9"/>
      <c r="R1096" s="9"/>
      <c r="S1096" s="9"/>
      <c r="T1096" s="9"/>
      <c r="U1096" s="9"/>
      <c r="V1096" s="9"/>
      <c r="W1096" s="9"/>
      <c r="X1096" s="9"/>
      <c r="Y1096" s="9"/>
      <c r="AB1096" s="3"/>
      <c r="AC1096" s="3"/>
      <c r="AD1096" s="3"/>
      <c r="AE1096" s="3"/>
      <c r="AF1096" s="3"/>
      <c r="AG1096" s="3"/>
      <c r="AH1096" s="3"/>
      <c r="AI1096" s="3"/>
      <c r="AJ1096" s="3"/>
      <c r="AK1096" s="3"/>
      <c r="AL1096" s="3"/>
      <c r="AP1096" s="1"/>
      <c r="AQ1096" s="1"/>
      <c r="AR1096" s="1"/>
      <c r="AS1096" s="1"/>
      <c r="AT1096" s="1"/>
      <c r="AU1096" s="1"/>
      <c r="AV1096" s="1"/>
      <c r="AW1096" s="1"/>
      <c r="AX1096" s="1"/>
      <c r="AY1096" s="1"/>
    </row>
    <row r="1097" spans="6:51" x14ac:dyDescent="0.25">
      <c r="F1097"/>
      <c r="G1097" s="2"/>
      <c r="O1097" s="4"/>
      <c r="P1097" s="9"/>
      <c r="Q1097" s="9"/>
      <c r="R1097" s="9"/>
      <c r="S1097" s="9"/>
      <c r="T1097" s="9"/>
      <c r="U1097" s="9"/>
      <c r="V1097" s="9"/>
      <c r="W1097" s="9"/>
      <c r="X1097" s="9"/>
      <c r="Y1097" s="9"/>
      <c r="AB1097" s="3"/>
      <c r="AC1097" s="3"/>
      <c r="AD1097" s="3"/>
      <c r="AE1097" s="3"/>
      <c r="AF1097" s="3"/>
      <c r="AG1097" s="3"/>
      <c r="AH1097" s="3"/>
      <c r="AI1097" s="3"/>
      <c r="AJ1097" s="3"/>
      <c r="AK1097" s="3"/>
      <c r="AL1097" s="3"/>
      <c r="AP1097" s="1"/>
      <c r="AQ1097" s="1"/>
      <c r="AR1097" s="1"/>
      <c r="AS1097" s="1"/>
      <c r="AT1097" s="1"/>
      <c r="AU1097" s="1"/>
      <c r="AV1097" s="1"/>
      <c r="AW1097" s="1"/>
      <c r="AX1097" s="1"/>
      <c r="AY1097" s="1"/>
    </row>
    <row r="1098" spans="6:51" x14ac:dyDescent="0.25">
      <c r="F1098"/>
      <c r="G1098" s="2"/>
      <c r="O1098" s="4"/>
      <c r="P1098" s="9"/>
      <c r="Q1098" s="9"/>
      <c r="R1098" s="9"/>
      <c r="S1098" s="9"/>
      <c r="T1098" s="9"/>
      <c r="U1098" s="9"/>
      <c r="V1098" s="9"/>
      <c r="W1098" s="9"/>
      <c r="X1098" s="9"/>
      <c r="Y1098" s="9"/>
      <c r="AB1098" s="3"/>
      <c r="AC1098" s="3"/>
      <c r="AD1098" s="3"/>
      <c r="AE1098" s="3"/>
      <c r="AF1098" s="3"/>
      <c r="AG1098" s="3"/>
      <c r="AH1098" s="3"/>
      <c r="AI1098" s="3"/>
      <c r="AJ1098" s="3"/>
      <c r="AK1098" s="3"/>
      <c r="AL1098" s="3"/>
      <c r="AP1098" s="1"/>
      <c r="AQ1098" s="1"/>
      <c r="AR1098" s="1"/>
      <c r="AS1098" s="1"/>
      <c r="AT1098" s="1"/>
      <c r="AU1098" s="1"/>
      <c r="AV1098" s="1"/>
      <c r="AW1098" s="1"/>
      <c r="AX1098" s="1"/>
      <c r="AY1098" s="1"/>
    </row>
    <row r="1099" spans="6:51" x14ac:dyDescent="0.25">
      <c r="F1099"/>
      <c r="G1099" s="2"/>
      <c r="O1099" s="4"/>
      <c r="P1099" s="9"/>
      <c r="Q1099" s="9"/>
      <c r="R1099" s="9"/>
      <c r="S1099" s="9"/>
      <c r="T1099" s="9"/>
      <c r="U1099" s="9"/>
      <c r="V1099" s="9"/>
      <c r="W1099" s="9"/>
      <c r="X1099" s="9"/>
      <c r="Y1099" s="9"/>
      <c r="AB1099" s="3"/>
      <c r="AC1099" s="3"/>
      <c r="AD1099" s="3"/>
      <c r="AE1099" s="3"/>
      <c r="AF1099" s="3"/>
      <c r="AG1099" s="3"/>
      <c r="AH1099" s="3"/>
      <c r="AI1099" s="3"/>
      <c r="AJ1099" s="3"/>
      <c r="AK1099" s="3"/>
      <c r="AL1099" s="3"/>
      <c r="AP1099" s="1"/>
      <c r="AQ1099" s="1"/>
      <c r="AR1099" s="1"/>
      <c r="AS1099" s="1"/>
      <c r="AT1099" s="1"/>
      <c r="AU1099" s="1"/>
      <c r="AV1099" s="1"/>
      <c r="AW1099" s="1"/>
      <c r="AX1099" s="1"/>
      <c r="AY1099" s="1"/>
    </row>
    <row r="1100" spans="6:51" x14ac:dyDescent="0.25">
      <c r="F1100"/>
      <c r="G1100" s="2"/>
      <c r="O1100" s="4"/>
      <c r="P1100" s="9"/>
      <c r="Q1100" s="9"/>
      <c r="R1100" s="9"/>
      <c r="S1100" s="9"/>
      <c r="T1100" s="9"/>
      <c r="U1100" s="9"/>
      <c r="V1100" s="9"/>
      <c r="W1100" s="9"/>
      <c r="X1100" s="9"/>
      <c r="Y1100" s="9"/>
      <c r="AB1100" s="3"/>
      <c r="AC1100" s="3"/>
      <c r="AD1100" s="3"/>
      <c r="AE1100" s="3"/>
      <c r="AF1100" s="3"/>
      <c r="AG1100" s="3"/>
      <c r="AH1100" s="3"/>
      <c r="AI1100" s="3"/>
      <c r="AJ1100" s="3"/>
      <c r="AK1100" s="3"/>
      <c r="AL1100" s="3"/>
      <c r="AP1100" s="1"/>
      <c r="AQ1100" s="1"/>
      <c r="AR1100" s="1"/>
      <c r="AS1100" s="1"/>
      <c r="AT1100" s="1"/>
      <c r="AU1100" s="1"/>
      <c r="AV1100" s="1"/>
      <c r="AW1100" s="1"/>
      <c r="AX1100" s="1"/>
      <c r="AY1100" s="1"/>
    </row>
    <row r="1101" spans="6:51" x14ac:dyDescent="0.25">
      <c r="F1101"/>
      <c r="G1101" s="2"/>
      <c r="O1101" s="4"/>
      <c r="P1101" s="9"/>
      <c r="Q1101" s="9"/>
      <c r="R1101" s="9"/>
      <c r="S1101" s="9"/>
      <c r="T1101" s="9"/>
      <c r="U1101" s="9"/>
      <c r="V1101" s="9"/>
      <c r="W1101" s="9"/>
      <c r="X1101" s="9"/>
      <c r="Y1101" s="9"/>
      <c r="AB1101" s="3"/>
      <c r="AC1101" s="3"/>
      <c r="AD1101" s="3"/>
      <c r="AE1101" s="3"/>
      <c r="AF1101" s="3"/>
      <c r="AG1101" s="3"/>
      <c r="AH1101" s="3"/>
      <c r="AI1101" s="3"/>
      <c r="AJ1101" s="3"/>
      <c r="AK1101" s="3"/>
      <c r="AL1101" s="3"/>
      <c r="AP1101" s="1"/>
      <c r="AQ1101" s="1"/>
      <c r="AR1101" s="1"/>
      <c r="AS1101" s="1"/>
      <c r="AT1101" s="1"/>
      <c r="AU1101" s="1"/>
      <c r="AV1101" s="1"/>
      <c r="AW1101" s="1"/>
      <c r="AX1101" s="1"/>
      <c r="AY1101" s="1"/>
    </row>
    <row r="1102" spans="6:51" x14ac:dyDescent="0.25">
      <c r="F1102" s="2"/>
      <c r="G1102" s="2"/>
      <c r="O1102" s="4"/>
      <c r="P1102" s="9"/>
      <c r="Q1102" s="9"/>
      <c r="R1102" s="9"/>
      <c r="S1102" s="9"/>
      <c r="T1102" s="9"/>
      <c r="U1102" s="9"/>
      <c r="V1102" s="9"/>
      <c r="W1102" s="9"/>
      <c r="X1102" s="9"/>
      <c r="Y1102" s="9"/>
      <c r="AB1102" s="3"/>
      <c r="AC1102" s="3"/>
      <c r="AD1102" s="3"/>
      <c r="AE1102" s="3"/>
      <c r="AF1102" s="3"/>
      <c r="AG1102" s="3"/>
      <c r="AH1102" s="3"/>
      <c r="AI1102" s="3"/>
      <c r="AJ1102" s="3"/>
      <c r="AK1102" s="3"/>
      <c r="AL1102" s="3"/>
      <c r="AP1102" s="1"/>
      <c r="AQ1102" s="1"/>
      <c r="AR1102" s="1"/>
      <c r="AS1102" s="1"/>
      <c r="AT1102" s="1"/>
      <c r="AU1102" s="1"/>
      <c r="AV1102" s="1"/>
      <c r="AW1102" s="1"/>
      <c r="AX1102" s="1"/>
      <c r="AY1102" s="1"/>
    </row>
    <row r="1103" spans="6:51" x14ac:dyDescent="0.25">
      <c r="F1103"/>
      <c r="G1103" s="2"/>
      <c r="O1103" s="4"/>
      <c r="P1103" s="9"/>
      <c r="Q1103" s="9"/>
      <c r="R1103" s="9"/>
      <c r="S1103" s="9"/>
      <c r="T1103" s="9"/>
      <c r="U1103" s="9"/>
      <c r="V1103" s="9"/>
      <c r="W1103" s="9"/>
      <c r="X1103" s="9"/>
      <c r="Y1103" s="9"/>
      <c r="AB1103" s="3"/>
      <c r="AC1103" s="3"/>
      <c r="AD1103" s="3"/>
      <c r="AE1103" s="3"/>
      <c r="AF1103" s="3"/>
      <c r="AG1103" s="3"/>
      <c r="AH1103" s="3"/>
      <c r="AI1103" s="3"/>
      <c r="AJ1103" s="3"/>
      <c r="AK1103" s="3"/>
      <c r="AL1103" s="3"/>
      <c r="AP1103" s="1"/>
      <c r="AQ1103" s="1"/>
      <c r="AR1103" s="1"/>
      <c r="AS1103" s="1"/>
      <c r="AT1103" s="1"/>
      <c r="AU1103" s="1"/>
      <c r="AV1103" s="1"/>
      <c r="AW1103" s="1"/>
      <c r="AX1103" s="1"/>
      <c r="AY1103" s="1"/>
    </row>
    <row r="1104" spans="6:51" x14ac:dyDescent="0.25">
      <c r="F1104" s="2"/>
      <c r="G1104" s="2"/>
      <c r="O1104" s="4"/>
      <c r="P1104" s="9"/>
      <c r="Q1104" s="9"/>
      <c r="R1104" s="9"/>
      <c r="S1104" s="9"/>
      <c r="T1104" s="9"/>
      <c r="U1104" s="9"/>
      <c r="V1104" s="9"/>
      <c r="W1104" s="9"/>
      <c r="X1104" s="9"/>
      <c r="Y1104" s="9"/>
      <c r="AB1104" s="3"/>
      <c r="AC1104" s="3"/>
      <c r="AD1104" s="3"/>
      <c r="AE1104" s="3"/>
      <c r="AF1104" s="3"/>
      <c r="AG1104" s="3"/>
      <c r="AH1104" s="3"/>
      <c r="AI1104" s="3"/>
      <c r="AJ1104" s="3"/>
      <c r="AK1104" s="3"/>
      <c r="AL1104" s="3"/>
      <c r="AP1104" s="1"/>
      <c r="AQ1104" s="1"/>
      <c r="AR1104" s="1"/>
      <c r="AS1104" s="1"/>
      <c r="AT1104" s="1"/>
      <c r="AU1104" s="1"/>
      <c r="AV1104" s="1"/>
      <c r="AW1104" s="1"/>
      <c r="AX1104" s="1"/>
      <c r="AY1104" s="1"/>
    </row>
    <row r="1105" spans="6:51" x14ac:dyDescent="0.25">
      <c r="F1105"/>
      <c r="G1105" s="2"/>
      <c r="O1105" s="4"/>
      <c r="P1105" s="9"/>
      <c r="Q1105" s="9"/>
      <c r="R1105" s="9"/>
      <c r="S1105" s="9"/>
      <c r="T1105" s="9"/>
      <c r="U1105" s="9"/>
      <c r="V1105" s="9"/>
      <c r="W1105" s="9"/>
      <c r="X1105" s="9"/>
      <c r="Y1105" s="9"/>
      <c r="AB1105" s="3"/>
      <c r="AC1105" s="3"/>
      <c r="AD1105" s="3"/>
      <c r="AE1105" s="3"/>
      <c r="AF1105" s="3"/>
      <c r="AG1105" s="3"/>
      <c r="AH1105" s="3"/>
      <c r="AI1105" s="3"/>
      <c r="AJ1105" s="3"/>
      <c r="AK1105" s="3"/>
      <c r="AL1105" s="3"/>
      <c r="AP1105" s="1"/>
      <c r="AQ1105" s="1"/>
      <c r="AR1105" s="1"/>
      <c r="AS1105" s="1"/>
      <c r="AT1105" s="1"/>
      <c r="AU1105" s="1"/>
      <c r="AV1105" s="1"/>
      <c r="AW1105" s="1"/>
      <c r="AX1105" s="1"/>
      <c r="AY1105" s="1"/>
    </row>
    <row r="1106" spans="6:51" x14ac:dyDescent="0.25">
      <c r="F1106"/>
      <c r="G1106" s="2"/>
      <c r="O1106" s="4"/>
      <c r="P1106" s="9"/>
      <c r="Q1106" s="9"/>
      <c r="R1106" s="9"/>
      <c r="S1106" s="9"/>
      <c r="T1106" s="9"/>
      <c r="U1106" s="9"/>
      <c r="V1106" s="9"/>
      <c r="W1106" s="9"/>
      <c r="X1106" s="9"/>
      <c r="Y1106" s="9"/>
      <c r="AB1106" s="3"/>
      <c r="AC1106" s="3"/>
      <c r="AD1106" s="3"/>
      <c r="AE1106" s="3"/>
      <c r="AF1106" s="3"/>
      <c r="AG1106" s="3"/>
      <c r="AH1106" s="3"/>
      <c r="AI1106" s="3"/>
      <c r="AJ1106" s="3"/>
      <c r="AK1106" s="3"/>
      <c r="AL1106" s="3"/>
      <c r="AP1106" s="1"/>
      <c r="AQ1106" s="1"/>
      <c r="AR1106" s="1"/>
      <c r="AS1106" s="1"/>
      <c r="AT1106" s="1"/>
      <c r="AU1106" s="1"/>
      <c r="AV1106" s="1"/>
      <c r="AW1106" s="1"/>
      <c r="AX1106" s="1"/>
      <c r="AY1106" s="1"/>
    </row>
    <row r="1107" spans="6:51" x14ac:dyDescent="0.25">
      <c r="F1107"/>
      <c r="G1107" s="2"/>
      <c r="O1107" s="4"/>
      <c r="P1107" s="9"/>
      <c r="Q1107" s="9"/>
      <c r="R1107" s="9"/>
      <c r="S1107" s="9"/>
      <c r="T1107" s="9"/>
      <c r="U1107" s="9"/>
      <c r="V1107" s="9"/>
      <c r="W1107" s="9"/>
      <c r="X1107" s="9"/>
      <c r="Y1107" s="9"/>
      <c r="AB1107" s="3"/>
      <c r="AC1107" s="3"/>
      <c r="AD1107" s="3"/>
      <c r="AE1107" s="3"/>
      <c r="AF1107" s="3"/>
      <c r="AG1107" s="3"/>
      <c r="AH1107" s="3"/>
      <c r="AI1107" s="3"/>
      <c r="AJ1107" s="3"/>
      <c r="AK1107" s="3"/>
      <c r="AL1107" s="3"/>
      <c r="AP1107" s="1"/>
      <c r="AQ1107" s="1"/>
      <c r="AR1107" s="1"/>
      <c r="AS1107" s="1"/>
      <c r="AT1107" s="1"/>
      <c r="AU1107" s="1"/>
      <c r="AV1107" s="1"/>
      <c r="AW1107" s="1"/>
      <c r="AX1107" s="1"/>
      <c r="AY1107" s="1"/>
    </row>
    <row r="1108" spans="6:51" x14ac:dyDescent="0.25">
      <c r="F1108"/>
      <c r="G1108" s="2"/>
      <c r="O1108" s="4"/>
      <c r="P1108" s="9"/>
      <c r="Q1108" s="9"/>
      <c r="R1108" s="9"/>
      <c r="S1108" s="9"/>
      <c r="T1108" s="9"/>
      <c r="U1108" s="9"/>
      <c r="V1108" s="9"/>
      <c r="W1108" s="9"/>
      <c r="X1108" s="9"/>
      <c r="Y1108" s="9"/>
      <c r="AB1108" s="3"/>
      <c r="AC1108" s="3"/>
      <c r="AD1108" s="3"/>
      <c r="AE1108" s="3"/>
      <c r="AF1108" s="3"/>
      <c r="AG1108" s="3"/>
      <c r="AH1108" s="3"/>
      <c r="AI1108" s="3"/>
      <c r="AJ1108" s="3"/>
      <c r="AK1108" s="3"/>
      <c r="AL1108" s="3"/>
      <c r="AP1108" s="1"/>
      <c r="AQ1108" s="1"/>
      <c r="AR1108" s="1"/>
      <c r="AS1108" s="1"/>
      <c r="AT1108" s="1"/>
      <c r="AU1108" s="1"/>
      <c r="AV1108" s="1"/>
      <c r="AW1108" s="1"/>
      <c r="AX1108" s="1"/>
      <c r="AY1108" s="1"/>
    </row>
    <row r="1109" spans="6:51" x14ac:dyDescent="0.25">
      <c r="F1109"/>
      <c r="G1109" s="2"/>
      <c r="O1109" s="4"/>
      <c r="P1109" s="9"/>
      <c r="Q1109" s="9"/>
      <c r="R1109" s="9"/>
      <c r="S1109" s="9"/>
      <c r="T1109" s="9"/>
      <c r="U1109" s="9"/>
      <c r="V1109" s="9"/>
      <c r="W1109" s="9"/>
      <c r="X1109" s="9"/>
      <c r="Y1109" s="9"/>
      <c r="AB1109" s="3"/>
      <c r="AC1109" s="3"/>
      <c r="AD1109" s="3"/>
      <c r="AE1109" s="3"/>
      <c r="AF1109" s="3"/>
      <c r="AG1109" s="3"/>
      <c r="AH1109" s="3"/>
      <c r="AI1109" s="3"/>
      <c r="AJ1109" s="3"/>
      <c r="AK1109" s="3"/>
      <c r="AL1109" s="3"/>
      <c r="AP1109" s="1"/>
      <c r="AQ1109" s="1"/>
      <c r="AR1109" s="1"/>
      <c r="AS1109" s="1"/>
      <c r="AT1109" s="1"/>
      <c r="AU1109" s="1"/>
      <c r="AV1109" s="1"/>
      <c r="AW1109" s="1"/>
      <c r="AX1109" s="1"/>
      <c r="AY1109" s="1"/>
    </row>
    <row r="1110" spans="6:51" x14ac:dyDescent="0.25">
      <c r="F1110"/>
      <c r="G1110" s="2"/>
      <c r="O1110" s="4"/>
      <c r="P1110" s="9"/>
      <c r="Q1110" s="9"/>
      <c r="R1110" s="9"/>
      <c r="S1110" s="9"/>
      <c r="T1110" s="9"/>
      <c r="U1110" s="9"/>
      <c r="V1110" s="9"/>
      <c r="W1110" s="9"/>
      <c r="X1110" s="9"/>
      <c r="Y1110" s="9"/>
      <c r="AB1110" s="3"/>
      <c r="AC1110" s="3"/>
      <c r="AD1110" s="3"/>
      <c r="AE1110" s="3"/>
      <c r="AF1110" s="3"/>
      <c r="AG1110" s="3"/>
      <c r="AH1110" s="3"/>
      <c r="AI1110" s="3"/>
      <c r="AJ1110" s="3"/>
      <c r="AK1110" s="3"/>
      <c r="AL1110" s="3"/>
      <c r="AP1110" s="1"/>
      <c r="AQ1110" s="1"/>
      <c r="AR1110" s="1"/>
      <c r="AS1110" s="1"/>
      <c r="AT1110" s="1"/>
      <c r="AU1110" s="1"/>
      <c r="AV1110" s="1"/>
      <c r="AW1110" s="1"/>
      <c r="AX1110" s="1"/>
      <c r="AY1110" s="1"/>
    </row>
    <row r="1111" spans="6:51" x14ac:dyDescent="0.25">
      <c r="F1111" s="2"/>
      <c r="G1111" s="2"/>
      <c r="O1111" s="4"/>
      <c r="P1111" s="9"/>
      <c r="Q1111" s="9"/>
      <c r="R1111" s="9"/>
      <c r="S1111" s="9"/>
      <c r="T1111" s="9"/>
      <c r="U1111" s="9"/>
      <c r="V1111" s="9"/>
      <c r="W1111" s="9"/>
      <c r="X1111" s="9"/>
      <c r="Y1111" s="9"/>
      <c r="AB1111" s="3"/>
      <c r="AC1111" s="3"/>
      <c r="AD1111" s="3"/>
      <c r="AE1111" s="3"/>
      <c r="AF1111" s="3"/>
      <c r="AG1111" s="3"/>
      <c r="AH1111" s="3"/>
      <c r="AI1111" s="3"/>
      <c r="AJ1111" s="3"/>
      <c r="AK1111" s="3"/>
      <c r="AL1111" s="3"/>
      <c r="AP1111" s="1"/>
      <c r="AQ1111" s="1"/>
      <c r="AR1111" s="1"/>
      <c r="AS1111" s="1"/>
      <c r="AT1111" s="1"/>
      <c r="AU1111" s="1"/>
      <c r="AV1111" s="1"/>
      <c r="AW1111" s="1"/>
      <c r="AX1111" s="1"/>
      <c r="AY1111" s="1"/>
    </row>
    <row r="1112" spans="6:51" x14ac:dyDescent="0.25">
      <c r="F1112"/>
      <c r="G1112" s="2"/>
      <c r="O1112" s="4"/>
      <c r="P1112" s="9"/>
      <c r="Q1112" s="9"/>
      <c r="R1112" s="9"/>
      <c r="S1112" s="9"/>
      <c r="T1112" s="9"/>
      <c r="U1112" s="9"/>
      <c r="V1112" s="9"/>
      <c r="W1112" s="9"/>
      <c r="X1112" s="9"/>
      <c r="Y1112" s="9"/>
      <c r="AB1112" s="3"/>
      <c r="AC1112" s="3"/>
      <c r="AD1112" s="3"/>
      <c r="AE1112" s="3"/>
      <c r="AF1112" s="3"/>
      <c r="AG1112" s="3"/>
      <c r="AH1112" s="3"/>
      <c r="AI1112" s="3"/>
      <c r="AJ1112" s="3"/>
      <c r="AK1112" s="3"/>
      <c r="AL1112" s="3"/>
      <c r="AP1112" s="1"/>
      <c r="AQ1112" s="1"/>
      <c r="AR1112" s="1"/>
      <c r="AS1112" s="1"/>
      <c r="AT1112" s="1"/>
      <c r="AU1112" s="1"/>
      <c r="AV1112" s="1"/>
      <c r="AW1112" s="1"/>
      <c r="AX1112" s="1"/>
      <c r="AY1112" s="1"/>
    </row>
    <row r="1113" spans="6:51" x14ac:dyDescent="0.25">
      <c r="F1113"/>
      <c r="G1113" s="2"/>
      <c r="O1113" s="4"/>
      <c r="P1113" s="9"/>
      <c r="Q1113" s="9"/>
      <c r="R1113" s="9"/>
      <c r="S1113" s="9"/>
      <c r="T1113" s="9"/>
      <c r="U1113" s="9"/>
      <c r="V1113" s="9"/>
      <c r="W1113" s="9"/>
      <c r="X1113" s="9"/>
      <c r="Y1113" s="9"/>
      <c r="AB1113" s="3"/>
      <c r="AC1113" s="3"/>
      <c r="AD1113" s="3"/>
      <c r="AE1113" s="3"/>
      <c r="AF1113" s="3"/>
      <c r="AG1113" s="3"/>
      <c r="AH1113" s="3"/>
      <c r="AI1113" s="3"/>
      <c r="AJ1113" s="3"/>
      <c r="AK1113" s="3"/>
      <c r="AL1113" s="3"/>
      <c r="AP1113" s="1"/>
      <c r="AQ1113" s="1"/>
      <c r="AR1113" s="1"/>
      <c r="AS1113" s="1"/>
      <c r="AT1113" s="1"/>
      <c r="AU1113" s="1"/>
      <c r="AV1113" s="1"/>
      <c r="AW1113" s="1"/>
      <c r="AX1113" s="1"/>
      <c r="AY1113" s="1"/>
    </row>
    <row r="1114" spans="6:51" x14ac:dyDescent="0.25">
      <c r="F1114" s="2"/>
      <c r="G1114" s="2"/>
      <c r="O1114" s="4"/>
      <c r="P1114" s="9"/>
      <c r="Q1114" s="9"/>
      <c r="R1114" s="9"/>
      <c r="S1114" s="9"/>
      <c r="T1114" s="9"/>
      <c r="U1114" s="9"/>
      <c r="V1114" s="9"/>
      <c r="W1114" s="9"/>
      <c r="X1114" s="9"/>
      <c r="Y1114" s="9"/>
      <c r="AB1114" s="3"/>
      <c r="AC1114" s="3"/>
      <c r="AD1114" s="3"/>
      <c r="AE1114" s="3"/>
      <c r="AF1114" s="3"/>
      <c r="AG1114" s="3"/>
      <c r="AH1114" s="3"/>
      <c r="AI1114" s="3"/>
      <c r="AJ1114" s="3"/>
      <c r="AK1114" s="3"/>
      <c r="AL1114" s="3"/>
      <c r="AP1114" s="1"/>
      <c r="AQ1114" s="1"/>
      <c r="AR1114" s="1"/>
      <c r="AS1114" s="1"/>
      <c r="AT1114" s="1"/>
      <c r="AU1114" s="1"/>
      <c r="AV1114" s="1"/>
      <c r="AW1114" s="1"/>
      <c r="AX1114" s="1"/>
      <c r="AY1114" s="1"/>
    </row>
    <row r="1115" spans="6:51" x14ac:dyDescent="0.25">
      <c r="F1115"/>
      <c r="G1115" s="2"/>
      <c r="O1115" s="4"/>
      <c r="P1115" s="9"/>
      <c r="Q1115" s="9"/>
      <c r="R1115" s="9"/>
      <c r="S1115" s="9"/>
      <c r="T1115" s="9"/>
      <c r="U1115" s="9"/>
      <c r="V1115" s="9"/>
      <c r="W1115" s="9"/>
      <c r="X1115" s="9"/>
      <c r="Y1115" s="9"/>
      <c r="AB1115" s="3"/>
      <c r="AC1115" s="3"/>
      <c r="AD1115" s="3"/>
      <c r="AE1115" s="3"/>
      <c r="AF1115" s="3"/>
      <c r="AG1115" s="3"/>
      <c r="AH1115" s="3"/>
      <c r="AI1115" s="3"/>
      <c r="AJ1115" s="3"/>
      <c r="AK1115" s="3"/>
      <c r="AL1115" s="3"/>
      <c r="AP1115" s="1"/>
      <c r="AQ1115" s="1"/>
      <c r="AR1115" s="1"/>
      <c r="AS1115" s="1"/>
      <c r="AT1115" s="1"/>
      <c r="AU1115" s="1"/>
      <c r="AV1115" s="1"/>
      <c r="AW1115" s="1"/>
      <c r="AX1115" s="1"/>
      <c r="AY1115" s="1"/>
    </row>
    <row r="1116" spans="6:51" x14ac:dyDescent="0.25">
      <c r="F1116"/>
      <c r="G1116" s="2"/>
      <c r="O1116" s="4"/>
      <c r="P1116" s="9"/>
      <c r="Q1116" s="9"/>
      <c r="R1116" s="9"/>
      <c r="S1116" s="9"/>
      <c r="T1116" s="9"/>
      <c r="U1116" s="9"/>
      <c r="V1116" s="9"/>
      <c r="W1116" s="9"/>
      <c r="X1116" s="9"/>
      <c r="Y1116" s="9"/>
      <c r="AB1116" s="3"/>
      <c r="AC1116" s="3"/>
      <c r="AD1116" s="3"/>
      <c r="AE1116" s="3"/>
      <c r="AF1116" s="3"/>
      <c r="AG1116" s="3"/>
      <c r="AH1116" s="3"/>
      <c r="AI1116" s="3"/>
      <c r="AJ1116" s="3"/>
      <c r="AK1116" s="3"/>
      <c r="AL1116" s="3"/>
      <c r="AP1116" s="1"/>
      <c r="AQ1116" s="1"/>
      <c r="AR1116" s="1"/>
      <c r="AS1116" s="1"/>
      <c r="AT1116" s="1"/>
      <c r="AU1116" s="1"/>
      <c r="AV1116" s="1"/>
      <c r="AW1116" s="1"/>
      <c r="AX1116" s="1"/>
      <c r="AY1116" s="1"/>
    </row>
    <row r="1117" spans="6:51" x14ac:dyDescent="0.25">
      <c r="F1117"/>
      <c r="G1117" s="2"/>
      <c r="O1117" s="4"/>
      <c r="P1117" s="9"/>
      <c r="Q1117" s="9"/>
      <c r="R1117" s="9"/>
      <c r="S1117" s="9"/>
      <c r="T1117" s="9"/>
      <c r="U1117" s="9"/>
      <c r="V1117" s="9"/>
      <c r="W1117" s="9"/>
      <c r="X1117" s="9"/>
      <c r="Y1117" s="9"/>
      <c r="AB1117" s="3"/>
      <c r="AC1117" s="3"/>
      <c r="AD1117" s="3"/>
      <c r="AE1117" s="3"/>
      <c r="AF1117" s="3"/>
      <c r="AG1117" s="3"/>
      <c r="AH1117" s="3"/>
      <c r="AI1117" s="3"/>
      <c r="AJ1117" s="3"/>
      <c r="AK1117" s="3"/>
      <c r="AL1117" s="3"/>
      <c r="AP1117" s="1"/>
      <c r="AQ1117" s="1"/>
      <c r="AR1117" s="1"/>
      <c r="AS1117" s="1"/>
      <c r="AT1117" s="1"/>
      <c r="AU1117" s="1"/>
      <c r="AV1117" s="1"/>
      <c r="AW1117" s="1"/>
      <c r="AX1117" s="1"/>
      <c r="AY1117" s="1"/>
    </row>
    <row r="1118" spans="6:51" x14ac:dyDescent="0.25">
      <c r="F1118"/>
      <c r="G1118" s="2"/>
      <c r="O1118" s="4"/>
      <c r="P1118" s="9"/>
      <c r="Q1118" s="9"/>
      <c r="R1118" s="9"/>
      <c r="S1118" s="9"/>
      <c r="T1118" s="9"/>
      <c r="U1118" s="9"/>
      <c r="V1118" s="9"/>
      <c r="W1118" s="9"/>
      <c r="X1118" s="9"/>
      <c r="Y1118" s="9"/>
      <c r="AB1118" s="3"/>
      <c r="AC1118" s="3"/>
      <c r="AD1118" s="3"/>
      <c r="AE1118" s="3"/>
      <c r="AF1118" s="3"/>
      <c r="AG1118" s="3"/>
      <c r="AH1118" s="3"/>
      <c r="AI1118" s="3"/>
      <c r="AJ1118" s="3"/>
      <c r="AK1118" s="3"/>
      <c r="AL1118" s="3"/>
      <c r="AP1118" s="1"/>
      <c r="AQ1118" s="1"/>
      <c r="AR1118" s="1"/>
      <c r="AS1118" s="1"/>
      <c r="AT1118" s="1"/>
      <c r="AU1118" s="1"/>
      <c r="AV1118" s="1"/>
      <c r="AW1118" s="1"/>
      <c r="AX1118" s="1"/>
      <c r="AY1118" s="1"/>
    </row>
    <row r="1119" spans="6:51" x14ac:dyDescent="0.25">
      <c r="F1119" s="2"/>
      <c r="G1119" s="2"/>
      <c r="O1119" s="4"/>
      <c r="P1119" s="9"/>
      <c r="Q1119" s="9"/>
      <c r="R1119" s="9"/>
      <c r="S1119" s="9"/>
      <c r="T1119" s="9"/>
      <c r="U1119" s="9"/>
      <c r="V1119" s="9"/>
      <c r="W1119" s="9"/>
      <c r="X1119" s="9"/>
      <c r="Y1119" s="9"/>
      <c r="AB1119" s="3"/>
      <c r="AC1119" s="3"/>
      <c r="AD1119" s="3"/>
      <c r="AE1119" s="3"/>
      <c r="AF1119" s="3"/>
      <c r="AG1119" s="3"/>
      <c r="AH1119" s="3"/>
      <c r="AI1119" s="3"/>
      <c r="AJ1119" s="3"/>
      <c r="AK1119" s="3"/>
      <c r="AL1119" s="3"/>
      <c r="AP1119" s="1"/>
      <c r="AQ1119" s="1"/>
      <c r="AR1119" s="1"/>
      <c r="AS1119" s="1"/>
      <c r="AT1119" s="1"/>
      <c r="AU1119" s="1"/>
      <c r="AV1119" s="1"/>
      <c r="AW1119" s="1"/>
      <c r="AX1119" s="1"/>
      <c r="AY1119" s="1"/>
    </row>
    <row r="1120" spans="6:51" x14ac:dyDescent="0.25">
      <c r="F1120"/>
      <c r="G1120" s="2"/>
      <c r="O1120" s="4"/>
      <c r="P1120" s="9"/>
      <c r="Q1120" s="9"/>
      <c r="R1120" s="9"/>
      <c r="S1120" s="9"/>
      <c r="T1120" s="9"/>
      <c r="U1120" s="9"/>
      <c r="V1120" s="9"/>
      <c r="W1120" s="9"/>
      <c r="X1120" s="9"/>
      <c r="Y1120" s="9"/>
      <c r="AB1120" s="3"/>
      <c r="AC1120" s="3"/>
      <c r="AD1120" s="3"/>
      <c r="AE1120" s="3"/>
      <c r="AF1120" s="3"/>
      <c r="AG1120" s="3"/>
      <c r="AH1120" s="3"/>
      <c r="AI1120" s="3"/>
      <c r="AJ1120" s="3"/>
      <c r="AK1120" s="3"/>
      <c r="AL1120" s="3"/>
      <c r="AP1120" s="1"/>
      <c r="AQ1120" s="1"/>
      <c r="AR1120" s="1"/>
      <c r="AS1120" s="1"/>
      <c r="AT1120" s="1"/>
      <c r="AU1120" s="1"/>
      <c r="AV1120" s="1"/>
      <c r="AW1120" s="1"/>
      <c r="AX1120" s="1"/>
      <c r="AY1120" s="1"/>
    </row>
    <row r="1121" spans="6:51" x14ac:dyDescent="0.25">
      <c r="F1121" s="2"/>
      <c r="G1121" s="2"/>
      <c r="O1121" s="4"/>
      <c r="P1121" s="9"/>
      <c r="Q1121" s="9"/>
      <c r="R1121" s="9"/>
      <c r="S1121" s="9"/>
      <c r="T1121" s="9"/>
      <c r="U1121" s="9"/>
      <c r="V1121" s="9"/>
      <c r="W1121" s="9"/>
      <c r="X1121" s="9"/>
      <c r="Y1121" s="9"/>
      <c r="AB1121" s="3"/>
      <c r="AC1121" s="3"/>
      <c r="AD1121" s="3"/>
      <c r="AE1121" s="3"/>
      <c r="AF1121" s="3"/>
      <c r="AG1121" s="3"/>
      <c r="AH1121" s="3"/>
      <c r="AI1121" s="3"/>
      <c r="AJ1121" s="3"/>
      <c r="AK1121" s="3"/>
      <c r="AL1121" s="3"/>
      <c r="AP1121" s="1"/>
      <c r="AQ1121" s="1"/>
      <c r="AR1121" s="1"/>
      <c r="AS1121" s="1"/>
      <c r="AT1121" s="1"/>
      <c r="AU1121" s="1"/>
      <c r="AV1121" s="1"/>
      <c r="AW1121" s="1"/>
      <c r="AX1121" s="1"/>
      <c r="AY1121" s="1"/>
    </row>
    <row r="1122" spans="6:51" x14ac:dyDescent="0.25">
      <c r="F1122"/>
      <c r="G1122" s="2"/>
      <c r="O1122" s="4"/>
      <c r="P1122" s="9"/>
      <c r="Q1122" s="9"/>
      <c r="R1122" s="9"/>
      <c r="S1122" s="9"/>
      <c r="T1122" s="9"/>
      <c r="U1122" s="9"/>
      <c r="V1122" s="9"/>
      <c r="W1122" s="9"/>
      <c r="X1122" s="9"/>
      <c r="Y1122" s="9"/>
      <c r="AB1122" s="3"/>
      <c r="AC1122" s="3"/>
      <c r="AD1122" s="3"/>
      <c r="AE1122" s="3"/>
      <c r="AF1122" s="3"/>
      <c r="AG1122" s="3"/>
      <c r="AH1122" s="3"/>
      <c r="AI1122" s="3"/>
      <c r="AJ1122" s="3"/>
      <c r="AK1122" s="3"/>
      <c r="AL1122" s="3"/>
      <c r="AP1122" s="1"/>
      <c r="AQ1122" s="1"/>
      <c r="AR1122" s="1"/>
      <c r="AS1122" s="1"/>
      <c r="AT1122" s="1"/>
      <c r="AU1122" s="1"/>
      <c r="AV1122" s="1"/>
      <c r="AW1122" s="1"/>
      <c r="AX1122" s="1"/>
      <c r="AY1122" s="1"/>
    </row>
    <row r="1123" spans="6:51" x14ac:dyDescent="0.25">
      <c r="F1123"/>
      <c r="G1123" s="2"/>
      <c r="O1123" s="4"/>
      <c r="P1123" s="9"/>
      <c r="Q1123" s="9"/>
      <c r="R1123" s="9"/>
      <c r="S1123" s="9"/>
      <c r="T1123" s="9"/>
      <c r="U1123" s="9"/>
      <c r="V1123" s="9"/>
      <c r="W1123" s="9"/>
      <c r="X1123" s="9"/>
      <c r="Y1123" s="9"/>
      <c r="AB1123" s="3"/>
      <c r="AC1123" s="3"/>
      <c r="AD1123" s="3"/>
      <c r="AE1123" s="3"/>
      <c r="AF1123" s="3"/>
      <c r="AG1123" s="3"/>
      <c r="AH1123" s="3"/>
      <c r="AI1123" s="3"/>
      <c r="AJ1123" s="3"/>
      <c r="AK1123" s="3"/>
      <c r="AL1123" s="3"/>
      <c r="AP1123" s="1"/>
      <c r="AQ1123" s="1"/>
      <c r="AR1123" s="1"/>
      <c r="AS1123" s="1"/>
      <c r="AT1123" s="1"/>
      <c r="AU1123" s="1"/>
      <c r="AV1123" s="1"/>
      <c r="AW1123" s="1"/>
      <c r="AX1123" s="1"/>
      <c r="AY1123" s="1"/>
    </row>
    <row r="1124" spans="6:51" x14ac:dyDescent="0.25">
      <c r="F1124" s="2"/>
      <c r="G1124" s="2"/>
      <c r="O1124" s="4"/>
      <c r="P1124" s="9"/>
      <c r="Q1124" s="9"/>
      <c r="R1124" s="9"/>
      <c r="S1124" s="9"/>
      <c r="T1124" s="9"/>
      <c r="U1124" s="9"/>
      <c r="V1124" s="9"/>
      <c r="W1124" s="9"/>
      <c r="X1124" s="9"/>
      <c r="Y1124" s="9"/>
      <c r="AB1124" s="3"/>
      <c r="AC1124" s="3"/>
      <c r="AD1124" s="3"/>
      <c r="AE1124" s="3"/>
      <c r="AF1124" s="3"/>
      <c r="AG1124" s="3"/>
      <c r="AH1124" s="3"/>
      <c r="AI1124" s="3"/>
      <c r="AJ1124" s="3"/>
      <c r="AK1124" s="3"/>
      <c r="AL1124" s="3"/>
      <c r="AP1124" s="1"/>
      <c r="AQ1124" s="1"/>
      <c r="AR1124" s="1"/>
      <c r="AS1124" s="1"/>
      <c r="AT1124" s="1"/>
      <c r="AU1124" s="1"/>
      <c r="AV1124" s="1"/>
      <c r="AW1124" s="1"/>
      <c r="AX1124" s="1"/>
      <c r="AY1124" s="1"/>
    </row>
    <row r="1125" spans="6:51" x14ac:dyDescent="0.25">
      <c r="F1125"/>
      <c r="G1125" s="2"/>
      <c r="O1125" s="4"/>
      <c r="P1125" s="9"/>
      <c r="Q1125" s="9"/>
      <c r="R1125" s="9"/>
      <c r="S1125" s="9"/>
      <c r="T1125" s="9"/>
      <c r="U1125" s="9"/>
      <c r="V1125" s="9"/>
      <c r="W1125" s="9"/>
      <c r="X1125" s="9"/>
      <c r="Y1125" s="9"/>
      <c r="AB1125" s="3"/>
      <c r="AC1125" s="3"/>
      <c r="AD1125" s="3"/>
      <c r="AE1125" s="3"/>
      <c r="AF1125" s="3"/>
      <c r="AG1125" s="3"/>
      <c r="AH1125" s="3"/>
      <c r="AI1125" s="3"/>
      <c r="AJ1125" s="3"/>
      <c r="AK1125" s="3"/>
      <c r="AL1125" s="3"/>
      <c r="AP1125" s="1"/>
      <c r="AQ1125" s="1"/>
      <c r="AR1125" s="1"/>
      <c r="AS1125" s="1"/>
      <c r="AT1125" s="1"/>
      <c r="AU1125" s="1"/>
      <c r="AV1125" s="1"/>
      <c r="AW1125" s="1"/>
      <c r="AX1125" s="1"/>
      <c r="AY1125" s="1"/>
    </row>
    <row r="1126" spans="6:51" x14ac:dyDescent="0.25">
      <c r="F1126"/>
      <c r="G1126" s="2"/>
      <c r="O1126" s="4"/>
      <c r="P1126" s="9"/>
      <c r="Q1126" s="9"/>
      <c r="R1126" s="9"/>
      <c r="S1126" s="9"/>
      <c r="T1126" s="9"/>
      <c r="U1126" s="9"/>
      <c r="V1126" s="9"/>
      <c r="W1126" s="9"/>
      <c r="X1126" s="9"/>
      <c r="Y1126" s="9"/>
      <c r="AB1126" s="3"/>
      <c r="AC1126" s="3"/>
      <c r="AD1126" s="3"/>
      <c r="AE1126" s="3"/>
      <c r="AF1126" s="3"/>
      <c r="AG1126" s="3"/>
      <c r="AH1126" s="3"/>
      <c r="AI1126" s="3"/>
      <c r="AJ1126" s="3"/>
      <c r="AK1126" s="3"/>
      <c r="AL1126" s="3"/>
      <c r="AP1126" s="1"/>
      <c r="AQ1126" s="1"/>
      <c r="AR1126" s="1"/>
      <c r="AS1126" s="1"/>
      <c r="AT1126" s="1"/>
      <c r="AU1126" s="1"/>
      <c r="AV1126" s="1"/>
      <c r="AW1126" s="1"/>
      <c r="AX1126" s="1"/>
      <c r="AY1126" s="1"/>
    </row>
    <row r="1127" spans="6:51" x14ac:dyDescent="0.25">
      <c r="G1127" s="2"/>
      <c r="O1127" s="4"/>
      <c r="P1127" s="9"/>
      <c r="Q1127" s="9"/>
      <c r="R1127" s="9"/>
      <c r="S1127" s="9"/>
      <c r="T1127" s="9"/>
      <c r="U1127" s="9"/>
      <c r="V1127" s="9"/>
      <c r="W1127" s="9"/>
      <c r="X1127" s="9"/>
      <c r="Y1127" s="9"/>
      <c r="AB1127" s="3"/>
      <c r="AC1127" s="3"/>
      <c r="AD1127" s="3"/>
      <c r="AE1127" s="3"/>
      <c r="AF1127" s="3"/>
      <c r="AG1127" s="3"/>
      <c r="AH1127" s="3"/>
      <c r="AI1127" s="3"/>
      <c r="AJ1127" s="3"/>
      <c r="AK1127" s="3"/>
      <c r="AL1127" s="3"/>
      <c r="AP1127" s="1"/>
      <c r="AQ1127" s="1"/>
      <c r="AR1127" s="1"/>
      <c r="AS1127" s="1"/>
      <c r="AT1127" s="1"/>
      <c r="AU1127" s="1"/>
      <c r="AV1127" s="1"/>
      <c r="AW1127" s="1"/>
      <c r="AX1127" s="1"/>
      <c r="AY1127" s="1"/>
    </row>
    <row r="1128" spans="6:51" x14ac:dyDescent="0.25">
      <c r="F1128" s="2"/>
      <c r="G1128" s="2"/>
      <c r="O1128" s="4"/>
      <c r="P1128" s="9"/>
      <c r="Q1128" s="9"/>
      <c r="R1128" s="9"/>
      <c r="S1128" s="9"/>
      <c r="T1128" s="9"/>
      <c r="U1128" s="9"/>
      <c r="V1128" s="9"/>
      <c r="W1128" s="9"/>
      <c r="X1128" s="9"/>
      <c r="Y1128" s="9"/>
      <c r="AB1128" s="3"/>
      <c r="AC1128" s="3"/>
      <c r="AD1128" s="3"/>
      <c r="AE1128" s="3"/>
      <c r="AF1128" s="3"/>
      <c r="AG1128" s="3"/>
      <c r="AH1128" s="3"/>
      <c r="AI1128" s="3"/>
      <c r="AJ1128" s="3"/>
      <c r="AK1128" s="3"/>
      <c r="AL1128" s="3"/>
      <c r="AP1128" s="1"/>
      <c r="AQ1128" s="1"/>
      <c r="AR1128" s="1"/>
      <c r="AS1128" s="1"/>
      <c r="AT1128" s="1"/>
      <c r="AU1128" s="1"/>
      <c r="AV1128" s="1"/>
      <c r="AW1128" s="1"/>
      <c r="AX1128" s="1"/>
      <c r="AY1128" s="1"/>
    </row>
    <row r="1129" spans="6:51" x14ac:dyDescent="0.25">
      <c r="F1129"/>
      <c r="G1129" s="2"/>
      <c r="O1129" s="4"/>
      <c r="P1129" s="9"/>
      <c r="Q1129" s="9"/>
      <c r="R1129" s="9"/>
      <c r="S1129" s="9"/>
      <c r="T1129" s="9"/>
      <c r="U1129" s="9"/>
      <c r="V1129" s="9"/>
      <c r="W1129" s="9"/>
      <c r="X1129" s="9"/>
      <c r="Y1129" s="9"/>
      <c r="AB1129" s="3"/>
      <c r="AC1129" s="3"/>
      <c r="AD1129" s="3"/>
      <c r="AE1129" s="3"/>
      <c r="AF1129" s="3"/>
      <c r="AG1129" s="3"/>
      <c r="AH1129" s="3"/>
      <c r="AI1129" s="3"/>
      <c r="AJ1129" s="3"/>
      <c r="AK1129" s="3"/>
      <c r="AL1129" s="3"/>
      <c r="AP1129" s="1"/>
      <c r="AQ1129" s="1"/>
      <c r="AR1129" s="1"/>
      <c r="AS1129" s="1"/>
      <c r="AT1129" s="1"/>
      <c r="AU1129" s="1"/>
      <c r="AV1129" s="1"/>
      <c r="AW1129" s="1"/>
      <c r="AX1129" s="1"/>
      <c r="AY1129" s="1"/>
    </row>
    <row r="1130" spans="6:51" x14ac:dyDescent="0.25">
      <c r="F1130" s="2"/>
      <c r="G1130" s="2"/>
      <c r="O1130" s="4"/>
      <c r="P1130" s="9"/>
      <c r="Q1130" s="9"/>
      <c r="R1130" s="9"/>
      <c r="S1130" s="9"/>
      <c r="T1130" s="9"/>
      <c r="U1130" s="9"/>
      <c r="V1130" s="9"/>
      <c r="W1130" s="9"/>
      <c r="X1130" s="9"/>
      <c r="Y1130" s="9"/>
      <c r="AB1130" s="3"/>
      <c r="AC1130" s="3"/>
      <c r="AD1130" s="3"/>
      <c r="AE1130" s="3"/>
      <c r="AF1130" s="3"/>
      <c r="AG1130" s="3"/>
      <c r="AH1130" s="3"/>
      <c r="AI1130" s="3"/>
      <c r="AJ1130" s="3"/>
      <c r="AK1130" s="3"/>
      <c r="AL1130" s="3"/>
      <c r="AP1130" s="1"/>
      <c r="AQ1130" s="1"/>
      <c r="AR1130" s="1"/>
      <c r="AS1130" s="1"/>
      <c r="AT1130" s="1"/>
      <c r="AU1130" s="1"/>
      <c r="AV1130" s="1"/>
      <c r="AW1130" s="1"/>
      <c r="AX1130" s="1"/>
      <c r="AY1130" s="1"/>
    </row>
    <row r="1131" spans="6:51" x14ac:dyDescent="0.25">
      <c r="F1131"/>
      <c r="G1131" s="2"/>
      <c r="O1131" s="4"/>
      <c r="P1131" s="9"/>
      <c r="Q1131" s="9"/>
      <c r="R1131" s="9"/>
      <c r="S1131" s="9"/>
      <c r="T1131" s="9"/>
      <c r="U1131" s="9"/>
      <c r="V1131" s="9"/>
      <c r="W1131" s="9"/>
      <c r="X1131" s="9"/>
      <c r="Y1131" s="9"/>
      <c r="AB1131" s="3"/>
      <c r="AC1131" s="3"/>
      <c r="AD1131" s="3"/>
      <c r="AE1131" s="3"/>
      <c r="AF1131" s="3"/>
      <c r="AG1131" s="3"/>
      <c r="AH1131" s="3"/>
      <c r="AI1131" s="3"/>
      <c r="AJ1131" s="3"/>
      <c r="AK1131" s="3"/>
      <c r="AL1131" s="3"/>
      <c r="AP1131" s="1"/>
      <c r="AQ1131" s="1"/>
      <c r="AR1131" s="1"/>
      <c r="AS1131" s="1"/>
      <c r="AT1131" s="1"/>
      <c r="AU1131" s="1"/>
      <c r="AV1131" s="1"/>
      <c r="AW1131" s="1"/>
      <c r="AX1131" s="1"/>
      <c r="AY1131" s="1"/>
    </row>
    <row r="1132" spans="6:51" x14ac:dyDescent="0.25">
      <c r="F1132"/>
      <c r="G1132" s="2"/>
      <c r="O1132" s="4"/>
      <c r="P1132" s="9"/>
      <c r="Q1132" s="9"/>
      <c r="R1132" s="9"/>
      <c r="S1132" s="9"/>
      <c r="T1132" s="9"/>
      <c r="U1132" s="9"/>
      <c r="V1132" s="9"/>
      <c r="W1132" s="9"/>
      <c r="X1132" s="9"/>
      <c r="Y1132" s="9"/>
      <c r="AB1132" s="3"/>
      <c r="AC1132" s="3"/>
      <c r="AD1132" s="3"/>
      <c r="AE1132" s="3"/>
      <c r="AF1132" s="3"/>
      <c r="AG1132" s="3"/>
      <c r="AH1132" s="3"/>
      <c r="AI1132" s="3"/>
      <c r="AJ1132" s="3"/>
      <c r="AK1132" s="3"/>
      <c r="AL1132" s="3"/>
      <c r="AP1132" s="1"/>
      <c r="AQ1132" s="1"/>
      <c r="AR1132" s="1"/>
      <c r="AS1132" s="1"/>
      <c r="AT1132" s="1"/>
      <c r="AU1132" s="1"/>
      <c r="AV1132" s="1"/>
      <c r="AW1132" s="1"/>
      <c r="AX1132" s="1"/>
      <c r="AY1132" s="1"/>
    </row>
    <row r="1133" spans="6:51" x14ac:dyDescent="0.25">
      <c r="F1133"/>
      <c r="G1133" s="2"/>
      <c r="O1133" s="4"/>
      <c r="P1133" s="9"/>
      <c r="Q1133" s="9"/>
      <c r="R1133" s="9"/>
      <c r="S1133" s="9"/>
      <c r="T1133" s="9"/>
      <c r="U1133" s="9"/>
      <c r="V1133" s="9"/>
      <c r="W1133" s="9"/>
      <c r="X1133" s="9"/>
      <c r="Y1133" s="9"/>
      <c r="AB1133" s="3"/>
      <c r="AC1133" s="3"/>
      <c r="AD1133" s="3"/>
      <c r="AE1133" s="3"/>
      <c r="AF1133" s="3"/>
      <c r="AG1133" s="3"/>
      <c r="AH1133" s="3"/>
      <c r="AI1133" s="3"/>
      <c r="AJ1133" s="3"/>
      <c r="AK1133" s="3"/>
      <c r="AL1133" s="3"/>
      <c r="AP1133" s="1"/>
      <c r="AQ1133" s="1"/>
      <c r="AR1133" s="1"/>
      <c r="AS1133" s="1"/>
      <c r="AT1133" s="1"/>
      <c r="AU1133" s="1"/>
      <c r="AV1133" s="1"/>
      <c r="AW1133" s="1"/>
      <c r="AX1133" s="1"/>
      <c r="AY1133" s="1"/>
    </row>
    <row r="1134" spans="6:51" x14ac:dyDescent="0.25">
      <c r="F1134"/>
      <c r="G1134" s="2"/>
      <c r="O1134" s="4"/>
      <c r="P1134" s="9"/>
      <c r="Q1134" s="9"/>
      <c r="R1134" s="9"/>
      <c r="S1134" s="9"/>
      <c r="T1134" s="9"/>
      <c r="U1134" s="9"/>
      <c r="V1134" s="9"/>
      <c r="W1134" s="9"/>
      <c r="X1134" s="9"/>
      <c r="Y1134" s="9"/>
      <c r="AB1134" s="3"/>
      <c r="AC1134" s="3"/>
      <c r="AD1134" s="3"/>
      <c r="AE1134" s="3"/>
      <c r="AF1134" s="3"/>
      <c r="AG1134" s="3"/>
      <c r="AH1134" s="3"/>
      <c r="AI1134" s="3"/>
      <c r="AJ1134" s="3"/>
      <c r="AK1134" s="3"/>
      <c r="AL1134" s="3"/>
      <c r="AP1134" s="1"/>
      <c r="AQ1134" s="1"/>
      <c r="AR1134" s="1"/>
      <c r="AS1134" s="1"/>
      <c r="AT1134" s="1"/>
      <c r="AU1134" s="1"/>
      <c r="AV1134" s="1"/>
      <c r="AW1134" s="1"/>
      <c r="AX1134" s="1"/>
      <c r="AY1134" s="1"/>
    </row>
    <row r="1135" spans="6:51" x14ac:dyDescent="0.25">
      <c r="F1135"/>
      <c r="G1135" s="2"/>
      <c r="O1135" s="4"/>
      <c r="P1135" s="9"/>
      <c r="Q1135" s="9"/>
      <c r="R1135" s="9"/>
      <c r="S1135" s="9"/>
      <c r="T1135" s="9"/>
      <c r="U1135" s="9"/>
      <c r="V1135" s="9"/>
      <c r="W1135" s="9"/>
      <c r="X1135" s="9"/>
      <c r="Y1135" s="9"/>
      <c r="AB1135" s="3"/>
      <c r="AC1135" s="3"/>
      <c r="AD1135" s="3"/>
      <c r="AE1135" s="3"/>
      <c r="AF1135" s="3"/>
      <c r="AG1135" s="3"/>
      <c r="AH1135" s="3"/>
      <c r="AI1135" s="3"/>
      <c r="AJ1135" s="3"/>
      <c r="AK1135" s="3"/>
      <c r="AL1135" s="3"/>
      <c r="AP1135" s="1"/>
      <c r="AQ1135" s="1"/>
      <c r="AR1135" s="1"/>
      <c r="AS1135" s="1"/>
      <c r="AT1135" s="1"/>
      <c r="AU1135" s="1"/>
      <c r="AV1135" s="1"/>
      <c r="AW1135" s="1"/>
      <c r="AX1135" s="1"/>
      <c r="AY1135" s="1"/>
    </row>
    <row r="1136" spans="6:51" x14ac:dyDescent="0.25">
      <c r="F1136"/>
      <c r="G1136" s="2"/>
      <c r="O1136" s="4"/>
      <c r="P1136" s="9"/>
      <c r="Q1136" s="9"/>
      <c r="R1136" s="9"/>
      <c r="S1136" s="9"/>
      <c r="T1136" s="9"/>
      <c r="U1136" s="9"/>
      <c r="V1136" s="9"/>
      <c r="W1136" s="9"/>
      <c r="X1136" s="9"/>
      <c r="Y1136" s="9"/>
      <c r="AB1136" s="3"/>
      <c r="AC1136" s="3"/>
      <c r="AD1136" s="3"/>
      <c r="AE1136" s="3"/>
      <c r="AF1136" s="3"/>
      <c r="AG1136" s="3"/>
      <c r="AH1136" s="3"/>
      <c r="AI1136" s="3"/>
      <c r="AJ1136" s="3"/>
      <c r="AK1136" s="3"/>
      <c r="AL1136" s="3"/>
      <c r="AP1136" s="1"/>
      <c r="AQ1136" s="1"/>
      <c r="AR1136" s="1"/>
      <c r="AS1136" s="1"/>
      <c r="AT1136" s="1"/>
      <c r="AU1136" s="1"/>
      <c r="AV1136" s="1"/>
      <c r="AW1136" s="1"/>
      <c r="AX1136" s="1"/>
      <c r="AY1136" s="1"/>
    </row>
    <row r="1137" spans="6:51" x14ac:dyDescent="0.25">
      <c r="G1137" s="2"/>
      <c r="O1137" s="4"/>
      <c r="P1137" s="9"/>
      <c r="Q1137" s="9"/>
      <c r="R1137" s="9"/>
      <c r="S1137" s="9"/>
      <c r="T1137" s="9"/>
      <c r="U1137" s="9"/>
      <c r="V1137" s="9"/>
      <c r="W1137" s="9"/>
      <c r="X1137" s="9"/>
      <c r="Y1137" s="9"/>
      <c r="AB1137" s="3"/>
      <c r="AC1137" s="3"/>
      <c r="AD1137" s="3"/>
      <c r="AE1137" s="3"/>
      <c r="AF1137" s="3"/>
      <c r="AG1137" s="3"/>
      <c r="AH1137" s="3"/>
      <c r="AI1137" s="3"/>
      <c r="AJ1137" s="3"/>
      <c r="AK1137" s="3"/>
      <c r="AL1137" s="3"/>
      <c r="AP1137" s="1"/>
      <c r="AQ1137" s="1"/>
      <c r="AR1137" s="1"/>
      <c r="AS1137" s="1"/>
      <c r="AT1137" s="1"/>
      <c r="AU1137" s="1"/>
      <c r="AV1137" s="1"/>
      <c r="AW1137" s="1"/>
      <c r="AX1137" s="1"/>
      <c r="AY1137" s="1"/>
    </row>
    <row r="1138" spans="6:51" x14ac:dyDescent="0.25">
      <c r="F1138" s="2"/>
      <c r="G1138" s="2"/>
      <c r="O1138" s="4"/>
      <c r="P1138" s="9"/>
      <c r="Q1138" s="9"/>
      <c r="R1138" s="9"/>
      <c r="S1138" s="9"/>
      <c r="T1138" s="9"/>
      <c r="U1138" s="9"/>
      <c r="V1138" s="9"/>
      <c r="W1138" s="9"/>
      <c r="X1138" s="9"/>
      <c r="Y1138" s="9"/>
      <c r="AB1138" s="3"/>
      <c r="AC1138" s="3"/>
      <c r="AD1138" s="3"/>
      <c r="AE1138" s="3"/>
      <c r="AF1138" s="3"/>
      <c r="AG1138" s="3"/>
      <c r="AH1138" s="3"/>
      <c r="AI1138" s="3"/>
      <c r="AJ1138" s="3"/>
      <c r="AK1138" s="3"/>
      <c r="AL1138" s="3"/>
      <c r="AP1138" s="1"/>
      <c r="AQ1138" s="1"/>
      <c r="AR1138" s="1"/>
      <c r="AS1138" s="1"/>
      <c r="AT1138" s="1"/>
      <c r="AU1138" s="1"/>
      <c r="AV1138" s="1"/>
      <c r="AW1138" s="1"/>
      <c r="AX1138" s="1"/>
      <c r="AY1138" s="1"/>
    </row>
    <row r="1139" spans="6:51" x14ac:dyDescent="0.25">
      <c r="F1139"/>
      <c r="G1139" s="2"/>
      <c r="O1139" s="4"/>
      <c r="P1139" s="9"/>
      <c r="Q1139" s="9"/>
      <c r="R1139" s="9"/>
      <c r="S1139" s="9"/>
      <c r="T1139" s="9"/>
      <c r="U1139" s="9"/>
      <c r="V1139" s="9"/>
      <c r="W1139" s="9"/>
      <c r="X1139" s="9"/>
      <c r="Y1139" s="9"/>
      <c r="AB1139" s="3"/>
      <c r="AC1139" s="3"/>
      <c r="AD1139" s="3"/>
      <c r="AE1139" s="3"/>
      <c r="AF1139" s="3"/>
      <c r="AG1139" s="3"/>
      <c r="AH1139" s="3"/>
      <c r="AI1139" s="3"/>
      <c r="AJ1139" s="3"/>
      <c r="AK1139" s="3"/>
      <c r="AL1139" s="3"/>
      <c r="AP1139" s="1"/>
      <c r="AQ1139" s="1"/>
      <c r="AR1139" s="1"/>
      <c r="AS1139" s="1"/>
      <c r="AT1139" s="1"/>
      <c r="AU1139" s="1"/>
      <c r="AV1139" s="1"/>
      <c r="AW1139" s="1"/>
      <c r="AX1139" s="1"/>
      <c r="AY1139" s="1"/>
    </row>
    <row r="1140" spans="6:51" x14ac:dyDescent="0.25">
      <c r="G1140" s="2"/>
      <c r="O1140" s="4"/>
      <c r="P1140" s="9"/>
      <c r="Q1140" s="9"/>
      <c r="R1140" s="9"/>
      <c r="S1140" s="9"/>
      <c r="T1140" s="9"/>
      <c r="U1140" s="9"/>
      <c r="V1140" s="9"/>
      <c r="W1140" s="9"/>
      <c r="X1140" s="9"/>
      <c r="Y1140" s="9"/>
      <c r="AB1140" s="3"/>
      <c r="AC1140" s="3"/>
      <c r="AD1140" s="3"/>
      <c r="AE1140" s="3"/>
      <c r="AF1140" s="3"/>
      <c r="AG1140" s="3"/>
      <c r="AH1140" s="3"/>
      <c r="AI1140" s="3"/>
      <c r="AJ1140" s="3"/>
      <c r="AK1140" s="3"/>
      <c r="AL1140" s="3"/>
      <c r="AP1140" s="1"/>
      <c r="AQ1140" s="1"/>
      <c r="AR1140" s="1"/>
      <c r="AS1140" s="1"/>
      <c r="AT1140" s="1"/>
      <c r="AU1140" s="1"/>
      <c r="AV1140" s="1"/>
      <c r="AW1140" s="1"/>
      <c r="AX1140" s="1"/>
      <c r="AY1140" s="1"/>
    </row>
    <row r="1141" spans="6:51" x14ac:dyDescent="0.25">
      <c r="F1141" s="2"/>
      <c r="G1141" s="2"/>
      <c r="O1141" s="4"/>
      <c r="P1141" s="9"/>
      <c r="Q1141" s="9"/>
      <c r="R1141" s="9"/>
      <c r="S1141" s="9"/>
      <c r="T1141" s="9"/>
      <c r="U1141" s="9"/>
      <c r="V1141" s="9"/>
      <c r="W1141" s="9"/>
      <c r="X1141" s="9"/>
      <c r="Y1141" s="9"/>
      <c r="AB1141" s="3"/>
      <c r="AC1141" s="3"/>
      <c r="AD1141" s="3"/>
      <c r="AE1141" s="3"/>
      <c r="AF1141" s="3"/>
      <c r="AG1141" s="3"/>
      <c r="AH1141" s="3"/>
      <c r="AI1141" s="3"/>
      <c r="AJ1141" s="3"/>
      <c r="AK1141" s="3"/>
      <c r="AL1141" s="3"/>
      <c r="AP1141" s="1"/>
      <c r="AQ1141" s="1"/>
      <c r="AR1141" s="1"/>
      <c r="AS1141" s="1"/>
      <c r="AT1141" s="1"/>
      <c r="AU1141" s="1"/>
      <c r="AV1141" s="1"/>
      <c r="AW1141" s="1"/>
      <c r="AX1141" s="1"/>
      <c r="AY1141" s="1"/>
    </row>
    <row r="1142" spans="6:51" x14ac:dyDescent="0.25">
      <c r="F1142" s="2"/>
      <c r="G1142" s="2"/>
      <c r="O1142" s="4"/>
      <c r="P1142" s="9"/>
      <c r="Q1142" s="9"/>
      <c r="R1142" s="9"/>
      <c r="S1142" s="9"/>
      <c r="T1142" s="9"/>
      <c r="U1142" s="9"/>
      <c r="V1142" s="9"/>
      <c r="W1142" s="9"/>
      <c r="X1142" s="9"/>
      <c r="Y1142" s="9"/>
      <c r="AB1142" s="3"/>
      <c r="AC1142" s="3"/>
      <c r="AD1142" s="3"/>
      <c r="AE1142" s="3"/>
      <c r="AF1142" s="3"/>
      <c r="AG1142" s="3"/>
      <c r="AH1142" s="3"/>
      <c r="AI1142" s="3"/>
      <c r="AJ1142" s="3"/>
      <c r="AK1142" s="3"/>
      <c r="AL1142" s="3"/>
      <c r="AP1142" s="1"/>
      <c r="AQ1142" s="1"/>
      <c r="AR1142" s="1"/>
      <c r="AS1142" s="1"/>
      <c r="AT1142" s="1"/>
      <c r="AU1142" s="1"/>
      <c r="AV1142" s="1"/>
      <c r="AW1142" s="1"/>
      <c r="AX1142" s="1"/>
      <c r="AY1142" s="1"/>
    </row>
    <row r="1143" spans="6:51" x14ac:dyDescent="0.25">
      <c r="F1143" s="2"/>
      <c r="G1143" s="2"/>
      <c r="O1143" s="4"/>
      <c r="P1143" s="9"/>
      <c r="Q1143" s="9"/>
      <c r="R1143" s="9"/>
      <c r="S1143" s="9"/>
      <c r="T1143" s="9"/>
      <c r="U1143" s="9"/>
      <c r="V1143" s="9"/>
      <c r="W1143" s="9"/>
      <c r="X1143" s="9"/>
      <c r="Y1143" s="9"/>
      <c r="AB1143" s="3"/>
      <c r="AC1143" s="3"/>
      <c r="AD1143" s="3"/>
      <c r="AE1143" s="3"/>
      <c r="AF1143" s="3"/>
      <c r="AG1143" s="3"/>
      <c r="AH1143" s="3"/>
      <c r="AI1143" s="3"/>
      <c r="AJ1143" s="3"/>
      <c r="AK1143" s="3"/>
      <c r="AL1143" s="3"/>
      <c r="AP1143" s="1"/>
      <c r="AQ1143" s="1"/>
      <c r="AR1143" s="1"/>
      <c r="AS1143" s="1"/>
      <c r="AT1143" s="1"/>
      <c r="AU1143" s="1"/>
      <c r="AV1143" s="1"/>
      <c r="AW1143" s="1"/>
      <c r="AX1143" s="1"/>
      <c r="AY1143" s="1"/>
    </row>
    <row r="1144" spans="6:51" x14ac:dyDescent="0.25">
      <c r="F1144"/>
      <c r="G1144" s="2"/>
      <c r="O1144" s="4"/>
      <c r="P1144" s="9"/>
      <c r="Q1144" s="9"/>
      <c r="R1144" s="9"/>
      <c r="S1144" s="9"/>
      <c r="T1144" s="9"/>
      <c r="U1144" s="9"/>
      <c r="V1144" s="9"/>
      <c r="W1144" s="9"/>
      <c r="X1144" s="9"/>
      <c r="Y1144" s="9"/>
      <c r="AB1144" s="3"/>
      <c r="AC1144" s="3"/>
      <c r="AD1144" s="3"/>
      <c r="AE1144" s="3"/>
      <c r="AF1144" s="3"/>
      <c r="AG1144" s="3"/>
      <c r="AH1144" s="3"/>
      <c r="AI1144" s="3"/>
      <c r="AJ1144" s="3"/>
      <c r="AK1144" s="3"/>
      <c r="AL1144" s="3"/>
      <c r="AP1144" s="1"/>
      <c r="AQ1144" s="1"/>
      <c r="AR1144" s="1"/>
      <c r="AS1144" s="1"/>
      <c r="AT1144" s="1"/>
      <c r="AU1144" s="1"/>
      <c r="AV1144" s="1"/>
      <c r="AW1144" s="1"/>
      <c r="AX1144" s="1"/>
      <c r="AY1144" s="1"/>
    </row>
    <row r="1145" spans="6:51" x14ac:dyDescent="0.25">
      <c r="F1145" s="2"/>
      <c r="G1145" s="2"/>
      <c r="O1145" s="4"/>
      <c r="P1145" s="9"/>
      <c r="Q1145" s="9"/>
      <c r="R1145" s="9"/>
      <c r="S1145" s="9"/>
      <c r="T1145" s="9"/>
      <c r="U1145" s="9"/>
      <c r="V1145" s="9"/>
      <c r="W1145" s="9"/>
      <c r="X1145" s="9"/>
      <c r="Y1145" s="9"/>
      <c r="AB1145" s="3"/>
      <c r="AC1145" s="3"/>
      <c r="AD1145" s="3"/>
      <c r="AE1145" s="3"/>
      <c r="AF1145" s="3"/>
      <c r="AG1145" s="3"/>
      <c r="AH1145" s="3"/>
      <c r="AI1145" s="3"/>
      <c r="AJ1145" s="3"/>
      <c r="AK1145" s="3"/>
      <c r="AL1145" s="3"/>
      <c r="AP1145" s="1"/>
      <c r="AQ1145" s="1"/>
      <c r="AR1145" s="1"/>
      <c r="AS1145" s="1"/>
      <c r="AT1145" s="1"/>
      <c r="AU1145" s="1"/>
      <c r="AV1145" s="1"/>
      <c r="AW1145" s="1"/>
      <c r="AX1145" s="1"/>
      <c r="AY1145" s="1"/>
    </row>
    <row r="1146" spans="6:51" x14ac:dyDescent="0.25">
      <c r="F1146" s="2"/>
      <c r="G1146" s="2"/>
      <c r="O1146" s="4"/>
      <c r="P1146" s="9"/>
      <c r="Q1146" s="9"/>
      <c r="R1146" s="9"/>
      <c r="S1146" s="9"/>
      <c r="T1146" s="9"/>
      <c r="U1146" s="9"/>
      <c r="V1146" s="9"/>
      <c r="W1146" s="9"/>
      <c r="X1146" s="9"/>
      <c r="Y1146" s="9"/>
      <c r="AB1146" s="3"/>
      <c r="AC1146" s="3"/>
      <c r="AD1146" s="3"/>
      <c r="AE1146" s="3"/>
      <c r="AF1146" s="3"/>
      <c r="AG1146" s="3"/>
      <c r="AH1146" s="3"/>
      <c r="AI1146" s="3"/>
      <c r="AJ1146" s="3"/>
      <c r="AK1146" s="3"/>
      <c r="AL1146" s="3"/>
      <c r="AP1146" s="1"/>
      <c r="AQ1146" s="1"/>
      <c r="AR1146" s="1"/>
      <c r="AS1146" s="1"/>
      <c r="AT1146" s="1"/>
      <c r="AU1146" s="1"/>
      <c r="AV1146" s="1"/>
      <c r="AW1146" s="1"/>
      <c r="AX1146" s="1"/>
      <c r="AY1146" s="1"/>
    </row>
    <row r="1147" spans="6:51" x14ac:dyDescent="0.25">
      <c r="F1147"/>
      <c r="G1147" s="2"/>
      <c r="O1147" s="4"/>
      <c r="P1147" s="9"/>
      <c r="Q1147" s="9"/>
      <c r="R1147" s="9"/>
      <c r="S1147" s="9"/>
      <c r="T1147" s="9"/>
      <c r="U1147" s="9"/>
      <c r="V1147" s="9"/>
      <c r="W1147" s="9"/>
      <c r="X1147" s="9"/>
      <c r="Y1147" s="9"/>
      <c r="AB1147" s="3"/>
      <c r="AC1147" s="3"/>
      <c r="AD1147" s="3"/>
      <c r="AE1147" s="3"/>
      <c r="AF1147" s="3"/>
      <c r="AG1147" s="3"/>
      <c r="AH1147" s="3"/>
      <c r="AI1147" s="3"/>
      <c r="AJ1147" s="3"/>
      <c r="AK1147" s="3"/>
      <c r="AL1147" s="3"/>
      <c r="AP1147" s="1"/>
      <c r="AQ1147" s="1"/>
      <c r="AR1147" s="1"/>
      <c r="AS1147" s="1"/>
      <c r="AT1147" s="1"/>
      <c r="AU1147" s="1"/>
      <c r="AV1147" s="1"/>
      <c r="AW1147" s="1"/>
      <c r="AX1147" s="1"/>
      <c r="AY1147" s="1"/>
    </row>
    <row r="1148" spans="6:51" x14ac:dyDescent="0.25">
      <c r="F1148"/>
      <c r="G1148" s="2"/>
      <c r="O1148" s="4"/>
      <c r="P1148" s="9"/>
      <c r="Q1148" s="9"/>
      <c r="R1148" s="9"/>
      <c r="S1148" s="9"/>
      <c r="T1148" s="9"/>
      <c r="U1148" s="9"/>
      <c r="V1148" s="9"/>
      <c r="W1148" s="9"/>
      <c r="X1148" s="9"/>
      <c r="Y1148" s="9"/>
      <c r="AB1148" s="3"/>
      <c r="AC1148" s="3"/>
      <c r="AD1148" s="3"/>
      <c r="AE1148" s="3"/>
      <c r="AF1148" s="3"/>
      <c r="AG1148" s="3"/>
      <c r="AH1148" s="3"/>
      <c r="AI1148" s="3"/>
      <c r="AJ1148" s="3"/>
      <c r="AK1148" s="3"/>
      <c r="AL1148" s="3"/>
      <c r="AP1148" s="1"/>
      <c r="AQ1148" s="1"/>
      <c r="AR1148" s="1"/>
      <c r="AS1148" s="1"/>
      <c r="AT1148" s="1"/>
      <c r="AU1148" s="1"/>
      <c r="AV1148" s="1"/>
      <c r="AW1148" s="1"/>
      <c r="AX1148" s="1"/>
      <c r="AY1148" s="1"/>
    </row>
    <row r="1149" spans="6:51" x14ac:dyDescent="0.25">
      <c r="F1149"/>
      <c r="G1149" s="2"/>
      <c r="O1149" s="4"/>
      <c r="P1149" s="9"/>
      <c r="Q1149" s="9"/>
      <c r="R1149" s="9"/>
      <c r="S1149" s="9"/>
      <c r="T1149" s="9"/>
      <c r="U1149" s="9"/>
      <c r="V1149" s="9"/>
      <c r="W1149" s="9"/>
      <c r="X1149" s="9"/>
      <c r="Y1149" s="9"/>
      <c r="AB1149" s="3"/>
      <c r="AC1149" s="3"/>
      <c r="AD1149" s="3"/>
      <c r="AE1149" s="3"/>
      <c r="AF1149" s="3"/>
      <c r="AG1149" s="3"/>
      <c r="AH1149" s="3"/>
      <c r="AI1149" s="3"/>
      <c r="AJ1149" s="3"/>
      <c r="AK1149" s="3"/>
      <c r="AL1149" s="3"/>
      <c r="AP1149" s="1"/>
      <c r="AQ1149" s="1"/>
      <c r="AR1149" s="1"/>
      <c r="AS1149" s="1"/>
      <c r="AT1149" s="1"/>
      <c r="AU1149" s="1"/>
      <c r="AV1149" s="1"/>
      <c r="AW1149" s="1"/>
      <c r="AX1149" s="1"/>
      <c r="AY1149" s="1"/>
    </row>
    <row r="1150" spans="6:51" x14ac:dyDescent="0.25">
      <c r="F1150"/>
      <c r="G1150" s="2"/>
      <c r="O1150" s="4"/>
      <c r="P1150" s="9"/>
      <c r="Q1150" s="9"/>
      <c r="R1150" s="9"/>
      <c r="S1150" s="9"/>
      <c r="T1150" s="9"/>
      <c r="U1150" s="9"/>
      <c r="V1150" s="9"/>
      <c r="W1150" s="9"/>
      <c r="X1150" s="9"/>
      <c r="Y1150" s="9"/>
      <c r="AB1150" s="3"/>
      <c r="AC1150" s="3"/>
      <c r="AD1150" s="3"/>
      <c r="AE1150" s="3"/>
      <c r="AF1150" s="3"/>
      <c r="AG1150" s="3"/>
      <c r="AH1150" s="3"/>
      <c r="AI1150" s="3"/>
      <c r="AJ1150" s="3"/>
      <c r="AK1150" s="3"/>
      <c r="AL1150" s="3"/>
      <c r="AP1150" s="1"/>
      <c r="AQ1150" s="1"/>
      <c r="AR1150" s="1"/>
      <c r="AS1150" s="1"/>
      <c r="AT1150" s="1"/>
      <c r="AU1150" s="1"/>
      <c r="AV1150" s="1"/>
      <c r="AW1150" s="1"/>
      <c r="AX1150" s="1"/>
      <c r="AY1150" s="1"/>
    </row>
    <row r="1151" spans="6:51" x14ac:dyDescent="0.25">
      <c r="F1151"/>
      <c r="G1151" s="2"/>
      <c r="O1151" s="4"/>
      <c r="P1151" s="9"/>
      <c r="Q1151" s="9"/>
      <c r="R1151" s="9"/>
      <c r="S1151" s="9"/>
      <c r="T1151" s="9"/>
      <c r="U1151" s="9"/>
      <c r="V1151" s="9"/>
      <c r="W1151" s="9"/>
      <c r="X1151" s="9"/>
      <c r="Y1151" s="9"/>
      <c r="AB1151" s="3"/>
      <c r="AC1151" s="3"/>
      <c r="AD1151" s="3"/>
      <c r="AE1151" s="3"/>
      <c r="AF1151" s="3"/>
      <c r="AG1151" s="3"/>
      <c r="AH1151" s="3"/>
      <c r="AI1151" s="3"/>
      <c r="AJ1151" s="3"/>
      <c r="AK1151" s="3"/>
      <c r="AL1151" s="3"/>
      <c r="AP1151" s="1"/>
      <c r="AQ1151" s="1"/>
      <c r="AR1151" s="1"/>
      <c r="AS1151" s="1"/>
      <c r="AT1151" s="1"/>
      <c r="AU1151" s="1"/>
      <c r="AV1151" s="1"/>
      <c r="AW1151" s="1"/>
      <c r="AX1151" s="1"/>
      <c r="AY1151" s="1"/>
    </row>
    <row r="1152" spans="6:51" x14ac:dyDescent="0.25">
      <c r="F1152"/>
      <c r="G1152" s="2"/>
      <c r="O1152" s="4"/>
      <c r="P1152" s="9"/>
      <c r="Q1152" s="9"/>
      <c r="R1152" s="9"/>
      <c r="S1152" s="9"/>
      <c r="T1152" s="9"/>
      <c r="U1152" s="9"/>
      <c r="V1152" s="9"/>
      <c r="W1152" s="9"/>
      <c r="X1152" s="9"/>
      <c r="Y1152" s="9"/>
      <c r="AB1152" s="3"/>
      <c r="AC1152" s="3"/>
      <c r="AD1152" s="3"/>
      <c r="AE1152" s="3"/>
      <c r="AF1152" s="3"/>
      <c r="AG1152" s="3"/>
      <c r="AH1152" s="3"/>
      <c r="AI1152" s="3"/>
      <c r="AJ1152" s="3"/>
      <c r="AK1152" s="3"/>
      <c r="AL1152" s="3"/>
      <c r="AP1152" s="1"/>
      <c r="AQ1152" s="1"/>
      <c r="AR1152" s="1"/>
      <c r="AS1152" s="1"/>
      <c r="AT1152" s="1"/>
      <c r="AU1152" s="1"/>
      <c r="AV1152" s="1"/>
      <c r="AW1152" s="1"/>
      <c r="AX1152" s="1"/>
      <c r="AY1152" s="1"/>
    </row>
    <row r="1153" spans="6:51" x14ac:dyDescent="0.25">
      <c r="F1153" s="2"/>
      <c r="G1153" s="2"/>
      <c r="O1153" s="4"/>
      <c r="P1153" s="9"/>
      <c r="Q1153" s="9"/>
      <c r="R1153" s="9"/>
      <c r="S1153" s="9"/>
      <c r="T1153" s="9"/>
      <c r="U1153" s="9"/>
      <c r="V1153" s="9"/>
      <c r="W1153" s="9"/>
      <c r="X1153" s="9"/>
      <c r="Y1153" s="9"/>
      <c r="AB1153" s="3"/>
      <c r="AC1153" s="3"/>
      <c r="AD1153" s="3"/>
      <c r="AE1153" s="3"/>
      <c r="AF1153" s="3"/>
      <c r="AG1153" s="3"/>
      <c r="AH1153" s="3"/>
      <c r="AI1153" s="3"/>
      <c r="AJ1153" s="3"/>
      <c r="AK1153" s="3"/>
      <c r="AL1153" s="3"/>
      <c r="AP1153" s="1"/>
      <c r="AQ1153" s="1"/>
      <c r="AR1153" s="1"/>
      <c r="AS1153" s="1"/>
      <c r="AT1153" s="1"/>
      <c r="AU1153" s="1"/>
      <c r="AV1153" s="1"/>
      <c r="AW1153" s="1"/>
      <c r="AX1153" s="1"/>
      <c r="AY1153" s="1"/>
    </row>
    <row r="1154" spans="6:51" x14ac:dyDescent="0.25">
      <c r="F1154"/>
      <c r="G1154" s="2"/>
      <c r="O1154" s="4"/>
      <c r="P1154" s="9"/>
      <c r="Q1154" s="9"/>
      <c r="R1154" s="9"/>
      <c r="S1154" s="9"/>
      <c r="T1154" s="9"/>
      <c r="U1154" s="9"/>
      <c r="V1154" s="9"/>
      <c r="W1154" s="9"/>
      <c r="X1154" s="9"/>
      <c r="Y1154" s="9"/>
      <c r="AB1154" s="3"/>
      <c r="AC1154" s="3"/>
      <c r="AD1154" s="3"/>
      <c r="AE1154" s="3"/>
      <c r="AF1154" s="3"/>
      <c r="AG1154" s="3"/>
      <c r="AH1154" s="3"/>
      <c r="AI1154" s="3"/>
      <c r="AJ1154" s="3"/>
      <c r="AK1154" s="3"/>
      <c r="AL1154" s="3"/>
      <c r="AP1154" s="1"/>
      <c r="AQ1154" s="1"/>
      <c r="AR1154" s="1"/>
      <c r="AS1154" s="1"/>
      <c r="AT1154" s="1"/>
      <c r="AU1154" s="1"/>
      <c r="AV1154" s="1"/>
      <c r="AW1154" s="1"/>
      <c r="AX1154" s="1"/>
      <c r="AY1154" s="1"/>
    </row>
    <row r="1155" spans="6:51" x14ac:dyDescent="0.25">
      <c r="F1155"/>
      <c r="G1155" s="2"/>
      <c r="O1155" s="4"/>
      <c r="P1155" s="9"/>
      <c r="Q1155" s="9"/>
      <c r="R1155" s="9"/>
      <c r="S1155" s="9"/>
      <c r="T1155" s="9"/>
      <c r="U1155" s="9"/>
      <c r="V1155" s="9"/>
      <c r="W1155" s="9"/>
      <c r="X1155" s="9"/>
      <c r="Y1155" s="9"/>
      <c r="AB1155" s="3"/>
      <c r="AC1155" s="3"/>
      <c r="AD1155" s="3"/>
      <c r="AE1155" s="3"/>
      <c r="AF1155" s="3"/>
      <c r="AG1155" s="3"/>
      <c r="AH1155" s="3"/>
      <c r="AI1155" s="3"/>
      <c r="AJ1155" s="3"/>
      <c r="AK1155" s="3"/>
      <c r="AL1155" s="3"/>
      <c r="AP1155" s="1"/>
      <c r="AQ1155" s="1"/>
      <c r="AR1155" s="1"/>
      <c r="AS1155" s="1"/>
      <c r="AT1155" s="1"/>
      <c r="AU1155" s="1"/>
      <c r="AV1155" s="1"/>
      <c r="AW1155" s="1"/>
      <c r="AX1155" s="1"/>
      <c r="AY1155" s="1"/>
    </row>
    <row r="1156" spans="6:51" x14ac:dyDescent="0.25">
      <c r="F1156"/>
      <c r="G1156" s="2"/>
      <c r="O1156" s="4"/>
      <c r="P1156" s="9"/>
      <c r="Q1156" s="9"/>
      <c r="R1156" s="9"/>
      <c r="S1156" s="9"/>
      <c r="T1156" s="9"/>
      <c r="U1156" s="9"/>
      <c r="V1156" s="9"/>
      <c r="W1156" s="9"/>
      <c r="X1156" s="9"/>
      <c r="Y1156" s="9"/>
      <c r="AB1156" s="3"/>
      <c r="AC1156" s="3"/>
      <c r="AD1156" s="3"/>
      <c r="AE1156" s="3"/>
      <c r="AF1156" s="3"/>
      <c r="AG1156" s="3"/>
      <c r="AH1156" s="3"/>
      <c r="AI1156" s="3"/>
      <c r="AJ1156" s="3"/>
      <c r="AK1156" s="3"/>
      <c r="AL1156" s="3"/>
      <c r="AP1156" s="1"/>
      <c r="AQ1156" s="1"/>
      <c r="AR1156" s="1"/>
      <c r="AS1156" s="1"/>
      <c r="AT1156" s="1"/>
      <c r="AU1156" s="1"/>
      <c r="AV1156" s="1"/>
      <c r="AW1156" s="1"/>
      <c r="AX1156" s="1"/>
      <c r="AY1156" s="1"/>
    </row>
    <row r="1157" spans="6:51" x14ac:dyDescent="0.25">
      <c r="F1157"/>
      <c r="G1157" s="2"/>
      <c r="O1157" s="4"/>
      <c r="P1157" s="9"/>
      <c r="Q1157" s="9"/>
      <c r="R1157" s="9"/>
      <c r="S1157" s="9"/>
      <c r="T1157" s="9"/>
      <c r="U1157" s="9"/>
      <c r="V1157" s="9"/>
      <c r="W1157" s="9"/>
      <c r="X1157" s="9"/>
      <c r="Y1157" s="9"/>
      <c r="AB1157" s="3"/>
      <c r="AC1157" s="3"/>
      <c r="AD1157" s="3"/>
      <c r="AE1157" s="3"/>
      <c r="AF1157" s="3"/>
      <c r="AG1157" s="3"/>
      <c r="AH1157" s="3"/>
      <c r="AI1157" s="3"/>
      <c r="AJ1157" s="3"/>
      <c r="AK1157" s="3"/>
      <c r="AL1157" s="3"/>
      <c r="AP1157" s="1"/>
      <c r="AQ1157" s="1"/>
      <c r="AR1157" s="1"/>
      <c r="AS1157" s="1"/>
      <c r="AT1157" s="1"/>
      <c r="AU1157" s="1"/>
      <c r="AV1157" s="1"/>
      <c r="AW1157" s="1"/>
      <c r="AX1157" s="1"/>
      <c r="AY1157" s="1"/>
    </row>
    <row r="1158" spans="6:51" x14ac:dyDescent="0.25">
      <c r="F1158"/>
      <c r="G1158" s="2"/>
      <c r="O1158" s="4"/>
      <c r="P1158" s="9"/>
      <c r="Q1158" s="9"/>
      <c r="R1158" s="9"/>
      <c r="S1158" s="9"/>
      <c r="T1158" s="9"/>
      <c r="U1158" s="9"/>
      <c r="V1158" s="9"/>
      <c r="W1158" s="9"/>
      <c r="X1158" s="9"/>
      <c r="Y1158" s="9"/>
      <c r="AB1158" s="3"/>
      <c r="AC1158" s="3"/>
      <c r="AD1158" s="3"/>
      <c r="AE1158" s="3"/>
      <c r="AF1158" s="3"/>
      <c r="AG1158" s="3"/>
      <c r="AH1158" s="3"/>
      <c r="AI1158" s="3"/>
      <c r="AJ1158" s="3"/>
      <c r="AK1158" s="3"/>
      <c r="AL1158" s="3"/>
      <c r="AP1158" s="1"/>
      <c r="AQ1158" s="1"/>
      <c r="AR1158" s="1"/>
      <c r="AS1158" s="1"/>
      <c r="AT1158" s="1"/>
      <c r="AU1158" s="1"/>
      <c r="AV1158" s="1"/>
      <c r="AW1158" s="1"/>
      <c r="AX1158" s="1"/>
      <c r="AY1158" s="1"/>
    </row>
    <row r="1159" spans="6:51" x14ac:dyDescent="0.25">
      <c r="F1159"/>
      <c r="G1159" s="2"/>
      <c r="O1159" s="4"/>
      <c r="P1159" s="9"/>
      <c r="Q1159" s="9"/>
      <c r="R1159" s="9"/>
      <c r="S1159" s="9"/>
      <c r="T1159" s="9"/>
      <c r="U1159" s="9"/>
      <c r="V1159" s="9"/>
      <c r="W1159" s="9"/>
      <c r="X1159" s="9"/>
      <c r="Y1159" s="9"/>
      <c r="AB1159" s="3"/>
      <c r="AC1159" s="3"/>
      <c r="AD1159" s="3"/>
      <c r="AE1159" s="3"/>
      <c r="AF1159" s="3"/>
      <c r="AG1159" s="3"/>
      <c r="AH1159" s="3"/>
      <c r="AI1159" s="3"/>
      <c r="AJ1159" s="3"/>
      <c r="AK1159" s="3"/>
      <c r="AL1159" s="3"/>
      <c r="AP1159" s="1"/>
      <c r="AQ1159" s="1"/>
      <c r="AR1159" s="1"/>
      <c r="AS1159" s="1"/>
      <c r="AT1159" s="1"/>
      <c r="AU1159" s="1"/>
      <c r="AV1159" s="1"/>
      <c r="AW1159" s="1"/>
      <c r="AX1159" s="1"/>
      <c r="AY1159" s="1"/>
    </row>
    <row r="1160" spans="6:51" x14ac:dyDescent="0.25">
      <c r="F1160"/>
      <c r="G1160" s="2"/>
      <c r="O1160" s="4"/>
      <c r="P1160" s="9"/>
      <c r="Q1160" s="9"/>
      <c r="R1160" s="9"/>
      <c r="S1160" s="9"/>
      <c r="T1160" s="9"/>
      <c r="U1160" s="9"/>
      <c r="V1160" s="9"/>
      <c r="W1160" s="9"/>
      <c r="X1160" s="9"/>
      <c r="Y1160" s="9"/>
      <c r="AB1160" s="3"/>
      <c r="AC1160" s="3"/>
      <c r="AD1160" s="3"/>
      <c r="AE1160" s="3"/>
      <c r="AF1160" s="3"/>
      <c r="AG1160" s="3"/>
      <c r="AH1160" s="3"/>
      <c r="AI1160" s="3"/>
      <c r="AJ1160" s="3"/>
      <c r="AK1160" s="3"/>
      <c r="AL1160" s="3"/>
      <c r="AP1160" s="1"/>
      <c r="AQ1160" s="1"/>
      <c r="AR1160" s="1"/>
      <c r="AS1160" s="1"/>
      <c r="AT1160" s="1"/>
      <c r="AU1160" s="1"/>
      <c r="AV1160" s="1"/>
      <c r="AW1160" s="1"/>
      <c r="AX1160" s="1"/>
      <c r="AY1160" s="1"/>
    </row>
    <row r="1161" spans="6:51" x14ac:dyDescent="0.25">
      <c r="F1161"/>
      <c r="G1161" s="2"/>
      <c r="O1161" s="4"/>
      <c r="P1161" s="9"/>
      <c r="Q1161" s="9"/>
      <c r="R1161" s="9"/>
      <c r="S1161" s="9"/>
      <c r="T1161" s="9"/>
      <c r="U1161" s="9"/>
      <c r="V1161" s="9"/>
      <c r="W1161" s="9"/>
      <c r="X1161" s="9"/>
      <c r="Y1161" s="9"/>
      <c r="AB1161" s="3"/>
      <c r="AC1161" s="3"/>
      <c r="AD1161" s="3"/>
      <c r="AE1161" s="3"/>
      <c r="AF1161" s="3"/>
      <c r="AG1161" s="3"/>
      <c r="AH1161" s="3"/>
      <c r="AI1161" s="3"/>
      <c r="AJ1161" s="3"/>
      <c r="AK1161" s="3"/>
      <c r="AL1161" s="3"/>
      <c r="AP1161" s="1"/>
      <c r="AQ1161" s="1"/>
      <c r="AR1161" s="1"/>
      <c r="AS1161" s="1"/>
      <c r="AT1161" s="1"/>
      <c r="AU1161" s="1"/>
      <c r="AV1161" s="1"/>
      <c r="AW1161" s="1"/>
      <c r="AX1161" s="1"/>
      <c r="AY1161" s="1"/>
    </row>
    <row r="1162" spans="6:51" s="14" customFormat="1" x14ac:dyDescent="0.25">
      <c r="G1162" s="15"/>
      <c r="O1162" s="16"/>
      <c r="P1162" s="10"/>
      <c r="Q1162" s="10"/>
      <c r="R1162" s="10"/>
      <c r="S1162" s="10"/>
      <c r="T1162" s="10"/>
      <c r="U1162" s="10"/>
      <c r="V1162" s="10"/>
      <c r="W1162" s="10"/>
      <c r="X1162" s="10"/>
      <c r="Y1162" s="10"/>
      <c r="AB1162" s="10"/>
      <c r="AC1162" s="10"/>
      <c r="AD1162" s="10"/>
      <c r="AE1162" s="10"/>
      <c r="AF1162" s="10"/>
      <c r="AG1162" s="10"/>
      <c r="AH1162" s="10"/>
      <c r="AI1162" s="10"/>
      <c r="AJ1162" s="10"/>
      <c r="AK1162" s="10"/>
      <c r="AL1162" s="10"/>
      <c r="AP1162" s="17"/>
      <c r="AQ1162" s="17"/>
      <c r="AR1162" s="17"/>
      <c r="AS1162" s="17"/>
      <c r="AT1162" s="17"/>
      <c r="AU1162" s="17"/>
      <c r="AV1162" s="17"/>
      <c r="AW1162" s="17"/>
      <c r="AX1162" s="17"/>
      <c r="AY1162" s="17"/>
    </row>
    <row r="1163" spans="6:51" s="14" customFormat="1" x14ac:dyDescent="0.25">
      <c r="G1163" s="15"/>
      <c r="O1163" s="16"/>
      <c r="P1163" s="10"/>
      <c r="Q1163" s="10"/>
      <c r="R1163" s="10"/>
      <c r="S1163" s="10"/>
      <c r="T1163" s="10"/>
      <c r="U1163" s="10"/>
      <c r="V1163" s="10"/>
      <c r="W1163" s="10"/>
      <c r="X1163" s="10"/>
      <c r="Y1163" s="10"/>
      <c r="AB1163" s="10"/>
      <c r="AC1163" s="10"/>
      <c r="AD1163" s="10"/>
      <c r="AE1163" s="10"/>
      <c r="AF1163" s="10"/>
      <c r="AG1163" s="10"/>
      <c r="AH1163" s="10"/>
      <c r="AI1163" s="10"/>
      <c r="AJ1163" s="10"/>
      <c r="AK1163" s="10"/>
      <c r="AL1163" s="10"/>
      <c r="AP1163" s="17"/>
      <c r="AQ1163" s="17"/>
      <c r="AR1163" s="17"/>
      <c r="AS1163" s="17"/>
      <c r="AT1163" s="17"/>
      <c r="AU1163" s="17"/>
      <c r="AV1163" s="17"/>
      <c r="AW1163" s="17"/>
      <c r="AX1163" s="17"/>
      <c r="AY1163" s="17"/>
    </row>
    <row r="1164" spans="6:51" x14ac:dyDescent="0.25">
      <c r="F1164"/>
      <c r="G1164" s="2"/>
      <c r="O1164" s="4"/>
      <c r="P1164" s="9"/>
      <c r="Q1164" s="9"/>
      <c r="R1164" s="9"/>
      <c r="S1164" s="9"/>
      <c r="T1164" s="9"/>
      <c r="U1164" s="9"/>
      <c r="V1164" s="9"/>
      <c r="W1164" s="9"/>
      <c r="X1164" s="9"/>
      <c r="Y1164" s="9"/>
      <c r="AB1164" s="3"/>
      <c r="AC1164" s="3"/>
      <c r="AD1164" s="3"/>
      <c r="AE1164" s="3"/>
      <c r="AF1164" s="3"/>
      <c r="AG1164" s="3"/>
      <c r="AH1164" s="3"/>
      <c r="AI1164" s="3"/>
      <c r="AJ1164" s="3"/>
      <c r="AK1164" s="3"/>
      <c r="AL1164" s="3"/>
      <c r="AP1164" s="1"/>
      <c r="AQ1164" s="1"/>
      <c r="AR1164" s="1"/>
      <c r="AS1164" s="1"/>
      <c r="AT1164" s="1"/>
      <c r="AU1164" s="1"/>
      <c r="AV1164" s="1"/>
      <c r="AW1164" s="1"/>
      <c r="AX1164" s="1"/>
      <c r="AY1164" s="1"/>
    </row>
    <row r="1165" spans="6:51" x14ac:dyDescent="0.25">
      <c r="F1165"/>
      <c r="G1165" s="2"/>
      <c r="O1165" s="4"/>
      <c r="P1165" s="9"/>
      <c r="Q1165" s="9"/>
      <c r="R1165" s="9"/>
      <c r="S1165" s="9"/>
      <c r="T1165" s="9"/>
      <c r="U1165" s="9"/>
      <c r="V1165" s="9"/>
      <c r="W1165" s="9"/>
      <c r="X1165" s="9"/>
      <c r="Y1165" s="9"/>
      <c r="AB1165" s="3"/>
      <c r="AC1165" s="3"/>
      <c r="AD1165" s="3"/>
      <c r="AE1165" s="3"/>
      <c r="AF1165" s="3"/>
      <c r="AG1165" s="3"/>
      <c r="AH1165" s="3"/>
      <c r="AI1165" s="3"/>
      <c r="AJ1165" s="3"/>
      <c r="AK1165" s="3"/>
      <c r="AL1165" s="3"/>
      <c r="AP1165" s="1"/>
      <c r="AQ1165" s="1"/>
      <c r="AR1165" s="1"/>
      <c r="AS1165" s="1"/>
      <c r="AT1165" s="1"/>
      <c r="AU1165" s="1"/>
      <c r="AV1165" s="1"/>
      <c r="AW1165" s="1"/>
      <c r="AX1165" s="1"/>
      <c r="AY1165" s="1"/>
    </row>
    <row r="1166" spans="6:51" x14ac:dyDescent="0.25">
      <c r="F1166"/>
      <c r="G1166" s="2"/>
      <c r="O1166" s="4"/>
      <c r="P1166" s="9"/>
      <c r="Q1166" s="9"/>
      <c r="R1166" s="9"/>
      <c r="S1166" s="9"/>
      <c r="T1166" s="9"/>
      <c r="U1166" s="9"/>
      <c r="V1166" s="9"/>
      <c r="W1166" s="9"/>
      <c r="X1166" s="9"/>
      <c r="Y1166" s="9"/>
      <c r="AB1166" s="3"/>
      <c r="AC1166" s="3"/>
      <c r="AD1166" s="3"/>
      <c r="AE1166" s="3"/>
      <c r="AF1166" s="3"/>
      <c r="AG1166" s="3"/>
      <c r="AH1166" s="3"/>
      <c r="AI1166" s="3"/>
      <c r="AJ1166" s="3"/>
      <c r="AK1166" s="3"/>
      <c r="AL1166" s="3"/>
      <c r="AP1166" s="1"/>
      <c r="AQ1166" s="1"/>
      <c r="AR1166" s="1"/>
      <c r="AS1166" s="1"/>
      <c r="AT1166" s="1"/>
      <c r="AU1166" s="1"/>
      <c r="AV1166" s="1"/>
      <c r="AW1166" s="1"/>
      <c r="AX1166" s="1"/>
      <c r="AY1166" s="1"/>
    </row>
    <row r="1167" spans="6:51" x14ac:dyDescent="0.25">
      <c r="F1167"/>
      <c r="G1167" s="2"/>
      <c r="O1167" s="4"/>
      <c r="P1167" s="9"/>
      <c r="Q1167" s="9"/>
      <c r="R1167" s="9"/>
      <c r="S1167" s="9"/>
      <c r="T1167" s="9"/>
      <c r="U1167" s="9"/>
      <c r="V1167" s="9"/>
      <c r="W1167" s="9"/>
      <c r="X1167" s="9"/>
      <c r="Y1167" s="9"/>
      <c r="AB1167" s="3"/>
      <c r="AC1167" s="3"/>
      <c r="AD1167" s="3"/>
      <c r="AE1167" s="3"/>
      <c r="AF1167" s="3"/>
      <c r="AG1167" s="3"/>
      <c r="AH1167" s="3"/>
      <c r="AI1167" s="3"/>
      <c r="AJ1167" s="3"/>
      <c r="AK1167" s="3"/>
      <c r="AL1167" s="3"/>
      <c r="AP1167" s="1"/>
      <c r="AQ1167" s="1"/>
      <c r="AR1167" s="1"/>
      <c r="AS1167" s="1"/>
      <c r="AT1167" s="1"/>
      <c r="AU1167" s="1"/>
      <c r="AV1167" s="1"/>
      <c r="AW1167" s="1"/>
      <c r="AX1167" s="1"/>
      <c r="AY1167" s="1"/>
    </row>
    <row r="1168" spans="6:51" x14ac:dyDescent="0.25">
      <c r="F1168"/>
      <c r="G1168" s="2"/>
      <c r="O1168" s="4"/>
      <c r="P1168" s="9"/>
      <c r="Q1168" s="9"/>
      <c r="R1168" s="9"/>
      <c r="S1168" s="9"/>
      <c r="T1168" s="9"/>
      <c r="U1168" s="9"/>
      <c r="V1168" s="9"/>
      <c r="W1168" s="9"/>
      <c r="X1168" s="9"/>
      <c r="Y1168" s="9"/>
      <c r="AB1168" s="3"/>
      <c r="AC1168" s="3"/>
      <c r="AD1168" s="3"/>
      <c r="AE1168" s="3"/>
      <c r="AF1168" s="3"/>
      <c r="AG1168" s="3"/>
      <c r="AH1168" s="3"/>
      <c r="AI1168" s="3"/>
      <c r="AJ1168" s="3"/>
      <c r="AK1168" s="3"/>
      <c r="AL1168" s="3"/>
      <c r="AP1168" s="1"/>
      <c r="AQ1168" s="1"/>
      <c r="AR1168" s="1"/>
      <c r="AS1168" s="1"/>
      <c r="AT1168" s="1"/>
      <c r="AU1168" s="1"/>
      <c r="AV1168" s="1"/>
      <c r="AW1168" s="1"/>
      <c r="AX1168" s="1"/>
      <c r="AY1168" s="1"/>
    </row>
    <row r="1169" spans="6:51" x14ac:dyDescent="0.25">
      <c r="F1169"/>
      <c r="G1169" s="2"/>
      <c r="O1169" s="4"/>
      <c r="P1169" s="9"/>
      <c r="Q1169" s="9"/>
      <c r="R1169" s="9"/>
      <c r="S1169" s="9"/>
      <c r="T1169" s="9"/>
      <c r="U1169" s="9"/>
      <c r="V1169" s="9"/>
      <c r="W1169" s="9"/>
      <c r="X1169" s="9"/>
      <c r="Y1169" s="9"/>
      <c r="AB1169" s="3"/>
      <c r="AC1169" s="3"/>
      <c r="AD1169" s="3"/>
      <c r="AE1169" s="3"/>
      <c r="AF1169" s="3"/>
      <c r="AG1169" s="3"/>
      <c r="AH1169" s="3"/>
      <c r="AI1169" s="3"/>
      <c r="AJ1169" s="3"/>
      <c r="AK1169" s="3"/>
      <c r="AL1169" s="3"/>
      <c r="AP1169" s="1"/>
      <c r="AQ1169" s="1"/>
      <c r="AR1169" s="1"/>
      <c r="AS1169" s="1"/>
      <c r="AT1169" s="1"/>
      <c r="AU1169" s="1"/>
      <c r="AV1169" s="1"/>
      <c r="AW1169" s="1"/>
      <c r="AX1169" s="1"/>
      <c r="AY1169" s="1"/>
    </row>
    <row r="1170" spans="6:51" x14ac:dyDescent="0.25">
      <c r="F1170"/>
      <c r="G1170" s="2"/>
      <c r="O1170" s="4"/>
      <c r="P1170" s="9"/>
      <c r="Q1170" s="9"/>
      <c r="R1170" s="9"/>
      <c r="S1170" s="9"/>
      <c r="T1170" s="9"/>
      <c r="U1170" s="9"/>
      <c r="V1170" s="9"/>
      <c r="W1170" s="9"/>
      <c r="X1170" s="9"/>
      <c r="Y1170" s="9"/>
      <c r="AB1170" s="3"/>
      <c r="AC1170" s="3"/>
      <c r="AD1170" s="3"/>
      <c r="AE1170" s="3"/>
      <c r="AF1170" s="3"/>
      <c r="AG1170" s="3"/>
      <c r="AH1170" s="3"/>
      <c r="AI1170" s="3"/>
      <c r="AJ1170" s="3"/>
      <c r="AK1170" s="3"/>
      <c r="AL1170" s="3"/>
      <c r="AP1170" s="1"/>
      <c r="AQ1170" s="1"/>
      <c r="AR1170" s="1"/>
      <c r="AS1170" s="1"/>
      <c r="AT1170" s="1"/>
      <c r="AU1170" s="1"/>
      <c r="AV1170" s="1"/>
      <c r="AW1170" s="1"/>
      <c r="AX1170" s="1"/>
      <c r="AY1170" s="1"/>
    </row>
    <row r="1171" spans="6:51" x14ac:dyDescent="0.25">
      <c r="F1171"/>
      <c r="G1171" s="2"/>
      <c r="O1171" s="4"/>
      <c r="P1171" s="9"/>
      <c r="Q1171" s="9"/>
      <c r="R1171" s="9"/>
      <c r="S1171" s="9"/>
      <c r="T1171" s="9"/>
      <c r="U1171" s="9"/>
      <c r="V1171" s="9"/>
      <c r="W1171" s="9"/>
      <c r="X1171" s="9"/>
      <c r="Y1171" s="9"/>
      <c r="AB1171" s="3"/>
      <c r="AC1171" s="3"/>
      <c r="AD1171" s="3"/>
      <c r="AE1171" s="3"/>
      <c r="AF1171" s="3"/>
      <c r="AG1171" s="3"/>
      <c r="AH1171" s="3"/>
      <c r="AI1171" s="3"/>
      <c r="AJ1171" s="3"/>
      <c r="AK1171" s="3"/>
      <c r="AL1171" s="3"/>
      <c r="AP1171" s="1"/>
      <c r="AQ1171" s="1"/>
      <c r="AR1171" s="1"/>
      <c r="AS1171" s="1"/>
      <c r="AT1171" s="1"/>
      <c r="AU1171" s="1"/>
      <c r="AV1171" s="1"/>
      <c r="AW1171" s="1"/>
      <c r="AX1171" s="1"/>
      <c r="AY1171" s="1"/>
    </row>
    <row r="1172" spans="6:51" x14ac:dyDescent="0.25">
      <c r="F1172"/>
      <c r="G1172" s="2"/>
      <c r="O1172" s="4"/>
      <c r="P1172" s="9"/>
      <c r="Q1172" s="9"/>
      <c r="R1172" s="9"/>
      <c r="S1172" s="9"/>
      <c r="T1172" s="9"/>
      <c r="U1172" s="9"/>
      <c r="V1172" s="9"/>
      <c r="W1172" s="9"/>
      <c r="X1172" s="9"/>
      <c r="Y1172" s="9"/>
      <c r="AB1172" s="3"/>
      <c r="AC1172" s="3"/>
      <c r="AD1172" s="3"/>
      <c r="AE1172" s="3"/>
      <c r="AF1172" s="3"/>
      <c r="AG1172" s="3"/>
      <c r="AH1172" s="3"/>
      <c r="AI1172" s="3"/>
      <c r="AJ1172" s="3"/>
      <c r="AK1172" s="3"/>
      <c r="AL1172" s="3"/>
      <c r="AP1172" s="1"/>
      <c r="AQ1172" s="1"/>
      <c r="AR1172" s="1"/>
      <c r="AS1172" s="1"/>
      <c r="AT1172" s="1"/>
      <c r="AU1172" s="1"/>
      <c r="AV1172" s="1"/>
      <c r="AW1172" s="1"/>
      <c r="AX1172" s="1"/>
      <c r="AY1172" s="1"/>
    </row>
    <row r="1173" spans="6:51" x14ac:dyDescent="0.25">
      <c r="F1173"/>
      <c r="G1173" s="2"/>
      <c r="O1173" s="4"/>
      <c r="P1173" s="9"/>
      <c r="Q1173" s="9"/>
      <c r="R1173" s="9"/>
      <c r="S1173" s="9"/>
      <c r="T1173" s="9"/>
      <c r="U1173" s="9"/>
      <c r="V1173" s="9"/>
      <c r="W1173" s="9"/>
      <c r="X1173" s="9"/>
      <c r="Y1173" s="9"/>
      <c r="AB1173" s="3"/>
      <c r="AC1173" s="3"/>
      <c r="AD1173" s="3"/>
      <c r="AE1173" s="3"/>
      <c r="AF1173" s="3"/>
      <c r="AG1173" s="3"/>
      <c r="AH1173" s="3"/>
      <c r="AI1173" s="3"/>
      <c r="AJ1173" s="3"/>
      <c r="AK1173" s="3"/>
      <c r="AL1173" s="3"/>
      <c r="AP1173" s="1"/>
      <c r="AQ1173" s="1"/>
      <c r="AR1173" s="1"/>
      <c r="AS1173" s="1"/>
      <c r="AT1173" s="1"/>
      <c r="AU1173" s="1"/>
      <c r="AV1173" s="1"/>
      <c r="AW1173" s="1"/>
      <c r="AX1173" s="1"/>
      <c r="AY1173" s="1"/>
    </row>
    <row r="1174" spans="6:51" x14ac:dyDescent="0.25">
      <c r="F1174"/>
      <c r="G1174" s="2"/>
      <c r="O1174" s="4"/>
      <c r="P1174" s="9"/>
      <c r="Q1174" s="9"/>
      <c r="R1174" s="9"/>
      <c r="S1174" s="9"/>
      <c r="T1174" s="9"/>
      <c r="U1174" s="9"/>
      <c r="V1174" s="9"/>
      <c r="W1174" s="9"/>
      <c r="X1174" s="9"/>
      <c r="Y1174" s="9"/>
      <c r="AB1174" s="3"/>
      <c r="AC1174" s="3"/>
      <c r="AD1174" s="3"/>
      <c r="AE1174" s="3"/>
      <c r="AF1174" s="3"/>
      <c r="AG1174" s="3"/>
      <c r="AH1174" s="3"/>
      <c r="AI1174" s="3"/>
      <c r="AJ1174" s="3"/>
      <c r="AK1174" s="3"/>
      <c r="AL1174" s="3"/>
      <c r="AP1174" s="1"/>
      <c r="AQ1174" s="1"/>
      <c r="AR1174" s="1"/>
      <c r="AS1174" s="1"/>
      <c r="AT1174" s="1"/>
      <c r="AU1174" s="1"/>
      <c r="AV1174" s="1"/>
      <c r="AW1174" s="1"/>
      <c r="AX1174" s="1"/>
      <c r="AY1174" s="1"/>
    </row>
    <row r="1175" spans="6:51" x14ac:dyDescent="0.25">
      <c r="F1175"/>
      <c r="G1175" s="2"/>
      <c r="O1175" s="4"/>
      <c r="P1175" s="9"/>
      <c r="Q1175" s="9"/>
      <c r="R1175" s="9"/>
      <c r="S1175" s="9"/>
      <c r="T1175" s="9"/>
      <c r="U1175" s="9"/>
      <c r="V1175" s="9"/>
      <c r="W1175" s="9"/>
      <c r="X1175" s="9"/>
      <c r="Y1175" s="9"/>
      <c r="AB1175" s="3"/>
      <c r="AC1175" s="3"/>
      <c r="AD1175" s="3"/>
      <c r="AE1175" s="3"/>
      <c r="AF1175" s="3"/>
      <c r="AG1175" s="3"/>
      <c r="AH1175" s="3"/>
      <c r="AI1175" s="3"/>
      <c r="AJ1175" s="3"/>
      <c r="AK1175" s="3"/>
      <c r="AL1175" s="3"/>
      <c r="AP1175" s="1"/>
      <c r="AQ1175" s="1"/>
      <c r="AR1175" s="1"/>
      <c r="AS1175" s="1"/>
      <c r="AT1175" s="1"/>
      <c r="AU1175" s="1"/>
      <c r="AV1175" s="1"/>
      <c r="AW1175" s="1"/>
      <c r="AX1175" s="1"/>
      <c r="AY1175" s="1"/>
    </row>
    <row r="1176" spans="6:51" x14ac:dyDescent="0.25">
      <c r="F1176"/>
      <c r="G1176" s="2"/>
      <c r="O1176" s="4"/>
      <c r="P1176" s="9"/>
      <c r="Q1176" s="9"/>
      <c r="R1176" s="9"/>
      <c r="S1176" s="9"/>
      <c r="T1176" s="9"/>
      <c r="U1176" s="9"/>
      <c r="V1176" s="9"/>
      <c r="W1176" s="9"/>
      <c r="X1176" s="9"/>
      <c r="Y1176" s="9"/>
      <c r="AB1176" s="3"/>
      <c r="AC1176" s="3"/>
      <c r="AD1176" s="3"/>
      <c r="AE1176" s="3"/>
      <c r="AF1176" s="3"/>
      <c r="AG1176" s="3"/>
      <c r="AH1176" s="3"/>
      <c r="AI1176" s="3"/>
      <c r="AJ1176" s="3"/>
      <c r="AK1176" s="3"/>
      <c r="AL1176" s="3"/>
      <c r="AP1176" s="1"/>
      <c r="AQ1176" s="1"/>
      <c r="AR1176" s="1"/>
      <c r="AS1176" s="1"/>
      <c r="AT1176" s="1"/>
      <c r="AU1176" s="1"/>
      <c r="AV1176" s="1"/>
      <c r="AW1176" s="1"/>
      <c r="AX1176" s="1"/>
      <c r="AY1176" s="1"/>
    </row>
    <row r="1177" spans="6:51" x14ac:dyDescent="0.25">
      <c r="F1177"/>
      <c r="G1177" s="2"/>
      <c r="O1177" s="4"/>
      <c r="P1177" s="9"/>
      <c r="Q1177" s="9"/>
      <c r="R1177" s="9"/>
      <c r="S1177" s="9"/>
      <c r="T1177" s="9"/>
      <c r="U1177" s="9"/>
      <c r="V1177" s="9"/>
      <c r="W1177" s="9"/>
      <c r="X1177" s="9"/>
      <c r="Y1177" s="9"/>
      <c r="AB1177" s="3"/>
      <c r="AC1177" s="3"/>
      <c r="AD1177" s="3"/>
      <c r="AE1177" s="3"/>
      <c r="AF1177" s="3"/>
      <c r="AG1177" s="3"/>
      <c r="AH1177" s="3"/>
      <c r="AI1177" s="3"/>
      <c r="AJ1177" s="3"/>
      <c r="AK1177" s="3"/>
      <c r="AL1177" s="3"/>
      <c r="AP1177" s="1"/>
      <c r="AQ1177" s="1"/>
      <c r="AR1177" s="1"/>
      <c r="AS1177" s="1"/>
      <c r="AT1177" s="1"/>
      <c r="AU1177" s="1"/>
      <c r="AV1177" s="1"/>
      <c r="AW1177" s="1"/>
      <c r="AX1177" s="1"/>
      <c r="AY1177" s="1"/>
    </row>
    <row r="1178" spans="6:51" x14ac:dyDescent="0.25">
      <c r="F1178" s="2"/>
      <c r="G1178" s="2"/>
      <c r="O1178" s="4"/>
      <c r="P1178" s="9"/>
      <c r="Q1178" s="9"/>
      <c r="R1178" s="9"/>
      <c r="S1178" s="9"/>
      <c r="T1178" s="9"/>
      <c r="U1178" s="9"/>
      <c r="V1178" s="9"/>
      <c r="W1178" s="9"/>
      <c r="X1178" s="9"/>
      <c r="Y1178" s="9"/>
      <c r="AB1178" s="3"/>
      <c r="AC1178" s="3"/>
      <c r="AD1178" s="3"/>
      <c r="AE1178" s="3"/>
      <c r="AF1178" s="3"/>
      <c r="AG1178" s="3"/>
      <c r="AH1178" s="3"/>
      <c r="AI1178" s="3"/>
      <c r="AJ1178" s="3"/>
      <c r="AK1178" s="3"/>
      <c r="AL1178" s="3"/>
      <c r="AP1178" s="1"/>
      <c r="AQ1178" s="1"/>
      <c r="AR1178" s="1"/>
      <c r="AS1178" s="1"/>
      <c r="AT1178" s="1"/>
      <c r="AU1178" s="1"/>
      <c r="AV1178" s="1"/>
      <c r="AW1178" s="1"/>
      <c r="AX1178" s="1"/>
      <c r="AY1178" s="1"/>
    </row>
    <row r="1179" spans="6:51" x14ac:dyDescent="0.25">
      <c r="F1179"/>
      <c r="G1179" s="2"/>
      <c r="O1179" s="4"/>
      <c r="P1179" s="9"/>
      <c r="Q1179" s="9"/>
      <c r="R1179" s="9"/>
      <c r="S1179" s="9"/>
      <c r="T1179" s="9"/>
      <c r="U1179" s="9"/>
      <c r="V1179" s="9"/>
      <c r="W1179" s="9"/>
      <c r="X1179" s="9"/>
      <c r="Y1179" s="9"/>
      <c r="AB1179" s="3"/>
      <c r="AC1179" s="3"/>
      <c r="AD1179" s="3"/>
      <c r="AE1179" s="3"/>
      <c r="AF1179" s="3"/>
      <c r="AG1179" s="3"/>
      <c r="AH1179" s="3"/>
      <c r="AI1179" s="3"/>
      <c r="AJ1179" s="3"/>
      <c r="AK1179" s="3"/>
      <c r="AL1179" s="3"/>
      <c r="AP1179" s="1"/>
      <c r="AQ1179" s="1"/>
      <c r="AR1179" s="1"/>
      <c r="AS1179" s="1"/>
      <c r="AT1179" s="1"/>
      <c r="AU1179" s="1"/>
      <c r="AV1179" s="1"/>
      <c r="AW1179" s="1"/>
      <c r="AX1179" s="1"/>
      <c r="AY1179" s="1"/>
    </row>
    <row r="1180" spans="6:51" x14ac:dyDescent="0.25">
      <c r="F1180" s="2"/>
      <c r="G1180" s="2"/>
      <c r="O1180" s="4"/>
      <c r="P1180" s="9"/>
      <c r="Q1180" s="9"/>
      <c r="R1180" s="9"/>
      <c r="S1180" s="9"/>
      <c r="T1180" s="9"/>
      <c r="U1180" s="9"/>
      <c r="V1180" s="9"/>
      <c r="W1180" s="9"/>
      <c r="X1180" s="9"/>
      <c r="Y1180" s="9"/>
      <c r="AB1180" s="3"/>
      <c r="AC1180" s="3"/>
      <c r="AD1180" s="3"/>
      <c r="AE1180" s="3"/>
      <c r="AF1180" s="3"/>
      <c r="AG1180" s="3"/>
      <c r="AH1180" s="3"/>
      <c r="AI1180" s="3"/>
      <c r="AJ1180" s="3"/>
      <c r="AK1180" s="3"/>
      <c r="AL1180" s="3"/>
      <c r="AP1180" s="1"/>
      <c r="AQ1180" s="1"/>
      <c r="AR1180" s="1"/>
      <c r="AS1180" s="1"/>
      <c r="AT1180" s="1"/>
      <c r="AU1180" s="1"/>
      <c r="AV1180" s="1"/>
      <c r="AW1180" s="1"/>
      <c r="AX1180" s="1"/>
      <c r="AY1180" s="1"/>
    </row>
    <row r="1181" spans="6:51" x14ac:dyDescent="0.25">
      <c r="F1181" s="2"/>
      <c r="G1181" s="2"/>
      <c r="O1181" s="4"/>
      <c r="P1181" s="9"/>
      <c r="Q1181" s="9"/>
      <c r="R1181" s="9"/>
      <c r="S1181" s="9"/>
      <c r="T1181" s="9"/>
      <c r="U1181" s="9"/>
      <c r="V1181" s="9"/>
      <c r="W1181" s="9"/>
      <c r="X1181" s="9"/>
      <c r="Y1181" s="9"/>
      <c r="AB1181" s="3"/>
      <c r="AC1181" s="3"/>
      <c r="AD1181" s="3"/>
      <c r="AE1181" s="3"/>
      <c r="AF1181" s="3"/>
      <c r="AG1181" s="3"/>
      <c r="AH1181" s="3"/>
      <c r="AI1181" s="3"/>
      <c r="AJ1181" s="3"/>
      <c r="AK1181" s="3"/>
      <c r="AL1181" s="3"/>
      <c r="AP1181" s="1"/>
      <c r="AQ1181" s="1"/>
      <c r="AR1181" s="1"/>
      <c r="AS1181" s="1"/>
      <c r="AT1181" s="1"/>
      <c r="AU1181" s="1"/>
      <c r="AV1181" s="1"/>
      <c r="AW1181" s="1"/>
      <c r="AX1181" s="1"/>
      <c r="AY1181" s="1"/>
    </row>
    <row r="1182" spans="6:51" x14ac:dyDescent="0.25">
      <c r="F1182" s="2"/>
      <c r="G1182" s="2"/>
      <c r="O1182" s="4"/>
      <c r="P1182" s="9"/>
      <c r="Q1182" s="9"/>
      <c r="R1182" s="9"/>
      <c r="S1182" s="9"/>
      <c r="T1182" s="9"/>
      <c r="U1182" s="9"/>
      <c r="V1182" s="9"/>
      <c r="W1182" s="9"/>
      <c r="X1182" s="9"/>
      <c r="Y1182" s="9"/>
      <c r="AB1182" s="3"/>
      <c r="AC1182" s="3"/>
      <c r="AD1182" s="3"/>
      <c r="AE1182" s="3"/>
      <c r="AF1182" s="3"/>
      <c r="AG1182" s="3"/>
      <c r="AH1182" s="3"/>
      <c r="AI1182" s="3"/>
      <c r="AJ1182" s="3"/>
      <c r="AK1182" s="3"/>
      <c r="AL1182" s="3"/>
      <c r="AP1182" s="1"/>
      <c r="AQ1182" s="1"/>
      <c r="AR1182" s="1"/>
      <c r="AS1182" s="1"/>
      <c r="AT1182" s="1"/>
      <c r="AU1182" s="1"/>
      <c r="AV1182" s="1"/>
      <c r="AW1182" s="1"/>
      <c r="AX1182" s="1"/>
      <c r="AY1182" s="1"/>
    </row>
    <row r="1183" spans="6:51" x14ac:dyDescent="0.25">
      <c r="F1183"/>
      <c r="G1183" s="2"/>
      <c r="O1183" s="4"/>
      <c r="P1183" s="9"/>
      <c r="Q1183" s="9"/>
      <c r="R1183" s="9"/>
      <c r="S1183" s="9"/>
      <c r="T1183" s="9"/>
      <c r="U1183" s="9"/>
      <c r="V1183" s="9"/>
      <c r="W1183" s="9"/>
      <c r="X1183" s="9"/>
      <c r="Y1183" s="9"/>
      <c r="AB1183" s="3"/>
      <c r="AC1183" s="3"/>
      <c r="AD1183" s="3"/>
      <c r="AE1183" s="3"/>
      <c r="AF1183" s="3"/>
      <c r="AG1183" s="3"/>
      <c r="AH1183" s="3"/>
      <c r="AI1183" s="3"/>
      <c r="AJ1183" s="3"/>
      <c r="AK1183" s="3"/>
      <c r="AL1183" s="3"/>
      <c r="AP1183" s="1"/>
      <c r="AQ1183" s="1"/>
      <c r="AR1183" s="1"/>
      <c r="AS1183" s="1"/>
      <c r="AT1183" s="1"/>
      <c r="AU1183" s="1"/>
      <c r="AV1183" s="1"/>
      <c r="AW1183" s="1"/>
      <c r="AX1183" s="1"/>
      <c r="AY1183" s="1"/>
    </row>
    <row r="1184" spans="6:51" x14ac:dyDescent="0.25">
      <c r="F1184"/>
      <c r="G1184" s="2"/>
      <c r="O1184" s="4"/>
      <c r="P1184" s="9"/>
      <c r="Q1184" s="9"/>
      <c r="R1184" s="9"/>
      <c r="S1184" s="9"/>
      <c r="T1184" s="9"/>
      <c r="U1184" s="9"/>
      <c r="V1184" s="9"/>
      <c r="W1184" s="9"/>
      <c r="X1184" s="9"/>
      <c r="Y1184" s="9"/>
      <c r="AB1184" s="3"/>
      <c r="AC1184" s="3"/>
      <c r="AD1184" s="3"/>
      <c r="AE1184" s="3"/>
      <c r="AF1184" s="3"/>
      <c r="AG1184" s="3"/>
      <c r="AH1184" s="3"/>
      <c r="AI1184" s="3"/>
      <c r="AJ1184" s="3"/>
      <c r="AK1184" s="3"/>
      <c r="AL1184" s="3"/>
      <c r="AP1184" s="1"/>
      <c r="AQ1184" s="1"/>
      <c r="AR1184" s="1"/>
      <c r="AS1184" s="1"/>
      <c r="AT1184" s="1"/>
      <c r="AU1184" s="1"/>
      <c r="AV1184" s="1"/>
      <c r="AW1184" s="1"/>
      <c r="AX1184" s="1"/>
      <c r="AY1184" s="1"/>
    </row>
    <row r="1185" spans="6:51" x14ac:dyDescent="0.25">
      <c r="F1185"/>
      <c r="G1185" s="2"/>
      <c r="O1185" s="4"/>
      <c r="P1185" s="9"/>
      <c r="Q1185" s="9"/>
      <c r="R1185" s="9"/>
      <c r="S1185" s="9"/>
      <c r="T1185" s="9"/>
      <c r="U1185" s="9"/>
      <c r="V1185" s="9"/>
      <c r="W1185" s="9"/>
      <c r="X1185" s="9"/>
      <c r="Y1185" s="9"/>
      <c r="AB1185" s="3"/>
      <c r="AC1185" s="3"/>
      <c r="AD1185" s="3"/>
      <c r="AE1185" s="3"/>
      <c r="AF1185" s="3"/>
      <c r="AG1185" s="3"/>
      <c r="AH1185" s="3"/>
      <c r="AI1185" s="3"/>
      <c r="AJ1185" s="3"/>
      <c r="AK1185" s="3"/>
      <c r="AL1185" s="3"/>
      <c r="AP1185" s="1"/>
      <c r="AQ1185" s="1"/>
      <c r="AR1185" s="1"/>
      <c r="AS1185" s="1"/>
      <c r="AT1185" s="1"/>
      <c r="AU1185" s="1"/>
      <c r="AV1185" s="1"/>
      <c r="AW1185" s="1"/>
      <c r="AX1185" s="1"/>
      <c r="AY1185" s="1"/>
    </row>
    <row r="1186" spans="6:51" x14ac:dyDescent="0.25">
      <c r="F1186" s="2"/>
      <c r="G1186" s="2"/>
      <c r="O1186" s="4"/>
      <c r="P1186" s="9"/>
      <c r="Q1186" s="9"/>
      <c r="R1186" s="9"/>
      <c r="S1186" s="9"/>
      <c r="T1186" s="9"/>
      <c r="U1186" s="9"/>
      <c r="V1186" s="9"/>
      <c r="W1186" s="9"/>
      <c r="X1186" s="9"/>
      <c r="Y1186" s="9"/>
      <c r="AB1186" s="3"/>
      <c r="AC1186" s="3"/>
      <c r="AD1186" s="3"/>
      <c r="AE1186" s="3"/>
      <c r="AF1186" s="3"/>
      <c r="AG1186" s="3"/>
      <c r="AH1186" s="3"/>
      <c r="AI1186" s="3"/>
      <c r="AJ1186" s="3"/>
      <c r="AK1186" s="3"/>
      <c r="AL1186" s="3"/>
      <c r="AP1186" s="1"/>
      <c r="AQ1186" s="1"/>
      <c r="AR1186" s="1"/>
      <c r="AS1186" s="1"/>
      <c r="AT1186" s="1"/>
      <c r="AU1186" s="1"/>
      <c r="AV1186" s="1"/>
      <c r="AW1186" s="1"/>
      <c r="AX1186" s="1"/>
      <c r="AY1186" s="1"/>
    </row>
    <row r="1187" spans="6:51" x14ac:dyDescent="0.25">
      <c r="F1187"/>
      <c r="G1187" s="2"/>
      <c r="O1187" s="4"/>
      <c r="P1187" s="9"/>
      <c r="Q1187" s="9"/>
      <c r="R1187" s="9"/>
      <c r="S1187" s="9"/>
      <c r="T1187" s="9"/>
      <c r="U1187" s="9"/>
      <c r="V1187" s="9"/>
      <c r="W1187" s="9"/>
      <c r="X1187" s="9"/>
      <c r="Y1187" s="9"/>
      <c r="AB1187" s="3"/>
      <c r="AC1187" s="3"/>
      <c r="AD1187" s="3"/>
      <c r="AE1187" s="3"/>
      <c r="AF1187" s="3"/>
      <c r="AG1187" s="3"/>
      <c r="AH1187" s="3"/>
      <c r="AI1187" s="3"/>
      <c r="AJ1187" s="3"/>
      <c r="AK1187" s="3"/>
      <c r="AL1187" s="3"/>
      <c r="AP1187" s="1"/>
      <c r="AQ1187" s="1"/>
      <c r="AR1187" s="1"/>
      <c r="AS1187" s="1"/>
      <c r="AT1187" s="1"/>
      <c r="AU1187" s="1"/>
      <c r="AV1187" s="1"/>
      <c r="AW1187" s="1"/>
      <c r="AX1187" s="1"/>
      <c r="AY1187" s="1"/>
    </row>
    <row r="1188" spans="6:51" x14ac:dyDescent="0.25">
      <c r="F1188" s="2"/>
      <c r="G1188" s="2"/>
      <c r="O1188" s="4"/>
      <c r="P1188" s="9"/>
      <c r="Q1188" s="9"/>
      <c r="R1188" s="9"/>
      <c r="S1188" s="9"/>
      <c r="T1188" s="9"/>
      <c r="U1188" s="9"/>
      <c r="V1188" s="9"/>
      <c r="W1188" s="9"/>
      <c r="X1188" s="9"/>
      <c r="Y1188" s="9"/>
      <c r="AB1188" s="3"/>
      <c r="AC1188" s="3"/>
      <c r="AD1188" s="3"/>
      <c r="AE1188" s="3"/>
      <c r="AF1188" s="3"/>
      <c r="AG1188" s="3"/>
      <c r="AH1188" s="3"/>
      <c r="AI1188" s="3"/>
      <c r="AJ1188" s="3"/>
      <c r="AK1188" s="3"/>
      <c r="AL1188" s="3"/>
      <c r="AP1188" s="1"/>
      <c r="AQ1188" s="1"/>
      <c r="AR1188" s="1"/>
      <c r="AS1188" s="1"/>
      <c r="AT1188" s="1"/>
      <c r="AU1188" s="1"/>
      <c r="AV1188" s="1"/>
      <c r="AW1188" s="1"/>
      <c r="AX1188" s="1"/>
      <c r="AY1188" s="1"/>
    </row>
    <row r="1189" spans="6:51" x14ac:dyDescent="0.25">
      <c r="F1189" s="2"/>
      <c r="G1189" s="2"/>
      <c r="O1189" s="4"/>
      <c r="P1189" s="9"/>
      <c r="Q1189" s="9"/>
      <c r="R1189" s="9"/>
      <c r="S1189" s="9"/>
      <c r="T1189" s="9"/>
      <c r="U1189" s="9"/>
      <c r="V1189" s="9"/>
      <c r="W1189" s="9"/>
      <c r="X1189" s="9"/>
      <c r="Y1189" s="9"/>
      <c r="AB1189" s="3"/>
      <c r="AC1189" s="3"/>
      <c r="AD1189" s="3"/>
      <c r="AE1189" s="3"/>
      <c r="AF1189" s="3"/>
      <c r="AG1189" s="3"/>
      <c r="AH1189" s="3"/>
      <c r="AI1189" s="3"/>
      <c r="AJ1189" s="3"/>
      <c r="AK1189" s="3"/>
      <c r="AL1189" s="3"/>
      <c r="AP1189" s="1"/>
      <c r="AQ1189" s="1"/>
      <c r="AR1189" s="1"/>
      <c r="AS1189" s="1"/>
      <c r="AT1189" s="1"/>
      <c r="AU1189" s="1"/>
      <c r="AV1189" s="1"/>
      <c r="AW1189" s="1"/>
      <c r="AX1189" s="1"/>
      <c r="AY1189" s="1"/>
    </row>
    <row r="1190" spans="6:51" x14ac:dyDescent="0.25">
      <c r="F1190" s="2"/>
      <c r="G1190" s="2"/>
      <c r="O1190" s="4"/>
      <c r="P1190" s="9"/>
      <c r="Q1190" s="9"/>
      <c r="R1190" s="9"/>
      <c r="S1190" s="9"/>
      <c r="T1190" s="9"/>
      <c r="U1190" s="9"/>
      <c r="V1190" s="9"/>
      <c r="W1190" s="9"/>
      <c r="X1190" s="9"/>
      <c r="Y1190" s="9"/>
      <c r="AB1190" s="3"/>
      <c r="AC1190" s="3"/>
      <c r="AD1190" s="3"/>
      <c r="AE1190" s="3"/>
      <c r="AF1190" s="3"/>
      <c r="AG1190" s="3"/>
      <c r="AH1190" s="3"/>
      <c r="AI1190" s="3"/>
      <c r="AJ1190" s="3"/>
      <c r="AK1190" s="3"/>
      <c r="AL1190" s="3"/>
      <c r="AP1190" s="1"/>
      <c r="AQ1190" s="1"/>
      <c r="AR1190" s="1"/>
      <c r="AS1190" s="1"/>
      <c r="AT1190" s="1"/>
      <c r="AU1190" s="1"/>
      <c r="AV1190" s="1"/>
      <c r="AW1190" s="1"/>
      <c r="AX1190" s="1"/>
      <c r="AY1190" s="1"/>
    </row>
    <row r="1191" spans="6:51" x14ac:dyDescent="0.25">
      <c r="F1191"/>
      <c r="G1191" s="2"/>
      <c r="O1191" s="4"/>
      <c r="P1191" s="9"/>
      <c r="Q1191" s="9"/>
      <c r="R1191" s="9"/>
      <c r="S1191" s="9"/>
      <c r="T1191" s="9"/>
      <c r="U1191" s="9"/>
      <c r="V1191" s="9"/>
      <c r="W1191" s="9"/>
      <c r="X1191" s="9"/>
      <c r="Y1191" s="9"/>
      <c r="AB1191" s="3"/>
      <c r="AC1191" s="3"/>
      <c r="AD1191" s="3"/>
      <c r="AE1191" s="3"/>
      <c r="AF1191" s="3"/>
      <c r="AG1191" s="3"/>
      <c r="AH1191" s="3"/>
      <c r="AI1191" s="3"/>
      <c r="AJ1191" s="3"/>
      <c r="AK1191" s="3"/>
      <c r="AL1191" s="3"/>
      <c r="AP1191" s="1"/>
      <c r="AQ1191" s="1"/>
      <c r="AR1191" s="1"/>
      <c r="AS1191" s="1"/>
      <c r="AT1191" s="1"/>
      <c r="AU1191" s="1"/>
      <c r="AV1191" s="1"/>
      <c r="AW1191" s="1"/>
      <c r="AX1191" s="1"/>
      <c r="AY1191" s="1"/>
    </row>
    <row r="1192" spans="6:51" x14ac:dyDescent="0.25">
      <c r="F1192" s="2"/>
      <c r="G1192" s="2"/>
      <c r="O1192" s="4"/>
      <c r="P1192" s="9"/>
      <c r="Q1192" s="9"/>
      <c r="R1192" s="9"/>
      <c r="S1192" s="9"/>
      <c r="T1192" s="9"/>
      <c r="U1192" s="9"/>
      <c r="V1192" s="9"/>
      <c r="W1192" s="9"/>
      <c r="X1192" s="9"/>
      <c r="Y1192" s="9"/>
      <c r="AB1192" s="3"/>
      <c r="AC1192" s="3"/>
      <c r="AD1192" s="3"/>
      <c r="AE1192" s="3"/>
      <c r="AF1192" s="3"/>
      <c r="AG1192" s="3"/>
      <c r="AH1192" s="3"/>
      <c r="AI1192" s="3"/>
      <c r="AJ1192" s="3"/>
      <c r="AK1192" s="3"/>
      <c r="AL1192" s="3"/>
      <c r="AP1192" s="1"/>
      <c r="AQ1192" s="1"/>
      <c r="AR1192" s="1"/>
      <c r="AS1192" s="1"/>
      <c r="AT1192" s="1"/>
      <c r="AU1192" s="1"/>
      <c r="AV1192" s="1"/>
      <c r="AW1192" s="1"/>
      <c r="AX1192" s="1"/>
      <c r="AY1192" s="1"/>
    </row>
    <row r="1193" spans="6:51" x14ac:dyDescent="0.25">
      <c r="F1193"/>
      <c r="G1193" s="2"/>
      <c r="O1193" s="4"/>
      <c r="P1193" s="9"/>
      <c r="Q1193" s="9"/>
      <c r="R1193" s="9"/>
      <c r="S1193" s="9"/>
      <c r="T1193" s="9"/>
      <c r="U1193" s="9"/>
      <c r="V1193" s="9"/>
      <c r="W1193" s="9"/>
      <c r="X1193" s="9"/>
      <c r="Y1193" s="9"/>
      <c r="AB1193" s="3"/>
      <c r="AC1193" s="3"/>
      <c r="AD1193" s="3"/>
      <c r="AE1193" s="3"/>
      <c r="AF1193" s="3"/>
      <c r="AG1193" s="3"/>
      <c r="AH1193" s="3"/>
      <c r="AI1193" s="3"/>
      <c r="AJ1193" s="3"/>
      <c r="AK1193" s="3"/>
      <c r="AL1193" s="3"/>
      <c r="AP1193" s="1"/>
      <c r="AQ1193" s="1"/>
      <c r="AR1193" s="1"/>
      <c r="AS1193" s="1"/>
      <c r="AT1193" s="1"/>
      <c r="AU1193" s="1"/>
      <c r="AV1193" s="1"/>
      <c r="AW1193" s="1"/>
      <c r="AX1193" s="1"/>
      <c r="AY1193" s="1"/>
    </row>
    <row r="1194" spans="6:51" x14ac:dyDescent="0.25">
      <c r="F1194" s="2"/>
      <c r="G1194" s="2"/>
      <c r="O1194" s="4"/>
      <c r="P1194" s="9"/>
      <c r="Q1194" s="9"/>
      <c r="R1194" s="9"/>
      <c r="S1194" s="9"/>
      <c r="T1194" s="9"/>
      <c r="U1194" s="9"/>
      <c r="V1194" s="9"/>
      <c r="W1194" s="9"/>
      <c r="X1194" s="9"/>
      <c r="Y1194" s="9"/>
      <c r="AB1194" s="3"/>
      <c r="AC1194" s="3"/>
      <c r="AD1194" s="3"/>
      <c r="AE1194" s="3"/>
      <c r="AF1194" s="3"/>
      <c r="AG1194" s="3"/>
      <c r="AH1194" s="3"/>
      <c r="AI1194" s="3"/>
      <c r="AJ1194" s="3"/>
      <c r="AK1194" s="3"/>
      <c r="AL1194" s="3"/>
      <c r="AP1194" s="1"/>
      <c r="AQ1194" s="1"/>
      <c r="AR1194" s="1"/>
      <c r="AS1194" s="1"/>
      <c r="AT1194" s="1"/>
      <c r="AU1194" s="1"/>
      <c r="AV1194" s="1"/>
      <c r="AW1194" s="1"/>
      <c r="AX1194" s="1"/>
      <c r="AY1194" s="1"/>
    </row>
    <row r="1195" spans="6:51" x14ac:dyDescent="0.25">
      <c r="F1195"/>
      <c r="G1195" s="2"/>
      <c r="O1195" s="4"/>
      <c r="P1195" s="9"/>
      <c r="Q1195" s="9"/>
      <c r="R1195" s="9"/>
      <c r="S1195" s="9"/>
      <c r="T1195" s="9"/>
      <c r="U1195" s="9"/>
      <c r="V1195" s="9"/>
      <c r="W1195" s="9"/>
      <c r="X1195" s="9"/>
      <c r="Y1195" s="9"/>
      <c r="AB1195" s="3"/>
      <c r="AC1195" s="3"/>
      <c r="AD1195" s="3"/>
      <c r="AE1195" s="3"/>
      <c r="AF1195" s="3"/>
      <c r="AG1195" s="3"/>
      <c r="AH1195" s="3"/>
      <c r="AI1195" s="3"/>
      <c r="AJ1195" s="3"/>
      <c r="AK1195" s="3"/>
      <c r="AL1195" s="3"/>
      <c r="AP1195" s="1"/>
      <c r="AQ1195" s="1"/>
      <c r="AR1195" s="1"/>
      <c r="AS1195" s="1"/>
      <c r="AT1195" s="1"/>
      <c r="AU1195" s="1"/>
      <c r="AV1195" s="1"/>
      <c r="AW1195" s="1"/>
      <c r="AX1195" s="1"/>
      <c r="AY1195" s="1"/>
    </row>
    <row r="1196" spans="6:51" x14ac:dyDescent="0.25">
      <c r="F1196"/>
      <c r="G1196" s="2"/>
      <c r="O1196" s="4"/>
      <c r="P1196" s="9"/>
      <c r="Q1196" s="9"/>
      <c r="R1196" s="9"/>
      <c r="S1196" s="9"/>
      <c r="T1196" s="9"/>
      <c r="U1196" s="9"/>
      <c r="V1196" s="9"/>
      <c r="W1196" s="9"/>
      <c r="X1196" s="9"/>
      <c r="Y1196" s="9"/>
      <c r="AB1196" s="3"/>
      <c r="AC1196" s="3"/>
      <c r="AD1196" s="3"/>
      <c r="AE1196" s="3"/>
      <c r="AF1196" s="3"/>
      <c r="AG1196" s="3"/>
      <c r="AH1196" s="3"/>
      <c r="AI1196" s="3"/>
      <c r="AJ1196" s="3"/>
      <c r="AK1196" s="3"/>
      <c r="AL1196" s="3"/>
      <c r="AP1196" s="1"/>
      <c r="AQ1196" s="1"/>
      <c r="AR1196" s="1"/>
      <c r="AS1196" s="1"/>
      <c r="AT1196" s="1"/>
      <c r="AU1196" s="1"/>
      <c r="AV1196" s="1"/>
      <c r="AW1196" s="1"/>
      <c r="AX1196" s="1"/>
      <c r="AY1196" s="1"/>
    </row>
    <row r="1197" spans="6:51" x14ac:dyDescent="0.25">
      <c r="F1197"/>
      <c r="G1197" s="2"/>
      <c r="O1197" s="4"/>
      <c r="P1197" s="9"/>
      <c r="Q1197" s="9"/>
      <c r="R1197" s="9"/>
      <c r="S1197" s="9"/>
      <c r="T1197" s="9"/>
      <c r="U1197" s="9"/>
      <c r="V1197" s="9"/>
      <c r="W1197" s="9"/>
      <c r="X1197" s="9"/>
      <c r="Y1197" s="9"/>
      <c r="AB1197" s="3"/>
      <c r="AC1197" s="3"/>
      <c r="AD1197" s="3"/>
      <c r="AE1197" s="3"/>
      <c r="AF1197" s="3"/>
      <c r="AG1197" s="3"/>
      <c r="AH1197" s="3"/>
      <c r="AI1197" s="3"/>
      <c r="AJ1197" s="3"/>
      <c r="AK1197" s="3"/>
      <c r="AL1197" s="3"/>
      <c r="AP1197" s="1"/>
      <c r="AQ1197" s="1"/>
      <c r="AR1197" s="1"/>
      <c r="AS1197" s="1"/>
      <c r="AT1197" s="1"/>
      <c r="AU1197" s="1"/>
      <c r="AV1197" s="1"/>
      <c r="AW1197" s="1"/>
      <c r="AX1197" s="1"/>
      <c r="AY1197" s="1"/>
    </row>
    <row r="1198" spans="6:51" x14ac:dyDescent="0.25">
      <c r="F1198" s="2"/>
      <c r="G1198" s="2"/>
      <c r="O1198" s="4"/>
      <c r="P1198" s="9"/>
      <c r="Q1198" s="9"/>
      <c r="R1198" s="9"/>
      <c r="S1198" s="9"/>
      <c r="T1198" s="9"/>
      <c r="U1198" s="9"/>
      <c r="V1198" s="9"/>
      <c r="W1198" s="9"/>
      <c r="X1198" s="9"/>
      <c r="Y1198" s="9"/>
      <c r="AB1198" s="3"/>
      <c r="AC1198" s="3"/>
      <c r="AD1198" s="3"/>
      <c r="AE1198" s="3"/>
      <c r="AF1198" s="3"/>
      <c r="AG1198" s="3"/>
      <c r="AH1198" s="3"/>
      <c r="AI1198" s="3"/>
      <c r="AJ1198" s="3"/>
      <c r="AK1198" s="3"/>
      <c r="AL1198" s="3"/>
      <c r="AP1198" s="1"/>
      <c r="AQ1198" s="1"/>
      <c r="AR1198" s="1"/>
      <c r="AS1198" s="1"/>
      <c r="AT1198" s="1"/>
      <c r="AU1198" s="1"/>
      <c r="AV1198" s="1"/>
      <c r="AW1198" s="1"/>
      <c r="AX1198" s="1"/>
      <c r="AY1198" s="1"/>
    </row>
    <row r="1199" spans="6:51" x14ac:dyDescent="0.25">
      <c r="F1199"/>
      <c r="G1199" s="2"/>
      <c r="O1199" s="4"/>
      <c r="P1199" s="9"/>
      <c r="Q1199" s="9"/>
      <c r="R1199" s="9"/>
      <c r="S1199" s="9"/>
      <c r="T1199" s="9"/>
      <c r="U1199" s="9"/>
      <c r="V1199" s="9"/>
      <c r="W1199" s="9"/>
      <c r="X1199" s="9"/>
      <c r="Y1199" s="9"/>
      <c r="AB1199" s="3"/>
      <c r="AC1199" s="3"/>
      <c r="AD1199" s="3"/>
      <c r="AE1199" s="3"/>
      <c r="AF1199" s="3"/>
      <c r="AG1199" s="3"/>
      <c r="AH1199" s="3"/>
      <c r="AI1199" s="3"/>
      <c r="AJ1199" s="3"/>
      <c r="AK1199" s="3"/>
      <c r="AL1199" s="3"/>
      <c r="AP1199" s="1"/>
      <c r="AQ1199" s="1"/>
      <c r="AR1199" s="1"/>
      <c r="AS1199" s="1"/>
      <c r="AT1199" s="1"/>
      <c r="AU1199" s="1"/>
      <c r="AV1199" s="1"/>
      <c r="AW1199" s="1"/>
      <c r="AX1199" s="1"/>
      <c r="AY1199" s="1"/>
    </row>
    <row r="1200" spans="6:51" x14ac:dyDescent="0.25">
      <c r="F1200"/>
      <c r="G1200" s="2"/>
      <c r="O1200" s="4"/>
      <c r="P1200" s="9"/>
      <c r="Q1200" s="9"/>
      <c r="R1200" s="9"/>
      <c r="S1200" s="9"/>
      <c r="T1200" s="9"/>
      <c r="U1200" s="9"/>
      <c r="V1200" s="9"/>
      <c r="W1200" s="9"/>
      <c r="X1200" s="9"/>
      <c r="Y1200" s="9"/>
      <c r="AB1200" s="3"/>
      <c r="AC1200" s="3"/>
      <c r="AD1200" s="3"/>
      <c r="AE1200" s="3"/>
      <c r="AF1200" s="3"/>
      <c r="AG1200" s="3"/>
      <c r="AH1200" s="3"/>
      <c r="AI1200" s="3"/>
      <c r="AJ1200" s="3"/>
      <c r="AK1200" s="3"/>
      <c r="AL1200" s="3"/>
      <c r="AP1200" s="1"/>
      <c r="AQ1200" s="1"/>
      <c r="AR1200" s="1"/>
      <c r="AS1200" s="1"/>
      <c r="AT1200" s="1"/>
      <c r="AU1200" s="1"/>
      <c r="AV1200" s="1"/>
      <c r="AW1200" s="1"/>
      <c r="AX1200" s="1"/>
      <c r="AY1200" s="1"/>
    </row>
    <row r="1201" spans="6:51" x14ac:dyDescent="0.25">
      <c r="F1201"/>
      <c r="G1201" s="2"/>
      <c r="O1201" s="4"/>
      <c r="P1201" s="9"/>
      <c r="Q1201" s="9"/>
      <c r="R1201" s="9"/>
      <c r="S1201" s="9"/>
      <c r="T1201" s="9"/>
      <c r="U1201" s="9"/>
      <c r="V1201" s="9"/>
      <c r="W1201" s="9"/>
      <c r="X1201" s="9"/>
      <c r="Y1201" s="9"/>
      <c r="AB1201" s="3"/>
      <c r="AC1201" s="3"/>
      <c r="AD1201" s="3"/>
      <c r="AE1201" s="3"/>
      <c r="AF1201" s="3"/>
      <c r="AG1201" s="3"/>
      <c r="AH1201" s="3"/>
      <c r="AI1201" s="3"/>
      <c r="AJ1201" s="3"/>
      <c r="AK1201" s="3"/>
      <c r="AL1201" s="3"/>
      <c r="AP1201" s="1"/>
      <c r="AQ1201" s="1"/>
      <c r="AR1201" s="1"/>
      <c r="AS1201" s="1"/>
      <c r="AT1201" s="1"/>
      <c r="AU1201" s="1"/>
      <c r="AV1201" s="1"/>
      <c r="AW1201" s="1"/>
      <c r="AX1201" s="1"/>
      <c r="AY1201" s="1"/>
    </row>
    <row r="1202" spans="6:51" x14ac:dyDescent="0.25">
      <c r="F1202"/>
      <c r="G1202" s="2"/>
      <c r="O1202" s="4"/>
      <c r="P1202" s="9"/>
      <c r="Q1202" s="9"/>
      <c r="R1202" s="9"/>
      <c r="S1202" s="9"/>
      <c r="T1202" s="9"/>
      <c r="U1202" s="9"/>
      <c r="V1202" s="9"/>
      <c r="W1202" s="9"/>
      <c r="X1202" s="9"/>
      <c r="Y1202" s="9"/>
      <c r="AB1202" s="3"/>
      <c r="AC1202" s="3"/>
      <c r="AD1202" s="3"/>
      <c r="AE1202" s="3"/>
      <c r="AF1202" s="3"/>
      <c r="AG1202" s="3"/>
      <c r="AH1202" s="3"/>
      <c r="AI1202" s="3"/>
      <c r="AJ1202" s="3"/>
      <c r="AK1202" s="3"/>
      <c r="AL1202" s="3"/>
      <c r="AP1202" s="1"/>
      <c r="AQ1202" s="1"/>
      <c r="AR1202" s="1"/>
      <c r="AS1202" s="1"/>
      <c r="AT1202" s="1"/>
      <c r="AU1202" s="1"/>
      <c r="AV1202" s="1"/>
      <c r="AW1202" s="1"/>
      <c r="AX1202" s="1"/>
      <c r="AY1202" s="1"/>
    </row>
    <row r="1203" spans="6:51" x14ac:dyDescent="0.25">
      <c r="F1203"/>
      <c r="G1203" s="2"/>
      <c r="O1203" s="4"/>
      <c r="P1203" s="9"/>
      <c r="Q1203" s="9"/>
      <c r="R1203" s="9"/>
      <c r="S1203" s="9"/>
      <c r="T1203" s="9"/>
      <c r="U1203" s="9"/>
      <c r="V1203" s="9"/>
      <c r="W1203" s="9"/>
      <c r="X1203" s="9"/>
      <c r="Y1203" s="9"/>
      <c r="AB1203" s="3"/>
      <c r="AC1203" s="3"/>
      <c r="AD1203" s="3"/>
      <c r="AE1203" s="3"/>
      <c r="AF1203" s="3"/>
      <c r="AG1203" s="3"/>
      <c r="AH1203" s="3"/>
      <c r="AI1203" s="3"/>
      <c r="AJ1203" s="3"/>
      <c r="AK1203" s="3"/>
      <c r="AL1203" s="3"/>
      <c r="AP1203" s="1"/>
      <c r="AQ1203" s="1"/>
      <c r="AR1203" s="1"/>
      <c r="AS1203" s="1"/>
      <c r="AT1203" s="1"/>
      <c r="AU1203" s="1"/>
      <c r="AV1203" s="1"/>
      <c r="AW1203" s="1"/>
      <c r="AX1203" s="1"/>
      <c r="AY1203" s="1"/>
    </row>
    <row r="1204" spans="6:51" x14ac:dyDescent="0.25">
      <c r="F1204"/>
      <c r="G1204" s="2"/>
      <c r="O1204" s="4"/>
      <c r="P1204" s="9"/>
      <c r="Q1204" s="9"/>
      <c r="R1204" s="9"/>
      <c r="S1204" s="9"/>
      <c r="T1204" s="9"/>
      <c r="U1204" s="9"/>
      <c r="V1204" s="9"/>
      <c r="W1204" s="9"/>
      <c r="X1204" s="9"/>
      <c r="Y1204" s="9"/>
      <c r="AB1204" s="3"/>
      <c r="AC1204" s="3"/>
      <c r="AD1204" s="3"/>
      <c r="AE1204" s="3"/>
      <c r="AF1204" s="3"/>
      <c r="AG1204" s="3"/>
      <c r="AH1204" s="3"/>
      <c r="AI1204" s="3"/>
      <c r="AJ1204" s="3"/>
      <c r="AK1204" s="3"/>
      <c r="AL1204" s="3"/>
      <c r="AP1204" s="1"/>
      <c r="AQ1204" s="1"/>
      <c r="AR1204" s="1"/>
      <c r="AS1204" s="1"/>
      <c r="AT1204" s="1"/>
      <c r="AU1204" s="1"/>
      <c r="AV1204" s="1"/>
      <c r="AW1204" s="1"/>
      <c r="AX1204" s="1"/>
      <c r="AY1204" s="1"/>
    </row>
    <row r="1205" spans="6:51" x14ac:dyDescent="0.25">
      <c r="F1205"/>
      <c r="G1205" s="2"/>
      <c r="O1205" s="4"/>
      <c r="P1205" s="9"/>
      <c r="Q1205" s="9"/>
      <c r="R1205" s="9"/>
      <c r="S1205" s="9"/>
      <c r="T1205" s="9"/>
      <c r="U1205" s="9"/>
      <c r="V1205" s="9"/>
      <c r="W1205" s="9"/>
      <c r="X1205" s="9"/>
      <c r="Y1205" s="9"/>
      <c r="AB1205" s="3"/>
      <c r="AC1205" s="3"/>
      <c r="AD1205" s="3"/>
      <c r="AE1205" s="3"/>
      <c r="AF1205" s="3"/>
      <c r="AG1205" s="3"/>
      <c r="AH1205" s="3"/>
      <c r="AI1205" s="3"/>
      <c r="AJ1205" s="3"/>
      <c r="AK1205" s="3"/>
      <c r="AL1205" s="3"/>
      <c r="AP1205" s="1"/>
      <c r="AQ1205" s="1"/>
      <c r="AR1205" s="1"/>
      <c r="AS1205" s="1"/>
      <c r="AT1205" s="1"/>
      <c r="AU1205" s="1"/>
      <c r="AV1205" s="1"/>
      <c r="AW1205" s="1"/>
      <c r="AX1205" s="1"/>
      <c r="AY1205" s="1"/>
    </row>
    <row r="1206" spans="6:51" x14ac:dyDescent="0.25">
      <c r="F1206" s="2"/>
      <c r="G1206" s="2"/>
      <c r="O1206" s="4"/>
      <c r="P1206" s="9"/>
      <c r="Q1206" s="9"/>
      <c r="R1206" s="9"/>
      <c r="S1206" s="9"/>
      <c r="T1206" s="9"/>
      <c r="U1206" s="9"/>
      <c r="V1206" s="9"/>
      <c r="W1206" s="9"/>
      <c r="X1206" s="9"/>
      <c r="Y1206" s="9"/>
      <c r="AB1206" s="3"/>
      <c r="AC1206" s="3"/>
      <c r="AD1206" s="3"/>
      <c r="AE1206" s="3"/>
      <c r="AF1206" s="3"/>
      <c r="AG1206" s="3"/>
      <c r="AH1206" s="3"/>
      <c r="AI1206" s="3"/>
      <c r="AJ1206" s="3"/>
      <c r="AK1206" s="3"/>
      <c r="AL1206" s="3"/>
      <c r="AP1206" s="1"/>
      <c r="AQ1206" s="1"/>
      <c r="AR1206" s="1"/>
      <c r="AS1206" s="1"/>
      <c r="AT1206" s="1"/>
      <c r="AU1206" s="1"/>
      <c r="AV1206" s="1"/>
      <c r="AW1206" s="1"/>
      <c r="AX1206" s="1"/>
      <c r="AY1206" s="1"/>
    </row>
    <row r="1207" spans="6:51" x14ac:dyDescent="0.25">
      <c r="F1207"/>
      <c r="G1207" s="2"/>
      <c r="O1207" s="4"/>
      <c r="P1207" s="9"/>
      <c r="Q1207" s="9"/>
      <c r="R1207" s="9"/>
      <c r="S1207" s="9"/>
      <c r="T1207" s="9"/>
      <c r="U1207" s="9"/>
      <c r="V1207" s="9"/>
      <c r="W1207" s="9"/>
      <c r="X1207" s="9"/>
      <c r="Y1207" s="9"/>
      <c r="AB1207" s="3"/>
      <c r="AC1207" s="3"/>
      <c r="AD1207" s="3"/>
      <c r="AE1207" s="3"/>
      <c r="AF1207" s="3"/>
      <c r="AG1207" s="3"/>
      <c r="AH1207" s="3"/>
      <c r="AI1207" s="3"/>
      <c r="AJ1207" s="3"/>
      <c r="AK1207" s="3"/>
      <c r="AL1207" s="3"/>
      <c r="AP1207" s="1"/>
      <c r="AQ1207" s="1"/>
      <c r="AR1207" s="1"/>
      <c r="AS1207" s="1"/>
      <c r="AT1207" s="1"/>
      <c r="AU1207" s="1"/>
      <c r="AV1207" s="1"/>
      <c r="AW1207" s="1"/>
      <c r="AX1207" s="1"/>
      <c r="AY1207" s="1"/>
    </row>
    <row r="1208" spans="6:51" x14ac:dyDescent="0.25">
      <c r="F1208"/>
      <c r="G1208" s="2"/>
      <c r="O1208" s="4"/>
      <c r="P1208" s="9"/>
      <c r="Q1208" s="9"/>
      <c r="R1208" s="9"/>
      <c r="S1208" s="9"/>
      <c r="T1208" s="9"/>
      <c r="U1208" s="9"/>
      <c r="V1208" s="9"/>
      <c r="W1208" s="9"/>
      <c r="X1208" s="9"/>
      <c r="Y1208" s="9"/>
      <c r="AB1208" s="3"/>
      <c r="AC1208" s="3"/>
      <c r="AD1208" s="3"/>
      <c r="AE1208" s="3"/>
      <c r="AF1208" s="3"/>
      <c r="AG1208" s="3"/>
      <c r="AH1208" s="3"/>
      <c r="AI1208" s="3"/>
      <c r="AJ1208" s="3"/>
      <c r="AK1208" s="3"/>
      <c r="AL1208" s="3"/>
      <c r="AP1208" s="1"/>
      <c r="AQ1208" s="1"/>
      <c r="AR1208" s="1"/>
      <c r="AS1208" s="1"/>
      <c r="AT1208" s="1"/>
      <c r="AU1208" s="1"/>
      <c r="AV1208" s="1"/>
      <c r="AW1208" s="1"/>
      <c r="AX1208" s="1"/>
      <c r="AY1208" s="1"/>
    </row>
    <row r="1209" spans="6:51" x14ac:dyDescent="0.25">
      <c r="F1209"/>
      <c r="G1209" s="2"/>
      <c r="O1209" s="4"/>
      <c r="P1209" s="9"/>
      <c r="Q1209" s="9"/>
      <c r="R1209" s="9"/>
      <c r="S1209" s="9"/>
      <c r="T1209" s="9"/>
      <c r="U1209" s="9"/>
      <c r="V1209" s="9"/>
      <c r="W1209" s="9"/>
      <c r="X1209" s="9"/>
      <c r="Y1209" s="9"/>
      <c r="AB1209" s="3"/>
      <c r="AC1209" s="3"/>
      <c r="AD1209" s="3"/>
      <c r="AE1209" s="3"/>
      <c r="AF1209" s="3"/>
      <c r="AG1209" s="3"/>
      <c r="AH1209" s="3"/>
      <c r="AI1209" s="3"/>
      <c r="AJ1209" s="3"/>
      <c r="AK1209" s="3"/>
      <c r="AL1209" s="3"/>
      <c r="AP1209" s="1"/>
      <c r="AQ1209" s="1"/>
      <c r="AR1209" s="1"/>
      <c r="AS1209" s="1"/>
      <c r="AT1209" s="1"/>
      <c r="AU1209" s="1"/>
      <c r="AV1209" s="1"/>
      <c r="AW1209" s="1"/>
      <c r="AX1209" s="1"/>
      <c r="AY1209" s="1"/>
    </row>
    <row r="1210" spans="6:51" x14ac:dyDescent="0.25">
      <c r="F1210" s="2"/>
      <c r="G1210" s="2"/>
      <c r="O1210" s="4"/>
      <c r="P1210" s="9"/>
      <c r="Q1210" s="9"/>
      <c r="R1210" s="9"/>
      <c r="S1210" s="9"/>
      <c r="T1210" s="9"/>
      <c r="U1210" s="9"/>
      <c r="V1210" s="9"/>
      <c r="W1210" s="9"/>
      <c r="X1210" s="9"/>
      <c r="Y1210" s="9"/>
      <c r="AB1210" s="3"/>
      <c r="AC1210" s="3"/>
      <c r="AD1210" s="3"/>
      <c r="AE1210" s="3"/>
      <c r="AF1210" s="3"/>
      <c r="AG1210" s="3"/>
      <c r="AH1210" s="3"/>
      <c r="AI1210" s="3"/>
      <c r="AJ1210" s="3"/>
      <c r="AK1210" s="3"/>
      <c r="AL1210" s="3"/>
      <c r="AP1210" s="1"/>
      <c r="AQ1210" s="1"/>
      <c r="AR1210" s="1"/>
      <c r="AS1210" s="1"/>
      <c r="AT1210" s="1"/>
      <c r="AU1210" s="1"/>
      <c r="AV1210" s="1"/>
      <c r="AW1210" s="1"/>
      <c r="AX1210" s="1"/>
      <c r="AY1210" s="1"/>
    </row>
    <row r="1211" spans="6:51" x14ac:dyDescent="0.25">
      <c r="F1211"/>
      <c r="G1211" s="2"/>
      <c r="O1211" s="4"/>
      <c r="P1211" s="9"/>
      <c r="Q1211" s="9"/>
      <c r="R1211" s="9"/>
      <c r="S1211" s="9"/>
      <c r="T1211" s="9"/>
      <c r="U1211" s="9"/>
      <c r="V1211" s="9"/>
      <c r="W1211" s="9"/>
      <c r="X1211" s="9"/>
      <c r="Y1211" s="9"/>
      <c r="AB1211" s="3"/>
      <c r="AC1211" s="3"/>
      <c r="AD1211" s="3"/>
      <c r="AE1211" s="3"/>
      <c r="AF1211" s="3"/>
      <c r="AG1211" s="3"/>
      <c r="AH1211" s="3"/>
      <c r="AI1211" s="3"/>
      <c r="AJ1211" s="3"/>
      <c r="AK1211" s="3"/>
      <c r="AL1211" s="3"/>
      <c r="AP1211" s="1"/>
      <c r="AQ1211" s="1"/>
      <c r="AR1211" s="1"/>
      <c r="AS1211" s="1"/>
      <c r="AT1211" s="1"/>
      <c r="AU1211" s="1"/>
      <c r="AV1211" s="1"/>
      <c r="AW1211" s="1"/>
      <c r="AX1211" s="1"/>
      <c r="AY1211" s="1"/>
    </row>
    <row r="1212" spans="6:51" x14ac:dyDescent="0.25">
      <c r="F1212" s="2"/>
      <c r="G1212" s="2"/>
      <c r="O1212" s="4"/>
      <c r="P1212" s="9"/>
      <c r="Q1212" s="9"/>
      <c r="R1212" s="9"/>
      <c r="S1212" s="9"/>
      <c r="T1212" s="9"/>
      <c r="U1212" s="9"/>
      <c r="V1212" s="9"/>
      <c r="W1212" s="9"/>
      <c r="X1212" s="9"/>
      <c r="Y1212" s="9"/>
      <c r="AB1212" s="3"/>
      <c r="AC1212" s="3"/>
      <c r="AD1212" s="3"/>
      <c r="AE1212" s="3"/>
      <c r="AF1212" s="3"/>
      <c r="AG1212" s="3"/>
      <c r="AH1212" s="3"/>
      <c r="AI1212" s="3"/>
      <c r="AJ1212" s="3"/>
      <c r="AK1212" s="3"/>
      <c r="AL1212" s="3"/>
      <c r="AP1212" s="1"/>
      <c r="AQ1212" s="1"/>
      <c r="AR1212" s="1"/>
      <c r="AS1212" s="1"/>
      <c r="AT1212" s="1"/>
      <c r="AU1212" s="1"/>
      <c r="AV1212" s="1"/>
      <c r="AW1212" s="1"/>
      <c r="AX1212" s="1"/>
      <c r="AY1212" s="1"/>
    </row>
    <row r="1213" spans="6:51" x14ac:dyDescent="0.25">
      <c r="F1213"/>
      <c r="G1213" s="2"/>
      <c r="O1213" s="4"/>
      <c r="P1213" s="9"/>
      <c r="Q1213" s="9"/>
      <c r="R1213" s="9"/>
      <c r="S1213" s="9"/>
      <c r="T1213" s="9"/>
      <c r="U1213" s="9"/>
      <c r="V1213" s="9"/>
      <c r="W1213" s="9"/>
      <c r="X1213" s="9"/>
      <c r="Y1213" s="9"/>
      <c r="AB1213" s="3"/>
      <c r="AC1213" s="3"/>
      <c r="AD1213" s="3"/>
      <c r="AE1213" s="3"/>
      <c r="AF1213" s="3"/>
      <c r="AG1213" s="3"/>
      <c r="AH1213" s="3"/>
      <c r="AI1213" s="3"/>
      <c r="AJ1213" s="3"/>
      <c r="AK1213" s="3"/>
      <c r="AL1213" s="3"/>
      <c r="AP1213" s="1"/>
      <c r="AQ1213" s="1"/>
      <c r="AR1213" s="1"/>
      <c r="AS1213" s="1"/>
      <c r="AT1213" s="1"/>
      <c r="AU1213" s="1"/>
      <c r="AV1213" s="1"/>
      <c r="AW1213" s="1"/>
      <c r="AX1213" s="1"/>
      <c r="AY1213" s="1"/>
    </row>
    <row r="1214" spans="6:51" x14ac:dyDescent="0.25">
      <c r="F1214"/>
      <c r="G1214" s="2"/>
      <c r="O1214" s="4"/>
      <c r="P1214" s="9"/>
      <c r="Q1214" s="9"/>
      <c r="R1214" s="9"/>
      <c r="S1214" s="9"/>
      <c r="T1214" s="9"/>
      <c r="U1214" s="9"/>
      <c r="V1214" s="9"/>
      <c r="W1214" s="9"/>
      <c r="X1214" s="9"/>
      <c r="Y1214" s="9"/>
      <c r="AB1214" s="3"/>
      <c r="AC1214" s="3"/>
      <c r="AD1214" s="3"/>
      <c r="AE1214" s="3"/>
      <c r="AF1214" s="3"/>
      <c r="AG1214" s="3"/>
      <c r="AH1214" s="3"/>
      <c r="AI1214" s="3"/>
      <c r="AJ1214" s="3"/>
      <c r="AK1214" s="3"/>
      <c r="AL1214" s="3"/>
      <c r="AP1214" s="1"/>
      <c r="AQ1214" s="1"/>
      <c r="AR1214" s="1"/>
      <c r="AS1214" s="1"/>
      <c r="AT1214" s="1"/>
      <c r="AU1214" s="1"/>
      <c r="AV1214" s="1"/>
      <c r="AW1214" s="1"/>
      <c r="AX1214" s="1"/>
      <c r="AY1214" s="1"/>
    </row>
    <row r="1215" spans="6:51" x14ac:dyDescent="0.25">
      <c r="F1215"/>
      <c r="G1215" s="2"/>
      <c r="O1215" s="4"/>
      <c r="P1215" s="9"/>
      <c r="Q1215" s="9"/>
      <c r="R1215" s="9"/>
      <c r="S1215" s="9"/>
      <c r="T1215" s="9"/>
      <c r="U1215" s="9"/>
      <c r="V1215" s="9"/>
      <c r="W1215" s="9"/>
      <c r="X1215" s="9"/>
      <c r="Y1215" s="9"/>
      <c r="AB1215" s="3"/>
      <c r="AC1215" s="3"/>
      <c r="AD1215" s="3"/>
      <c r="AE1215" s="3"/>
      <c r="AF1215" s="3"/>
      <c r="AG1215" s="3"/>
      <c r="AH1215" s="3"/>
      <c r="AI1215" s="3"/>
      <c r="AJ1215" s="3"/>
      <c r="AK1215" s="3"/>
      <c r="AL1215" s="3"/>
      <c r="AP1215" s="1"/>
      <c r="AQ1215" s="1"/>
      <c r="AR1215" s="1"/>
      <c r="AS1215" s="1"/>
      <c r="AT1215" s="1"/>
      <c r="AU1215" s="1"/>
      <c r="AV1215" s="1"/>
      <c r="AW1215" s="1"/>
      <c r="AX1215" s="1"/>
      <c r="AY1215" s="1"/>
    </row>
    <row r="1216" spans="6:51" x14ac:dyDescent="0.25">
      <c r="F1216" s="2"/>
      <c r="G1216" s="2"/>
      <c r="O1216" s="4"/>
      <c r="P1216" s="9"/>
      <c r="Q1216" s="9"/>
      <c r="R1216" s="9"/>
      <c r="S1216" s="9"/>
      <c r="T1216" s="9"/>
      <c r="U1216" s="9"/>
      <c r="V1216" s="9"/>
      <c r="W1216" s="9"/>
      <c r="X1216" s="9"/>
      <c r="Y1216" s="9"/>
      <c r="AB1216" s="3"/>
      <c r="AC1216" s="3"/>
      <c r="AD1216" s="3"/>
      <c r="AE1216" s="3"/>
      <c r="AF1216" s="3"/>
      <c r="AG1216" s="3"/>
      <c r="AH1216" s="3"/>
      <c r="AI1216" s="3"/>
      <c r="AJ1216" s="3"/>
      <c r="AK1216" s="3"/>
      <c r="AL1216" s="3"/>
      <c r="AP1216" s="1"/>
      <c r="AQ1216" s="1"/>
      <c r="AR1216" s="1"/>
      <c r="AS1216" s="1"/>
      <c r="AT1216" s="1"/>
      <c r="AU1216" s="1"/>
      <c r="AV1216" s="1"/>
      <c r="AW1216" s="1"/>
      <c r="AX1216" s="1"/>
      <c r="AY1216" s="1"/>
    </row>
    <row r="1217" spans="6:51" x14ac:dyDescent="0.25">
      <c r="F1217"/>
      <c r="G1217" s="2"/>
      <c r="O1217" s="4"/>
      <c r="P1217" s="9"/>
      <c r="Q1217" s="9"/>
      <c r="R1217" s="9"/>
      <c r="S1217" s="9"/>
      <c r="T1217" s="9"/>
      <c r="U1217" s="9"/>
      <c r="V1217" s="9"/>
      <c r="W1217" s="9"/>
      <c r="X1217" s="9"/>
      <c r="Y1217" s="9"/>
      <c r="AB1217" s="3"/>
      <c r="AC1217" s="3"/>
      <c r="AD1217" s="3"/>
      <c r="AE1217" s="3"/>
      <c r="AF1217" s="3"/>
      <c r="AG1217" s="3"/>
      <c r="AH1217" s="3"/>
      <c r="AI1217" s="3"/>
      <c r="AJ1217" s="3"/>
      <c r="AK1217" s="3"/>
      <c r="AL1217" s="3"/>
      <c r="AP1217" s="1"/>
      <c r="AQ1217" s="1"/>
      <c r="AR1217" s="1"/>
      <c r="AS1217" s="1"/>
      <c r="AT1217" s="1"/>
      <c r="AU1217" s="1"/>
      <c r="AV1217" s="1"/>
      <c r="AW1217" s="1"/>
      <c r="AX1217" s="1"/>
      <c r="AY1217" s="1"/>
    </row>
    <row r="1218" spans="6:51" x14ac:dyDescent="0.25">
      <c r="F1218"/>
      <c r="G1218" s="2"/>
      <c r="O1218" s="4"/>
      <c r="P1218" s="9"/>
      <c r="Q1218" s="9"/>
      <c r="R1218" s="9"/>
      <c r="S1218" s="9"/>
      <c r="T1218" s="9"/>
      <c r="U1218" s="9"/>
      <c r="V1218" s="9"/>
      <c r="W1218" s="9"/>
      <c r="X1218" s="9"/>
      <c r="Y1218" s="9"/>
      <c r="AB1218" s="3"/>
      <c r="AC1218" s="3"/>
      <c r="AD1218" s="3"/>
      <c r="AE1218" s="3"/>
      <c r="AF1218" s="3"/>
      <c r="AG1218" s="3"/>
      <c r="AH1218" s="3"/>
      <c r="AI1218" s="3"/>
      <c r="AJ1218" s="3"/>
      <c r="AK1218" s="3"/>
      <c r="AL1218" s="3"/>
      <c r="AP1218" s="1"/>
      <c r="AQ1218" s="1"/>
      <c r="AR1218" s="1"/>
      <c r="AS1218" s="1"/>
      <c r="AT1218" s="1"/>
      <c r="AU1218" s="1"/>
      <c r="AV1218" s="1"/>
      <c r="AW1218" s="1"/>
      <c r="AX1218" s="1"/>
      <c r="AY1218" s="1"/>
    </row>
    <row r="1219" spans="6:51" x14ac:dyDescent="0.25">
      <c r="F1219"/>
      <c r="G1219" s="2"/>
      <c r="O1219" s="4"/>
      <c r="P1219" s="9"/>
      <c r="Q1219" s="9"/>
      <c r="R1219" s="9"/>
      <c r="S1219" s="9"/>
      <c r="T1219" s="9"/>
      <c r="U1219" s="9"/>
      <c r="V1219" s="9"/>
      <c r="W1219" s="9"/>
      <c r="X1219" s="9"/>
      <c r="Y1219" s="9"/>
      <c r="AB1219" s="3"/>
      <c r="AC1219" s="3"/>
      <c r="AD1219" s="3"/>
      <c r="AE1219" s="3"/>
      <c r="AF1219" s="3"/>
      <c r="AG1219" s="3"/>
      <c r="AH1219" s="3"/>
      <c r="AI1219" s="3"/>
      <c r="AJ1219" s="3"/>
      <c r="AK1219" s="3"/>
      <c r="AL1219" s="3"/>
      <c r="AP1219" s="1"/>
      <c r="AQ1219" s="1"/>
      <c r="AR1219" s="1"/>
      <c r="AS1219" s="1"/>
      <c r="AT1219" s="1"/>
      <c r="AU1219" s="1"/>
      <c r="AV1219" s="1"/>
      <c r="AW1219" s="1"/>
      <c r="AX1219" s="1"/>
      <c r="AY1219" s="1"/>
    </row>
    <row r="1220" spans="6:51" x14ac:dyDescent="0.25">
      <c r="F1220"/>
      <c r="G1220" s="2"/>
      <c r="O1220" s="4"/>
      <c r="P1220" s="9"/>
      <c r="Q1220" s="9"/>
      <c r="R1220" s="9"/>
      <c r="S1220" s="9"/>
      <c r="T1220" s="9"/>
      <c r="U1220" s="9"/>
      <c r="V1220" s="9"/>
      <c r="W1220" s="9"/>
      <c r="X1220" s="9"/>
      <c r="Y1220" s="9"/>
      <c r="AB1220" s="3"/>
      <c r="AC1220" s="3"/>
      <c r="AD1220" s="3"/>
      <c r="AE1220" s="3"/>
      <c r="AF1220" s="3"/>
      <c r="AG1220" s="3"/>
      <c r="AH1220" s="3"/>
      <c r="AI1220" s="3"/>
      <c r="AJ1220" s="3"/>
      <c r="AK1220" s="3"/>
      <c r="AL1220" s="3"/>
      <c r="AP1220" s="1"/>
      <c r="AQ1220" s="1"/>
      <c r="AR1220" s="1"/>
      <c r="AS1220" s="1"/>
      <c r="AT1220" s="1"/>
      <c r="AU1220" s="1"/>
      <c r="AV1220" s="1"/>
      <c r="AW1220" s="1"/>
      <c r="AX1220" s="1"/>
      <c r="AY1220" s="1"/>
    </row>
    <row r="1221" spans="6:51" x14ac:dyDescent="0.25">
      <c r="F1221" s="2"/>
      <c r="G1221" s="2"/>
      <c r="O1221" s="4"/>
      <c r="P1221" s="9"/>
      <c r="Q1221" s="9"/>
      <c r="R1221" s="9"/>
      <c r="S1221" s="9"/>
      <c r="T1221" s="9"/>
      <c r="U1221" s="9"/>
      <c r="V1221" s="9"/>
      <c r="W1221" s="9"/>
      <c r="X1221" s="9"/>
      <c r="Y1221" s="9"/>
      <c r="AB1221" s="3"/>
      <c r="AC1221" s="3"/>
      <c r="AD1221" s="3"/>
      <c r="AE1221" s="3"/>
      <c r="AF1221" s="3"/>
      <c r="AG1221" s="3"/>
      <c r="AH1221" s="3"/>
      <c r="AI1221" s="3"/>
      <c r="AJ1221" s="3"/>
      <c r="AK1221" s="3"/>
      <c r="AL1221" s="3"/>
      <c r="AP1221" s="1"/>
      <c r="AQ1221" s="1"/>
      <c r="AR1221" s="1"/>
      <c r="AS1221" s="1"/>
      <c r="AT1221" s="1"/>
      <c r="AU1221" s="1"/>
      <c r="AV1221" s="1"/>
      <c r="AW1221" s="1"/>
      <c r="AX1221" s="1"/>
      <c r="AY1221" s="1"/>
    </row>
  </sheetData>
  <phoneticPr fontId="4" type="noConversion"/>
  <conditionalFormatting sqref="A1:A1048576">
    <cfRule type="duplicateValues" dxfId="115" priority="1"/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9DF63-E164-4940-8626-D4D522EA75C7}">
  <dimension ref="A1:DI101"/>
  <sheetViews>
    <sheetView tabSelected="1" workbookViewId="0">
      <selection activeCell="BW126" sqref="BW126"/>
    </sheetView>
  </sheetViews>
  <sheetFormatPr baseColWidth="10" defaultRowHeight="15" x14ac:dyDescent="0.25"/>
  <cols>
    <col min="1" max="1" width="39.5703125" style="29" bestFit="1" customWidth="1"/>
    <col min="2" max="2" width="13.42578125" style="29" bestFit="1" customWidth="1"/>
    <col min="3" max="3" width="15.85546875" style="29" bestFit="1" customWidth="1"/>
    <col min="4" max="4" width="26.42578125" style="29" bestFit="1" customWidth="1"/>
    <col min="5" max="5" width="27.140625" style="29" bestFit="1" customWidth="1"/>
    <col min="6" max="6" width="16.42578125" style="29" bestFit="1" customWidth="1"/>
    <col min="7" max="7" width="34" style="29" bestFit="1" customWidth="1"/>
    <col min="8" max="8" width="25.5703125" style="29" bestFit="1" customWidth="1"/>
    <col min="9" max="9" width="25.7109375" style="29" bestFit="1" customWidth="1"/>
    <col min="10" max="10" width="26.42578125" style="29" bestFit="1" customWidth="1"/>
    <col min="11" max="11" width="15.7109375" style="29" bestFit="1" customWidth="1"/>
    <col min="12" max="12" width="33.140625" style="29" bestFit="1" customWidth="1"/>
    <col min="13" max="13" width="24.85546875" style="29" bestFit="1" customWidth="1"/>
    <col min="14" max="14" width="27.7109375" style="29" bestFit="1" customWidth="1"/>
    <col min="15" max="15" width="11.140625" style="29" bestFit="1" customWidth="1"/>
    <col min="16" max="16" width="13.5703125" style="29" bestFit="1" customWidth="1"/>
    <col min="17" max="17" width="31.28515625" style="29" bestFit="1" customWidth="1"/>
    <col min="18" max="18" width="32" style="29" bestFit="1" customWidth="1"/>
    <col min="19" max="19" width="21.28515625" style="29" bestFit="1" customWidth="1"/>
    <col min="20" max="20" width="38.7109375" style="29" bestFit="1" customWidth="1"/>
    <col min="21" max="21" width="30.42578125" style="29" bestFit="1" customWidth="1"/>
    <col min="22" max="22" width="30.5703125" style="29" bestFit="1" customWidth="1"/>
    <col min="23" max="23" width="31.28515625" style="29" bestFit="1" customWidth="1"/>
    <col min="24" max="24" width="20.5703125" style="29" bestFit="1" customWidth="1"/>
    <col min="25" max="25" width="38" style="29" bestFit="1" customWidth="1"/>
    <col min="26" max="26" width="29.7109375" style="29" bestFit="1" customWidth="1"/>
    <col min="27" max="28" width="11.140625" style="29" bestFit="1" customWidth="1"/>
    <col min="29" max="29" width="13.5703125" style="29" bestFit="1" customWidth="1"/>
    <col min="30" max="30" width="31.28515625" style="29" bestFit="1" customWidth="1"/>
    <col min="31" max="31" width="32" style="29" bestFit="1" customWidth="1"/>
    <col min="32" max="32" width="21.28515625" style="29" bestFit="1" customWidth="1"/>
    <col min="33" max="33" width="38.7109375" style="29" bestFit="1" customWidth="1"/>
    <col min="34" max="34" width="30.42578125" style="29" bestFit="1" customWidth="1"/>
    <col min="35" max="35" width="30.5703125" style="29" bestFit="1" customWidth="1"/>
    <col min="36" max="36" width="31.28515625" style="29" bestFit="1" customWidth="1"/>
    <col min="37" max="37" width="20.5703125" style="29" bestFit="1" customWidth="1"/>
    <col min="38" max="38" width="38" style="29" bestFit="1" customWidth="1"/>
    <col min="39" max="39" width="29.7109375" style="29" bestFit="1" customWidth="1"/>
    <col min="40" max="40" width="20.42578125" style="29" bestFit="1" customWidth="1"/>
    <col min="41" max="41" width="29.28515625" style="29" bestFit="1" customWidth="1"/>
    <col min="42" max="42" width="30" style="29" bestFit="1" customWidth="1"/>
    <col min="43" max="43" width="19.28515625" style="29" bestFit="1" customWidth="1"/>
    <col min="44" max="44" width="36.7109375" style="29" bestFit="1" customWidth="1"/>
    <col min="45" max="45" width="28.28515625" style="29" bestFit="1" customWidth="1"/>
    <col min="46" max="46" width="28.42578125" style="29" bestFit="1" customWidth="1"/>
    <col min="47" max="47" width="29.28515625" style="29" bestFit="1" customWidth="1"/>
    <col min="48" max="48" width="18.5703125" style="29" bestFit="1" customWidth="1"/>
    <col min="49" max="49" width="36" style="29" bestFit="1" customWidth="1"/>
    <col min="50" max="50" width="27.5703125" style="29" bestFit="1" customWidth="1"/>
    <col min="51" max="51" width="41.85546875" style="29" bestFit="1" customWidth="1"/>
    <col min="52" max="52" width="13.85546875" style="29" bestFit="1" customWidth="1"/>
    <col min="53" max="53" width="16.28515625" style="29" bestFit="1" customWidth="1"/>
    <col min="54" max="54" width="34.140625" style="29" bestFit="1" customWidth="1"/>
    <col min="55" max="55" width="34.85546875" style="29" bestFit="1" customWidth="1"/>
    <col min="56" max="56" width="24.140625" style="29" bestFit="1" customWidth="1"/>
    <col min="57" max="57" width="41.5703125" style="29" bestFit="1" customWidth="1"/>
    <col min="58" max="58" width="33.140625" style="29" bestFit="1" customWidth="1"/>
    <col min="59" max="59" width="33.28515625" style="29" bestFit="1" customWidth="1"/>
    <col min="60" max="60" width="34.140625" style="29" bestFit="1" customWidth="1"/>
    <col min="61" max="61" width="23.28515625" style="29" bestFit="1" customWidth="1"/>
    <col min="62" max="62" width="40.85546875" style="29" bestFit="1" customWidth="1"/>
    <col min="63" max="63" width="32.42578125" style="29" bestFit="1" customWidth="1"/>
    <col min="64" max="65" width="13.85546875" style="29" bestFit="1" customWidth="1"/>
    <col min="66" max="66" width="16.28515625" style="29" bestFit="1" customWidth="1"/>
    <col min="67" max="67" width="34.140625" style="29" bestFit="1" customWidth="1"/>
    <col min="68" max="68" width="34.85546875" style="29" bestFit="1" customWidth="1"/>
    <col min="69" max="69" width="24.140625" style="29" bestFit="1" customWidth="1"/>
    <col min="70" max="70" width="41.5703125" style="29" bestFit="1" customWidth="1"/>
    <col min="71" max="71" width="33.140625" style="29" bestFit="1" customWidth="1"/>
    <col min="72" max="72" width="33.28515625" style="29" bestFit="1" customWidth="1"/>
    <col min="73" max="73" width="34.140625" style="29" bestFit="1" customWidth="1"/>
    <col min="74" max="74" width="23.28515625" style="29" bestFit="1" customWidth="1"/>
    <col min="75" max="75" width="40.85546875" style="29" bestFit="1" customWidth="1"/>
    <col min="76" max="76" width="32.42578125" style="29" bestFit="1" customWidth="1"/>
    <col min="77" max="77" width="20.42578125" style="29" bestFit="1" customWidth="1"/>
    <col min="78" max="78" width="29.28515625" style="29" bestFit="1" customWidth="1"/>
    <col min="79" max="79" width="30" style="29" bestFit="1" customWidth="1"/>
    <col min="80" max="80" width="19.28515625" style="29" bestFit="1" customWidth="1"/>
    <col min="81" max="81" width="36.7109375" style="29" bestFit="1" customWidth="1"/>
    <col min="82" max="82" width="28.28515625" style="29" bestFit="1" customWidth="1"/>
    <col min="83" max="83" width="28.42578125" style="29" bestFit="1" customWidth="1"/>
    <col min="84" max="84" width="29.28515625" style="29" bestFit="1" customWidth="1"/>
    <col min="85" max="85" width="18.5703125" style="29" bestFit="1" customWidth="1"/>
    <col min="86" max="86" width="36" style="29" bestFit="1" customWidth="1"/>
    <col min="87" max="87" width="27.5703125" style="29" bestFit="1" customWidth="1"/>
    <col min="88" max="89" width="13.85546875" style="29" bestFit="1" customWidth="1"/>
    <col min="90" max="90" width="16.28515625" style="29" bestFit="1" customWidth="1"/>
    <col min="91" max="91" width="34.140625" style="29" bestFit="1" customWidth="1"/>
    <col min="92" max="92" width="34.85546875" style="29" bestFit="1" customWidth="1"/>
    <col min="93" max="93" width="24.140625" style="29" bestFit="1" customWidth="1"/>
    <col min="94" max="94" width="41.5703125" style="29" bestFit="1" customWidth="1"/>
    <col min="95" max="95" width="33.140625" style="29" bestFit="1" customWidth="1"/>
    <col min="96" max="96" width="33.28515625" style="29" bestFit="1" customWidth="1"/>
    <col min="97" max="97" width="34.140625" style="29" bestFit="1" customWidth="1"/>
    <col min="98" max="98" width="23.28515625" style="29" bestFit="1" customWidth="1"/>
    <col min="99" max="99" width="40.85546875" style="29" bestFit="1" customWidth="1"/>
    <col min="100" max="100" width="32.42578125" style="29" bestFit="1" customWidth="1"/>
    <col min="101" max="101" width="41.85546875" style="29" bestFit="1" customWidth="1"/>
    <col min="102" max="102" width="13.85546875" style="29" bestFit="1" customWidth="1"/>
    <col min="103" max="103" width="16.28515625" style="29" bestFit="1" customWidth="1"/>
    <col min="104" max="104" width="34.140625" style="29" bestFit="1" customWidth="1"/>
    <col min="105" max="105" width="34.85546875" style="29" bestFit="1" customWidth="1"/>
    <col min="106" max="106" width="24.140625" style="29" bestFit="1" customWidth="1"/>
    <col min="107" max="107" width="41.5703125" style="29" bestFit="1" customWidth="1"/>
    <col min="108" max="108" width="33.140625" style="29" bestFit="1" customWidth="1"/>
    <col min="109" max="109" width="33.28515625" style="29" bestFit="1" customWidth="1"/>
    <col min="110" max="110" width="34.140625" style="29" bestFit="1" customWidth="1"/>
    <col min="111" max="111" width="23.28515625" style="29" bestFit="1" customWidth="1"/>
    <col min="112" max="112" width="40.85546875" style="29" bestFit="1" customWidth="1"/>
    <col min="113" max="113" width="32.42578125" style="29" bestFit="1" customWidth="1"/>
    <col min="114" max="16384" width="11.42578125" style="29"/>
  </cols>
  <sheetData>
    <row r="1" spans="1:113" x14ac:dyDescent="0.25">
      <c r="A1" s="31" t="s">
        <v>404</v>
      </c>
      <c r="B1" s="31" t="s">
        <v>406</v>
      </c>
      <c r="C1" s="31" t="s">
        <v>407</v>
      </c>
      <c r="D1" s="31" t="s">
        <v>374</v>
      </c>
      <c r="E1" s="31" t="s">
        <v>375</v>
      </c>
      <c r="F1" s="31" t="s">
        <v>376</v>
      </c>
      <c r="G1" s="31" t="s">
        <v>377</v>
      </c>
      <c r="H1" s="31" t="s">
        <v>378</v>
      </c>
      <c r="I1" s="31" t="s">
        <v>379</v>
      </c>
      <c r="J1" s="31" t="s">
        <v>380</v>
      </c>
      <c r="K1" s="31" t="s">
        <v>381</v>
      </c>
      <c r="L1" s="31" t="s">
        <v>382</v>
      </c>
      <c r="M1" s="31" t="s">
        <v>383</v>
      </c>
      <c r="N1" s="31" t="s">
        <v>408</v>
      </c>
      <c r="O1" s="31" t="s">
        <v>409</v>
      </c>
      <c r="P1" s="31" t="s">
        <v>410</v>
      </c>
      <c r="Q1" s="31" t="s">
        <v>384</v>
      </c>
      <c r="R1" s="31" t="s">
        <v>385</v>
      </c>
      <c r="S1" s="31" t="s">
        <v>386</v>
      </c>
      <c r="T1" s="31" t="s">
        <v>387</v>
      </c>
      <c r="U1" s="31" t="s">
        <v>388</v>
      </c>
      <c r="V1" s="31" t="s">
        <v>389</v>
      </c>
      <c r="W1" s="31" t="s">
        <v>390</v>
      </c>
      <c r="X1" s="31" t="s">
        <v>391</v>
      </c>
      <c r="Y1" s="31" t="s">
        <v>392</v>
      </c>
      <c r="Z1" s="31" t="s">
        <v>393</v>
      </c>
      <c r="AA1" s="31" t="s">
        <v>411</v>
      </c>
      <c r="AB1" s="31" t="s">
        <v>412</v>
      </c>
      <c r="AC1" s="31" t="s">
        <v>413</v>
      </c>
      <c r="AD1" s="31" t="s">
        <v>394</v>
      </c>
      <c r="AE1" s="31" t="s">
        <v>395</v>
      </c>
      <c r="AF1" s="31" t="s">
        <v>396</v>
      </c>
      <c r="AG1" s="31" t="s">
        <v>397</v>
      </c>
      <c r="AH1" s="31" t="s">
        <v>398</v>
      </c>
      <c r="AI1" s="31" t="s">
        <v>399</v>
      </c>
      <c r="AJ1" s="31" t="s">
        <v>400</v>
      </c>
      <c r="AK1" s="31" t="s">
        <v>401</v>
      </c>
      <c r="AL1" s="31" t="s">
        <v>402</v>
      </c>
      <c r="AM1" s="31" t="s">
        <v>403</v>
      </c>
      <c r="AN1" s="31" t="s">
        <v>423</v>
      </c>
      <c r="AO1" s="31" t="s">
        <v>424</v>
      </c>
      <c r="AP1" s="31" t="s">
        <v>425</v>
      </c>
      <c r="AQ1" s="31" t="s">
        <v>426</v>
      </c>
      <c r="AR1" s="31" t="s">
        <v>427</v>
      </c>
      <c r="AS1" s="31" t="s">
        <v>428</v>
      </c>
      <c r="AT1" s="31" t="s">
        <v>429</v>
      </c>
      <c r="AU1" s="31" t="s">
        <v>430</v>
      </c>
      <c r="AV1" s="31" t="s">
        <v>431</v>
      </c>
      <c r="AW1" s="31" t="s">
        <v>432</v>
      </c>
      <c r="AX1" s="31" t="s">
        <v>433</v>
      </c>
      <c r="AY1" s="31" t="s">
        <v>434</v>
      </c>
      <c r="AZ1" s="31" t="s">
        <v>435</v>
      </c>
      <c r="BA1" s="31" t="s">
        <v>436</v>
      </c>
      <c r="BB1" s="31" t="s">
        <v>437</v>
      </c>
      <c r="BC1" s="31" t="s">
        <v>438</v>
      </c>
      <c r="BD1" s="31" t="s">
        <v>439</v>
      </c>
      <c r="BE1" s="31" t="s">
        <v>440</v>
      </c>
      <c r="BF1" s="31" t="s">
        <v>441</v>
      </c>
      <c r="BG1" s="31" t="s">
        <v>442</v>
      </c>
      <c r="BH1" s="31" t="s">
        <v>443</v>
      </c>
      <c r="BI1" s="31" t="s">
        <v>444</v>
      </c>
      <c r="BJ1" s="31" t="s">
        <v>445</v>
      </c>
      <c r="BK1" s="31" t="s">
        <v>446</v>
      </c>
      <c r="BL1" s="31" t="s">
        <v>447</v>
      </c>
      <c r="BM1" s="31" t="s">
        <v>448</v>
      </c>
      <c r="BN1" s="31" t="s">
        <v>449</v>
      </c>
      <c r="BO1" s="31" t="s">
        <v>450</v>
      </c>
      <c r="BP1" s="31" t="s">
        <v>451</v>
      </c>
      <c r="BQ1" s="31" t="s">
        <v>452</v>
      </c>
      <c r="BR1" s="31" t="s">
        <v>453</v>
      </c>
      <c r="BS1" s="31" t="s">
        <v>454</v>
      </c>
      <c r="BT1" s="31" t="s">
        <v>455</v>
      </c>
      <c r="BU1" s="31" t="s">
        <v>456</v>
      </c>
      <c r="BV1" s="31" t="s">
        <v>457</v>
      </c>
      <c r="BW1" s="31" t="s">
        <v>458</v>
      </c>
      <c r="BX1" s="31" t="s">
        <v>459</v>
      </c>
      <c r="BY1" s="31" t="s">
        <v>460</v>
      </c>
      <c r="BZ1" s="31" t="s">
        <v>461</v>
      </c>
      <c r="CA1" s="31" t="s">
        <v>462</v>
      </c>
      <c r="CB1" s="31" t="s">
        <v>463</v>
      </c>
      <c r="CC1" s="31" t="s">
        <v>464</v>
      </c>
      <c r="CD1" s="31" t="s">
        <v>465</v>
      </c>
      <c r="CE1" s="31" t="s">
        <v>466</v>
      </c>
      <c r="CF1" s="31" t="s">
        <v>467</v>
      </c>
      <c r="CG1" s="31" t="s">
        <v>468</v>
      </c>
      <c r="CH1" s="31" t="s">
        <v>469</v>
      </c>
      <c r="CI1" s="31" t="s">
        <v>470</v>
      </c>
      <c r="CJ1" s="31" t="s">
        <v>471</v>
      </c>
      <c r="CK1" s="31" t="s">
        <v>472</v>
      </c>
      <c r="CL1" s="31" t="s">
        <v>473</v>
      </c>
      <c r="CM1" s="31" t="s">
        <v>474</v>
      </c>
      <c r="CN1" s="31" t="s">
        <v>475</v>
      </c>
      <c r="CO1" s="31" t="s">
        <v>476</v>
      </c>
      <c r="CP1" s="31" t="s">
        <v>477</v>
      </c>
      <c r="CQ1" s="31" t="s">
        <v>478</v>
      </c>
      <c r="CR1" s="31" t="s">
        <v>479</v>
      </c>
      <c r="CS1" s="31" t="s">
        <v>480</v>
      </c>
      <c r="CT1" s="31" t="s">
        <v>481</v>
      </c>
      <c r="CU1" s="31" t="s">
        <v>482</v>
      </c>
      <c r="CV1" s="31" t="s">
        <v>483</v>
      </c>
      <c r="CW1" s="31" t="s">
        <v>484</v>
      </c>
      <c r="CX1" s="31" t="s">
        <v>485</v>
      </c>
      <c r="CY1" s="31" t="s">
        <v>486</v>
      </c>
      <c r="CZ1" s="31" t="s">
        <v>487</v>
      </c>
      <c r="DA1" s="31" t="s">
        <v>488</v>
      </c>
      <c r="DB1" s="31" t="s">
        <v>489</v>
      </c>
      <c r="DC1" s="31" t="s">
        <v>490</v>
      </c>
      <c r="DD1" s="31" t="s">
        <v>491</v>
      </c>
      <c r="DE1" s="31" t="s">
        <v>492</v>
      </c>
      <c r="DF1" s="31" t="s">
        <v>493</v>
      </c>
      <c r="DG1" s="31" t="s">
        <v>494</v>
      </c>
      <c r="DH1" s="31" t="s">
        <v>495</v>
      </c>
      <c r="DI1" s="31" t="s">
        <v>496</v>
      </c>
    </row>
    <row r="2" spans="1:113" x14ac:dyDescent="0.25">
      <c r="A2" s="30" t="s">
        <v>8</v>
      </c>
      <c r="B2" s="30" t="s">
        <v>10</v>
      </c>
      <c r="C2" s="30" t="s">
        <v>9</v>
      </c>
      <c r="D2">
        <v>302.11</v>
      </c>
      <c r="E2">
        <v>107.36</v>
      </c>
      <c r="F2">
        <v>185.38000000000002</v>
      </c>
      <c r="G2">
        <v>302.11</v>
      </c>
      <c r="H2">
        <v>302.11</v>
      </c>
      <c r="I2">
        <v>0</v>
      </c>
      <c r="J2">
        <v>0</v>
      </c>
      <c r="K2">
        <v>0</v>
      </c>
      <c r="L2">
        <v>0</v>
      </c>
      <c r="M2">
        <v>0</v>
      </c>
      <c r="N2" s="30" t="s">
        <v>12</v>
      </c>
      <c r="O2" s="30" t="s">
        <v>13</v>
      </c>
      <c r="P2" s="30" t="s">
        <v>14</v>
      </c>
      <c r="Q2">
        <v>0</v>
      </c>
      <c r="R2">
        <v>0</v>
      </c>
      <c r="S2">
        <v>0</v>
      </c>
      <c r="T2">
        <v>0</v>
      </c>
      <c r="U2">
        <v>0</v>
      </c>
      <c r="V2">
        <v>58.26</v>
      </c>
      <c r="W2">
        <v>29</v>
      </c>
      <c r="X2">
        <v>35.6</v>
      </c>
      <c r="Y2">
        <v>58.26</v>
      </c>
      <c r="Z2">
        <v>58.26</v>
      </c>
      <c r="AA2" s="30"/>
      <c r="AB2" s="30"/>
      <c r="AC2" s="30"/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 s="30" t="s">
        <v>368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 s="30" t="s">
        <v>12</v>
      </c>
      <c r="AZ2" s="30" t="s">
        <v>13</v>
      </c>
      <c r="BA2" s="30" t="s">
        <v>14</v>
      </c>
      <c r="BB2">
        <v>0</v>
      </c>
      <c r="BC2">
        <v>0</v>
      </c>
      <c r="BD2">
        <v>0</v>
      </c>
      <c r="BE2">
        <v>0</v>
      </c>
      <c r="BF2">
        <v>0</v>
      </c>
      <c r="BG2">
        <v>58.26</v>
      </c>
      <c r="BH2">
        <v>29</v>
      </c>
      <c r="BI2">
        <v>35.6</v>
      </c>
      <c r="BJ2">
        <v>58.26</v>
      </c>
      <c r="BK2">
        <v>58.26</v>
      </c>
      <c r="BL2" s="30"/>
      <c r="BM2" s="30"/>
      <c r="BN2" s="30"/>
      <c r="BO2">
        <v>0</v>
      </c>
      <c r="BP2">
        <v>0</v>
      </c>
      <c r="BQ2">
        <v>0</v>
      </c>
      <c r="BR2">
        <v>0</v>
      </c>
      <c r="BS2">
        <v>0</v>
      </c>
      <c r="BT2">
        <v>0</v>
      </c>
      <c r="BU2">
        <v>0</v>
      </c>
      <c r="BV2">
        <v>0</v>
      </c>
      <c r="BW2">
        <v>0</v>
      </c>
      <c r="BX2">
        <v>0</v>
      </c>
      <c r="BY2" s="30"/>
      <c r="BZ2"/>
      <c r="CA2"/>
      <c r="CB2"/>
      <c r="CC2"/>
      <c r="CD2"/>
      <c r="CE2"/>
      <c r="CF2"/>
      <c r="CG2"/>
      <c r="CH2"/>
      <c r="CI2"/>
      <c r="CJ2" s="30"/>
      <c r="CK2" s="30"/>
      <c r="CL2" s="30"/>
      <c r="CM2"/>
      <c r="CN2"/>
      <c r="CO2"/>
      <c r="CP2"/>
      <c r="CQ2"/>
      <c r="CR2"/>
      <c r="CS2"/>
      <c r="CT2"/>
      <c r="CU2"/>
      <c r="CV2"/>
      <c r="CW2" s="30"/>
      <c r="CX2" s="30"/>
      <c r="CY2" s="30"/>
      <c r="CZ2"/>
      <c r="DA2"/>
      <c r="DB2"/>
      <c r="DC2"/>
      <c r="DD2"/>
      <c r="DE2"/>
      <c r="DF2"/>
      <c r="DG2"/>
      <c r="DH2"/>
      <c r="DI2"/>
    </row>
    <row r="3" spans="1:113" x14ac:dyDescent="0.25">
      <c r="A3" s="30" t="s">
        <v>16</v>
      </c>
      <c r="B3" s="30" t="s">
        <v>17</v>
      </c>
      <c r="C3" s="30" t="s">
        <v>9</v>
      </c>
      <c r="D3">
        <v>374.55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 s="30"/>
      <c r="O3" s="30"/>
      <c r="P3" s="30"/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 s="30"/>
      <c r="AB3" s="30"/>
      <c r="AC3" s="30"/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 s="30"/>
      <c r="AO3"/>
      <c r="AP3"/>
      <c r="AQ3"/>
      <c r="AR3"/>
      <c r="AS3"/>
      <c r="AT3"/>
      <c r="AU3"/>
      <c r="AV3"/>
      <c r="AW3"/>
      <c r="AX3"/>
      <c r="AY3" s="30"/>
      <c r="AZ3" s="30"/>
      <c r="BA3" s="30"/>
      <c r="BB3"/>
      <c r="BC3"/>
      <c r="BD3"/>
      <c r="BE3"/>
      <c r="BF3"/>
      <c r="BG3"/>
      <c r="BH3"/>
      <c r="BI3"/>
      <c r="BJ3"/>
      <c r="BK3"/>
      <c r="BL3" s="30"/>
      <c r="BM3" s="30"/>
      <c r="BN3" s="30"/>
      <c r="BO3"/>
      <c r="BP3"/>
      <c r="BQ3"/>
      <c r="BR3"/>
      <c r="BS3"/>
      <c r="BT3"/>
      <c r="BU3"/>
      <c r="BV3"/>
      <c r="BW3"/>
      <c r="BX3"/>
      <c r="BY3" s="30"/>
      <c r="BZ3"/>
      <c r="CA3"/>
      <c r="CB3"/>
      <c r="CC3"/>
      <c r="CD3"/>
      <c r="CE3"/>
      <c r="CF3"/>
      <c r="CG3"/>
      <c r="CH3"/>
      <c r="CI3"/>
      <c r="CJ3" s="30"/>
      <c r="CK3" s="30"/>
      <c r="CL3" s="30"/>
      <c r="CM3"/>
      <c r="CN3"/>
      <c r="CO3"/>
      <c r="CP3"/>
      <c r="CQ3"/>
      <c r="CR3"/>
      <c r="CS3"/>
      <c r="CT3"/>
      <c r="CU3"/>
      <c r="CV3"/>
      <c r="CW3" s="30"/>
      <c r="CX3" s="30"/>
      <c r="CY3" s="30"/>
      <c r="CZ3"/>
      <c r="DA3"/>
      <c r="DB3"/>
      <c r="DC3"/>
      <c r="DD3"/>
      <c r="DE3"/>
      <c r="DF3"/>
      <c r="DG3"/>
      <c r="DH3"/>
      <c r="DI3"/>
    </row>
    <row r="4" spans="1:113" x14ac:dyDescent="0.25">
      <c r="A4" s="30" t="s">
        <v>19</v>
      </c>
      <c r="B4" s="30" t="s">
        <v>20</v>
      </c>
      <c r="C4" s="30" t="s">
        <v>9</v>
      </c>
      <c r="D4">
        <v>0</v>
      </c>
      <c r="E4">
        <v>77.09</v>
      </c>
      <c r="F4">
        <v>0</v>
      </c>
      <c r="G4">
        <v>197.38000000000002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 s="30"/>
      <c r="O4" s="30"/>
      <c r="P4" s="30"/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 s="30"/>
      <c r="AB4" s="30"/>
      <c r="AC4" s="30"/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 s="30"/>
      <c r="AO4"/>
      <c r="AP4"/>
      <c r="AQ4"/>
      <c r="AR4"/>
      <c r="AS4"/>
      <c r="AT4"/>
      <c r="AU4"/>
      <c r="AV4"/>
      <c r="AW4"/>
      <c r="AX4"/>
      <c r="AY4" s="30"/>
      <c r="AZ4" s="30"/>
      <c r="BA4" s="30"/>
      <c r="BB4"/>
      <c r="BC4"/>
      <c r="BD4"/>
      <c r="BE4"/>
      <c r="BF4"/>
      <c r="BG4"/>
      <c r="BH4"/>
      <c r="BI4"/>
      <c r="BJ4"/>
      <c r="BK4"/>
      <c r="BL4" s="30"/>
      <c r="BM4" s="30"/>
      <c r="BN4" s="30"/>
      <c r="BO4"/>
      <c r="BP4"/>
      <c r="BQ4"/>
      <c r="BR4"/>
      <c r="BS4"/>
      <c r="BT4"/>
      <c r="BU4"/>
      <c r="BV4"/>
      <c r="BW4"/>
      <c r="BX4"/>
      <c r="BY4" s="30"/>
      <c r="BZ4"/>
      <c r="CA4"/>
      <c r="CB4"/>
      <c r="CC4"/>
      <c r="CD4"/>
      <c r="CE4"/>
      <c r="CF4"/>
      <c r="CG4"/>
      <c r="CH4"/>
      <c r="CI4"/>
      <c r="CJ4" s="30"/>
      <c r="CK4" s="30"/>
      <c r="CL4" s="30"/>
      <c r="CM4"/>
      <c r="CN4"/>
      <c r="CO4"/>
      <c r="CP4"/>
      <c r="CQ4"/>
      <c r="CR4"/>
      <c r="CS4"/>
      <c r="CT4"/>
      <c r="CU4"/>
      <c r="CV4"/>
      <c r="CW4" s="30"/>
      <c r="CX4" s="30"/>
      <c r="CY4" s="30"/>
      <c r="CZ4"/>
      <c r="DA4"/>
      <c r="DB4"/>
      <c r="DC4"/>
      <c r="DD4"/>
      <c r="DE4"/>
      <c r="DF4"/>
      <c r="DG4"/>
      <c r="DH4"/>
      <c r="DI4"/>
    </row>
    <row r="5" spans="1:113" x14ac:dyDescent="0.25">
      <c r="A5" s="30" t="s">
        <v>23</v>
      </c>
      <c r="B5" s="30" t="s">
        <v>24</v>
      </c>
      <c r="C5" s="30" t="s">
        <v>9</v>
      </c>
      <c r="D5">
        <v>168.96000000000004</v>
      </c>
      <c r="E5">
        <v>64.72</v>
      </c>
      <c r="F5">
        <v>115.20000000000002</v>
      </c>
      <c r="G5">
        <v>168.96000000000004</v>
      </c>
      <c r="H5">
        <v>168.96000000000004</v>
      </c>
      <c r="I5">
        <v>0</v>
      </c>
      <c r="J5">
        <v>0</v>
      </c>
      <c r="K5">
        <v>0</v>
      </c>
      <c r="L5">
        <v>0</v>
      </c>
      <c r="M5">
        <v>0</v>
      </c>
      <c r="N5" s="30" t="s">
        <v>26</v>
      </c>
      <c r="O5" s="30" t="s">
        <v>27</v>
      </c>
      <c r="P5" s="30" t="s">
        <v>14</v>
      </c>
      <c r="Q5">
        <v>0</v>
      </c>
      <c r="R5">
        <v>0</v>
      </c>
      <c r="S5">
        <v>0</v>
      </c>
      <c r="T5">
        <v>0</v>
      </c>
      <c r="U5">
        <v>0</v>
      </c>
      <c r="V5">
        <v>36.770000000000003</v>
      </c>
      <c r="W5">
        <v>15.08</v>
      </c>
      <c r="X5">
        <v>24.96</v>
      </c>
      <c r="Y5">
        <v>36.770000000000003</v>
      </c>
      <c r="Z5">
        <v>36.770000000000003</v>
      </c>
      <c r="AA5" s="30"/>
      <c r="AB5" s="30"/>
      <c r="AC5" s="30"/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 s="30" t="s">
        <v>368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 s="30" t="s">
        <v>26</v>
      </c>
      <c r="AZ5" s="30" t="s">
        <v>27</v>
      </c>
      <c r="BA5" s="30" t="s">
        <v>14</v>
      </c>
      <c r="BB5">
        <v>0</v>
      </c>
      <c r="BC5">
        <v>0</v>
      </c>
      <c r="BD5">
        <v>0</v>
      </c>
      <c r="BE5">
        <v>0</v>
      </c>
      <c r="BF5">
        <v>0</v>
      </c>
      <c r="BG5">
        <v>36.770000000000003</v>
      </c>
      <c r="BH5">
        <v>15.08</v>
      </c>
      <c r="BI5">
        <v>24.96</v>
      </c>
      <c r="BJ5">
        <v>36.770000000000003</v>
      </c>
      <c r="BK5">
        <v>36.770000000000003</v>
      </c>
      <c r="BL5" s="30"/>
      <c r="BM5" s="30"/>
      <c r="BN5" s="30"/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 s="30"/>
      <c r="BZ5"/>
      <c r="CA5"/>
      <c r="CB5"/>
      <c r="CC5"/>
      <c r="CD5"/>
      <c r="CE5"/>
      <c r="CF5"/>
      <c r="CG5"/>
      <c r="CH5"/>
      <c r="CI5"/>
      <c r="CJ5" s="30"/>
      <c r="CK5" s="30"/>
      <c r="CL5" s="30"/>
      <c r="CM5"/>
      <c r="CN5"/>
      <c r="CO5"/>
      <c r="CP5"/>
      <c r="CQ5"/>
      <c r="CR5"/>
      <c r="CS5"/>
      <c r="CT5"/>
      <c r="CU5"/>
      <c r="CV5"/>
      <c r="CW5" s="30"/>
      <c r="CX5" s="30"/>
      <c r="CY5" s="30"/>
      <c r="CZ5"/>
      <c r="DA5"/>
      <c r="DB5"/>
      <c r="DC5"/>
      <c r="DD5"/>
      <c r="DE5"/>
      <c r="DF5"/>
      <c r="DG5"/>
      <c r="DH5"/>
      <c r="DI5"/>
    </row>
    <row r="6" spans="1:113" x14ac:dyDescent="0.25">
      <c r="A6" s="30" t="s">
        <v>31</v>
      </c>
      <c r="B6" s="30" t="s">
        <v>28</v>
      </c>
      <c r="C6" s="30" t="s">
        <v>14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80.78</v>
      </c>
      <c r="K6">
        <v>0</v>
      </c>
      <c r="L6">
        <v>168.49</v>
      </c>
      <c r="M6">
        <v>0</v>
      </c>
      <c r="N6" s="30"/>
      <c r="O6" s="30"/>
      <c r="P6" s="30"/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 s="30"/>
      <c r="AB6" s="30"/>
      <c r="AC6" s="30"/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 s="30"/>
      <c r="AO6"/>
      <c r="AP6"/>
      <c r="AQ6"/>
      <c r="AR6"/>
      <c r="AS6"/>
      <c r="AT6"/>
      <c r="AU6"/>
      <c r="AV6"/>
      <c r="AW6"/>
      <c r="AX6"/>
      <c r="AY6" s="30"/>
      <c r="AZ6" s="30"/>
      <c r="BA6" s="30"/>
      <c r="BB6"/>
      <c r="BC6"/>
      <c r="BD6"/>
      <c r="BE6"/>
      <c r="BF6"/>
      <c r="BG6"/>
      <c r="BH6"/>
      <c r="BI6"/>
      <c r="BJ6"/>
      <c r="BK6"/>
      <c r="BL6" s="30"/>
      <c r="BM6" s="30"/>
      <c r="BN6" s="30"/>
      <c r="BO6"/>
      <c r="BP6"/>
      <c r="BQ6"/>
      <c r="BR6"/>
      <c r="BS6"/>
      <c r="BT6"/>
      <c r="BU6"/>
      <c r="BV6"/>
      <c r="BW6"/>
      <c r="BX6"/>
      <c r="BY6" s="30"/>
      <c r="BZ6"/>
      <c r="CA6"/>
      <c r="CB6"/>
      <c r="CC6"/>
      <c r="CD6"/>
      <c r="CE6"/>
      <c r="CF6"/>
      <c r="CG6"/>
      <c r="CH6"/>
      <c r="CI6"/>
      <c r="CJ6" s="30"/>
      <c r="CK6" s="30"/>
      <c r="CL6" s="30"/>
      <c r="CM6"/>
      <c r="CN6"/>
      <c r="CO6"/>
      <c r="CP6"/>
      <c r="CQ6"/>
      <c r="CR6"/>
      <c r="CS6"/>
      <c r="CT6"/>
      <c r="CU6"/>
      <c r="CV6"/>
      <c r="CW6" s="30"/>
      <c r="CX6" s="30"/>
      <c r="CY6" s="30"/>
      <c r="CZ6"/>
      <c r="DA6"/>
      <c r="DB6"/>
      <c r="DC6"/>
      <c r="DD6"/>
      <c r="DE6"/>
      <c r="DF6"/>
      <c r="DG6"/>
      <c r="DH6"/>
      <c r="DI6"/>
    </row>
    <row r="7" spans="1:113" x14ac:dyDescent="0.25">
      <c r="A7" s="30" t="s">
        <v>33</v>
      </c>
      <c r="B7" s="30" t="s">
        <v>28</v>
      </c>
      <c r="C7" s="30" t="s">
        <v>14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93.460000000000008</v>
      </c>
      <c r="K7">
        <v>0</v>
      </c>
      <c r="L7">
        <v>197.23000000000002</v>
      </c>
      <c r="M7">
        <v>0</v>
      </c>
      <c r="N7" s="30"/>
      <c r="O7" s="30"/>
      <c r="P7" s="30"/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 s="30"/>
      <c r="AB7" s="30"/>
      <c r="AC7" s="30"/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 s="30"/>
      <c r="AO7"/>
      <c r="AP7"/>
      <c r="AQ7"/>
      <c r="AR7"/>
      <c r="AS7"/>
      <c r="AT7"/>
      <c r="AU7"/>
      <c r="AV7"/>
      <c r="AW7"/>
      <c r="AX7"/>
      <c r="AY7" s="30"/>
      <c r="AZ7" s="30"/>
      <c r="BA7" s="30"/>
      <c r="BB7"/>
      <c r="BC7"/>
      <c r="BD7"/>
      <c r="BE7"/>
      <c r="BF7"/>
      <c r="BG7"/>
      <c r="BH7"/>
      <c r="BI7"/>
      <c r="BJ7"/>
      <c r="BK7"/>
      <c r="BL7" s="30"/>
      <c r="BM7" s="30"/>
      <c r="BN7" s="30"/>
      <c r="BO7"/>
      <c r="BP7"/>
      <c r="BQ7"/>
      <c r="BR7"/>
      <c r="BS7"/>
      <c r="BT7"/>
      <c r="BU7"/>
      <c r="BV7"/>
      <c r="BW7"/>
      <c r="BX7"/>
      <c r="BY7" s="30"/>
      <c r="BZ7"/>
      <c r="CA7"/>
      <c r="CB7"/>
      <c r="CC7"/>
      <c r="CD7"/>
      <c r="CE7"/>
      <c r="CF7"/>
      <c r="CG7"/>
      <c r="CH7"/>
      <c r="CI7"/>
      <c r="CJ7" s="30"/>
      <c r="CK7" s="30"/>
      <c r="CL7" s="30"/>
      <c r="CM7"/>
      <c r="CN7"/>
      <c r="CO7"/>
      <c r="CP7"/>
      <c r="CQ7"/>
      <c r="CR7"/>
      <c r="CS7"/>
      <c r="CT7"/>
      <c r="CU7"/>
      <c r="CV7"/>
      <c r="CW7" s="30"/>
      <c r="CX7" s="30"/>
      <c r="CY7" s="30"/>
      <c r="CZ7"/>
      <c r="DA7"/>
      <c r="DB7"/>
      <c r="DC7"/>
      <c r="DD7"/>
      <c r="DE7"/>
      <c r="DF7"/>
      <c r="DG7"/>
      <c r="DH7"/>
      <c r="DI7"/>
    </row>
    <row r="8" spans="1:113" x14ac:dyDescent="0.25">
      <c r="A8" s="30" t="s">
        <v>35</v>
      </c>
      <c r="B8" s="30" t="s">
        <v>28</v>
      </c>
      <c r="C8" s="30" t="s">
        <v>14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105.35000000000001</v>
      </c>
      <c r="K8">
        <v>0</v>
      </c>
      <c r="L8">
        <v>224.42000000000002</v>
      </c>
      <c r="M8">
        <v>0</v>
      </c>
      <c r="N8" s="30"/>
      <c r="O8" s="30"/>
      <c r="P8" s="30"/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s="30"/>
      <c r="AB8" s="30"/>
      <c r="AC8" s="30"/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 s="30"/>
      <c r="AO8"/>
      <c r="AP8"/>
      <c r="AQ8"/>
      <c r="AR8"/>
      <c r="AS8"/>
      <c r="AT8"/>
      <c r="AU8"/>
      <c r="AV8"/>
      <c r="AW8"/>
      <c r="AX8"/>
      <c r="AY8" s="30"/>
      <c r="AZ8" s="30"/>
      <c r="BA8" s="30"/>
      <c r="BB8"/>
      <c r="BC8"/>
      <c r="BD8"/>
      <c r="BE8"/>
      <c r="BF8"/>
      <c r="BG8"/>
      <c r="BH8"/>
      <c r="BI8"/>
      <c r="BJ8"/>
      <c r="BK8"/>
      <c r="BL8" s="30"/>
      <c r="BM8" s="30"/>
      <c r="BN8" s="30"/>
      <c r="BO8"/>
      <c r="BP8"/>
      <c r="BQ8"/>
      <c r="BR8"/>
      <c r="BS8"/>
      <c r="BT8"/>
      <c r="BU8"/>
      <c r="BV8"/>
      <c r="BW8"/>
      <c r="BX8"/>
      <c r="BY8" s="30"/>
      <c r="BZ8"/>
      <c r="CA8"/>
      <c r="CB8"/>
      <c r="CC8"/>
      <c r="CD8"/>
      <c r="CE8"/>
      <c r="CF8"/>
      <c r="CG8"/>
      <c r="CH8"/>
      <c r="CI8"/>
      <c r="CJ8" s="30"/>
      <c r="CK8" s="30"/>
      <c r="CL8" s="30"/>
      <c r="CM8"/>
      <c r="CN8"/>
      <c r="CO8"/>
      <c r="CP8"/>
      <c r="CQ8"/>
      <c r="CR8"/>
      <c r="CS8"/>
      <c r="CT8"/>
      <c r="CU8"/>
      <c r="CV8"/>
      <c r="CW8" s="30"/>
      <c r="CX8" s="30"/>
      <c r="CY8" s="30"/>
      <c r="CZ8"/>
      <c r="DA8"/>
      <c r="DB8"/>
      <c r="DC8"/>
      <c r="DD8"/>
      <c r="DE8"/>
      <c r="DF8"/>
      <c r="DG8"/>
      <c r="DH8"/>
      <c r="DI8"/>
    </row>
    <row r="9" spans="1:113" x14ac:dyDescent="0.25">
      <c r="A9" s="30" t="s">
        <v>37</v>
      </c>
      <c r="B9" s="30" t="s">
        <v>28</v>
      </c>
      <c r="C9" s="30" t="s">
        <v>14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134.93</v>
      </c>
      <c r="K9">
        <v>0</v>
      </c>
      <c r="L9">
        <v>280.63</v>
      </c>
      <c r="M9">
        <v>0</v>
      </c>
      <c r="N9" s="30"/>
      <c r="O9" s="30"/>
      <c r="P9" s="30"/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 s="30"/>
      <c r="AB9" s="30"/>
      <c r="AC9" s="30"/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 s="30"/>
      <c r="AO9"/>
      <c r="AP9"/>
      <c r="AQ9"/>
      <c r="AR9"/>
      <c r="AS9"/>
      <c r="AT9"/>
      <c r="AU9"/>
      <c r="AV9"/>
      <c r="AW9"/>
      <c r="AX9"/>
      <c r="AY9" s="30"/>
      <c r="AZ9" s="30"/>
      <c r="BA9" s="30"/>
      <c r="BB9"/>
      <c r="BC9"/>
      <c r="BD9"/>
      <c r="BE9"/>
      <c r="BF9"/>
      <c r="BG9"/>
      <c r="BH9"/>
      <c r="BI9"/>
      <c r="BJ9"/>
      <c r="BK9"/>
      <c r="BL9" s="30"/>
      <c r="BM9" s="30"/>
      <c r="BN9" s="30"/>
      <c r="BO9"/>
      <c r="BP9"/>
      <c r="BQ9"/>
      <c r="BR9"/>
      <c r="BS9"/>
      <c r="BT9"/>
      <c r="BU9"/>
      <c r="BV9"/>
      <c r="BW9"/>
      <c r="BX9"/>
      <c r="BY9" s="30"/>
      <c r="BZ9"/>
      <c r="CA9"/>
      <c r="CB9"/>
      <c r="CC9"/>
      <c r="CD9"/>
      <c r="CE9"/>
      <c r="CF9"/>
      <c r="CG9"/>
      <c r="CH9"/>
      <c r="CI9"/>
      <c r="CJ9" s="30"/>
      <c r="CK9" s="30"/>
      <c r="CL9" s="30"/>
      <c r="CM9"/>
      <c r="CN9"/>
      <c r="CO9"/>
      <c r="CP9"/>
      <c r="CQ9"/>
      <c r="CR9"/>
      <c r="CS9"/>
      <c r="CT9"/>
      <c r="CU9"/>
      <c r="CV9"/>
      <c r="CW9" s="30"/>
      <c r="CX9" s="30"/>
      <c r="CY9" s="30"/>
      <c r="CZ9"/>
      <c r="DA9"/>
      <c r="DB9"/>
      <c r="DC9"/>
      <c r="DD9"/>
      <c r="DE9"/>
      <c r="DF9"/>
      <c r="DG9"/>
      <c r="DH9"/>
      <c r="DI9"/>
    </row>
    <row r="10" spans="1:113" x14ac:dyDescent="0.25">
      <c r="A10" s="30" t="s">
        <v>31</v>
      </c>
      <c r="B10" s="30" t="s">
        <v>40</v>
      </c>
      <c r="C10" s="30" t="s">
        <v>14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69.53</v>
      </c>
      <c r="K10">
        <v>0</v>
      </c>
      <c r="L10">
        <v>142.27000000000001</v>
      </c>
      <c r="M10">
        <v>0</v>
      </c>
      <c r="N10" s="30"/>
      <c r="O10" s="30"/>
      <c r="P10" s="30"/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 s="30"/>
      <c r="AB10" s="30"/>
      <c r="AC10" s="30"/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 s="30"/>
      <c r="AO10"/>
      <c r="AP10"/>
      <c r="AQ10"/>
      <c r="AR10"/>
      <c r="AS10"/>
      <c r="AT10"/>
      <c r="AU10"/>
      <c r="AV10"/>
      <c r="AW10"/>
      <c r="AX10"/>
      <c r="AY10" s="30"/>
      <c r="AZ10" s="30"/>
      <c r="BA10" s="30"/>
      <c r="BB10"/>
      <c r="BC10"/>
      <c r="BD10"/>
      <c r="BE10"/>
      <c r="BF10"/>
      <c r="BG10"/>
      <c r="BH10"/>
      <c r="BI10"/>
      <c r="BJ10"/>
      <c r="BK10"/>
      <c r="BL10" s="30"/>
      <c r="BM10" s="30"/>
      <c r="BN10" s="30"/>
      <c r="BO10"/>
      <c r="BP10"/>
      <c r="BQ10"/>
      <c r="BR10"/>
      <c r="BS10"/>
      <c r="BT10"/>
      <c r="BU10"/>
      <c r="BV10"/>
      <c r="BW10"/>
      <c r="BX10"/>
      <c r="BY10" s="30"/>
      <c r="BZ10"/>
      <c r="CA10"/>
      <c r="CB10"/>
      <c r="CC10"/>
      <c r="CD10"/>
      <c r="CE10"/>
      <c r="CF10"/>
      <c r="CG10"/>
      <c r="CH10"/>
      <c r="CI10"/>
      <c r="CJ10" s="30"/>
      <c r="CK10" s="30"/>
      <c r="CL10" s="30"/>
      <c r="CM10"/>
      <c r="CN10"/>
      <c r="CO10"/>
      <c r="CP10"/>
      <c r="CQ10"/>
      <c r="CR10"/>
      <c r="CS10"/>
      <c r="CT10"/>
      <c r="CU10"/>
      <c r="CV10"/>
      <c r="CW10" s="30"/>
      <c r="CX10" s="30"/>
      <c r="CY10" s="30"/>
      <c r="CZ10"/>
      <c r="DA10"/>
      <c r="DB10"/>
      <c r="DC10"/>
      <c r="DD10"/>
      <c r="DE10"/>
      <c r="DF10"/>
      <c r="DG10"/>
      <c r="DH10"/>
      <c r="DI10"/>
    </row>
    <row r="11" spans="1:113" x14ac:dyDescent="0.25">
      <c r="A11" s="30" t="s">
        <v>33</v>
      </c>
      <c r="B11" s="30" t="s">
        <v>40</v>
      </c>
      <c r="C11" s="30" t="s">
        <v>14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79.67</v>
      </c>
      <c r="K11">
        <v>0</v>
      </c>
      <c r="L11">
        <v>164.46000000000004</v>
      </c>
      <c r="M11">
        <v>0</v>
      </c>
      <c r="N11" s="30"/>
      <c r="O11" s="30"/>
      <c r="P11" s="30"/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 s="30"/>
      <c r="AB11" s="30"/>
      <c r="AC11" s="30"/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 s="30"/>
      <c r="AO11"/>
      <c r="AP11"/>
      <c r="AQ11"/>
      <c r="AR11"/>
      <c r="AS11"/>
      <c r="AT11"/>
      <c r="AU11"/>
      <c r="AV11"/>
      <c r="AW11"/>
      <c r="AX11"/>
      <c r="AY11" s="30"/>
      <c r="AZ11" s="30"/>
      <c r="BA11" s="30"/>
      <c r="BB11"/>
      <c r="BC11"/>
      <c r="BD11"/>
      <c r="BE11"/>
      <c r="BF11"/>
      <c r="BG11"/>
      <c r="BH11"/>
      <c r="BI11"/>
      <c r="BJ11"/>
      <c r="BK11"/>
      <c r="BL11" s="30"/>
      <c r="BM11" s="30"/>
      <c r="BN11" s="30"/>
      <c r="BO11"/>
      <c r="BP11"/>
      <c r="BQ11"/>
      <c r="BR11"/>
      <c r="BS11"/>
      <c r="BT11"/>
      <c r="BU11"/>
      <c r="BV11"/>
      <c r="BW11"/>
      <c r="BX11"/>
      <c r="BY11" s="30"/>
      <c r="BZ11"/>
      <c r="CA11"/>
      <c r="CB11"/>
      <c r="CC11"/>
      <c r="CD11"/>
      <c r="CE11"/>
      <c r="CF11"/>
      <c r="CG11"/>
      <c r="CH11"/>
      <c r="CI11"/>
      <c r="CJ11" s="30"/>
      <c r="CK11" s="30"/>
      <c r="CL11" s="30"/>
      <c r="CM11"/>
      <c r="CN11"/>
      <c r="CO11"/>
      <c r="CP11"/>
      <c r="CQ11"/>
      <c r="CR11"/>
      <c r="CS11"/>
      <c r="CT11"/>
      <c r="CU11"/>
      <c r="CV11"/>
      <c r="CW11" s="30"/>
      <c r="CX11" s="30"/>
      <c r="CY11" s="30"/>
      <c r="CZ11"/>
      <c r="DA11"/>
      <c r="DB11"/>
      <c r="DC11"/>
      <c r="DD11"/>
      <c r="DE11"/>
      <c r="DF11"/>
      <c r="DG11"/>
      <c r="DH11"/>
      <c r="DI11"/>
    </row>
    <row r="12" spans="1:113" x14ac:dyDescent="0.25">
      <c r="A12" s="30" t="s">
        <v>35</v>
      </c>
      <c r="B12" s="30" t="s">
        <v>40</v>
      </c>
      <c r="C12" s="30" t="s">
        <v>14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93.77000000000001</v>
      </c>
      <c r="K12">
        <v>0</v>
      </c>
      <c r="L12">
        <v>193.69</v>
      </c>
      <c r="M12">
        <v>0</v>
      </c>
      <c r="N12" s="30"/>
      <c r="O12" s="30"/>
      <c r="P12" s="30"/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 s="30"/>
      <c r="AB12" s="30"/>
      <c r="AC12" s="30"/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 s="30"/>
      <c r="AO12"/>
      <c r="AP12"/>
      <c r="AQ12"/>
      <c r="AR12"/>
      <c r="AS12"/>
      <c r="AT12"/>
      <c r="AU12"/>
      <c r="AV12"/>
      <c r="AW12"/>
      <c r="AX12"/>
      <c r="AY12" s="30"/>
      <c r="AZ12" s="30"/>
      <c r="BA12" s="30"/>
      <c r="BB12"/>
      <c r="BC12"/>
      <c r="BD12"/>
      <c r="BE12"/>
      <c r="BF12"/>
      <c r="BG12"/>
      <c r="BH12"/>
      <c r="BI12"/>
      <c r="BJ12"/>
      <c r="BK12"/>
      <c r="BL12" s="30"/>
      <c r="BM12" s="30"/>
      <c r="BN12" s="30"/>
      <c r="BO12"/>
      <c r="BP12"/>
      <c r="BQ12"/>
      <c r="BR12"/>
      <c r="BS12"/>
      <c r="BT12"/>
      <c r="BU12"/>
      <c r="BV12"/>
      <c r="BW12"/>
      <c r="BX12"/>
      <c r="BY12" s="30"/>
      <c r="BZ12"/>
      <c r="CA12"/>
      <c r="CB12"/>
      <c r="CC12"/>
      <c r="CD12"/>
      <c r="CE12"/>
      <c r="CF12"/>
      <c r="CG12"/>
      <c r="CH12"/>
      <c r="CI12"/>
      <c r="CJ12" s="30"/>
      <c r="CK12" s="30"/>
      <c r="CL12" s="30"/>
      <c r="CM12"/>
      <c r="CN12"/>
      <c r="CO12"/>
      <c r="CP12"/>
      <c r="CQ12"/>
      <c r="CR12"/>
      <c r="CS12"/>
      <c r="CT12"/>
      <c r="CU12"/>
      <c r="CV12"/>
      <c r="CW12" s="30"/>
      <c r="CX12" s="30"/>
      <c r="CY12" s="30"/>
      <c r="CZ12"/>
      <c r="DA12"/>
      <c r="DB12"/>
      <c r="DC12"/>
      <c r="DD12"/>
      <c r="DE12"/>
      <c r="DF12"/>
      <c r="DG12"/>
      <c r="DH12"/>
      <c r="DI12"/>
    </row>
    <row r="13" spans="1:113" x14ac:dyDescent="0.25">
      <c r="A13" s="30" t="s">
        <v>37</v>
      </c>
      <c r="B13" s="30" t="s">
        <v>40</v>
      </c>
      <c r="C13" s="30" t="s">
        <v>14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105.21000000000001</v>
      </c>
      <c r="K13">
        <v>0</v>
      </c>
      <c r="L13">
        <v>219.75000000000003</v>
      </c>
      <c r="M13">
        <v>0</v>
      </c>
      <c r="N13" s="30"/>
      <c r="O13" s="30"/>
      <c r="P13" s="30"/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 s="30"/>
      <c r="AB13" s="30"/>
      <c r="AC13" s="30"/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 s="30"/>
      <c r="AO13"/>
      <c r="AP13"/>
      <c r="AQ13"/>
      <c r="AR13"/>
      <c r="AS13"/>
      <c r="AT13"/>
      <c r="AU13"/>
      <c r="AV13"/>
      <c r="AW13"/>
      <c r="AX13"/>
      <c r="AY13" s="30"/>
      <c r="AZ13" s="30"/>
      <c r="BA13" s="30"/>
      <c r="BB13"/>
      <c r="BC13"/>
      <c r="BD13"/>
      <c r="BE13"/>
      <c r="BF13"/>
      <c r="BG13"/>
      <c r="BH13"/>
      <c r="BI13"/>
      <c r="BJ13"/>
      <c r="BK13"/>
      <c r="BL13" s="30"/>
      <c r="BM13" s="30"/>
      <c r="BN13" s="30"/>
      <c r="BO13"/>
      <c r="BP13"/>
      <c r="BQ13"/>
      <c r="BR13"/>
      <c r="BS13"/>
      <c r="BT13"/>
      <c r="BU13"/>
      <c r="BV13"/>
      <c r="BW13"/>
      <c r="BX13"/>
      <c r="BY13" s="30"/>
      <c r="BZ13"/>
      <c r="CA13"/>
      <c r="CB13"/>
      <c r="CC13"/>
      <c r="CD13"/>
      <c r="CE13"/>
      <c r="CF13"/>
      <c r="CG13"/>
      <c r="CH13"/>
      <c r="CI13"/>
      <c r="CJ13" s="30"/>
      <c r="CK13" s="30"/>
      <c r="CL13" s="30"/>
      <c r="CM13"/>
      <c r="CN13"/>
      <c r="CO13"/>
      <c r="CP13"/>
      <c r="CQ13"/>
      <c r="CR13"/>
      <c r="CS13"/>
      <c r="CT13"/>
      <c r="CU13"/>
      <c r="CV13"/>
      <c r="CW13" s="30"/>
      <c r="CX13" s="30"/>
      <c r="CY13" s="30"/>
      <c r="CZ13"/>
      <c r="DA13"/>
      <c r="DB13"/>
      <c r="DC13"/>
      <c r="DD13"/>
      <c r="DE13"/>
      <c r="DF13"/>
      <c r="DG13"/>
      <c r="DH13"/>
      <c r="DI13"/>
    </row>
    <row r="14" spans="1:113" x14ac:dyDescent="0.25">
      <c r="A14" s="30" t="s">
        <v>45</v>
      </c>
      <c r="B14" s="30" t="s">
        <v>40</v>
      </c>
      <c r="C14" s="30" t="s">
        <v>14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109.21</v>
      </c>
      <c r="K14">
        <v>0</v>
      </c>
      <c r="L14">
        <v>235.67000000000002</v>
      </c>
      <c r="M14">
        <v>0</v>
      </c>
      <c r="N14" s="30"/>
      <c r="O14" s="30"/>
      <c r="P14" s="30"/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 s="30"/>
      <c r="AB14" s="30"/>
      <c r="AC14" s="30"/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 s="30"/>
      <c r="AO14"/>
      <c r="AP14"/>
      <c r="AQ14"/>
      <c r="AR14"/>
      <c r="AS14"/>
      <c r="AT14"/>
      <c r="AU14"/>
      <c r="AV14"/>
      <c r="AW14"/>
      <c r="AX14"/>
      <c r="AY14" s="30"/>
      <c r="AZ14" s="30"/>
      <c r="BA14" s="30"/>
      <c r="BB14"/>
      <c r="BC14"/>
      <c r="BD14"/>
      <c r="BE14"/>
      <c r="BF14"/>
      <c r="BG14"/>
      <c r="BH14"/>
      <c r="BI14"/>
      <c r="BJ14"/>
      <c r="BK14"/>
      <c r="BL14" s="30"/>
      <c r="BM14" s="30"/>
      <c r="BN14" s="30"/>
      <c r="BO14"/>
      <c r="BP14"/>
      <c r="BQ14"/>
      <c r="BR14"/>
      <c r="BS14"/>
      <c r="BT14"/>
      <c r="BU14"/>
      <c r="BV14"/>
      <c r="BW14"/>
      <c r="BX14"/>
      <c r="BY14" s="30"/>
      <c r="BZ14"/>
      <c r="CA14"/>
      <c r="CB14"/>
      <c r="CC14"/>
      <c r="CD14"/>
      <c r="CE14"/>
      <c r="CF14"/>
      <c r="CG14"/>
      <c r="CH14"/>
      <c r="CI14"/>
      <c r="CJ14" s="30"/>
      <c r="CK14" s="30"/>
      <c r="CL14" s="30"/>
      <c r="CM14"/>
      <c r="CN14"/>
      <c r="CO14"/>
      <c r="CP14"/>
      <c r="CQ14"/>
      <c r="CR14"/>
      <c r="CS14"/>
      <c r="CT14"/>
      <c r="CU14"/>
      <c r="CV14"/>
      <c r="CW14" s="30"/>
      <c r="CX14" s="30"/>
      <c r="CY14" s="30"/>
      <c r="CZ14"/>
      <c r="DA14"/>
      <c r="DB14"/>
      <c r="DC14"/>
      <c r="DD14"/>
      <c r="DE14"/>
      <c r="DF14"/>
      <c r="DG14"/>
      <c r="DH14"/>
      <c r="DI14"/>
    </row>
    <row r="15" spans="1:113" x14ac:dyDescent="0.25">
      <c r="A15" s="30" t="s">
        <v>31</v>
      </c>
      <c r="B15" s="30" t="s">
        <v>48</v>
      </c>
      <c r="C15" s="30" t="s">
        <v>14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89.1</v>
      </c>
      <c r="K15">
        <v>0</v>
      </c>
      <c r="L15">
        <v>187.36</v>
      </c>
      <c r="M15">
        <v>0</v>
      </c>
      <c r="N15" s="30"/>
      <c r="O15" s="30"/>
      <c r="P15" s="30"/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 s="30"/>
      <c r="AB15" s="30"/>
      <c r="AC15" s="30"/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 s="30"/>
      <c r="AO15"/>
      <c r="AP15"/>
      <c r="AQ15"/>
      <c r="AR15"/>
      <c r="AS15"/>
      <c r="AT15"/>
      <c r="AU15"/>
      <c r="AV15"/>
      <c r="AW15"/>
      <c r="AX15"/>
      <c r="AY15" s="30"/>
      <c r="AZ15" s="30"/>
      <c r="BA15" s="30"/>
      <c r="BB15"/>
      <c r="BC15"/>
      <c r="BD15"/>
      <c r="BE15"/>
      <c r="BF15"/>
      <c r="BG15"/>
      <c r="BH15"/>
      <c r="BI15"/>
      <c r="BJ15"/>
      <c r="BK15"/>
      <c r="BL15" s="30"/>
      <c r="BM15" s="30"/>
      <c r="BN15" s="30"/>
      <c r="BO15"/>
      <c r="BP15"/>
      <c r="BQ15"/>
      <c r="BR15"/>
      <c r="BS15"/>
      <c r="BT15"/>
      <c r="BU15"/>
      <c r="BV15"/>
      <c r="BW15"/>
      <c r="BX15"/>
      <c r="BY15" s="30"/>
      <c r="BZ15"/>
      <c r="CA15"/>
      <c r="CB15"/>
      <c r="CC15"/>
      <c r="CD15"/>
      <c r="CE15"/>
      <c r="CF15"/>
      <c r="CG15"/>
      <c r="CH15"/>
      <c r="CI15"/>
      <c r="CJ15" s="30"/>
      <c r="CK15" s="30"/>
      <c r="CL15" s="30"/>
      <c r="CM15"/>
      <c r="CN15"/>
      <c r="CO15"/>
      <c r="CP15"/>
      <c r="CQ15"/>
      <c r="CR15"/>
      <c r="CS15"/>
      <c r="CT15"/>
      <c r="CU15"/>
      <c r="CV15"/>
      <c r="CW15" s="30"/>
      <c r="CX15" s="30"/>
      <c r="CY15" s="30"/>
      <c r="CZ15"/>
      <c r="DA15"/>
      <c r="DB15"/>
      <c r="DC15"/>
      <c r="DD15"/>
      <c r="DE15"/>
      <c r="DF15"/>
      <c r="DG15"/>
      <c r="DH15"/>
      <c r="DI15"/>
    </row>
    <row r="16" spans="1:113" x14ac:dyDescent="0.25">
      <c r="A16" s="30" t="s">
        <v>33</v>
      </c>
      <c r="B16" s="30" t="s">
        <v>48</v>
      </c>
      <c r="C16" s="30" t="s">
        <v>14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106.32000000000001</v>
      </c>
      <c r="K16">
        <v>0</v>
      </c>
      <c r="L16">
        <v>220.02</v>
      </c>
      <c r="M16">
        <v>0</v>
      </c>
      <c r="N16" s="30"/>
      <c r="O16" s="30"/>
      <c r="P16" s="30"/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 s="30"/>
      <c r="AB16" s="30"/>
      <c r="AC16" s="30"/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 s="30"/>
      <c r="AO16"/>
      <c r="AP16"/>
      <c r="AQ16"/>
      <c r="AR16"/>
      <c r="AS16"/>
      <c r="AT16"/>
      <c r="AU16"/>
      <c r="AV16"/>
      <c r="AW16"/>
      <c r="AX16"/>
      <c r="AY16" s="30"/>
      <c r="AZ16" s="30"/>
      <c r="BA16" s="30"/>
      <c r="BB16"/>
      <c r="BC16"/>
      <c r="BD16"/>
      <c r="BE16"/>
      <c r="BF16"/>
      <c r="BG16"/>
      <c r="BH16"/>
      <c r="BI16"/>
      <c r="BJ16"/>
      <c r="BK16"/>
      <c r="BL16" s="30"/>
      <c r="BM16" s="30"/>
      <c r="BN16" s="30"/>
      <c r="BO16"/>
      <c r="BP16"/>
      <c r="BQ16"/>
      <c r="BR16"/>
      <c r="BS16"/>
      <c r="BT16"/>
      <c r="BU16"/>
      <c r="BV16"/>
      <c r="BW16"/>
      <c r="BX16"/>
      <c r="BY16" s="30"/>
      <c r="BZ16"/>
      <c r="CA16"/>
      <c r="CB16"/>
      <c r="CC16"/>
      <c r="CD16"/>
      <c r="CE16"/>
      <c r="CF16"/>
      <c r="CG16"/>
      <c r="CH16"/>
      <c r="CI16"/>
      <c r="CJ16" s="30"/>
      <c r="CK16" s="30"/>
      <c r="CL16" s="30"/>
      <c r="CM16"/>
      <c r="CN16"/>
      <c r="CO16"/>
      <c r="CP16"/>
      <c r="CQ16"/>
      <c r="CR16"/>
      <c r="CS16"/>
      <c r="CT16"/>
      <c r="CU16"/>
      <c r="CV16"/>
      <c r="CW16" s="30"/>
      <c r="CX16" s="30"/>
      <c r="CY16" s="30"/>
      <c r="CZ16"/>
      <c r="DA16"/>
      <c r="DB16"/>
      <c r="DC16"/>
      <c r="DD16"/>
      <c r="DE16"/>
      <c r="DF16"/>
      <c r="DG16"/>
      <c r="DH16"/>
      <c r="DI16"/>
    </row>
    <row r="17" spans="1:113" x14ac:dyDescent="0.25">
      <c r="A17" s="30" t="s">
        <v>35</v>
      </c>
      <c r="B17" s="30" t="s">
        <v>48</v>
      </c>
      <c r="C17" s="30" t="s">
        <v>14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122.77000000000001</v>
      </c>
      <c r="K17">
        <v>0</v>
      </c>
      <c r="L17">
        <v>252.51000000000002</v>
      </c>
      <c r="M17">
        <v>0</v>
      </c>
      <c r="N17" s="30"/>
      <c r="O17" s="30"/>
      <c r="P17" s="30"/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 s="30"/>
      <c r="AB17" s="30"/>
      <c r="AC17" s="30"/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 s="30"/>
      <c r="AO17"/>
      <c r="AP17"/>
      <c r="AQ17"/>
      <c r="AR17"/>
      <c r="AS17"/>
      <c r="AT17"/>
      <c r="AU17"/>
      <c r="AV17"/>
      <c r="AW17"/>
      <c r="AX17"/>
      <c r="AY17" s="30"/>
      <c r="AZ17" s="30"/>
      <c r="BA17" s="30"/>
      <c r="BB17"/>
      <c r="BC17"/>
      <c r="BD17"/>
      <c r="BE17"/>
      <c r="BF17"/>
      <c r="BG17"/>
      <c r="BH17"/>
      <c r="BI17"/>
      <c r="BJ17"/>
      <c r="BK17"/>
      <c r="BL17" s="30"/>
      <c r="BM17" s="30"/>
      <c r="BN17" s="30"/>
      <c r="BO17"/>
      <c r="BP17"/>
      <c r="BQ17"/>
      <c r="BR17"/>
      <c r="BS17"/>
      <c r="BT17"/>
      <c r="BU17"/>
      <c r="BV17"/>
      <c r="BW17"/>
      <c r="BX17"/>
      <c r="BY17" s="30"/>
      <c r="BZ17"/>
      <c r="CA17"/>
      <c r="CB17"/>
      <c r="CC17"/>
      <c r="CD17"/>
      <c r="CE17"/>
      <c r="CF17"/>
      <c r="CG17"/>
      <c r="CH17"/>
      <c r="CI17"/>
      <c r="CJ17" s="30"/>
      <c r="CK17" s="30"/>
      <c r="CL17" s="30"/>
      <c r="CM17"/>
      <c r="CN17"/>
      <c r="CO17"/>
      <c r="CP17"/>
      <c r="CQ17"/>
      <c r="CR17"/>
      <c r="CS17"/>
      <c r="CT17"/>
      <c r="CU17"/>
      <c r="CV17"/>
      <c r="CW17" s="30"/>
      <c r="CX17" s="30"/>
      <c r="CY17" s="30"/>
      <c r="CZ17"/>
      <c r="DA17"/>
      <c r="DB17"/>
      <c r="DC17"/>
      <c r="DD17"/>
      <c r="DE17"/>
      <c r="DF17"/>
      <c r="DG17"/>
      <c r="DH17"/>
      <c r="DI17"/>
    </row>
    <row r="18" spans="1:113" x14ac:dyDescent="0.25">
      <c r="A18" s="30" t="s">
        <v>31</v>
      </c>
      <c r="B18" s="30" t="s">
        <v>53</v>
      </c>
      <c r="C18" s="30" t="s">
        <v>14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119.2</v>
      </c>
      <c r="K18">
        <v>0</v>
      </c>
      <c r="L18">
        <v>246.52</v>
      </c>
      <c r="M18">
        <v>0</v>
      </c>
      <c r="N18" s="30"/>
      <c r="O18" s="30"/>
      <c r="P18" s="30"/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 s="30"/>
      <c r="AB18" s="30"/>
      <c r="AC18" s="30"/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 s="30"/>
      <c r="AO18"/>
      <c r="AP18"/>
      <c r="AQ18"/>
      <c r="AR18"/>
      <c r="AS18"/>
      <c r="AT18"/>
      <c r="AU18"/>
      <c r="AV18"/>
      <c r="AW18"/>
      <c r="AX18"/>
      <c r="AY18" s="30"/>
      <c r="AZ18" s="30"/>
      <c r="BA18" s="30"/>
      <c r="BB18"/>
      <c r="BC18"/>
      <c r="BD18"/>
      <c r="BE18"/>
      <c r="BF18"/>
      <c r="BG18"/>
      <c r="BH18"/>
      <c r="BI18"/>
      <c r="BJ18"/>
      <c r="BK18"/>
      <c r="BL18" s="30"/>
      <c r="BM18" s="30"/>
      <c r="BN18" s="30"/>
      <c r="BO18"/>
      <c r="BP18"/>
      <c r="BQ18"/>
      <c r="BR18"/>
      <c r="BS18"/>
      <c r="BT18"/>
      <c r="BU18"/>
      <c r="BV18"/>
      <c r="BW18"/>
      <c r="BX18"/>
      <c r="BY18" s="30"/>
      <c r="BZ18"/>
      <c r="CA18"/>
      <c r="CB18"/>
      <c r="CC18"/>
      <c r="CD18"/>
      <c r="CE18"/>
      <c r="CF18"/>
      <c r="CG18"/>
      <c r="CH18"/>
      <c r="CI18"/>
      <c r="CJ18" s="30"/>
      <c r="CK18" s="30"/>
      <c r="CL18" s="30"/>
      <c r="CM18"/>
      <c r="CN18"/>
      <c r="CO18"/>
      <c r="CP18"/>
      <c r="CQ18"/>
      <c r="CR18"/>
      <c r="CS18"/>
      <c r="CT18"/>
      <c r="CU18"/>
      <c r="CV18"/>
      <c r="CW18" s="30"/>
      <c r="CX18" s="30"/>
      <c r="CY18" s="30"/>
      <c r="CZ18"/>
      <c r="DA18"/>
      <c r="DB18"/>
      <c r="DC18"/>
      <c r="DD18"/>
      <c r="DE18"/>
      <c r="DF18"/>
      <c r="DG18"/>
      <c r="DH18"/>
      <c r="DI18"/>
    </row>
    <row r="19" spans="1:113" x14ac:dyDescent="0.25">
      <c r="A19" s="30" t="s">
        <v>33</v>
      </c>
      <c r="B19" s="30" t="s">
        <v>53</v>
      </c>
      <c r="C19" s="30" t="s">
        <v>14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137.70000000000002</v>
      </c>
      <c r="K19">
        <v>0</v>
      </c>
      <c r="L19">
        <v>285.61</v>
      </c>
      <c r="M19">
        <v>0</v>
      </c>
      <c r="N19" s="30"/>
      <c r="O19" s="30"/>
      <c r="P19" s="30"/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 s="30"/>
      <c r="AB19" s="30"/>
      <c r="AC19" s="30"/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 s="30"/>
      <c r="AO19"/>
      <c r="AP19"/>
      <c r="AQ19"/>
      <c r="AR19"/>
      <c r="AS19"/>
      <c r="AT19"/>
      <c r="AU19"/>
      <c r="AV19"/>
      <c r="AW19"/>
      <c r="AX19"/>
      <c r="AY19" s="30"/>
      <c r="AZ19" s="30"/>
      <c r="BA19" s="30"/>
      <c r="BB19"/>
      <c r="BC19"/>
      <c r="BD19"/>
      <c r="BE19"/>
      <c r="BF19"/>
      <c r="BG19"/>
      <c r="BH19"/>
      <c r="BI19"/>
      <c r="BJ19"/>
      <c r="BK19"/>
      <c r="BL19" s="30"/>
      <c r="BM19" s="30"/>
      <c r="BN19" s="30"/>
      <c r="BO19"/>
      <c r="BP19"/>
      <c r="BQ19"/>
      <c r="BR19"/>
      <c r="BS19"/>
      <c r="BT19"/>
      <c r="BU19"/>
      <c r="BV19"/>
      <c r="BW19"/>
      <c r="BX19"/>
      <c r="BY19" s="30"/>
      <c r="BZ19"/>
      <c r="CA19"/>
      <c r="CB19"/>
      <c r="CC19"/>
      <c r="CD19"/>
      <c r="CE19"/>
      <c r="CF19"/>
      <c r="CG19"/>
      <c r="CH19"/>
      <c r="CI19"/>
      <c r="CJ19" s="30"/>
      <c r="CK19" s="30"/>
      <c r="CL19" s="30"/>
      <c r="CM19"/>
      <c r="CN19"/>
      <c r="CO19"/>
      <c r="CP19"/>
      <c r="CQ19"/>
      <c r="CR19"/>
      <c r="CS19"/>
      <c r="CT19"/>
      <c r="CU19"/>
      <c r="CV19"/>
      <c r="CW19" s="30"/>
      <c r="CX19" s="30"/>
      <c r="CY19" s="30"/>
      <c r="CZ19"/>
      <c r="DA19"/>
      <c r="DB19"/>
      <c r="DC19"/>
      <c r="DD19"/>
      <c r="DE19"/>
      <c r="DF19"/>
      <c r="DG19"/>
      <c r="DH19"/>
      <c r="DI19"/>
    </row>
    <row r="20" spans="1:113" x14ac:dyDescent="0.25">
      <c r="A20" s="30" t="s">
        <v>35</v>
      </c>
      <c r="B20" s="30" t="s">
        <v>53</v>
      </c>
      <c r="C20" s="30" t="s">
        <v>14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162.04000000000002</v>
      </c>
      <c r="K20">
        <v>0</v>
      </c>
      <c r="L20">
        <v>336.44000000000005</v>
      </c>
      <c r="M20">
        <v>0</v>
      </c>
      <c r="N20" s="30"/>
      <c r="O20" s="30"/>
      <c r="P20" s="30"/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 s="30"/>
      <c r="AB20" s="30"/>
      <c r="AC20" s="30"/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 s="30"/>
      <c r="AO20"/>
      <c r="AP20"/>
      <c r="AQ20"/>
      <c r="AR20"/>
      <c r="AS20"/>
      <c r="AT20"/>
      <c r="AU20"/>
      <c r="AV20"/>
      <c r="AW20"/>
      <c r="AX20"/>
      <c r="AY20" s="30"/>
      <c r="AZ20" s="30"/>
      <c r="BA20" s="30"/>
      <c r="BB20"/>
      <c r="BC20"/>
      <c r="BD20"/>
      <c r="BE20"/>
      <c r="BF20"/>
      <c r="BG20"/>
      <c r="BH20"/>
      <c r="BI20"/>
      <c r="BJ20"/>
      <c r="BK20"/>
      <c r="BL20" s="30"/>
      <c r="BM20" s="30"/>
      <c r="BN20" s="30"/>
      <c r="BO20"/>
      <c r="BP20"/>
      <c r="BQ20"/>
      <c r="BR20"/>
      <c r="BS20"/>
      <c r="BT20"/>
      <c r="BU20"/>
      <c r="BV20"/>
      <c r="BW20"/>
      <c r="BX20"/>
      <c r="BY20" s="30"/>
      <c r="BZ20"/>
      <c r="CA20"/>
      <c r="CB20"/>
      <c r="CC20"/>
      <c r="CD20"/>
      <c r="CE20"/>
      <c r="CF20"/>
      <c r="CG20"/>
      <c r="CH20"/>
      <c r="CI20"/>
      <c r="CJ20" s="30"/>
      <c r="CK20" s="30"/>
      <c r="CL20" s="30"/>
      <c r="CM20"/>
      <c r="CN20"/>
      <c r="CO20"/>
      <c r="CP20"/>
      <c r="CQ20"/>
      <c r="CR20"/>
      <c r="CS20"/>
      <c r="CT20"/>
      <c r="CU20"/>
      <c r="CV20"/>
      <c r="CW20" s="30"/>
      <c r="CX20" s="30"/>
      <c r="CY20" s="30"/>
      <c r="CZ20"/>
      <c r="DA20"/>
      <c r="DB20"/>
      <c r="DC20"/>
      <c r="DD20"/>
      <c r="DE20"/>
      <c r="DF20"/>
      <c r="DG20"/>
      <c r="DH20"/>
      <c r="DI20"/>
    </row>
    <row r="21" spans="1:113" x14ac:dyDescent="0.25">
      <c r="A21" s="30" t="s">
        <v>31</v>
      </c>
      <c r="B21" s="30" t="s">
        <v>58</v>
      </c>
      <c r="C21" s="30" t="s">
        <v>14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128.34</v>
      </c>
      <c r="K21">
        <v>0</v>
      </c>
      <c r="L21">
        <v>296.31</v>
      </c>
      <c r="M21">
        <v>0</v>
      </c>
      <c r="N21" s="30"/>
      <c r="O21" s="30"/>
      <c r="P21" s="30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 s="30"/>
      <c r="AB21" s="30"/>
      <c r="AC21" s="30"/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 s="30"/>
      <c r="AO21"/>
      <c r="AP21"/>
      <c r="AQ21"/>
      <c r="AR21"/>
      <c r="AS21"/>
      <c r="AT21"/>
      <c r="AU21"/>
      <c r="AV21"/>
      <c r="AW21"/>
      <c r="AX21"/>
      <c r="AY21" s="30"/>
      <c r="AZ21" s="30"/>
      <c r="BA21" s="30"/>
      <c r="BB21"/>
      <c r="BC21"/>
      <c r="BD21"/>
      <c r="BE21"/>
      <c r="BF21"/>
      <c r="BG21"/>
      <c r="BH21"/>
      <c r="BI21"/>
      <c r="BJ21"/>
      <c r="BK21"/>
      <c r="BL21" s="30"/>
      <c r="BM21" s="30"/>
      <c r="BN21" s="30"/>
      <c r="BO21"/>
      <c r="BP21"/>
      <c r="BQ21"/>
      <c r="BR21"/>
      <c r="BS21"/>
      <c r="BT21"/>
      <c r="BU21"/>
      <c r="BV21"/>
      <c r="BW21"/>
      <c r="BX21"/>
      <c r="BY21" s="30"/>
      <c r="BZ21"/>
      <c r="CA21"/>
      <c r="CB21"/>
      <c r="CC21"/>
      <c r="CD21"/>
      <c r="CE21"/>
      <c r="CF21"/>
      <c r="CG21"/>
      <c r="CH21"/>
      <c r="CI21"/>
      <c r="CJ21" s="30"/>
      <c r="CK21" s="30"/>
      <c r="CL21" s="30"/>
      <c r="CM21"/>
      <c r="CN21"/>
      <c r="CO21"/>
      <c r="CP21"/>
      <c r="CQ21"/>
      <c r="CR21"/>
      <c r="CS21"/>
      <c r="CT21"/>
      <c r="CU21"/>
      <c r="CV21"/>
      <c r="CW21" s="30"/>
      <c r="CX21" s="30"/>
      <c r="CY21" s="30"/>
      <c r="CZ21"/>
      <c r="DA21"/>
      <c r="DB21"/>
      <c r="DC21"/>
      <c r="DD21"/>
      <c r="DE21"/>
      <c r="DF21"/>
      <c r="DG21"/>
      <c r="DH21"/>
      <c r="DI21"/>
    </row>
    <row r="22" spans="1:113" x14ac:dyDescent="0.25">
      <c r="A22" s="30" t="s">
        <v>33</v>
      </c>
      <c r="B22" s="30" t="s">
        <v>58</v>
      </c>
      <c r="C22" s="30" t="s">
        <v>14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154.79000000000002</v>
      </c>
      <c r="K22">
        <v>0</v>
      </c>
      <c r="L22">
        <v>306.94</v>
      </c>
      <c r="M22">
        <v>0</v>
      </c>
      <c r="N22" s="30"/>
      <c r="O22" s="30"/>
      <c r="P22" s="30"/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 s="30"/>
      <c r="AB22" s="30"/>
      <c r="AC22" s="30"/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 s="30"/>
      <c r="AO22"/>
      <c r="AP22"/>
      <c r="AQ22"/>
      <c r="AR22"/>
      <c r="AS22"/>
      <c r="AT22"/>
      <c r="AU22"/>
      <c r="AV22"/>
      <c r="AW22"/>
      <c r="AX22"/>
      <c r="AY22" s="30"/>
      <c r="AZ22" s="30"/>
      <c r="BA22" s="30"/>
      <c r="BB22"/>
      <c r="BC22"/>
      <c r="BD22"/>
      <c r="BE22"/>
      <c r="BF22"/>
      <c r="BG22"/>
      <c r="BH22"/>
      <c r="BI22"/>
      <c r="BJ22"/>
      <c r="BK22"/>
      <c r="BL22" s="30"/>
      <c r="BM22" s="30"/>
      <c r="BN22" s="30"/>
      <c r="BO22"/>
      <c r="BP22"/>
      <c r="BQ22"/>
      <c r="BR22"/>
      <c r="BS22"/>
      <c r="BT22"/>
      <c r="BU22"/>
      <c r="BV22"/>
      <c r="BW22"/>
      <c r="BX22"/>
      <c r="BY22" s="30"/>
      <c r="BZ22"/>
      <c r="CA22"/>
      <c r="CB22"/>
      <c r="CC22"/>
      <c r="CD22"/>
      <c r="CE22"/>
      <c r="CF22"/>
      <c r="CG22"/>
      <c r="CH22"/>
      <c r="CI22"/>
      <c r="CJ22" s="30"/>
      <c r="CK22" s="30"/>
      <c r="CL22" s="30"/>
      <c r="CM22"/>
      <c r="CN22"/>
      <c r="CO22"/>
      <c r="CP22"/>
      <c r="CQ22"/>
      <c r="CR22"/>
      <c r="CS22"/>
      <c r="CT22"/>
      <c r="CU22"/>
      <c r="CV22"/>
      <c r="CW22" s="30"/>
      <c r="CX22" s="30"/>
      <c r="CY22" s="30"/>
      <c r="CZ22"/>
      <c r="DA22"/>
      <c r="DB22"/>
      <c r="DC22"/>
      <c r="DD22"/>
      <c r="DE22"/>
      <c r="DF22"/>
      <c r="DG22"/>
      <c r="DH22"/>
      <c r="DI22"/>
    </row>
    <row r="23" spans="1:113" x14ac:dyDescent="0.25">
      <c r="A23" s="30" t="s">
        <v>35</v>
      </c>
      <c r="B23" s="30" t="s">
        <v>58</v>
      </c>
      <c r="C23" s="30" t="s">
        <v>14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178.23000000000002</v>
      </c>
      <c r="K23">
        <v>0</v>
      </c>
      <c r="L23">
        <v>353.49</v>
      </c>
      <c r="M23">
        <v>0</v>
      </c>
      <c r="N23" s="30"/>
      <c r="O23" s="30"/>
      <c r="P23" s="30"/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 s="30"/>
      <c r="AB23" s="30"/>
      <c r="AC23" s="30"/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 s="30"/>
      <c r="AO23"/>
      <c r="AP23"/>
      <c r="AQ23"/>
      <c r="AR23"/>
      <c r="AS23"/>
      <c r="AT23"/>
      <c r="AU23"/>
      <c r="AV23"/>
      <c r="AW23"/>
      <c r="AX23"/>
      <c r="AY23" s="30"/>
      <c r="AZ23" s="30"/>
      <c r="BA23" s="30"/>
      <c r="BB23"/>
      <c r="BC23"/>
      <c r="BD23"/>
      <c r="BE23"/>
      <c r="BF23"/>
      <c r="BG23"/>
      <c r="BH23"/>
      <c r="BI23"/>
      <c r="BJ23"/>
      <c r="BK23"/>
      <c r="BL23" s="30"/>
      <c r="BM23" s="30"/>
      <c r="BN23" s="30"/>
      <c r="BO23"/>
      <c r="BP23"/>
      <c r="BQ23"/>
      <c r="BR23"/>
      <c r="BS23"/>
      <c r="BT23"/>
      <c r="BU23"/>
      <c r="BV23"/>
      <c r="BW23"/>
      <c r="BX23"/>
      <c r="BY23" s="30"/>
      <c r="BZ23"/>
      <c r="CA23"/>
      <c r="CB23"/>
      <c r="CC23"/>
      <c r="CD23"/>
      <c r="CE23"/>
      <c r="CF23"/>
      <c r="CG23"/>
      <c r="CH23"/>
      <c r="CI23"/>
      <c r="CJ23" s="30"/>
      <c r="CK23" s="30"/>
      <c r="CL23" s="30"/>
      <c r="CM23"/>
      <c r="CN23"/>
      <c r="CO23"/>
      <c r="CP23"/>
      <c r="CQ23"/>
      <c r="CR23"/>
      <c r="CS23"/>
      <c r="CT23"/>
      <c r="CU23"/>
      <c r="CV23"/>
      <c r="CW23" s="30"/>
      <c r="CX23" s="30"/>
      <c r="CY23" s="30"/>
      <c r="CZ23"/>
      <c r="DA23"/>
      <c r="DB23"/>
      <c r="DC23"/>
      <c r="DD23"/>
      <c r="DE23"/>
      <c r="DF23"/>
      <c r="DG23"/>
      <c r="DH23"/>
      <c r="DI23"/>
    </row>
    <row r="24" spans="1:113" x14ac:dyDescent="0.25">
      <c r="A24" s="30" t="s">
        <v>37</v>
      </c>
      <c r="B24" s="30" t="s">
        <v>58</v>
      </c>
      <c r="C24" s="30" t="s">
        <v>14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205.33</v>
      </c>
      <c r="K24">
        <v>0</v>
      </c>
      <c r="L24">
        <v>406.11</v>
      </c>
      <c r="M24">
        <v>0</v>
      </c>
      <c r="N24" s="30"/>
      <c r="O24" s="30"/>
      <c r="P24" s="30"/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 s="30"/>
      <c r="AB24" s="30"/>
      <c r="AC24" s="30"/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 s="30"/>
      <c r="AO24"/>
      <c r="AP24"/>
      <c r="AQ24"/>
      <c r="AR24"/>
      <c r="AS24"/>
      <c r="AT24"/>
      <c r="AU24"/>
      <c r="AV24"/>
      <c r="AW24"/>
      <c r="AX24"/>
      <c r="AY24" s="30"/>
      <c r="AZ24" s="30"/>
      <c r="BA24" s="30"/>
      <c r="BB24"/>
      <c r="BC24"/>
      <c r="BD24"/>
      <c r="BE24"/>
      <c r="BF24"/>
      <c r="BG24"/>
      <c r="BH24"/>
      <c r="BI24"/>
      <c r="BJ24"/>
      <c r="BK24"/>
      <c r="BL24" s="30"/>
      <c r="BM24" s="30"/>
      <c r="BN24" s="30"/>
      <c r="BO24"/>
      <c r="BP24"/>
      <c r="BQ24"/>
      <c r="BR24"/>
      <c r="BS24"/>
      <c r="BT24"/>
      <c r="BU24"/>
      <c r="BV24"/>
      <c r="BW24"/>
      <c r="BX24"/>
      <c r="BY24" s="30"/>
      <c r="BZ24"/>
      <c r="CA24"/>
      <c r="CB24"/>
      <c r="CC24"/>
      <c r="CD24"/>
      <c r="CE24"/>
      <c r="CF24"/>
      <c r="CG24"/>
      <c r="CH24"/>
      <c r="CI24"/>
      <c r="CJ24" s="30"/>
      <c r="CK24" s="30"/>
      <c r="CL24" s="30"/>
      <c r="CM24"/>
      <c r="CN24"/>
      <c r="CO24"/>
      <c r="CP24"/>
      <c r="CQ24"/>
      <c r="CR24"/>
      <c r="CS24"/>
      <c r="CT24"/>
      <c r="CU24"/>
      <c r="CV24"/>
      <c r="CW24" s="30"/>
      <c r="CX24" s="30"/>
      <c r="CY24" s="30"/>
      <c r="CZ24"/>
      <c r="DA24"/>
      <c r="DB24"/>
      <c r="DC24"/>
      <c r="DD24"/>
      <c r="DE24"/>
      <c r="DF24"/>
      <c r="DG24"/>
      <c r="DH24"/>
      <c r="DI24"/>
    </row>
    <row r="25" spans="1:113" x14ac:dyDescent="0.25">
      <c r="A25" s="30" t="s">
        <v>31</v>
      </c>
      <c r="B25" s="30" t="s">
        <v>64</v>
      </c>
      <c r="C25" s="30" t="s">
        <v>14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148.47000000000003</v>
      </c>
      <c r="K25">
        <v>0</v>
      </c>
      <c r="L25">
        <v>310.10000000000002</v>
      </c>
      <c r="M25">
        <v>0</v>
      </c>
      <c r="N25" s="30"/>
      <c r="O25" s="30"/>
      <c r="P25" s="30"/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 s="30"/>
      <c r="AB25" s="30"/>
      <c r="AC25" s="30"/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 s="30"/>
      <c r="AO25"/>
      <c r="AP25"/>
      <c r="AQ25"/>
      <c r="AR25"/>
      <c r="AS25"/>
      <c r="AT25"/>
      <c r="AU25"/>
      <c r="AV25"/>
      <c r="AW25"/>
      <c r="AX25"/>
      <c r="AY25" s="30"/>
      <c r="AZ25" s="30"/>
      <c r="BA25" s="30"/>
      <c r="BB25"/>
      <c r="BC25"/>
      <c r="BD25"/>
      <c r="BE25"/>
      <c r="BF25"/>
      <c r="BG25"/>
      <c r="BH25"/>
      <c r="BI25"/>
      <c r="BJ25"/>
      <c r="BK25"/>
      <c r="BL25" s="30"/>
      <c r="BM25" s="30"/>
      <c r="BN25" s="30"/>
      <c r="BO25"/>
      <c r="BP25"/>
      <c r="BQ25"/>
      <c r="BR25"/>
      <c r="BS25"/>
      <c r="BT25"/>
      <c r="BU25"/>
      <c r="BV25"/>
      <c r="BW25"/>
      <c r="BX25"/>
      <c r="BY25" s="30"/>
      <c r="BZ25"/>
      <c r="CA25"/>
      <c r="CB25"/>
      <c r="CC25"/>
      <c r="CD25"/>
      <c r="CE25"/>
      <c r="CF25"/>
      <c r="CG25"/>
      <c r="CH25"/>
      <c r="CI25"/>
      <c r="CJ25" s="30"/>
      <c r="CK25" s="30"/>
      <c r="CL25" s="30"/>
      <c r="CM25"/>
      <c r="CN25"/>
      <c r="CO25"/>
      <c r="CP25"/>
      <c r="CQ25"/>
      <c r="CR25"/>
      <c r="CS25"/>
      <c r="CT25"/>
      <c r="CU25"/>
      <c r="CV25"/>
      <c r="CW25" s="30"/>
      <c r="CX25" s="30"/>
      <c r="CY25" s="30"/>
      <c r="CZ25"/>
      <c r="DA25"/>
      <c r="DB25"/>
      <c r="DC25"/>
      <c r="DD25"/>
      <c r="DE25"/>
      <c r="DF25"/>
      <c r="DG25"/>
      <c r="DH25"/>
      <c r="DI25"/>
    </row>
    <row r="26" spans="1:113" x14ac:dyDescent="0.25">
      <c r="A26" s="30" t="s">
        <v>33</v>
      </c>
      <c r="B26" s="30" t="s">
        <v>64</v>
      </c>
      <c r="C26" s="30" t="s">
        <v>14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167.42000000000002</v>
      </c>
      <c r="K26">
        <v>0</v>
      </c>
      <c r="L26">
        <v>349.94</v>
      </c>
      <c r="M26">
        <v>0</v>
      </c>
      <c r="N26" s="30"/>
      <c r="O26" s="30"/>
      <c r="P26" s="30"/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 s="30"/>
      <c r="AB26" s="30"/>
      <c r="AC26" s="30"/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 s="30"/>
      <c r="AO26"/>
      <c r="AP26"/>
      <c r="AQ26"/>
      <c r="AR26"/>
      <c r="AS26"/>
      <c r="AT26"/>
      <c r="AU26"/>
      <c r="AV26"/>
      <c r="AW26"/>
      <c r="AX26"/>
      <c r="AY26" s="30"/>
      <c r="AZ26" s="30"/>
      <c r="BA26" s="30"/>
      <c r="BB26"/>
      <c r="BC26"/>
      <c r="BD26"/>
      <c r="BE26"/>
      <c r="BF26"/>
      <c r="BG26"/>
      <c r="BH26"/>
      <c r="BI26"/>
      <c r="BJ26"/>
      <c r="BK26"/>
      <c r="BL26" s="30"/>
      <c r="BM26" s="30"/>
      <c r="BN26" s="30"/>
      <c r="BO26"/>
      <c r="BP26"/>
      <c r="BQ26"/>
      <c r="BR26"/>
      <c r="BS26"/>
      <c r="BT26"/>
      <c r="BU26"/>
      <c r="BV26"/>
      <c r="BW26"/>
      <c r="BX26"/>
      <c r="BY26" s="30"/>
      <c r="BZ26"/>
      <c r="CA26"/>
      <c r="CB26"/>
      <c r="CC26"/>
      <c r="CD26"/>
      <c r="CE26"/>
      <c r="CF26"/>
      <c r="CG26"/>
      <c r="CH26"/>
      <c r="CI26"/>
      <c r="CJ26" s="30"/>
      <c r="CK26" s="30"/>
      <c r="CL26" s="30"/>
      <c r="CM26"/>
      <c r="CN26"/>
      <c r="CO26"/>
      <c r="CP26"/>
      <c r="CQ26"/>
      <c r="CR26"/>
      <c r="CS26"/>
      <c r="CT26"/>
      <c r="CU26"/>
      <c r="CV26"/>
      <c r="CW26" s="30"/>
      <c r="CX26" s="30"/>
      <c r="CY26" s="30"/>
      <c r="CZ26"/>
      <c r="DA26"/>
      <c r="DB26"/>
      <c r="DC26"/>
      <c r="DD26"/>
      <c r="DE26"/>
      <c r="DF26"/>
      <c r="DG26"/>
      <c r="DH26"/>
      <c r="DI26"/>
    </row>
    <row r="27" spans="1:113" x14ac:dyDescent="0.25">
      <c r="A27" s="30" t="s">
        <v>35</v>
      </c>
      <c r="B27" s="30" t="s">
        <v>64</v>
      </c>
      <c r="C27" s="30" t="s">
        <v>14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191.14000000000001</v>
      </c>
      <c r="K27">
        <v>0</v>
      </c>
      <c r="L27">
        <v>398.15000000000003</v>
      </c>
      <c r="M27">
        <v>0</v>
      </c>
      <c r="N27" s="30"/>
      <c r="O27" s="30"/>
      <c r="P27" s="30"/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 s="30"/>
      <c r="AB27" s="30"/>
      <c r="AC27" s="30"/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 s="30"/>
      <c r="AO27"/>
      <c r="AP27"/>
      <c r="AQ27"/>
      <c r="AR27"/>
      <c r="AS27"/>
      <c r="AT27"/>
      <c r="AU27"/>
      <c r="AV27"/>
      <c r="AW27"/>
      <c r="AX27"/>
      <c r="AY27" s="30"/>
      <c r="AZ27" s="30"/>
      <c r="BA27" s="30"/>
      <c r="BB27"/>
      <c r="BC27"/>
      <c r="BD27"/>
      <c r="BE27"/>
      <c r="BF27"/>
      <c r="BG27"/>
      <c r="BH27"/>
      <c r="BI27"/>
      <c r="BJ27"/>
      <c r="BK27"/>
      <c r="BL27" s="30"/>
      <c r="BM27" s="30"/>
      <c r="BN27" s="30"/>
      <c r="BO27"/>
      <c r="BP27"/>
      <c r="BQ27"/>
      <c r="BR27"/>
      <c r="BS27"/>
      <c r="BT27"/>
      <c r="BU27"/>
      <c r="BV27"/>
      <c r="BW27"/>
      <c r="BX27"/>
      <c r="BY27" s="30"/>
      <c r="BZ27"/>
      <c r="CA27"/>
      <c r="CB27"/>
      <c r="CC27"/>
      <c r="CD27"/>
      <c r="CE27"/>
      <c r="CF27"/>
      <c r="CG27"/>
      <c r="CH27"/>
      <c r="CI27"/>
      <c r="CJ27" s="30"/>
      <c r="CK27" s="30"/>
      <c r="CL27" s="30"/>
      <c r="CM27"/>
      <c r="CN27"/>
      <c r="CO27"/>
      <c r="CP27"/>
      <c r="CQ27"/>
      <c r="CR27"/>
      <c r="CS27"/>
      <c r="CT27"/>
      <c r="CU27"/>
      <c r="CV27"/>
      <c r="CW27" s="30"/>
      <c r="CX27" s="30"/>
      <c r="CY27" s="30"/>
      <c r="CZ27"/>
      <c r="DA27"/>
      <c r="DB27"/>
      <c r="DC27"/>
      <c r="DD27"/>
      <c r="DE27"/>
      <c r="DF27"/>
      <c r="DG27"/>
      <c r="DH27"/>
      <c r="DI27"/>
    </row>
    <row r="28" spans="1:113" x14ac:dyDescent="0.25">
      <c r="A28" s="30" t="s">
        <v>37</v>
      </c>
      <c r="B28" s="30" t="s">
        <v>64</v>
      </c>
      <c r="C28" s="30" t="s">
        <v>14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219.85000000000002</v>
      </c>
      <c r="K28">
        <v>0</v>
      </c>
      <c r="L28">
        <v>458.86</v>
      </c>
      <c r="M28">
        <v>0</v>
      </c>
      <c r="N28" s="30"/>
      <c r="O28" s="30"/>
      <c r="P28" s="30"/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 s="30"/>
      <c r="AB28" s="30"/>
      <c r="AC28" s="30"/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 s="30"/>
      <c r="AO28"/>
      <c r="AP28"/>
      <c r="AQ28"/>
      <c r="AR28"/>
      <c r="AS28"/>
      <c r="AT28"/>
      <c r="AU28"/>
      <c r="AV28"/>
      <c r="AW28"/>
      <c r="AX28"/>
      <c r="AY28" s="30"/>
      <c r="AZ28" s="30"/>
      <c r="BA28" s="30"/>
      <c r="BB28"/>
      <c r="BC28"/>
      <c r="BD28"/>
      <c r="BE28"/>
      <c r="BF28"/>
      <c r="BG28"/>
      <c r="BH28"/>
      <c r="BI28"/>
      <c r="BJ28"/>
      <c r="BK28"/>
      <c r="BL28" s="30"/>
      <c r="BM28" s="30"/>
      <c r="BN28" s="30"/>
      <c r="BO28"/>
      <c r="BP28"/>
      <c r="BQ28"/>
      <c r="BR28"/>
      <c r="BS28"/>
      <c r="BT28"/>
      <c r="BU28"/>
      <c r="BV28"/>
      <c r="BW28"/>
      <c r="BX28"/>
      <c r="BY28" s="30"/>
      <c r="BZ28"/>
      <c r="CA28"/>
      <c r="CB28"/>
      <c r="CC28"/>
      <c r="CD28"/>
      <c r="CE28"/>
      <c r="CF28"/>
      <c r="CG28"/>
      <c r="CH28"/>
      <c r="CI28"/>
      <c r="CJ28" s="30"/>
      <c r="CK28" s="30"/>
      <c r="CL28" s="30"/>
      <c r="CM28"/>
      <c r="CN28"/>
      <c r="CO28"/>
      <c r="CP28"/>
      <c r="CQ28"/>
      <c r="CR28"/>
      <c r="CS28"/>
      <c r="CT28"/>
      <c r="CU28"/>
      <c r="CV28"/>
      <c r="CW28" s="30"/>
      <c r="CX28" s="30"/>
      <c r="CY28" s="30"/>
      <c r="CZ28"/>
      <c r="DA28"/>
      <c r="DB28"/>
      <c r="DC28"/>
      <c r="DD28"/>
      <c r="DE28"/>
      <c r="DF28"/>
      <c r="DG28"/>
      <c r="DH28"/>
      <c r="DI28"/>
    </row>
    <row r="29" spans="1:113" x14ac:dyDescent="0.25">
      <c r="A29" s="30" t="s">
        <v>31</v>
      </c>
      <c r="B29" s="30" t="s">
        <v>70</v>
      </c>
      <c r="C29" s="30" t="s">
        <v>14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165.20000000000002</v>
      </c>
      <c r="K29">
        <v>0</v>
      </c>
      <c r="L29">
        <v>296.31</v>
      </c>
      <c r="M29">
        <v>0</v>
      </c>
      <c r="N29" s="30"/>
      <c r="O29" s="30"/>
      <c r="P29" s="30"/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 s="30"/>
      <c r="AB29" s="30"/>
      <c r="AC29" s="30"/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 s="30"/>
      <c r="AO29"/>
      <c r="AP29"/>
      <c r="AQ29"/>
      <c r="AR29"/>
      <c r="AS29"/>
      <c r="AT29"/>
      <c r="AU29"/>
      <c r="AV29"/>
      <c r="AW29"/>
      <c r="AX29"/>
      <c r="AY29" s="30"/>
      <c r="AZ29" s="30"/>
      <c r="BA29" s="30"/>
      <c r="BB29"/>
      <c r="BC29"/>
      <c r="BD29"/>
      <c r="BE29"/>
      <c r="BF29"/>
      <c r="BG29"/>
      <c r="BH29"/>
      <c r="BI29"/>
      <c r="BJ29"/>
      <c r="BK29"/>
      <c r="BL29" s="30"/>
      <c r="BM29" s="30"/>
      <c r="BN29" s="30"/>
      <c r="BO29"/>
      <c r="BP29"/>
      <c r="BQ29"/>
      <c r="BR29"/>
      <c r="BS29"/>
      <c r="BT29"/>
      <c r="BU29"/>
      <c r="BV29"/>
      <c r="BW29"/>
      <c r="BX29"/>
      <c r="BY29" s="30"/>
      <c r="BZ29"/>
      <c r="CA29"/>
      <c r="CB29"/>
      <c r="CC29"/>
      <c r="CD29"/>
      <c r="CE29"/>
      <c r="CF29"/>
      <c r="CG29"/>
      <c r="CH29"/>
      <c r="CI29"/>
      <c r="CJ29" s="30"/>
      <c r="CK29" s="30"/>
      <c r="CL29" s="30"/>
      <c r="CM29"/>
      <c r="CN29"/>
      <c r="CO29"/>
      <c r="CP29"/>
      <c r="CQ29"/>
      <c r="CR29"/>
      <c r="CS29"/>
      <c r="CT29"/>
      <c r="CU29"/>
      <c r="CV29"/>
      <c r="CW29" s="30"/>
      <c r="CX29" s="30"/>
      <c r="CY29" s="30"/>
      <c r="CZ29"/>
      <c r="DA29"/>
      <c r="DB29"/>
      <c r="DC29"/>
      <c r="DD29"/>
      <c r="DE29"/>
      <c r="DF29"/>
      <c r="DG29"/>
      <c r="DH29"/>
      <c r="DI29"/>
    </row>
    <row r="30" spans="1:113" x14ac:dyDescent="0.25">
      <c r="A30" s="30" t="s">
        <v>33</v>
      </c>
      <c r="B30" s="30" t="s">
        <v>70</v>
      </c>
      <c r="C30" s="30" t="s">
        <v>14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187.3</v>
      </c>
      <c r="K30">
        <v>0</v>
      </c>
      <c r="L30">
        <v>334.43</v>
      </c>
      <c r="M30">
        <v>0</v>
      </c>
      <c r="N30" s="30"/>
      <c r="O30" s="30"/>
      <c r="P30" s="30"/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 s="30"/>
      <c r="AB30" s="30"/>
      <c r="AC30" s="30"/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 s="30"/>
      <c r="AO30"/>
      <c r="AP30"/>
      <c r="AQ30"/>
      <c r="AR30"/>
      <c r="AS30"/>
      <c r="AT30"/>
      <c r="AU30"/>
      <c r="AV30"/>
      <c r="AW30"/>
      <c r="AX30"/>
      <c r="AY30" s="30"/>
      <c r="AZ30" s="30"/>
      <c r="BA30" s="30"/>
      <c r="BB30"/>
      <c r="BC30"/>
      <c r="BD30"/>
      <c r="BE30"/>
      <c r="BF30"/>
      <c r="BG30"/>
      <c r="BH30"/>
      <c r="BI30"/>
      <c r="BJ30"/>
      <c r="BK30"/>
      <c r="BL30" s="30"/>
      <c r="BM30" s="30"/>
      <c r="BN30" s="30"/>
      <c r="BO30"/>
      <c r="BP30"/>
      <c r="BQ30"/>
      <c r="BR30"/>
      <c r="BS30"/>
      <c r="BT30"/>
      <c r="BU30"/>
      <c r="BV30"/>
      <c r="BW30"/>
      <c r="BX30"/>
      <c r="BY30" s="30"/>
      <c r="BZ30"/>
      <c r="CA30"/>
      <c r="CB30"/>
      <c r="CC30"/>
      <c r="CD30"/>
      <c r="CE30"/>
      <c r="CF30"/>
      <c r="CG30"/>
      <c r="CH30"/>
      <c r="CI30"/>
      <c r="CJ30" s="30"/>
      <c r="CK30" s="30"/>
      <c r="CL30" s="30"/>
      <c r="CM30"/>
      <c r="CN30"/>
      <c r="CO30"/>
      <c r="CP30"/>
      <c r="CQ30"/>
      <c r="CR30"/>
      <c r="CS30"/>
      <c r="CT30"/>
      <c r="CU30"/>
      <c r="CV30"/>
      <c r="CW30" s="30"/>
      <c r="CX30" s="30"/>
      <c r="CY30" s="30"/>
      <c r="CZ30"/>
      <c r="DA30"/>
      <c r="DB30"/>
      <c r="DC30"/>
      <c r="DD30"/>
      <c r="DE30"/>
      <c r="DF30"/>
      <c r="DG30"/>
      <c r="DH30"/>
      <c r="DI30"/>
    </row>
    <row r="31" spans="1:113" x14ac:dyDescent="0.25">
      <c r="A31" s="30" t="s">
        <v>31</v>
      </c>
      <c r="B31" s="30" t="s">
        <v>74</v>
      </c>
      <c r="C31" s="30" t="s">
        <v>14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216.08</v>
      </c>
      <c r="K31">
        <v>0</v>
      </c>
      <c r="L31">
        <v>451.46000000000004</v>
      </c>
      <c r="M31">
        <v>0</v>
      </c>
      <c r="N31" s="30"/>
      <c r="O31" s="30"/>
      <c r="P31" s="30"/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 s="30"/>
      <c r="AB31" s="30"/>
      <c r="AC31" s="30"/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 s="30"/>
      <c r="AO31"/>
      <c r="AP31"/>
      <c r="AQ31"/>
      <c r="AR31"/>
      <c r="AS31"/>
      <c r="AT31"/>
      <c r="AU31"/>
      <c r="AV31"/>
      <c r="AW31"/>
      <c r="AX31"/>
      <c r="AY31" s="30"/>
      <c r="AZ31" s="30"/>
      <c r="BA31" s="30"/>
      <c r="BB31"/>
      <c r="BC31"/>
      <c r="BD31"/>
      <c r="BE31"/>
      <c r="BF31"/>
      <c r="BG31"/>
      <c r="BH31"/>
      <c r="BI31"/>
      <c r="BJ31"/>
      <c r="BK31"/>
      <c r="BL31" s="30"/>
      <c r="BM31" s="30"/>
      <c r="BN31" s="30"/>
      <c r="BO31"/>
      <c r="BP31"/>
      <c r="BQ31"/>
      <c r="BR31"/>
      <c r="BS31"/>
      <c r="BT31"/>
      <c r="BU31"/>
      <c r="BV31"/>
      <c r="BW31"/>
      <c r="BX31"/>
      <c r="BY31" s="30"/>
      <c r="BZ31"/>
      <c r="CA31"/>
      <c r="CB31"/>
      <c r="CC31"/>
      <c r="CD31"/>
      <c r="CE31"/>
      <c r="CF31"/>
      <c r="CG31"/>
      <c r="CH31"/>
      <c r="CI31"/>
      <c r="CJ31" s="30"/>
      <c r="CK31" s="30"/>
      <c r="CL31" s="30"/>
      <c r="CM31"/>
      <c r="CN31"/>
      <c r="CO31"/>
      <c r="CP31"/>
      <c r="CQ31"/>
      <c r="CR31"/>
      <c r="CS31"/>
      <c r="CT31"/>
      <c r="CU31"/>
      <c r="CV31"/>
      <c r="CW31" s="30"/>
      <c r="CX31" s="30"/>
      <c r="CY31" s="30"/>
      <c r="CZ31"/>
      <c r="DA31"/>
      <c r="DB31"/>
      <c r="DC31"/>
      <c r="DD31"/>
      <c r="DE31"/>
      <c r="DF31"/>
      <c r="DG31"/>
      <c r="DH31"/>
      <c r="DI31"/>
    </row>
    <row r="32" spans="1:113" x14ac:dyDescent="0.25">
      <c r="A32" s="30" t="s">
        <v>33</v>
      </c>
      <c r="B32" s="30" t="s">
        <v>74</v>
      </c>
      <c r="C32" s="30" t="s">
        <v>14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244.72000000000003</v>
      </c>
      <c r="K32">
        <v>0</v>
      </c>
      <c r="L32">
        <v>509.3</v>
      </c>
      <c r="M32">
        <v>0</v>
      </c>
      <c r="N32" s="30"/>
      <c r="O32" s="30"/>
      <c r="P32" s="30"/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 s="30"/>
      <c r="AB32" s="30"/>
      <c r="AC32" s="30"/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 s="30"/>
      <c r="AO32"/>
      <c r="AP32"/>
      <c r="AQ32"/>
      <c r="AR32"/>
      <c r="AS32"/>
      <c r="AT32"/>
      <c r="AU32"/>
      <c r="AV32"/>
      <c r="AW32"/>
      <c r="AX32"/>
      <c r="AY32" s="30"/>
      <c r="AZ32" s="30"/>
      <c r="BA32" s="30"/>
      <c r="BB32"/>
      <c r="BC32"/>
      <c r="BD32"/>
      <c r="BE32"/>
      <c r="BF32"/>
      <c r="BG32"/>
      <c r="BH32"/>
      <c r="BI32"/>
      <c r="BJ32"/>
      <c r="BK32"/>
      <c r="BL32" s="30"/>
      <c r="BM32" s="30"/>
      <c r="BN32" s="30"/>
      <c r="BO32"/>
      <c r="BP32"/>
      <c r="BQ32"/>
      <c r="BR32"/>
      <c r="BS32"/>
      <c r="BT32"/>
      <c r="BU32"/>
      <c r="BV32"/>
      <c r="BW32"/>
      <c r="BX32"/>
      <c r="BY32" s="30"/>
      <c r="BZ32"/>
      <c r="CA32"/>
      <c r="CB32"/>
      <c r="CC32"/>
      <c r="CD32"/>
      <c r="CE32"/>
      <c r="CF32"/>
      <c r="CG32"/>
      <c r="CH32"/>
      <c r="CI32"/>
      <c r="CJ32" s="30"/>
      <c r="CK32" s="30"/>
      <c r="CL32" s="30"/>
      <c r="CM32"/>
      <c r="CN32"/>
      <c r="CO32"/>
      <c r="CP32"/>
      <c r="CQ32"/>
      <c r="CR32"/>
      <c r="CS32"/>
      <c r="CT32"/>
      <c r="CU32"/>
      <c r="CV32"/>
      <c r="CW32" s="30"/>
      <c r="CX32" s="30"/>
      <c r="CY32" s="30"/>
      <c r="CZ32"/>
      <c r="DA32"/>
      <c r="DB32"/>
      <c r="DC32"/>
      <c r="DD32"/>
      <c r="DE32"/>
      <c r="DF32"/>
      <c r="DG32"/>
      <c r="DH32"/>
      <c r="DI32"/>
    </row>
    <row r="33" spans="1:113" x14ac:dyDescent="0.25">
      <c r="A33" s="30" t="s">
        <v>78</v>
      </c>
      <c r="B33" s="30" t="s">
        <v>79</v>
      </c>
      <c r="C33" s="30" t="s">
        <v>14</v>
      </c>
      <c r="D33">
        <v>0</v>
      </c>
      <c r="E33">
        <v>0</v>
      </c>
      <c r="F33">
        <v>0</v>
      </c>
      <c r="G33">
        <v>0</v>
      </c>
      <c r="H33">
        <v>0</v>
      </c>
      <c r="I33">
        <v>364.28000000000003</v>
      </c>
      <c r="J33">
        <v>146.63000000000002</v>
      </c>
      <c r="K33">
        <v>292.10000000000002</v>
      </c>
      <c r="L33">
        <v>364.28000000000003</v>
      </c>
      <c r="M33">
        <v>364.28000000000003</v>
      </c>
      <c r="N33" s="30"/>
      <c r="O33" s="30"/>
      <c r="P33" s="30"/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 s="30"/>
      <c r="AB33" s="30"/>
      <c r="AC33" s="30"/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 s="30"/>
      <c r="AO33"/>
      <c r="AP33"/>
      <c r="AQ33"/>
      <c r="AR33"/>
      <c r="AS33"/>
      <c r="AT33"/>
      <c r="AU33"/>
      <c r="AV33"/>
      <c r="AW33"/>
      <c r="AX33"/>
      <c r="AY33" s="30"/>
      <c r="AZ33" s="30"/>
      <c r="BA33" s="30"/>
      <c r="BB33"/>
      <c r="BC33"/>
      <c r="BD33"/>
      <c r="BE33"/>
      <c r="BF33"/>
      <c r="BG33"/>
      <c r="BH33"/>
      <c r="BI33"/>
      <c r="BJ33"/>
      <c r="BK33"/>
      <c r="BL33" s="30"/>
      <c r="BM33" s="30"/>
      <c r="BN33" s="30"/>
      <c r="BO33"/>
      <c r="BP33"/>
      <c r="BQ33"/>
      <c r="BR33"/>
      <c r="BS33"/>
      <c r="BT33"/>
      <c r="BU33"/>
      <c r="BV33"/>
      <c r="BW33"/>
      <c r="BX33"/>
      <c r="BY33" s="30"/>
      <c r="BZ33"/>
      <c r="CA33"/>
      <c r="CB33"/>
      <c r="CC33"/>
      <c r="CD33"/>
      <c r="CE33"/>
      <c r="CF33"/>
      <c r="CG33"/>
      <c r="CH33"/>
      <c r="CI33"/>
      <c r="CJ33" s="30"/>
      <c r="CK33" s="30"/>
      <c r="CL33" s="30"/>
      <c r="CM33"/>
      <c r="CN33"/>
      <c r="CO33"/>
      <c r="CP33"/>
      <c r="CQ33"/>
      <c r="CR33"/>
      <c r="CS33"/>
      <c r="CT33"/>
      <c r="CU33"/>
      <c r="CV33"/>
      <c r="CW33" s="30"/>
      <c r="CX33" s="30"/>
      <c r="CY33" s="30"/>
      <c r="CZ33"/>
      <c r="DA33"/>
      <c r="DB33"/>
      <c r="DC33"/>
      <c r="DD33"/>
      <c r="DE33"/>
      <c r="DF33"/>
      <c r="DG33"/>
      <c r="DH33"/>
      <c r="DI33"/>
    </row>
    <row r="34" spans="1:113" x14ac:dyDescent="0.25">
      <c r="A34" s="30" t="s">
        <v>81</v>
      </c>
      <c r="B34" s="30" t="s">
        <v>79</v>
      </c>
      <c r="C34" s="30" t="s">
        <v>14</v>
      </c>
      <c r="D34">
        <v>0</v>
      </c>
      <c r="E34">
        <v>0</v>
      </c>
      <c r="F34">
        <v>0</v>
      </c>
      <c r="G34">
        <v>0</v>
      </c>
      <c r="H34">
        <v>0</v>
      </c>
      <c r="I34">
        <v>454.42</v>
      </c>
      <c r="J34">
        <v>184.23000000000002</v>
      </c>
      <c r="K34">
        <v>364.69</v>
      </c>
      <c r="L34">
        <v>454.42</v>
      </c>
      <c r="M34">
        <v>454.42</v>
      </c>
      <c r="N34" s="30"/>
      <c r="O34" s="30"/>
      <c r="P34" s="30"/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 s="30"/>
      <c r="AB34" s="30"/>
      <c r="AC34" s="30"/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 s="30"/>
      <c r="AO34"/>
      <c r="AP34"/>
      <c r="AQ34"/>
      <c r="AR34"/>
      <c r="AS34"/>
      <c r="AT34"/>
      <c r="AU34"/>
      <c r="AV34"/>
      <c r="AW34"/>
      <c r="AX34"/>
      <c r="AY34" s="30"/>
      <c r="AZ34" s="30"/>
      <c r="BA34" s="30"/>
      <c r="BB34"/>
      <c r="BC34"/>
      <c r="BD34"/>
      <c r="BE34"/>
      <c r="BF34"/>
      <c r="BG34"/>
      <c r="BH34"/>
      <c r="BI34"/>
      <c r="BJ34"/>
      <c r="BK34"/>
      <c r="BL34" s="30"/>
      <c r="BM34" s="30"/>
      <c r="BN34" s="30"/>
      <c r="BO34"/>
      <c r="BP34"/>
      <c r="BQ34"/>
      <c r="BR34"/>
      <c r="BS34"/>
      <c r="BT34"/>
      <c r="BU34"/>
      <c r="BV34"/>
      <c r="BW34"/>
      <c r="BX34"/>
      <c r="BY34" s="30"/>
      <c r="BZ34"/>
      <c r="CA34"/>
      <c r="CB34"/>
      <c r="CC34"/>
      <c r="CD34"/>
      <c r="CE34"/>
      <c r="CF34"/>
      <c r="CG34"/>
      <c r="CH34"/>
      <c r="CI34"/>
      <c r="CJ34" s="30"/>
      <c r="CK34" s="30"/>
      <c r="CL34" s="30"/>
      <c r="CM34"/>
      <c r="CN34"/>
      <c r="CO34"/>
      <c r="CP34"/>
      <c r="CQ34"/>
      <c r="CR34"/>
      <c r="CS34"/>
      <c r="CT34"/>
      <c r="CU34"/>
      <c r="CV34"/>
      <c r="CW34" s="30"/>
      <c r="CX34" s="30"/>
      <c r="CY34" s="30"/>
      <c r="CZ34"/>
      <c r="DA34"/>
      <c r="DB34"/>
      <c r="DC34"/>
      <c r="DD34"/>
      <c r="DE34"/>
      <c r="DF34"/>
      <c r="DG34"/>
      <c r="DH34"/>
      <c r="DI34"/>
    </row>
    <row r="35" spans="1:113" x14ac:dyDescent="0.25">
      <c r="A35" s="30" t="s">
        <v>78</v>
      </c>
      <c r="B35" s="30" t="s">
        <v>84</v>
      </c>
      <c r="C35" s="30" t="s">
        <v>14</v>
      </c>
      <c r="D35">
        <v>0</v>
      </c>
      <c r="E35">
        <v>0</v>
      </c>
      <c r="F35">
        <v>0</v>
      </c>
      <c r="G35">
        <v>0</v>
      </c>
      <c r="H35">
        <v>0</v>
      </c>
      <c r="I35">
        <v>297.71000000000004</v>
      </c>
      <c r="J35">
        <v>123.13</v>
      </c>
      <c r="K35">
        <v>213.66</v>
      </c>
      <c r="L35">
        <v>297.71000000000004</v>
      </c>
      <c r="M35">
        <v>297.71000000000004</v>
      </c>
      <c r="N35" s="30"/>
      <c r="O35" s="30"/>
      <c r="P35" s="30"/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 s="30"/>
      <c r="AB35" s="30"/>
      <c r="AC35" s="30"/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 s="30"/>
      <c r="AO35"/>
      <c r="AP35"/>
      <c r="AQ35"/>
      <c r="AR35"/>
      <c r="AS35"/>
      <c r="AT35"/>
      <c r="AU35"/>
      <c r="AV35"/>
      <c r="AW35"/>
      <c r="AX35"/>
      <c r="AY35" s="30"/>
      <c r="AZ35" s="30"/>
      <c r="BA35" s="30"/>
      <c r="BB35"/>
      <c r="BC35"/>
      <c r="BD35"/>
      <c r="BE35"/>
      <c r="BF35"/>
      <c r="BG35"/>
      <c r="BH35"/>
      <c r="BI35"/>
      <c r="BJ35"/>
      <c r="BK35"/>
      <c r="BL35" s="30"/>
      <c r="BM35" s="30"/>
      <c r="BN35" s="30"/>
      <c r="BO35"/>
      <c r="BP35"/>
      <c r="BQ35"/>
      <c r="BR35"/>
      <c r="BS35"/>
      <c r="BT35"/>
      <c r="BU35"/>
      <c r="BV35"/>
      <c r="BW35"/>
      <c r="BX35"/>
      <c r="BY35" s="30"/>
      <c r="BZ35"/>
      <c r="CA35"/>
      <c r="CB35"/>
      <c r="CC35"/>
      <c r="CD35"/>
      <c r="CE35"/>
      <c r="CF35"/>
      <c r="CG35"/>
      <c r="CH35"/>
      <c r="CI35"/>
      <c r="CJ35" s="30"/>
      <c r="CK35" s="30"/>
      <c r="CL35" s="30"/>
      <c r="CM35"/>
      <c r="CN35"/>
      <c r="CO35"/>
      <c r="CP35"/>
      <c r="CQ35"/>
      <c r="CR35"/>
      <c r="CS35"/>
      <c r="CT35"/>
      <c r="CU35"/>
      <c r="CV35"/>
      <c r="CW35" s="30"/>
      <c r="CX35" s="30"/>
      <c r="CY35" s="30"/>
      <c r="CZ35"/>
      <c r="DA35"/>
      <c r="DB35"/>
      <c r="DC35"/>
      <c r="DD35"/>
      <c r="DE35"/>
      <c r="DF35"/>
      <c r="DG35"/>
      <c r="DH35"/>
      <c r="DI35"/>
    </row>
    <row r="36" spans="1:113" x14ac:dyDescent="0.25">
      <c r="A36" s="30" t="s">
        <v>81</v>
      </c>
      <c r="B36" s="30" t="s">
        <v>84</v>
      </c>
      <c r="C36" s="30" t="s">
        <v>14</v>
      </c>
      <c r="D36">
        <v>0</v>
      </c>
      <c r="E36">
        <v>0</v>
      </c>
      <c r="F36">
        <v>0</v>
      </c>
      <c r="G36">
        <v>0</v>
      </c>
      <c r="H36">
        <v>0</v>
      </c>
      <c r="I36">
        <v>408.32</v>
      </c>
      <c r="J36">
        <v>168.83</v>
      </c>
      <c r="K36">
        <v>292.99</v>
      </c>
      <c r="L36">
        <v>408.32</v>
      </c>
      <c r="M36">
        <v>408.32</v>
      </c>
      <c r="N36" s="30"/>
      <c r="O36" s="30"/>
      <c r="P36" s="30"/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 s="30"/>
      <c r="AB36" s="30"/>
      <c r="AC36" s="30"/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 s="30"/>
      <c r="AO36"/>
      <c r="AP36"/>
      <c r="AQ36"/>
      <c r="AR36"/>
      <c r="AS36"/>
      <c r="AT36"/>
      <c r="AU36"/>
      <c r="AV36"/>
      <c r="AW36"/>
      <c r="AX36"/>
      <c r="AY36" s="30"/>
      <c r="AZ36" s="30"/>
      <c r="BA36" s="30"/>
      <c r="BB36"/>
      <c r="BC36"/>
      <c r="BD36"/>
      <c r="BE36"/>
      <c r="BF36"/>
      <c r="BG36"/>
      <c r="BH36"/>
      <c r="BI36"/>
      <c r="BJ36"/>
      <c r="BK36"/>
      <c r="BL36" s="30"/>
      <c r="BM36" s="30"/>
      <c r="BN36" s="30"/>
      <c r="BO36"/>
      <c r="BP36"/>
      <c r="BQ36"/>
      <c r="BR36"/>
      <c r="BS36"/>
      <c r="BT36"/>
      <c r="BU36"/>
      <c r="BV36"/>
      <c r="BW36"/>
      <c r="BX36"/>
      <c r="BY36" s="30"/>
      <c r="BZ36"/>
      <c r="CA36"/>
      <c r="CB36"/>
      <c r="CC36"/>
      <c r="CD36"/>
      <c r="CE36"/>
      <c r="CF36"/>
      <c r="CG36"/>
      <c r="CH36"/>
      <c r="CI36"/>
      <c r="CJ36" s="30"/>
      <c r="CK36" s="30"/>
      <c r="CL36" s="30"/>
      <c r="CM36"/>
      <c r="CN36"/>
      <c r="CO36"/>
      <c r="CP36"/>
      <c r="CQ36"/>
      <c r="CR36"/>
      <c r="CS36"/>
      <c r="CT36"/>
      <c r="CU36"/>
      <c r="CV36"/>
      <c r="CW36" s="30"/>
      <c r="CX36" s="30"/>
      <c r="CY36" s="30"/>
      <c r="CZ36"/>
      <c r="DA36"/>
      <c r="DB36"/>
      <c r="DC36"/>
      <c r="DD36"/>
      <c r="DE36"/>
      <c r="DF36"/>
      <c r="DG36"/>
      <c r="DH36"/>
      <c r="DI36"/>
    </row>
    <row r="37" spans="1:113" x14ac:dyDescent="0.25">
      <c r="A37" s="30" t="s">
        <v>88</v>
      </c>
      <c r="B37" s="30" t="s">
        <v>89</v>
      </c>
      <c r="C37" s="30" t="s">
        <v>14</v>
      </c>
      <c r="D37">
        <v>0</v>
      </c>
      <c r="E37">
        <v>0</v>
      </c>
      <c r="F37">
        <v>0</v>
      </c>
      <c r="G37">
        <v>0</v>
      </c>
      <c r="H37">
        <v>0</v>
      </c>
      <c r="I37">
        <v>177.68</v>
      </c>
      <c r="J37">
        <v>68.290000000000006</v>
      </c>
      <c r="K37">
        <v>118.76000000000002</v>
      </c>
      <c r="L37">
        <v>177.68</v>
      </c>
      <c r="M37">
        <v>177.68</v>
      </c>
      <c r="N37" s="30"/>
      <c r="O37" s="30"/>
      <c r="P37" s="30"/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 s="30"/>
      <c r="AB37" s="30"/>
      <c r="AC37" s="30"/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 s="30"/>
      <c r="AO37"/>
      <c r="AP37"/>
      <c r="AQ37"/>
      <c r="AR37"/>
      <c r="AS37"/>
      <c r="AT37"/>
      <c r="AU37"/>
      <c r="AV37"/>
      <c r="AW37"/>
      <c r="AX37"/>
      <c r="AY37" s="30"/>
      <c r="AZ37" s="30"/>
      <c r="BA37" s="30"/>
      <c r="BB37"/>
      <c r="BC37"/>
      <c r="BD37"/>
      <c r="BE37"/>
      <c r="BF37"/>
      <c r="BG37"/>
      <c r="BH37"/>
      <c r="BI37"/>
      <c r="BJ37"/>
      <c r="BK37"/>
      <c r="BL37" s="30"/>
      <c r="BM37" s="30"/>
      <c r="BN37" s="30"/>
      <c r="BO37"/>
      <c r="BP37"/>
      <c r="BQ37"/>
      <c r="BR37"/>
      <c r="BS37"/>
      <c r="BT37"/>
      <c r="BU37"/>
      <c r="BV37"/>
      <c r="BW37"/>
      <c r="BX37"/>
      <c r="BY37" s="30"/>
      <c r="BZ37"/>
      <c r="CA37"/>
      <c r="CB37"/>
      <c r="CC37"/>
      <c r="CD37"/>
      <c r="CE37"/>
      <c r="CF37"/>
      <c r="CG37"/>
      <c r="CH37"/>
      <c r="CI37"/>
      <c r="CJ37" s="30"/>
      <c r="CK37" s="30"/>
      <c r="CL37" s="30"/>
      <c r="CM37"/>
      <c r="CN37"/>
      <c r="CO37"/>
      <c r="CP37"/>
      <c r="CQ37"/>
      <c r="CR37"/>
      <c r="CS37"/>
      <c r="CT37"/>
      <c r="CU37"/>
      <c r="CV37"/>
      <c r="CW37" s="30"/>
      <c r="CX37" s="30"/>
      <c r="CY37" s="30"/>
      <c r="CZ37"/>
      <c r="DA37"/>
      <c r="DB37"/>
      <c r="DC37"/>
      <c r="DD37"/>
      <c r="DE37"/>
      <c r="DF37"/>
      <c r="DG37"/>
      <c r="DH37"/>
      <c r="DI37"/>
    </row>
    <row r="38" spans="1:113" x14ac:dyDescent="0.25">
      <c r="A38" s="30" t="s">
        <v>91</v>
      </c>
      <c r="B38" s="30" t="s">
        <v>89</v>
      </c>
      <c r="C38" s="30" t="s">
        <v>14</v>
      </c>
      <c r="D38">
        <v>0</v>
      </c>
      <c r="E38">
        <v>0</v>
      </c>
      <c r="F38">
        <v>0</v>
      </c>
      <c r="G38">
        <v>0</v>
      </c>
      <c r="H38">
        <v>0</v>
      </c>
      <c r="I38">
        <v>203.23000000000002</v>
      </c>
      <c r="J38">
        <v>78.11</v>
      </c>
      <c r="K38">
        <v>135.85</v>
      </c>
      <c r="L38">
        <v>203.23000000000002</v>
      </c>
      <c r="M38">
        <v>203.23000000000002</v>
      </c>
      <c r="N38" s="30"/>
      <c r="O38" s="30"/>
      <c r="P38" s="30"/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 s="30"/>
      <c r="AB38" s="30"/>
      <c r="AC38" s="30"/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 s="30"/>
      <c r="AO38"/>
      <c r="AP38"/>
      <c r="AQ38"/>
      <c r="AR38"/>
      <c r="AS38"/>
      <c r="AT38"/>
      <c r="AU38"/>
      <c r="AV38"/>
      <c r="AW38"/>
      <c r="AX38"/>
      <c r="AY38" s="30"/>
      <c r="AZ38" s="30"/>
      <c r="BA38" s="30"/>
      <c r="BB38"/>
      <c r="BC38"/>
      <c r="BD38"/>
      <c r="BE38"/>
      <c r="BF38"/>
      <c r="BG38"/>
      <c r="BH38"/>
      <c r="BI38"/>
      <c r="BJ38"/>
      <c r="BK38"/>
      <c r="BL38" s="30"/>
      <c r="BM38" s="30"/>
      <c r="BN38" s="30"/>
      <c r="BO38"/>
      <c r="BP38"/>
      <c r="BQ38"/>
      <c r="BR38"/>
      <c r="BS38"/>
      <c r="BT38"/>
      <c r="BU38"/>
      <c r="BV38"/>
      <c r="BW38"/>
      <c r="BX38"/>
      <c r="BY38" s="30"/>
      <c r="BZ38"/>
      <c r="CA38"/>
      <c r="CB38"/>
      <c r="CC38"/>
      <c r="CD38"/>
      <c r="CE38"/>
      <c r="CF38"/>
      <c r="CG38"/>
      <c r="CH38"/>
      <c r="CI38"/>
      <c r="CJ38" s="30"/>
      <c r="CK38" s="30"/>
      <c r="CL38" s="30"/>
      <c r="CM38"/>
      <c r="CN38"/>
      <c r="CO38"/>
      <c r="CP38"/>
      <c r="CQ38"/>
      <c r="CR38"/>
      <c r="CS38"/>
      <c r="CT38"/>
      <c r="CU38"/>
      <c r="CV38"/>
      <c r="CW38" s="30"/>
      <c r="CX38" s="30"/>
      <c r="CY38" s="30"/>
      <c r="CZ38"/>
      <c r="DA38"/>
      <c r="DB38"/>
      <c r="DC38"/>
      <c r="DD38"/>
      <c r="DE38"/>
      <c r="DF38"/>
      <c r="DG38"/>
      <c r="DH38"/>
      <c r="DI38"/>
    </row>
    <row r="39" spans="1:113" x14ac:dyDescent="0.25">
      <c r="A39" s="30" t="s">
        <v>93</v>
      </c>
      <c r="B39" s="30" t="s">
        <v>89</v>
      </c>
      <c r="C39" s="30" t="s">
        <v>14</v>
      </c>
      <c r="D39">
        <v>0</v>
      </c>
      <c r="E39">
        <v>0</v>
      </c>
      <c r="F39">
        <v>0</v>
      </c>
      <c r="G39">
        <v>0</v>
      </c>
      <c r="H39">
        <v>0</v>
      </c>
      <c r="I39">
        <v>241.87</v>
      </c>
      <c r="J39">
        <v>92.95</v>
      </c>
      <c r="K39">
        <v>161.68</v>
      </c>
      <c r="L39">
        <v>241.87</v>
      </c>
      <c r="M39">
        <v>241.87</v>
      </c>
      <c r="N39" s="30"/>
      <c r="O39" s="30"/>
      <c r="P39" s="30"/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 s="30"/>
      <c r="AB39" s="30"/>
      <c r="AC39" s="30"/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 s="30"/>
      <c r="AO39"/>
      <c r="AP39"/>
      <c r="AQ39"/>
      <c r="AR39"/>
      <c r="AS39"/>
      <c r="AT39"/>
      <c r="AU39"/>
      <c r="AV39"/>
      <c r="AW39"/>
      <c r="AX39"/>
      <c r="AY39" s="30"/>
      <c r="AZ39" s="30"/>
      <c r="BA39" s="30"/>
      <c r="BB39"/>
      <c r="BC39"/>
      <c r="BD39"/>
      <c r="BE39"/>
      <c r="BF39"/>
      <c r="BG39"/>
      <c r="BH39"/>
      <c r="BI39"/>
      <c r="BJ39"/>
      <c r="BK39"/>
      <c r="BL39" s="30"/>
      <c r="BM39" s="30"/>
      <c r="BN39" s="30"/>
      <c r="BO39"/>
      <c r="BP39"/>
      <c r="BQ39"/>
      <c r="BR39"/>
      <c r="BS39"/>
      <c r="BT39"/>
      <c r="BU39"/>
      <c r="BV39"/>
      <c r="BW39"/>
      <c r="BX39"/>
      <c r="BY39" s="30"/>
      <c r="BZ39"/>
      <c r="CA39"/>
      <c r="CB39"/>
      <c r="CC39"/>
      <c r="CD39"/>
      <c r="CE39"/>
      <c r="CF39"/>
      <c r="CG39"/>
      <c r="CH39"/>
      <c r="CI39"/>
      <c r="CJ39" s="30"/>
      <c r="CK39" s="30"/>
      <c r="CL39" s="30"/>
      <c r="CM39"/>
      <c r="CN39"/>
      <c r="CO39"/>
      <c r="CP39"/>
      <c r="CQ39"/>
      <c r="CR39"/>
      <c r="CS39"/>
      <c r="CT39"/>
      <c r="CU39"/>
      <c r="CV39"/>
      <c r="CW39" s="30"/>
      <c r="CX39" s="30"/>
      <c r="CY39" s="30"/>
      <c r="CZ39"/>
      <c r="DA39"/>
      <c r="DB39"/>
      <c r="DC39"/>
      <c r="DD39"/>
      <c r="DE39"/>
      <c r="DF39"/>
      <c r="DG39"/>
      <c r="DH39"/>
      <c r="DI39"/>
    </row>
    <row r="40" spans="1:113" x14ac:dyDescent="0.25">
      <c r="A40" s="30" t="s">
        <v>95</v>
      </c>
      <c r="B40" s="30" t="s">
        <v>89</v>
      </c>
      <c r="C40" s="30" t="s">
        <v>14</v>
      </c>
      <c r="D40">
        <v>0</v>
      </c>
      <c r="E40">
        <v>0</v>
      </c>
      <c r="F40">
        <v>0</v>
      </c>
      <c r="G40">
        <v>0</v>
      </c>
      <c r="H40">
        <v>0</v>
      </c>
      <c r="I40">
        <v>267.95</v>
      </c>
      <c r="J40">
        <v>102.98</v>
      </c>
      <c r="K40">
        <v>179.12</v>
      </c>
      <c r="L40">
        <v>267.95</v>
      </c>
      <c r="M40">
        <v>267.95</v>
      </c>
      <c r="N40" s="30"/>
      <c r="O40" s="30"/>
      <c r="P40" s="30"/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 s="30"/>
      <c r="AB40" s="30"/>
      <c r="AC40" s="30"/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 s="30"/>
      <c r="AO40"/>
      <c r="AP40"/>
      <c r="AQ40"/>
      <c r="AR40"/>
      <c r="AS40"/>
      <c r="AT40"/>
      <c r="AU40"/>
      <c r="AV40"/>
      <c r="AW40"/>
      <c r="AX40"/>
      <c r="AY40" s="30"/>
      <c r="AZ40" s="30"/>
      <c r="BA40" s="30"/>
      <c r="BB40"/>
      <c r="BC40"/>
      <c r="BD40"/>
      <c r="BE40"/>
      <c r="BF40"/>
      <c r="BG40"/>
      <c r="BH40"/>
      <c r="BI40"/>
      <c r="BJ40"/>
      <c r="BK40"/>
      <c r="BL40" s="30"/>
      <c r="BM40" s="30"/>
      <c r="BN40" s="30"/>
      <c r="BO40"/>
      <c r="BP40"/>
      <c r="BQ40"/>
      <c r="BR40"/>
      <c r="BS40"/>
      <c r="BT40"/>
      <c r="BU40"/>
      <c r="BV40"/>
      <c r="BW40"/>
      <c r="BX40"/>
      <c r="BY40" s="30"/>
      <c r="BZ40"/>
      <c r="CA40"/>
      <c r="CB40"/>
      <c r="CC40"/>
      <c r="CD40"/>
      <c r="CE40"/>
      <c r="CF40"/>
      <c r="CG40"/>
      <c r="CH40"/>
      <c r="CI40"/>
      <c r="CJ40" s="30"/>
      <c r="CK40" s="30"/>
      <c r="CL40" s="30"/>
      <c r="CM40"/>
      <c r="CN40"/>
      <c r="CO40"/>
      <c r="CP40"/>
      <c r="CQ40"/>
      <c r="CR40"/>
      <c r="CS40"/>
      <c r="CT40"/>
      <c r="CU40"/>
      <c r="CV40"/>
      <c r="CW40" s="30"/>
      <c r="CX40" s="30"/>
      <c r="CY40" s="30"/>
      <c r="CZ40"/>
      <c r="DA40"/>
      <c r="DB40"/>
      <c r="DC40"/>
      <c r="DD40"/>
      <c r="DE40"/>
      <c r="DF40"/>
      <c r="DG40"/>
      <c r="DH40"/>
      <c r="DI40"/>
    </row>
    <row r="41" spans="1:113" x14ac:dyDescent="0.25">
      <c r="A41" s="30" t="s">
        <v>97</v>
      </c>
      <c r="B41" s="30" t="s">
        <v>89</v>
      </c>
      <c r="C41" s="30" t="s">
        <v>14</v>
      </c>
      <c r="D41">
        <v>0</v>
      </c>
      <c r="E41">
        <v>0</v>
      </c>
      <c r="F41">
        <v>0</v>
      </c>
      <c r="G41">
        <v>0</v>
      </c>
      <c r="H41">
        <v>0</v>
      </c>
      <c r="I41">
        <v>293.31</v>
      </c>
      <c r="J41">
        <v>112.72</v>
      </c>
      <c r="K41">
        <v>196.09</v>
      </c>
      <c r="L41">
        <v>293.31</v>
      </c>
      <c r="M41">
        <v>293.31</v>
      </c>
      <c r="N41" s="30"/>
      <c r="O41" s="30"/>
      <c r="P41" s="30"/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 s="30"/>
      <c r="AB41" s="30"/>
      <c r="AC41" s="30"/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 s="30"/>
      <c r="AO41"/>
      <c r="AP41"/>
      <c r="AQ41"/>
      <c r="AR41"/>
      <c r="AS41"/>
      <c r="AT41"/>
      <c r="AU41"/>
      <c r="AV41"/>
      <c r="AW41"/>
      <c r="AX41"/>
      <c r="AY41" s="30"/>
      <c r="AZ41" s="30"/>
      <c r="BA41" s="30"/>
      <c r="BB41"/>
      <c r="BC41"/>
      <c r="BD41"/>
      <c r="BE41"/>
      <c r="BF41"/>
      <c r="BG41"/>
      <c r="BH41"/>
      <c r="BI41"/>
      <c r="BJ41"/>
      <c r="BK41"/>
      <c r="BL41" s="30"/>
      <c r="BM41" s="30"/>
      <c r="BN41" s="30"/>
      <c r="BO41"/>
      <c r="BP41"/>
      <c r="BQ41"/>
      <c r="BR41"/>
      <c r="BS41"/>
      <c r="BT41"/>
      <c r="BU41"/>
      <c r="BV41"/>
      <c r="BW41"/>
      <c r="BX41"/>
      <c r="BY41" s="30"/>
      <c r="BZ41"/>
      <c r="CA41"/>
      <c r="CB41"/>
      <c r="CC41"/>
      <c r="CD41"/>
      <c r="CE41"/>
      <c r="CF41"/>
      <c r="CG41"/>
      <c r="CH41"/>
      <c r="CI41"/>
      <c r="CJ41" s="30"/>
      <c r="CK41" s="30"/>
      <c r="CL41" s="30"/>
      <c r="CM41"/>
      <c r="CN41"/>
      <c r="CO41"/>
      <c r="CP41"/>
      <c r="CQ41"/>
      <c r="CR41"/>
      <c r="CS41"/>
      <c r="CT41"/>
      <c r="CU41"/>
      <c r="CV41"/>
      <c r="CW41" s="30"/>
      <c r="CX41" s="30"/>
      <c r="CY41" s="30"/>
      <c r="CZ41"/>
      <c r="DA41"/>
      <c r="DB41"/>
      <c r="DC41"/>
      <c r="DD41"/>
      <c r="DE41"/>
      <c r="DF41"/>
      <c r="DG41"/>
      <c r="DH41"/>
      <c r="DI41"/>
    </row>
    <row r="42" spans="1:113" x14ac:dyDescent="0.25">
      <c r="A42" s="30" t="s">
        <v>99</v>
      </c>
      <c r="B42" s="30" t="s">
        <v>100</v>
      </c>
      <c r="C42" s="30" t="s">
        <v>9</v>
      </c>
      <c r="D42">
        <v>133.31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 s="30"/>
      <c r="O42" s="30"/>
      <c r="P42" s="30"/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 s="30"/>
      <c r="AB42" s="30"/>
      <c r="AC42" s="30"/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 s="30"/>
      <c r="AO42"/>
      <c r="AP42"/>
      <c r="AQ42"/>
      <c r="AR42"/>
      <c r="AS42"/>
      <c r="AT42"/>
      <c r="AU42"/>
      <c r="AV42"/>
      <c r="AW42"/>
      <c r="AX42"/>
      <c r="AY42" s="30"/>
      <c r="AZ42" s="30"/>
      <c r="BA42" s="30"/>
      <c r="BB42"/>
      <c r="BC42"/>
      <c r="BD42"/>
      <c r="BE42"/>
      <c r="BF42"/>
      <c r="BG42"/>
      <c r="BH42"/>
      <c r="BI42"/>
      <c r="BJ42"/>
      <c r="BK42"/>
      <c r="BL42" s="30"/>
      <c r="BM42" s="30"/>
      <c r="BN42" s="30"/>
      <c r="BO42"/>
      <c r="BP42"/>
      <c r="BQ42"/>
      <c r="BR42"/>
      <c r="BS42"/>
      <c r="BT42"/>
      <c r="BU42"/>
      <c r="BV42"/>
      <c r="BW42"/>
      <c r="BX42"/>
      <c r="BY42" s="30"/>
      <c r="BZ42"/>
      <c r="CA42"/>
      <c r="CB42"/>
      <c r="CC42"/>
      <c r="CD42"/>
      <c r="CE42"/>
      <c r="CF42"/>
      <c r="CG42"/>
      <c r="CH42"/>
      <c r="CI42"/>
      <c r="CJ42" s="30"/>
      <c r="CK42" s="30"/>
      <c r="CL42" s="30"/>
      <c r="CM42"/>
      <c r="CN42"/>
      <c r="CO42"/>
      <c r="CP42"/>
      <c r="CQ42"/>
      <c r="CR42"/>
      <c r="CS42"/>
      <c r="CT42"/>
      <c r="CU42"/>
      <c r="CV42"/>
      <c r="CW42" s="30"/>
      <c r="CX42" s="30"/>
      <c r="CY42" s="30"/>
      <c r="CZ42"/>
      <c r="DA42"/>
      <c r="DB42"/>
      <c r="DC42"/>
      <c r="DD42"/>
      <c r="DE42"/>
      <c r="DF42"/>
      <c r="DG42"/>
      <c r="DH42"/>
      <c r="DI42"/>
    </row>
    <row r="43" spans="1:113" x14ac:dyDescent="0.25">
      <c r="A43" s="30" t="s">
        <v>103</v>
      </c>
      <c r="B43" s="30" t="s">
        <v>104</v>
      </c>
      <c r="C43" s="30" t="s">
        <v>9</v>
      </c>
      <c r="D43">
        <v>76.81</v>
      </c>
      <c r="E43">
        <v>201.34000000000003</v>
      </c>
      <c r="F43">
        <v>201.34000000000003</v>
      </c>
      <c r="G43">
        <v>201.34000000000003</v>
      </c>
      <c r="H43">
        <v>137.09</v>
      </c>
      <c r="I43">
        <v>0</v>
      </c>
      <c r="J43">
        <v>0</v>
      </c>
      <c r="K43">
        <v>0</v>
      </c>
      <c r="L43">
        <v>0</v>
      </c>
      <c r="M43">
        <v>0</v>
      </c>
      <c r="N43" s="30"/>
      <c r="O43" s="30"/>
      <c r="P43" s="30"/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 s="30"/>
      <c r="AB43" s="30"/>
      <c r="AC43" s="30"/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 s="30"/>
      <c r="AO43"/>
      <c r="AP43"/>
      <c r="AQ43"/>
      <c r="AR43"/>
      <c r="AS43"/>
      <c r="AT43"/>
      <c r="AU43"/>
      <c r="AV43"/>
      <c r="AW43"/>
      <c r="AX43"/>
      <c r="AY43" s="30"/>
      <c r="AZ43" s="30"/>
      <c r="BA43" s="30"/>
      <c r="BB43"/>
      <c r="BC43"/>
      <c r="BD43"/>
      <c r="BE43"/>
      <c r="BF43"/>
      <c r="BG43"/>
      <c r="BH43"/>
      <c r="BI43"/>
      <c r="BJ43"/>
      <c r="BK43"/>
      <c r="BL43" s="30"/>
      <c r="BM43" s="30"/>
      <c r="BN43" s="30"/>
      <c r="BO43"/>
      <c r="BP43"/>
      <c r="BQ43"/>
      <c r="BR43"/>
      <c r="BS43"/>
      <c r="BT43"/>
      <c r="BU43"/>
      <c r="BV43"/>
      <c r="BW43"/>
      <c r="BX43"/>
      <c r="BY43" s="30"/>
      <c r="BZ43"/>
      <c r="CA43"/>
      <c r="CB43"/>
      <c r="CC43"/>
      <c r="CD43"/>
      <c r="CE43"/>
      <c r="CF43"/>
      <c r="CG43"/>
      <c r="CH43"/>
      <c r="CI43"/>
      <c r="CJ43" s="30"/>
      <c r="CK43" s="30"/>
      <c r="CL43" s="30"/>
      <c r="CM43"/>
      <c r="CN43"/>
      <c r="CO43"/>
      <c r="CP43"/>
      <c r="CQ43"/>
      <c r="CR43"/>
      <c r="CS43"/>
      <c r="CT43"/>
      <c r="CU43"/>
      <c r="CV43"/>
      <c r="CW43" s="30"/>
      <c r="CX43" s="30"/>
      <c r="CY43" s="30"/>
      <c r="CZ43"/>
      <c r="DA43"/>
      <c r="DB43"/>
      <c r="DC43"/>
      <c r="DD43"/>
      <c r="DE43"/>
      <c r="DF43"/>
      <c r="DG43"/>
      <c r="DH43"/>
      <c r="DI43"/>
    </row>
    <row r="44" spans="1:113" x14ac:dyDescent="0.25">
      <c r="A44" s="30" t="s">
        <v>106</v>
      </c>
      <c r="B44" s="30" t="s">
        <v>107</v>
      </c>
      <c r="C44" s="30" t="s">
        <v>14</v>
      </c>
      <c r="D44">
        <v>0</v>
      </c>
      <c r="E44">
        <v>0</v>
      </c>
      <c r="F44">
        <v>0</v>
      </c>
      <c r="G44">
        <v>0</v>
      </c>
      <c r="H44">
        <v>0</v>
      </c>
      <c r="I44">
        <v>94.95</v>
      </c>
      <c r="J44">
        <v>251.56000000000003</v>
      </c>
      <c r="K44">
        <v>251.56000000000003</v>
      </c>
      <c r="L44">
        <v>251.56000000000003</v>
      </c>
      <c r="M44">
        <v>171.35000000000002</v>
      </c>
      <c r="N44" s="30"/>
      <c r="O44" s="30"/>
      <c r="P44" s="30"/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 s="30"/>
      <c r="AB44" s="30"/>
      <c r="AC44" s="30"/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 s="30"/>
      <c r="AO44"/>
      <c r="AP44"/>
      <c r="AQ44"/>
      <c r="AR44"/>
      <c r="AS44"/>
      <c r="AT44"/>
      <c r="AU44"/>
      <c r="AV44"/>
      <c r="AW44"/>
      <c r="AX44"/>
      <c r="AY44" s="30"/>
      <c r="AZ44" s="30"/>
      <c r="BA44" s="30"/>
      <c r="BB44"/>
      <c r="BC44"/>
      <c r="BD44"/>
      <c r="BE44"/>
      <c r="BF44"/>
      <c r="BG44"/>
      <c r="BH44"/>
      <c r="BI44"/>
      <c r="BJ44"/>
      <c r="BK44"/>
      <c r="BL44" s="30"/>
      <c r="BM44" s="30"/>
      <c r="BN44" s="30"/>
      <c r="BO44"/>
      <c r="BP44"/>
      <c r="BQ44"/>
      <c r="BR44"/>
      <c r="BS44"/>
      <c r="BT44"/>
      <c r="BU44"/>
      <c r="BV44"/>
      <c r="BW44"/>
      <c r="BX44"/>
      <c r="BY44" s="30"/>
      <c r="BZ44"/>
      <c r="CA44"/>
      <c r="CB44"/>
      <c r="CC44"/>
      <c r="CD44"/>
      <c r="CE44"/>
      <c r="CF44"/>
      <c r="CG44"/>
      <c r="CH44"/>
      <c r="CI44"/>
      <c r="CJ44" s="30"/>
      <c r="CK44" s="30"/>
      <c r="CL44" s="30"/>
      <c r="CM44"/>
      <c r="CN44"/>
      <c r="CO44"/>
      <c r="CP44"/>
      <c r="CQ44"/>
      <c r="CR44"/>
      <c r="CS44"/>
      <c r="CT44"/>
      <c r="CU44"/>
      <c r="CV44"/>
      <c r="CW44" s="30"/>
      <c r="CX44" s="30"/>
      <c r="CY44" s="30"/>
      <c r="CZ44"/>
      <c r="DA44"/>
      <c r="DB44"/>
      <c r="DC44"/>
      <c r="DD44"/>
      <c r="DE44"/>
      <c r="DF44"/>
      <c r="DG44"/>
      <c r="DH44"/>
      <c r="DI44"/>
    </row>
    <row r="45" spans="1:113" x14ac:dyDescent="0.25">
      <c r="A45" s="30" t="s">
        <v>110</v>
      </c>
      <c r="B45" s="30" t="s">
        <v>111</v>
      </c>
      <c r="C45" s="30" t="s">
        <v>9</v>
      </c>
      <c r="D45">
        <v>264.06</v>
      </c>
      <c r="E45">
        <v>94.08</v>
      </c>
      <c r="F45">
        <v>162.34</v>
      </c>
      <c r="G45">
        <v>264.06</v>
      </c>
      <c r="H45">
        <v>264.06</v>
      </c>
      <c r="I45">
        <v>0</v>
      </c>
      <c r="J45">
        <v>0</v>
      </c>
      <c r="K45">
        <v>0</v>
      </c>
      <c r="L45">
        <v>0</v>
      </c>
      <c r="M45">
        <v>0</v>
      </c>
      <c r="N45" s="30"/>
      <c r="O45" s="30"/>
      <c r="P45" s="30"/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 s="30"/>
      <c r="AB45" s="30"/>
      <c r="AC45" s="30"/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 s="30" t="s">
        <v>368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 s="30" t="s">
        <v>113</v>
      </c>
      <c r="AZ45" s="30" t="s">
        <v>114</v>
      </c>
      <c r="BA45" s="30" t="s">
        <v>14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47.77</v>
      </c>
      <c r="BH45">
        <v>19.21</v>
      </c>
      <c r="BI45">
        <v>33.410000000000004</v>
      </c>
      <c r="BJ45">
        <v>47.77</v>
      </c>
      <c r="BK45">
        <v>47.77</v>
      </c>
      <c r="BL45" s="30"/>
      <c r="BM45" s="30"/>
      <c r="BN45" s="30"/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 s="30"/>
      <c r="BZ45"/>
      <c r="CA45"/>
      <c r="CB45"/>
      <c r="CC45"/>
      <c r="CD45"/>
      <c r="CE45"/>
      <c r="CF45"/>
      <c r="CG45"/>
      <c r="CH45"/>
      <c r="CI45"/>
      <c r="CJ45" s="30"/>
      <c r="CK45" s="30"/>
      <c r="CL45" s="30"/>
      <c r="CM45"/>
      <c r="CN45"/>
      <c r="CO45"/>
      <c r="CP45"/>
      <c r="CQ45"/>
      <c r="CR45"/>
      <c r="CS45"/>
      <c r="CT45"/>
      <c r="CU45"/>
      <c r="CV45"/>
      <c r="CW45" s="30"/>
      <c r="CX45" s="30"/>
      <c r="CY45" s="30"/>
      <c r="CZ45"/>
      <c r="DA45"/>
      <c r="DB45"/>
      <c r="DC45"/>
      <c r="DD45"/>
      <c r="DE45"/>
      <c r="DF45"/>
      <c r="DG45"/>
      <c r="DH45"/>
      <c r="DI45"/>
    </row>
    <row r="46" spans="1:113" x14ac:dyDescent="0.25">
      <c r="A46" s="30" t="s">
        <v>116</v>
      </c>
      <c r="B46" s="30" t="s">
        <v>117</v>
      </c>
      <c r="C46" s="30" t="s">
        <v>9</v>
      </c>
      <c r="D46">
        <v>264.06</v>
      </c>
      <c r="E46">
        <v>94.08</v>
      </c>
      <c r="F46">
        <v>162.34</v>
      </c>
      <c r="G46">
        <v>264.06</v>
      </c>
      <c r="H46">
        <v>264.06</v>
      </c>
      <c r="I46">
        <v>0</v>
      </c>
      <c r="J46">
        <v>0</v>
      </c>
      <c r="K46">
        <v>0</v>
      </c>
      <c r="L46">
        <v>0</v>
      </c>
      <c r="M46">
        <v>0</v>
      </c>
      <c r="N46" s="30"/>
      <c r="O46" s="30"/>
      <c r="P46" s="30"/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 s="30"/>
      <c r="AB46" s="30"/>
      <c r="AC46" s="30"/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 s="30"/>
      <c r="AO46"/>
      <c r="AP46"/>
      <c r="AQ46"/>
      <c r="AR46"/>
      <c r="AS46"/>
      <c r="AT46"/>
      <c r="AU46"/>
      <c r="AV46"/>
      <c r="AW46"/>
      <c r="AX46"/>
      <c r="AY46" s="30"/>
      <c r="AZ46" s="30"/>
      <c r="BA46" s="30"/>
      <c r="BB46"/>
      <c r="BC46"/>
      <c r="BD46"/>
      <c r="BE46"/>
      <c r="BF46"/>
      <c r="BG46"/>
      <c r="BH46"/>
      <c r="BI46"/>
      <c r="BJ46"/>
      <c r="BK46"/>
      <c r="BL46" s="30"/>
      <c r="BM46" s="30"/>
      <c r="BN46" s="30"/>
      <c r="BO46"/>
      <c r="BP46"/>
      <c r="BQ46"/>
      <c r="BR46"/>
      <c r="BS46"/>
      <c r="BT46"/>
      <c r="BU46"/>
      <c r="BV46"/>
      <c r="BW46"/>
      <c r="BX46"/>
      <c r="BY46" s="30"/>
      <c r="BZ46"/>
      <c r="CA46"/>
      <c r="CB46"/>
      <c r="CC46"/>
      <c r="CD46"/>
      <c r="CE46"/>
      <c r="CF46"/>
      <c r="CG46"/>
      <c r="CH46"/>
      <c r="CI46"/>
      <c r="CJ46" s="30"/>
      <c r="CK46" s="30"/>
      <c r="CL46" s="30"/>
      <c r="CM46"/>
      <c r="CN46"/>
      <c r="CO46"/>
      <c r="CP46"/>
      <c r="CQ46"/>
      <c r="CR46"/>
      <c r="CS46"/>
      <c r="CT46"/>
      <c r="CU46"/>
      <c r="CV46"/>
      <c r="CW46" s="30"/>
      <c r="CX46" s="30"/>
      <c r="CY46" s="30"/>
      <c r="CZ46"/>
      <c r="DA46"/>
      <c r="DB46"/>
      <c r="DC46"/>
      <c r="DD46"/>
      <c r="DE46"/>
      <c r="DF46"/>
      <c r="DG46"/>
      <c r="DH46"/>
      <c r="DI46"/>
    </row>
    <row r="47" spans="1:113" x14ac:dyDescent="0.25">
      <c r="A47" s="30" t="s">
        <v>120</v>
      </c>
      <c r="B47" s="30" t="s">
        <v>121</v>
      </c>
      <c r="C47" s="30" t="s">
        <v>9</v>
      </c>
      <c r="D47">
        <v>0</v>
      </c>
      <c r="E47">
        <v>77.19</v>
      </c>
      <c r="F47">
        <v>0</v>
      </c>
      <c r="G47">
        <v>180.50000000000003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 s="30"/>
      <c r="O47" s="30"/>
      <c r="P47" s="30"/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 s="30"/>
      <c r="AB47" s="30"/>
      <c r="AC47" s="30"/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 s="30" t="s">
        <v>368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 s="30" t="s">
        <v>123</v>
      </c>
      <c r="AZ47" s="30" t="s">
        <v>124</v>
      </c>
      <c r="BA47" s="30" t="s">
        <v>14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16.61</v>
      </c>
      <c r="BI47">
        <v>0</v>
      </c>
      <c r="BJ47">
        <v>40.410000000000004</v>
      </c>
      <c r="BK47">
        <v>0</v>
      </c>
      <c r="BL47" s="30"/>
      <c r="BM47" s="30"/>
      <c r="BN47" s="30"/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 s="30"/>
      <c r="BZ47"/>
      <c r="CA47"/>
      <c r="CB47"/>
      <c r="CC47"/>
      <c r="CD47"/>
      <c r="CE47"/>
      <c r="CF47"/>
      <c r="CG47"/>
      <c r="CH47"/>
      <c r="CI47"/>
      <c r="CJ47" s="30"/>
      <c r="CK47" s="30"/>
      <c r="CL47" s="30"/>
      <c r="CM47"/>
      <c r="CN47"/>
      <c r="CO47"/>
      <c r="CP47"/>
      <c r="CQ47"/>
      <c r="CR47"/>
      <c r="CS47"/>
      <c r="CT47"/>
      <c r="CU47"/>
      <c r="CV47"/>
      <c r="CW47" s="30"/>
      <c r="CX47" s="30"/>
      <c r="CY47" s="30"/>
      <c r="CZ47"/>
      <c r="DA47"/>
      <c r="DB47"/>
      <c r="DC47"/>
      <c r="DD47"/>
      <c r="DE47"/>
      <c r="DF47"/>
      <c r="DG47"/>
      <c r="DH47"/>
      <c r="DI47"/>
    </row>
    <row r="48" spans="1:113" x14ac:dyDescent="0.25">
      <c r="A48" s="30" t="s">
        <v>126</v>
      </c>
      <c r="B48" s="30" t="s">
        <v>127</v>
      </c>
      <c r="C48" s="30" t="s">
        <v>14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98.350000000000009</v>
      </c>
      <c r="K48">
        <v>0</v>
      </c>
      <c r="L48">
        <v>228.85000000000002</v>
      </c>
      <c r="M48">
        <v>0</v>
      </c>
      <c r="N48" s="30"/>
      <c r="O48" s="30"/>
      <c r="P48" s="30"/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 s="30"/>
      <c r="AB48" s="30"/>
      <c r="AC48" s="30"/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 s="30"/>
      <c r="AO48"/>
      <c r="AP48"/>
      <c r="AQ48"/>
      <c r="AR48"/>
      <c r="AS48"/>
      <c r="AT48"/>
      <c r="AU48"/>
      <c r="AV48"/>
      <c r="AW48"/>
      <c r="AX48"/>
      <c r="AY48" s="30"/>
      <c r="AZ48" s="30"/>
      <c r="BA48" s="30"/>
      <c r="BB48"/>
      <c r="BC48"/>
      <c r="BD48"/>
      <c r="BE48"/>
      <c r="BF48"/>
      <c r="BG48"/>
      <c r="BH48"/>
      <c r="BI48"/>
      <c r="BJ48"/>
      <c r="BK48"/>
      <c r="BL48" s="30"/>
      <c r="BM48" s="30"/>
      <c r="BN48" s="30"/>
      <c r="BO48"/>
      <c r="BP48"/>
      <c r="BQ48"/>
      <c r="BR48"/>
      <c r="BS48"/>
      <c r="BT48"/>
      <c r="BU48"/>
      <c r="BV48"/>
      <c r="BW48"/>
      <c r="BX48"/>
      <c r="BY48" s="30"/>
      <c r="BZ48"/>
      <c r="CA48"/>
      <c r="CB48"/>
      <c r="CC48"/>
      <c r="CD48"/>
      <c r="CE48"/>
      <c r="CF48"/>
      <c r="CG48"/>
      <c r="CH48"/>
      <c r="CI48"/>
      <c r="CJ48" s="30"/>
      <c r="CK48" s="30"/>
      <c r="CL48" s="30"/>
      <c r="CM48"/>
      <c r="CN48"/>
      <c r="CO48"/>
      <c r="CP48"/>
      <c r="CQ48"/>
      <c r="CR48"/>
      <c r="CS48"/>
      <c r="CT48"/>
      <c r="CU48"/>
      <c r="CV48"/>
      <c r="CW48" s="30"/>
      <c r="CX48" s="30"/>
      <c r="CY48" s="30"/>
      <c r="CZ48"/>
      <c r="DA48"/>
      <c r="DB48"/>
      <c r="DC48"/>
      <c r="DD48"/>
      <c r="DE48"/>
      <c r="DF48"/>
      <c r="DG48"/>
      <c r="DH48"/>
      <c r="DI48"/>
    </row>
    <row r="49" spans="1:113" x14ac:dyDescent="0.25">
      <c r="A49" s="30" t="s">
        <v>130</v>
      </c>
      <c r="B49" s="30" t="s">
        <v>124</v>
      </c>
      <c r="C49" s="30" t="s">
        <v>14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106.55</v>
      </c>
      <c r="M49">
        <v>0</v>
      </c>
      <c r="N49" s="30"/>
      <c r="O49" s="30"/>
      <c r="P49" s="30"/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 s="30"/>
      <c r="AB49" s="30"/>
      <c r="AC49" s="30"/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 s="30"/>
      <c r="AO49"/>
      <c r="AP49"/>
      <c r="AQ49"/>
      <c r="AR49"/>
      <c r="AS49"/>
      <c r="AT49"/>
      <c r="AU49"/>
      <c r="AV49"/>
      <c r="AW49"/>
      <c r="AX49"/>
      <c r="AY49" s="30"/>
      <c r="AZ49" s="30"/>
      <c r="BA49" s="30"/>
      <c r="BB49"/>
      <c r="BC49"/>
      <c r="BD49"/>
      <c r="BE49"/>
      <c r="BF49"/>
      <c r="BG49"/>
      <c r="BH49"/>
      <c r="BI49"/>
      <c r="BJ49"/>
      <c r="BK49"/>
      <c r="BL49" s="30"/>
      <c r="BM49" s="30"/>
      <c r="BN49" s="30"/>
      <c r="BO49"/>
      <c r="BP49"/>
      <c r="BQ49"/>
      <c r="BR49"/>
      <c r="BS49"/>
      <c r="BT49"/>
      <c r="BU49"/>
      <c r="BV49"/>
      <c r="BW49"/>
      <c r="BX49"/>
      <c r="BY49" s="30"/>
      <c r="BZ49"/>
      <c r="CA49"/>
      <c r="CB49"/>
      <c r="CC49"/>
      <c r="CD49"/>
      <c r="CE49"/>
      <c r="CF49"/>
      <c r="CG49"/>
      <c r="CH49"/>
      <c r="CI49"/>
      <c r="CJ49" s="30"/>
      <c r="CK49" s="30"/>
      <c r="CL49" s="30"/>
      <c r="CM49"/>
      <c r="CN49"/>
      <c r="CO49"/>
      <c r="CP49"/>
      <c r="CQ49"/>
      <c r="CR49"/>
      <c r="CS49"/>
      <c r="CT49"/>
      <c r="CU49"/>
      <c r="CV49"/>
      <c r="CW49" s="30"/>
      <c r="CX49" s="30"/>
      <c r="CY49" s="30"/>
      <c r="CZ49"/>
      <c r="DA49"/>
      <c r="DB49"/>
      <c r="DC49"/>
      <c r="DD49"/>
      <c r="DE49"/>
      <c r="DF49"/>
      <c r="DG49"/>
      <c r="DH49"/>
      <c r="DI49"/>
    </row>
    <row r="50" spans="1:113" x14ac:dyDescent="0.25">
      <c r="A50" s="30" t="s">
        <v>130</v>
      </c>
      <c r="B50" s="30" t="s">
        <v>124</v>
      </c>
      <c r="C50" s="30" t="s">
        <v>9</v>
      </c>
      <c r="D50">
        <v>0</v>
      </c>
      <c r="E50">
        <v>75.87</v>
      </c>
      <c r="F50">
        <v>0</v>
      </c>
      <c r="G50">
        <v>75.87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 s="30"/>
      <c r="O50" s="30"/>
      <c r="P50" s="30"/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 s="30"/>
      <c r="AB50" s="30"/>
      <c r="AC50" s="30"/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 s="30" t="s">
        <v>368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 s="30" t="s">
        <v>132</v>
      </c>
      <c r="AZ50" s="30" t="s">
        <v>133</v>
      </c>
      <c r="BA50" s="30" t="s">
        <v>14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15.469999999999999</v>
      </c>
      <c r="BI50">
        <v>0</v>
      </c>
      <c r="BJ50">
        <v>144.19</v>
      </c>
      <c r="BK50">
        <v>0</v>
      </c>
      <c r="BL50" s="30"/>
      <c r="BM50" s="30"/>
      <c r="BN50" s="30"/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 s="30"/>
      <c r="BZ50"/>
      <c r="CA50"/>
      <c r="CB50"/>
      <c r="CC50"/>
      <c r="CD50"/>
      <c r="CE50"/>
      <c r="CF50"/>
      <c r="CG50"/>
      <c r="CH50"/>
      <c r="CI50"/>
      <c r="CJ50" s="30"/>
      <c r="CK50" s="30"/>
      <c r="CL50" s="30"/>
      <c r="CM50"/>
      <c r="CN50"/>
      <c r="CO50"/>
      <c r="CP50"/>
      <c r="CQ50"/>
      <c r="CR50"/>
      <c r="CS50"/>
      <c r="CT50"/>
      <c r="CU50"/>
      <c r="CV50"/>
      <c r="CW50" s="30"/>
      <c r="CX50" s="30"/>
      <c r="CY50" s="30"/>
      <c r="CZ50"/>
      <c r="DA50"/>
      <c r="DB50"/>
      <c r="DC50"/>
      <c r="DD50"/>
      <c r="DE50"/>
      <c r="DF50"/>
      <c r="DG50"/>
      <c r="DH50"/>
      <c r="DI50"/>
    </row>
    <row r="51" spans="1:113" x14ac:dyDescent="0.25">
      <c r="A51" s="30" t="s">
        <v>136</v>
      </c>
      <c r="B51" s="30" t="s">
        <v>137</v>
      </c>
      <c r="C51" s="30" t="s">
        <v>9</v>
      </c>
      <c r="D51">
        <v>0</v>
      </c>
      <c r="E51">
        <v>49.269999999999996</v>
      </c>
      <c r="F51">
        <v>0</v>
      </c>
      <c r="G51">
        <v>130.46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 s="30"/>
      <c r="O51" s="30"/>
      <c r="P51" s="30"/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 s="30"/>
      <c r="AB51" s="30"/>
      <c r="AC51" s="30"/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 s="30"/>
      <c r="AO51"/>
      <c r="AP51"/>
      <c r="AQ51"/>
      <c r="AR51"/>
      <c r="AS51"/>
      <c r="AT51"/>
      <c r="AU51"/>
      <c r="AV51"/>
      <c r="AW51"/>
      <c r="AX51"/>
      <c r="AY51" s="30"/>
      <c r="AZ51" s="30"/>
      <c r="BA51" s="30"/>
      <c r="BB51"/>
      <c r="BC51"/>
      <c r="BD51"/>
      <c r="BE51"/>
      <c r="BF51"/>
      <c r="BG51"/>
      <c r="BH51"/>
      <c r="BI51"/>
      <c r="BJ51"/>
      <c r="BK51"/>
      <c r="BL51" s="30"/>
      <c r="BM51" s="30"/>
      <c r="BN51" s="30"/>
      <c r="BO51"/>
      <c r="BP51"/>
      <c r="BQ51"/>
      <c r="BR51"/>
      <c r="BS51"/>
      <c r="BT51"/>
      <c r="BU51"/>
      <c r="BV51"/>
      <c r="BW51"/>
      <c r="BX51"/>
      <c r="BY51" s="30"/>
      <c r="BZ51"/>
      <c r="CA51"/>
      <c r="CB51"/>
      <c r="CC51"/>
      <c r="CD51"/>
      <c r="CE51"/>
      <c r="CF51"/>
      <c r="CG51"/>
      <c r="CH51"/>
      <c r="CI51"/>
      <c r="CJ51" s="30"/>
      <c r="CK51" s="30"/>
      <c r="CL51" s="30"/>
      <c r="CM51"/>
      <c r="CN51"/>
      <c r="CO51"/>
      <c r="CP51"/>
      <c r="CQ51"/>
      <c r="CR51"/>
      <c r="CS51"/>
      <c r="CT51"/>
      <c r="CU51"/>
      <c r="CV51"/>
      <c r="CW51" s="30"/>
      <c r="CX51" s="30"/>
      <c r="CY51" s="30"/>
      <c r="CZ51"/>
      <c r="DA51"/>
      <c r="DB51"/>
      <c r="DC51"/>
      <c r="DD51"/>
      <c r="DE51"/>
      <c r="DF51"/>
      <c r="DG51"/>
      <c r="DH51"/>
      <c r="DI51"/>
    </row>
    <row r="52" spans="1:113" x14ac:dyDescent="0.25">
      <c r="A52" s="30" t="s">
        <v>139</v>
      </c>
      <c r="B52" s="30" t="s">
        <v>140</v>
      </c>
      <c r="C52" s="30" t="s">
        <v>9</v>
      </c>
      <c r="D52">
        <v>0</v>
      </c>
      <c r="E52">
        <v>55.76</v>
      </c>
      <c r="F52">
        <v>55.76</v>
      </c>
      <c r="G52">
        <v>40.17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 s="30"/>
      <c r="O52" s="30"/>
      <c r="P52" s="30"/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 s="30"/>
      <c r="AB52" s="30"/>
      <c r="AC52" s="30"/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 s="30"/>
      <c r="AO52"/>
      <c r="AP52"/>
      <c r="AQ52"/>
      <c r="AR52"/>
      <c r="AS52"/>
      <c r="AT52"/>
      <c r="AU52"/>
      <c r="AV52"/>
      <c r="AW52"/>
      <c r="AX52"/>
      <c r="AY52" s="30"/>
      <c r="AZ52" s="30"/>
      <c r="BA52" s="30"/>
      <c r="BB52"/>
      <c r="BC52"/>
      <c r="BD52"/>
      <c r="BE52"/>
      <c r="BF52"/>
      <c r="BG52"/>
      <c r="BH52"/>
      <c r="BI52"/>
      <c r="BJ52"/>
      <c r="BK52"/>
      <c r="BL52" s="30"/>
      <c r="BM52" s="30"/>
      <c r="BN52" s="30"/>
      <c r="BO52"/>
      <c r="BP52"/>
      <c r="BQ52"/>
      <c r="BR52"/>
      <c r="BS52"/>
      <c r="BT52"/>
      <c r="BU52"/>
      <c r="BV52"/>
      <c r="BW52"/>
      <c r="BX52"/>
      <c r="BY52" s="30"/>
      <c r="BZ52"/>
      <c r="CA52"/>
      <c r="CB52"/>
      <c r="CC52"/>
      <c r="CD52"/>
      <c r="CE52"/>
      <c r="CF52"/>
      <c r="CG52"/>
      <c r="CH52"/>
      <c r="CI52"/>
      <c r="CJ52" s="30"/>
      <c r="CK52" s="30"/>
      <c r="CL52" s="30"/>
      <c r="CM52"/>
      <c r="CN52"/>
      <c r="CO52"/>
      <c r="CP52"/>
      <c r="CQ52"/>
      <c r="CR52"/>
      <c r="CS52"/>
      <c r="CT52"/>
      <c r="CU52"/>
      <c r="CV52"/>
      <c r="CW52" s="30"/>
      <c r="CX52" s="30"/>
      <c r="CY52" s="30"/>
      <c r="CZ52"/>
      <c r="DA52"/>
      <c r="DB52"/>
      <c r="DC52"/>
      <c r="DD52"/>
      <c r="DE52"/>
      <c r="DF52"/>
      <c r="DG52"/>
      <c r="DH52"/>
      <c r="DI52"/>
    </row>
    <row r="53" spans="1:113" x14ac:dyDescent="0.25">
      <c r="A53" s="30" t="s">
        <v>143</v>
      </c>
      <c r="B53" s="30" t="s">
        <v>144</v>
      </c>
      <c r="C53" s="30" t="s">
        <v>14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95.689999999999984</v>
      </c>
      <c r="M53">
        <v>0</v>
      </c>
      <c r="N53" s="30"/>
      <c r="O53" s="30"/>
      <c r="P53" s="30"/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 s="30"/>
      <c r="AB53" s="30"/>
      <c r="AC53" s="30"/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0</v>
      </c>
      <c r="AN53" s="30"/>
      <c r="AO53"/>
      <c r="AP53"/>
      <c r="AQ53"/>
      <c r="AR53"/>
      <c r="AS53"/>
      <c r="AT53"/>
      <c r="AU53"/>
      <c r="AV53"/>
      <c r="AW53"/>
      <c r="AX53"/>
      <c r="AY53" s="30"/>
      <c r="AZ53" s="30"/>
      <c r="BA53" s="30"/>
      <c r="BB53"/>
      <c r="BC53"/>
      <c r="BD53"/>
      <c r="BE53"/>
      <c r="BF53"/>
      <c r="BG53"/>
      <c r="BH53"/>
      <c r="BI53"/>
      <c r="BJ53"/>
      <c r="BK53"/>
      <c r="BL53" s="30"/>
      <c r="BM53" s="30"/>
      <c r="BN53" s="30"/>
      <c r="BO53"/>
      <c r="BP53"/>
      <c r="BQ53"/>
      <c r="BR53"/>
      <c r="BS53"/>
      <c r="BT53"/>
      <c r="BU53"/>
      <c r="BV53"/>
      <c r="BW53"/>
      <c r="BX53"/>
      <c r="BY53" s="30"/>
      <c r="BZ53"/>
      <c r="CA53"/>
      <c r="CB53"/>
      <c r="CC53"/>
      <c r="CD53"/>
      <c r="CE53"/>
      <c r="CF53"/>
      <c r="CG53"/>
      <c r="CH53"/>
      <c r="CI53"/>
      <c r="CJ53" s="30"/>
      <c r="CK53" s="30"/>
      <c r="CL53" s="30"/>
      <c r="CM53"/>
      <c r="CN53"/>
      <c r="CO53"/>
      <c r="CP53"/>
      <c r="CQ53"/>
      <c r="CR53"/>
      <c r="CS53"/>
      <c r="CT53"/>
      <c r="CU53"/>
      <c r="CV53"/>
      <c r="CW53" s="30"/>
      <c r="CX53" s="30"/>
      <c r="CY53" s="30"/>
      <c r="CZ53"/>
      <c r="DA53"/>
      <c r="DB53"/>
      <c r="DC53"/>
      <c r="DD53"/>
      <c r="DE53"/>
      <c r="DF53"/>
      <c r="DG53"/>
      <c r="DH53"/>
      <c r="DI53"/>
    </row>
    <row r="54" spans="1:113" x14ac:dyDescent="0.25">
      <c r="A54" s="30" t="s">
        <v>143</v>
      </c>
      <c r="B54" s="30" t="s">
        <v>144</v>
      </c>
      <c r="C54" s="30" t="s">
        <v>9</v>
      </c>
      <c r="D54">
        <v>0</v>
      </c>
      <c r="E54">
        <v>68.789999999999992</v>
      </c>
      <c r="F54">
        <v>0</v>
      </c>
      <c r="G54">
        <v>68.789999999999992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 s="30"/>
      <c r="O54" s="30"/>
      <c r="P54" s="30"/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 s="30"/>
      <c r="AB54" s="30"/>
      <c r="AC54" s="30"/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 s="30" t="s">
        <v>368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 s="30" t="s">
        <v>146</v>
      </c>
      <c r="AZ54" s="30" t="s">
        <v>147</v>
      </c>
      <c r="BA54" s="30" t="s">
        <v>14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15.36</v>
      </c>
      <c r="BI54">
        <v>0</v>
      </c>
      <c r="BJ54">
        <v>133.1</v>
      </c>
      <c r="BK54">
        <v>0</v>
      </c>
      <c r="BL54" s="30"/>
      <c r="BM54" s="30"/>
      <c r="BN54" s="30"/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 s="30"/>
      <c r="BZ54"/>
      <c r="CA54"/>
      <c r="CB54"/>
      <c r="CC54"/>
      <c r="CD54"/>
      <c r="CE54"/>
      <c r="CF54"/>
      <c r="CG54"/>
      <c r="CH54"/>
      <c r="CI54"/>
      <c r="CJ54" s="30"/>
      <c r="CK54" s="30"/>
      <c r="CL54" s="30"/>
      <c r="CM54"/>
      <c r="CN54"/>
      <c r="CO54"/>
      <c r="CP54"/>
      <c r="CQ54"/>
      <c r="CR54"/>
      <c r="CS54"/>
      <c r="CT54"/>
      <c r="CU54"/>
      <c r="CV54"/>
      <c r="CW54" s="30"/>
      <c r="CX54" s="30"/>
      <c r="CY54" s="30"/>
      <c r="CZ54"/>
      <c r="DA54"/>
      <c r="DB54"/>
      <c r="DC54"/>
      <c r="DD54"/>
      <c r="DE54"/>
      <c r="DF54"/>
      <c r="DG54"/>
      <c r="DH54"/>
      <c r="DI54"/>
    </row>
    <row r="55" spans="1:113" x14ac:dyDescent="0.25">
      <c r="A55" s="30" t="s">
        <v>150</v>
      </c>
      <c r="B55" s="30" t="s">
        <v>151</v>
      </c>
      <c r="C55" s="30" t="s">
        <v>9</v>
      </c>
      <c r="D55">
        <v>165.99</v>
      </c>
      <c r="E55">
        <v>63.61</v>
      </c>
      <c r="F55">
        <v>109.39000000000001</v>
      </c>
      <c r="G55">
        <v>165.99</v>
      </c>
      <c r="H55">
        <v>165.99</v>
      </c>
      <c r="I55">
        <v>0</v>
      </c>
      <c r="J55">
        <v>0</v>
      </c>
      <c r="K55">
        <v>0</v>
      </c>
      <c r="L55">
        <v>0</v>
      </c>
      <c r="M55">
        <v>0</v>
      </c>
      <c r="N55" s="30"/>
      <c r="O55" s="30"/>
      <c r="P55" s="30"/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 s="30"/>
      <c r="AB55" s="30"/>
      <c r="AC55" s="30"/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 s="30" t="s">
        <v>368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 s="30" t="s">
        <v>153</v>
      </c>
      <c r="AZ55" s="30" t="s">
        <v>151</v>
      </c>
      <c r="BA55" s="30" t="s">
        <v>9</v>
      </c>
      <c r="BB55">
        <v>206.27</v>
      </c>
      <c r="BC55">
        <v>77.760000000000005</v>
      </c>
      <c r="BD55">
        <v>133.99</v>
      </c>
      <c r="BE55">
        <v>206.27</v>
      </c>
      <c r="BF55">
        <v>206.27</v>
      </c>
      <c r="BG55">
        <v>0</v>
      </c>
      <c r="BH55">
        <v>0</v>
      </c>
      <c r="BI55">
        <v>0</v>
      </c>
      <c r="BJ55">
        <v>0</v>
      </c>
      <c r="BK55">
        <v>0</v>
      </c>
      <c r="BL55" s="30"/>
      <c r="BM55" s="30"/>
      <c r="BN55" s="30"/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0</v>
      </c>
      <c r="BW55">
        <v>0</v>
      </c>
      <c r="BX55">
        <v>0</v>
      </c>
      <c r="BY55" s="30" t="s">
        <v>369</v>
      </c>
      <c r="BZ55">
        <v>0</v>
      </c>
      <c r="CA55">
        <v>0</v>
      </c>
      <c r="CB55">
        <v>0</v>
      </c>
      <c r="CC55">
        <v>0</v>
      </c>
      <c r="CD55">
        <v>0</v>
      </c>
      <c r="CE55">
        <v>0</v>
      </c>
      <c r="CF55">
        <v>0</v>
      </c>
      <c r="CG55">
        <v>0</v>
      </c>
      <c r="CH55">
        <v>0</v>
      </c>
      <c r="CI55">
        <v>0</v>
      </c>
      <c r="CJ55" s="30"/>
      <c r="CK55" s="30"/>
      <c r="CL55" s="30"/>
      <c r="CM55">
        <v>0</v>
      </c>
      <c r="CN55">
        <v>0</v>
      </c>
      <c r="CO55">
        <v>0</v>
      </c>
      <c r="CP55">
        <v>0</v>
      </c>
      <c r="CQ55">
        <v>0</v>
      </c>
      <c r="CR55">
        <v>0</v>
      </c>
      <c r="CS55">
        <v>0</v>
      </c>
      <c r="CT55">
        <v>0</v>
      </c>
      <c r="CU55">
        <v>0</v>
      </c>
      <c r="CV55">
        <v>0</v>
      </c>
      <c r="CW55" s="30" t="s">
        <v>155</v>
      </c>
      <c r="CX55" s="30" t="s">
        <v>156</v>
      </c>
      <c r="CY55" s="30" t="s">
        <v>14</v>
      </c>
      <c r="CZ55">
        <v>0</v>
      </c>
      <c r="DA55">
        <v>0</v>
      </c>
      <c r="DB55">
        <v>0</v>
      </c>
      <c r="DC55">
        <v>0</v>
      </c>
      <c r="DD55">
        <v>0</v>
      </c>
      <c r="DE55">
        <v>65.44</v>
      </c>
      <c r="DF55">
        <v>24.68</v>
      </c>
      <c r="DG55">
        <v>42.910000000000004</v>
      </c>
      <c r="DH55">
        <v>65.44</v>
      </c>
      <c r="DI55">
        <v>65.44</v>
      </c>
    </row>
    <row r="56" spans="1:113" x14ac:dyDescent="0.25">
      <c r="A56" s="30" t="s">
        <v>159</v>
      </c>
      <c r="B56" s="30" t="s">
        <v>160</v>
      </c>
      <c r="C56" s="30" t="s">
        <v>9</v>
      </c>
      <c r="D56">
        <v>165.99</v>
      </c>
      <c r="E56">
        <v>63.61</v>
      </c>
      <c r="F56">
        <v>109.39000000000001</v>
      </c>
      <c r="G56">
        <v>165.99</v>
      </c>
      <c r="H56">
        <v>165.99</v>
      </c>
      <c r="I56">
        <v>0</v>
      </c>
      <c r="J56">
        <v>0</v>
      </c>
      <c r="K56">
        <v>0</v>
      </c>
      <c r="L56">
        <v>0</v>
      </c>
      <c r="M56">
        <v>0</v>
      </c>
      <c r="N56" s="30"/>
      <c r="O56" s="30"/>
      <c r="P56" s="30"/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 s="30"/>
      <c r="AB56" s="30"/>
      <c r="AC56" s="30"/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 s="30" t="s">
        <v>368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 s="30" t="s">
        <v>162</v>
      </c>
      <c r="AZ56" s="30" t="s">
        <v>163</v>
      </c>
      <c r="BA56" s="30" t="s">
        <v>9</v>
      </c>
      <c r="BB56">
        <v>206.27</v>
      </c>
      <c r="BC56">
        <v>77.760000000000005</v>
      </c>
      <c r="BD56">
        <v>133.99</v>
      </c>
      <c r="BE56">
        <v>206.27</v>
      </c>
      <c r="BF56">
        <v>206.27</v>
      </c>
      <c r="BG56">
        <v>0</v>
      </c>
      <c r="BH56">
        <v>0</v>
      </c>
      <c r="BI56">
        <v>0</v>
      </c>
      <c r="BJ56">
        <v>0</v>
      </c>
      <c r="BK56">
        <v>0</v>
      </c>
      <c r="BL56" s="30"/>
      <c r="BM56" s="30"/>
      <c r="BN56" s="30"/>
      <c r="BO56">
        <v>0</v>
      </c>
      <c r="BP56">
        <v>0</v>
      </c>
      <c r="BQ56">
        <v>0</v>
      </c>
      <c r="BR56">
        <v>0</v>
      </c>
      <c r="BS56">
        <v>0</v>
      </c>
      <c r="BT56">
        <v>0</v>
      </c>
      <c r="BU56">
        <v>0</v>
      </c>
      <c r="BV56">
        <v>0</v>
      </c>
      <c r="BW56">
        <v>0</v>
      </c>
      <c r="BX56">
        <v>0</v>
      </c>
      <c r="BY56" s="30"/>
      <c r="BZ56"/>
      <c r="CA56"/>
      <c r="CB56"/>
      <c r="CC56"/>
      <c r="CD56"/>
      <c r="CE56"/>
      <c r="CF56"/>
      <c r="CG56"/>
      <c r="CH56"/>
      <c r="CI56"/>
      <c r="CJ56" s="30"/>
      <c r="CK56" s="30"/>
      <c r="CL56" s="30"/>
      <c r="CM56"/>
      <c r="CN56"/>
      <c r="CO56"/>
      <c r="CP56"/>
      <c r="CQ56"/>
      <c r="CR56"/>
      <c r="CS56"/>
      <c r="CT56"/>
      <c r="CU56"/>
      <c r="CV56"/>
      <c r="CW56" s="30"/>
      <c r="CX56" s="30"/>
      <c r="CY56" s="30"/>
      <c r="CZ56"/>
      <c r="DA56"/>
      <c r="DB56"/>
      <c r="DC56"/>
      <c r="DD56"/>
      <c r="DE56"/>
      <c r="DF56"/>
      <c r="DG56"/>
      <c r="DH56"/>
      <c r="DI56"/>
    </row>
    <row r="57" spans="1:113" x14ac:dyDescent="0.25">
      <c r="A57" s="30" t="s">
        <v>166</v>
      </c>
      <c r="B57" s="30" t="s">
        <v>167</v>
      </c>
      <c r="C57" s="30" t="s">
        <v>14</v>
      </c>
      <c r="D57">
        <v>0</v>
      </c>
      <c r="E57">
        <v>0</v>
      </c>
      <c r="F57">
        <v>0</v>
      </c>
      <c r="G57">
        <v>0</v>
      </c>
      <c r="H57">
        <v>0</v>
      </c>
      <c r="I57">
        <v>194.02999999999997</v>
      </c>
      <c r="J57">
        <v>0</v>
      </c>
      <c r="K57">
        <v>0</v>
      </c>
      <c r="L57">
        <v>0</v>
      </c>
      <c r="M57">
        <v>0</v>
      </c>
      <c r="N57" s="30"/>
      <c r="O57" s="30"/>
      <c r="P57" s="30"/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 s="30"/>
      <c r="AB57" s="30"/>
      <c r="AC57" s="30"/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0</v>
      </c>
      <c r="AN57" s="30"/>
      <c r="AO57"/>
      <c r="AP57"/>
      <c r="AQ57"/>
      <c r="AR57"/>
      <c r="AS57"/>
      <c r="AT57"/>
      <c r="AU57"/>
      <c r="AV57"/>
      <c r="AW57"/>
      <c r="AX57"/>
      <c r="AY57" s="30"/>
      <c r="AZ57" s="30"/>
      <c r="BA57" s="30"/>
      <c r="BB57"/>
      <c r="BC57"/>
      <c r="BD57"/>
      <c r="BE57"/>
      <c r="BF57"/>
      <c r="BG57"/>
      <c r="BH57"/>
      <c r="BI57"/>
      <c r="BJ57"/>
      <c r="BK57"/>
      <c r="BL57" s="30"/>
      <c r="BM57" s="30"/>
      <c r="BN57" s="30"/>
      <c r="BO57"/>
      <c r="BP57"/>
      <c r="BQ57"/>
      <c r="BR57"/>
      <c r="BS57"/>
      <c r="BT57"/>
      <c r="BU57"/>
      <c r="BV57"/>
      <c r="BW57"/>
      <c r="BX57"/>
      <c r="BY57" s="30"/>
      <c r="BZ57"/>
      <c r="CA57"/>
      <c r="CB57"/>
      <c r="CC57"/>
      <c r="CD57"/>
      <c r="CE57"/>
      <c r="CF57"/>
      <c r="CG57"/>
      <c r="CH57"/>
      <c r="CI57"/>
      <c r="CJ57" s="30"/>
      <c r="CK57" s="30"/>
      <c r="CL57" s="30"/>
      <c r="CM57"/>
      <c r="CN57"/>
      <c r="CO57"/>
      <c r="CP57"/>
      <c r="CQ57"/>
      <c r="CR57"/>
      <c r="CS57"/>
      <c r="CT57"/>
      <c r="CU57"/>
      <c r="CV57"/>
      <c r="CW57" s="30"/>
      <c r="CX57" s="30"/>
      <c r="CY57" s="30"/>
      <c r="CZ57"/>
      <c r="DA57"/>
      <c r="DB57"/>
      <c r="DC57"/>
      <c r="DD57"/>
      <c r="DE57"/>
      <c r="DF57"/>
      <c r="DG57"/>
      <c r="DH57"/>
      <c r="DI57"/>
    </row>
    <row r="58" spans="1:113" x14ac:dyDescent="0.25">
      <c r="A58" s="30" t="s">
        <v>170</v>
      </c>
      <c r="B58" s="30" t="s">
        <v>171</v>
      </c>
      <c r="C58" s="30" t="s">
        <v>9</v>
      </c>
      <c r="D58">
        <v>243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 s="30"/>
      <c r="O58" s="30"/>
      <c r="P58" s="30"/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 s="30"/>
      <c r="AB58" s="30"/>
      <c r="AC58" s="30"/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0</v>
      </c>
      <c r="AM58">
        <v>0</v>
      </c>
      <c r="AN58" s="30" t="s">
        <v>368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 s="30" t="s">
        <v>173</v>
      </c>
      <c r="AZ58" s="30" t="s">
        <v>174</v>
      </c>
      <c r="BA58" s="30" t="s">
        <v>9</v>
      </c>
      <c r="BB58">
        <v>294.04000000000008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 s="30"/>
      <c r="BM58" s="30"/>
      <c r="BN58" s="30"/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 s="30"/>
      <c r="BZ58"/>
      <c r="CA58"/>
      <c r="CB58"/>
      <c r="CC58"/>
      <c r="CD58"/>
      <c r="CE58"/>
      <c r="CF58"/>
      <c r="CG58"/>
      <c r="CH58"/>
      <c r="CI58"/>
      <c r="CJ58" s="30"/>
      <c r="CK58" s="30"/>
      <c r="CL58" s="30"/>
      <c r="CM58"/>
      <c r="CN58"/>
      <c r="CO58"/>
      <c r="CP58"/>
      <c r="CQ58"/>
      <c r="CR58"/>
      <c r="CS58"/>
      <c r="CT58"/>
      <c r="CU58"/>
      <c r="CV58"/>
      <c r="CW58" s="30"/>
      <c r="CX58" s="30"/>
      <c r="CY58" s="30"/>
      <c r="CZ58"/>
      <c r="DA58"/>
      <c r="DB58"/>
      <c r="DC58"/>
      <c r="DD58"/>
      <c r="DE58"/>
      <c r="DF58"/>
      <c r="DG58"/>
      <c r="DH58"/>
      <c r="DI58"/>
    </row>
    <row r="59" spans="1:113" x14ac:dyDescent="0.25">
      <c r="A59" s="30" t="s">
        <v>177</v>
      </c>
      <c r="B59" s="30" t="s">
        <v>178</v>
      </c>
      <c r="C59" s="30" t="s">
        <v>9</v>
      </c>
      <c r="D59">
        <v>274.03000000000003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 s="30"/>
      <c r="O59" s="30"/>
      <c r="P59" s="30"/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 s="30"/>
      <c r="AB59" s="30"/>
      <c r="AC59" s="30"/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  <c r="AK59">
        <v>0</v>
      </c>
      <c r="AL59">
        <v>0</v>
      </c>
      <c r="AM59">
        <v>0</v>
      </c>
      <c r="AN59" s="30" t="s">
        <v>368</v>
      </c>
      <c r="AO59">
        <v>0</v>
      </c>
      <c r="AP59">
        <v>0</v>
      </c>
      <c r="AQ59">
        <v>0</v>
      </c>
      <c r="AR59">
        <v>0</v>
      </c>
      <c r="AS59">
        <v>0</v>
      </c>
      <c r="AT59">
        <v>0</v>
      </c>
      <c r="AU59">
        <v>0</v>
      </c>
      <c r="AV59">
        <v>0</v>
      </c>
      <c r="AW59">
        <v>0</v>
      </c>
      <c r="AX59">
        <v>0</v>
      </c>
      <c r="AY59" s="30" t="s">
        <v>180</v>
      </c>
      <c r="AZ59" s="30" t="s">
        <v>181</v>
      </c>
      <c r="BA59" s="30" t="s">
        <v>14</v>
      </c>
      <c r="BB59">
        <v>0</v>
      </c>
      <c r="BC59">
        <v>0</v>
      </c>
      <c r="BD59">
        <v>0</v>
      </c>
      <c r="BE59">
        <v>0</v>
      </c>
      <c r="BF59">
        <v>0</v>
      </c>
      <c r="BG59">
        <v>47.160000000000004</v>
      </c>
      <c r="BH59">
        <v>0</v>
      </c>
      <c r="BI59">
        <v>0</v>
      </c>
      <c r="BJ59">
        <v>0</v>
      </c>
      <c r="BK59">
        <v>0</v>
      </c>
      <c r="BL59" s="30"/>
      <c r="BM59" s="30"/>
      <c r="BN59" s="30"/>
      <c r="BO59">
        <v>0</v>
      </c>
      <c r="BP59">
        <v>0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0</v>
      </c>
      <c r="BW59">
        <v>0</v>
      </c>
      <c r="BX59">
        <v>0</v>
      </c>
      <c r="BY59" s="30"/>
      <c r="BZ59"/>
      <c r="CA59"/>
      <c r="CB59"/>
      <c r="CC59"/>
      <c r="CD59"/>
      <c r="CE59"/>
      <c r="CF59"/>
      <c r="CG59"/>
      <c r="CH59"/>
      <c r="CI59"/>
      <c r="CJ59" s="30"/>
      <c r="CK59" s="30"/>
      <c r="CL59" s="30"/>
      <c r="CM59"/>
      <c r="CN59"/>
      <c r="CO59"/>
      <c r="CP59"/>
      <c r="CQ59"/>
      <c r="CR59"/>
      <c r="CS59"/>
      <c r="CT59"/>
      <c r="CU59"/>
      <c r="CV59"/>
      <c r="CW59" s="30"/>
      <c r="CX59" s="30"/>
      <c r="CY59" s="30"/>
      <c r="CZ59"/>
      <c r="DA59"/>
      <c r="DB59"/>
      <c r="DC59"/>
      <c r="DD59"/>
      <c r="DE59"/>
      <c r="DF59"/>
      <c r="DG59"/>
      <c r="DH59"/>
      <c r="DI59"/>
    </row>
    <row r="60" spans="1:113" x14ac:dyDescent="0.25">
      <c r="A60" s="30" t="s">
        <v>184</v>
      </c>
      <c r="B60" s="30" t="s">
        <v>185</v>
      </c>
      <c r="C60" s="30" t="s">
        <v>9</v>
      </c>
      <c r="D60">
        <v>0</v>
      </c>
      <c r="E60">
        <v>78.990000000000009</v>
      </c>
      <c r="F60">
        <v>0</v>
      </c>
      <c r="G60">
        <v>190.01000000000002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 s="30"/>
      <c r="O60" s="30"/>
      <c r="P60" s="30"/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 s="30"/>
      <c r="AB60" s="30"/>
      <c r="AC60" s="30"/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 s="30"/>
      <c r="AO60"/>
      <c r="AP60"/>
      <c r="AQ60"/>
      <c r="AR60"/>
      <c r="AS60"/>
      <c r="AT60"/>
      <c r="AU60"/>
      <c r="AV60"/>
      <c r="AW60"/>
      <c r="AX60"/>
      <c r="AY60" s="30"/>
      <c r="AZ60" s="30"/>
      <c r="BA60" s="30"/>
      <c r="BB60"/>
      <c r="BC60"/>
      <c r="BD60"/>
      <c r="BE60"/>
      <c r="BF60"/>
      <c r="BG60"/>
      <c r="BH60"/>
      <c r="BI60"/>
      <c r="BJ60"/>
      <c r="BK60"/>
      <c r="BL60" s="30"/>
      <c r="BM60" s="30"/>
      <c r="BN60" s="30"/>
      <c r="BO60"/>
      <c r="BP60"/>
      <c r="BQ60"/>
      <c r="BR60"/>
      <c r="BS60"/>
      <c r="BT60"/>
      <c r="BU60"/>
      <c r="BV60"/>
      <c r="BW60"/>
      <c r="BX60"/>
      <c r="BY60" s="30"/>
      <c r="BZ60"/>
      <c r="CA60"/>
      <c r="CB60"/>
      <c r="CC60"/>
      <c r="CD60"/>
      <c r="CE60"/>
      <c r="CF60"/>
      <c r="CG60"/>
      <c r="CH60"/>
      <c r="CI60"/>
      <c r="CJ60" s="30"/>
      <c r="CK60" s="30"/>
      <c r="CL60" s="30"/>
      <c r="CM60"/>
      <c r="CN60"/>
      <c r="CO60"/>
      <c r="CP60"/>
      <c r="CQ60"/>
      <c r="CR60"/>
      <c r="CS60"/>
      <c r="CT60"/>
      <c r="CU60"/>
      <c r="CV60"/>
      <c r="CW60" s="30"/>
      <c r="CX60" s="30"/>
      <c r="CY60" s="30"/>
      <c r="CZ60"/>
      <c r="DA60"/>
      <c r="DB60"/>
      <c r="DC60"/>
      <c r="DD60"/>
      <c r="DE60"/>
      <c r="DF60"/>
      <c r="DG60"/>
      <c r="DH60"/>
      <c r="DI60"/>
    </row>
    <row r="61" spans="1:113" x14ac:dyDescent="0.25">
      <c r="A61" s="30" t="s">
        <v>188</v>
      </c>
      <c r="B61" s="30" t="s">
        <v>189</v>
      </c>
      <c r="C61" s="30" t="s">
        <v>9</v>
      </c>
      <c r="D61">
        <v>0</v>
      </c>
      <c r="E61">
        <v>60.849999999999994</v>
      </c>
      <c r="F61">
        <v>60.85</v>
      </c>
      <c r="G61">
        <v>45.31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 s="30"/>
      <c r="O61" s="30"/>
      <c r="P61" s="30"/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 s="30"/>
      <c r="AB61" s="30"/>
      <c r="AC61" s="30"/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0</v>
      </c>
      <c r="AM61">
        <v>0</v>
      </c>
      <c r="AN61" s="30"/>
      <c r="AO61"/>
      <c r="AP61"/>
      <c r="AQ61"/>
      <c r="AR61"/>
      <c r="AS61"/>
      <c r="AT61"/>
      <c r="AU61"/>
      <c r="AV61"/>
      <c r="AW61"/>
      <c r="AX61"/>
      <c r="AY61" s="30"/>
      <c r="AZ61" s="30"/>
      <c r="BA61" s="30"/>
      <c r="BB61"/>
      <c r="BC61"/>
      <c r="BD61"/>
      <c r="BE61"/>
      <c r="BF61"/>
      <c r="BG61"/>
      <c r="BH61"/>
      <c r="BI61"/>
      <c r="BJ61"/>
      <c r="BK61"/>
      <c r="BL61" s="30"/>
      <c r="BM61" s="30"/>
      <c r="BN61" s="30"/>
      <c r="BO61"/>
      <c r="BP61"/>
      <c r="BQ61"/>
      <c r="BR61"/>
      <c r="BS61"/>
      <c r="BT61"/>
      <c r="BU61"/>
      <c r="BV61"/>
      <c r="BW61"/>
      <c r="BX61"/>
      <c r="BY61" s="30"/>
      <c r="BZ61"/>
      <c r="CA61"/>
      <c r="CB61"/>
      <c r="CC61"/>
      <c r="CD61"/>
      <c r="CE61"/>
      <c r="CF61"/>
      <c r="CG61"/>
      <c r="CH61"/>
      <c r="CI61"/>
      <c r="CJ61" s="30"/>
      <c r="CK61" s="30"/>
      <c r="CL61" s="30"/>
      <c r="CM61"/>
      <c r="CN61"/>
      <c r="CO61"/>
      <c r="CP61"/>
      <c r="CQ61"/>
      <c r="CR61"/>
      <c r="CS61"/>
      <c r="CT61"/>
      <c r="CU61"/>
      <c r="CV61"/>
      <c r="CW61" s="30"/>
      <c r="CX61" s="30"/>
      <c r="CY61" s="30"/>
      <c r="CZ61"/>
      <c r="DA61"/>
      <c r="DB61"/>
      <c r="DC61"/>
      <c r="DD61"/>
      <c r="DE61"/>
      <c r="DF61"/>
      <c r="DG61"/>
      <c r="DH61"/>
      <c r="DI61"/>
    </row>
    <row r="62" spans="1:113" x14ac:dyDescent="0.25">
      <c r="A62" s="30" t="s">
        <v>192</v>
      </c>
      <c r="B62" s="30" t="s">
        <v>193</v>
      </c>
      <c r="C62" s="30" t="s">
        <v>9</v>
      </c>
      <c r="D62">
        <v>285.01000000000005</v>
      </c>
      <c r="E62">
        <v>101.25</v>
      </c>
      <c r="F62">
        <v>174.85000000000002</v>
      </c>
      <c r="G62">
        <v>285.01000000000005</v>
      </c>
      <c r="H62">
        <v>285.01000000000005</v>
      </c>
      <c r="I62">
        <v>0</v>
      </c>
      <c r="J62">
        <v>0</v>
      </c>
      <c r="K62">
        <v>0</v>
      </c>
      <c r="L62">
        <v>0</v>
      </c>
      <c r="M62">
        <v>0</v>
      </c>
      <c r="N62" s="30"/>
      <c r="O62" s="30"/>
      <c r="P62" s="30"/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 s="30"/>
      <c r="AB62" s="30"/>
      <c r="AC62" s="30"/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0</v>
      </c>
      <c r="AM62">
        <v>0</v>
      </c>
      <c r="AN62" s="30" t="s">
        <v>368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 s="30" t="s">
        <v>195</v>
      </c>
      <c r="AZ62" s="30" t="s">
        <v>196</v>
      </c>
      <c r="BA62" s="30" t="s">
        <v>14</v>
      </c>
      <c r="BB62">
        <v>0</v>
      </c>
      <c r="BC62">
        <v>0</v>
      </c>
      <c r="BD62">
        <v>0</v>
      </c>
      <c r="BE62">
        <v>0</v>
      </c>
      <c r="BF62">
        <v>0</v>
      </c>
      <c r="BG62">
        <v>54.93</v>
      </c>
      <c r="BH62">
        <v>19.28</v>
      </c>
      <c r="BI62">
        <v>33.57</v>
      </c>
      <c r="BJ62">
        <v>54.93</v>
      </c>
      <c r="BK62">
        <v>54.93</v>
      </c>
      <c r="BL62" s="30"/>
      <c r="BM62" s="30"/>
      <c r="BN62" s="30"/>
      <c r="BO62">
        <v>0</v>
      </c>
      <c r="BP62">
        <v>0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0</v>
      </c>
      <c r="BW62">
        <v>0</v>
      </c>
      <c r="BX62">
        <v>0</v>
      </c>
      <c r="BY62" s="30"/>
      <c r="BZ62"/>
      <c r="CA62"/>
      <c r="CB62"/>
      <c r="CC62"/>
      <c r="CD62"/>
      <c r="CE62"/>
      <c r="CF62"/>
      <c r="CG62"/>
      <c r="CH62"/>
      <c r="CI62"/>
      <c r="CJ62" s="30"/>
      <c r="CK62" s="30"/>
      <c r="CL62" s="30"/>
      <c r="CM62"/>
      <c r="CN62"/>
      <c r="CO62"/>
      <c r="CP62"/>
      <c r="CQ62"/>
      <c r="CR62"/>
      <c r="CS62"/>
      <c r="CT62"/>
      <c r="CU62"/>
      <c r="CV62"/>
      <c r="CW62" s="30"/>
      <c r="CX62" s="30"/>
      <c r="CY62" s="30"/>
      <c r="CZ62"/>
      <c r="DA62"/>
      <c r="DB62"/>
      <c r="DC62"/>
      <c r="DD62"/>
      <c r="DE62"/>
      <c r="DF62"/>
      <c r="DG62"/>
      <c r="DH62"/>
      <c r="DI62"/>
    </row>
    <row r="63" spans="1:113" x14ac:dyDescent="0.25">
      <c r="A63" s="30" t="s">
        <v>199</v>
      </c>
      <c r="B63" s="30" t="s">
        <v>200</v>
      </c>
      <c r="C63" s="30" t="s">
        <v>9</v>
      </c>
      <c r="D63">
        <v>0</v>
      </c>
      <c r="E63">
        <v>74.929999999999993</v>
      </c>
      <c r="F63">
        <v>0</v>
      </c>
      <c r="G63">
        <v>199.23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 s="30"/>
      <c r="O63" s="30"/>
      <c r="P63" s="30"/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 s="30"/>
      <c r="AB63" s="30"/>
      <c r="AC63" s="30"/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  <c r="AK63">
        <v>0</v>
      </c>
      <c r="AL63">
        <v>0</v>
      </c>
      <c r="AM63">
        <v>0</v>
      </c>
      <c r="AN63" s="30"/>
      <c r="AO63"/>
      <c r="AP63"/>
      <c r="AQ63"/>
      <c r="AR63"/>
      <c r="AS63"/>
      <c r="AT63"/>
      <c r="AU63"/>
      <c r="AV63"/>
      <c r="AW63"/>
      <c r="AX63"/>
      <c r="AY63" s="30"/>
      <c r="AZ63" s="30"/>
      <c r="BA63" s="30"/>
      <c r="BB63"/>
      <c r="BC63"/>
      <c r="BD63"/>
      <c r="BE63"/>
      <c r="BF63"/>
      <c r="BG63"/>
      <c r="BH63"/>
      <c r="BI63"/>
      <c r="BJ63"/>
      <c r="BK63"/>
      <c r="BL63" s="30"/>
      <c r="BM63" s="30"/>
      <c r="BN63" s="30"/>
      <c r="BO63"/>
      <c r="BP63"/>
      <c r="BQ63"/>
      <c r="BR63"/>
      <c r="BS63"/>
      <c r="BT63"/>
      <c r="BU63"/>
      <c r="BV63"/>
      <c r="BW63"/>
      <c r="BX63"/>
      <c r="BY63" s="30"/>
      <c r="BZ63"/>
      <c r="CA63"/>
      <c r="CB63"/>
      <c r="CC63"/>
      <c r="CD63"/>
      <c r="CE63"/>
      <c r="CF63"/>
      <c r="CG63"/>
      <c r="CH63"/>
      <c r="CI63"/>
      <c r="CJ63" s="30"/>
      <c r="CK63" s="30"/>
      <c r="CL63" s="30"/>
      <c r="CM63"/>
      <c r="CN63"/>
      <c r="CO63"/>
      <c r="CP63"/>
      <c r="CQ63"/>
      <c r="CR63"/>
      <c r="CS63"/>
      <c r="CT63"/>
      <c r="CU63"/>
      <c r="CV63"/>
      <c r="CW63" s="30"/>
      <c r="CX63" s="30"/>
      <c r="CY63" s="30"/>
      <c r="CZ63"/>
      <c r="DA63"/>
      <c r="DB63"/>
      <c r="DC63"/>
      <c r="DD63"/>
      <c r="DE63"/>
      <c r="DF63"/>
      <c r="DG63"/>
      <c r="DH63"/>
      <c r="DI63"/>
    </row>
    <row r="64" spans="1:113" x14ac:dyDescent="0.25">
      <c r="A64" s="30" t="s">
        <v>203</v>
      </c>
      <c r="B64" s="30" t="s">
        <v>204</v>
      </c>
      <c r="C64" s="30" t="s">
        <v>9</v>
      </c>
      <c r="D64">
        <v>165.58</v>
      </c>
      <c r="E64">
        <v>59.11</v>
      </c>
      <c r="F64">
        <v>101.70000000000002</v>
      </c>
      <c r="G64">
        <v>165.58</v>
      </c>
      <c r="H64">
        <v>165.58</v>
      </c>
      <c r="I64">
        <v>0</v>
      </c>
      <c r="J64">
        <v>0</v>
      </c>
      <c r="K64">
        <v>0</v>
      </c>
      <c r="L64">
        <v>0</v>
      </c>
      <c r="M64">
        <v>0</v>
      </c>
      <c r="N64" s="30"/>
      <c r="O64" s="30"/>
      <c r="P64" s="30"/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 s="30"/>
      <c r="AB64" s="30"/>
      <c r="AC64" s="30"/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 s="30" t="s">
        <v>368</v>
      </c>
      <c r="AO64">
        <v>0</v>
      </c>
      <c r="AP64">
        <v>0</v>
      </c>
      <c r="AQ64">
        <v>0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 s="30" t="s">
        <v>206</v>
      </c>
      <c r="AZ64" s="30" t="s">
        <v>207</v>
      </c>
      <c r="BA64" s="30" t="s">
        <v>14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64.86</v>
      </c>
      <c r="BH64">
        <v>21.970000000000002</v>
      </c>
      <c r="BI64">
        <v>38.26</v>
      </c>
      <c r="BJ64">
        <v>64.86</v>
      </c>
      <c r="BK64">
        <v>64.86</v>
      </c>
      <c r="BL64" s="30"/>
      <c r="BM64" s="30"/>
      <c r="BN64" s="30"/>
      <c r="BO64">
        <v>0</v>
      </c>
      <c r="BP64">
        <v>0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 s="30"/>
      <c r="BZ64"/>
      <c r="CA64"/>
      <c r="CB64"/>
      <c r="CC64"/>
      <c r="CD64"/>
      <c r="CE64"/>
      <c r="CF64"/>
      <c r="CG64"/>
      <c r="CH64"/>
      <c r="CI64"/>
      <c r="CJ64" s="30"/>
      <c r="CK64" s="30"/>
      <c r="CL64" s="30"/>
      <c r="CM64"/>
      <c r="CN64"/>
      <c r="CO64"/>
      <c r="CP64"/>
      <c r="CQ64"/>
      <c r="CR64"/>
      <c r="CS64"/>
      <c r="CT64"/>
      <c r="CU64"/>
      <c r="CV64"/>
      <c r="CW64" s="30"/>
      <c r="CX64" s="30"/>
      <c r="CY64" s="30"/>
      <c r="CZ64"/>
      <c r="DA64"/>
      <c r="DB64"/>
      <c r="DC64"/>
      <c r="DD64"/>
      <c r="DE64"/>
      <c r="DF64"/>
      <c r="DG64"/>
      <c r="DH64"/>
      <c r="DI64"/>
    </row>
    <row r="65" spans="1:113" x14ac:dyDescent="0.25">
      <c r="A65" s="30" t="s">
        <v>209</v>
      </c>
      <c r="B65" s="30" t="s">
        <v>207</v>
      </c>
      <c r="C65" s="30" t="s">
        <v>14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46.239999999999995</v>
      </c>
      <c r="M65">
        <v>0</v>
      </c>
      <c r="N65" s="30"/>
      <c r="O65" s="30"/>
      <c r="P65" s="30"/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 s="30"/>
      <c r="AB65" s="30"/>
      <c r="AC65" s="30"/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 s="30"/>
      <c r="AO65"/>
      <c r="AP65"/>
      <c r="AQ65"/>
      <c r="AR65"/>
      <c r="AS65"/>
      <c r="AT65"/>
      <c r="AU65"/>
      <c r="AV65"/>
      <c r="AW65"/>
      <c r="AX65"/>
      <c r="AY65" s="30"/>
      <c r="AZ65" s="30"/>
      <c r="BA65" s="30"/>
      <c r="BB65"/>
      <c r="BC65"/>
      <c r="BD65"/>
      <c r="BE65"/>
      <c r="BF65"/>
      <c r="BG65"/>
      <c r="BH65"/>
      <c r="BI65"/>
      <c r="BJ65"/>
      <c r="BK65"/>
      <c r="BL65" s="30"/>
      <c r="BM65" s="30"/>
      <c r="BN65" s="30"/>
      <c r="BO65"/>
      <c r="BP65"/>
      <c r="BQ65"/>
      <c r="BR65"/>
      <c r="BS65"/>
      <c r="BT65"/>
      <c r="BU65"/>
      <c r="BV65"/>
      <c r="BW65"/>
      <c r="BX65"/>
      <c r="BY65" s="30"/>
      <c r="BZ65"/>
      <c r="CA65"/>
      <c r="CB65"/>
      <c r="CC65"/>
      <c r="CD65"/>
      <c r="CE65"/>
      <c r="CF65"/>
      <c r="CG65"/>
      <c r="CH65"/>
      <c r="CI65"/>
      <c r="CJ65" s="30"/>
      <c r="CK65" s="30"/>
      <c r="CL65" s="30"/>
      <c r="CM65"/>
      <c r="CN65"/>
      <c r="CO65"/>
      <c r="CP65"/>
      <c r="CQ65"/>
      <c r="CR65"/>
      <c r="CS65"/>
      <c r="CT65"/>
      <c r="CU65"/>
      <c r="CV65"/>
      <c r="CW65" s="30"/>
      <c r="CX65" s="30"/>
      <c r="CY65" s="30"/>
      <c r="CZ65"/>
      <c r="DA65"/>
      <c r="DB65"/>
      <c r="DC65"/>
      <c r="DD65"/>
      <c r="DE65"/>
      <c r="DF65"/>
      <c r="DG65"/>
      <c r="DH65"/>
      <c r="DI65"/>
    </row>
    <row r="66" spans="1:113" x14ac:dyDescent="0.25">
      <c r="A66" s="30" t="s">
        <v>209</v>
      </c>
      <c r="B66" s="30" t="s">
        <v>207</v>
      </c>
      <c r="C66" s="30" t="s">
        <v>9</v>
      </c>
      <c r="D66">
        <v>0</v>
      </c>
      <c r="E66">
        <v>37.97</v>
      </c>
      <c r="F66">
        <v>0</v>
      </c>
      <c r="G66">
        <v>37.97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 s="30"/>
      <c r="O66" s="30"/>
      <c r="P66" s="30"/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 s="30"/>
      <c r="AB66" s="30"/>
      <c r="AC66" s="30"/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  <c r="AK66">
        <v>0</v>
      </c>
      <c r="AL66">
        <v>0</v>
      </c>
      <c r="AM66">
        <v>0</v>
      </c>
      <c r="AN66" s="30"/>
      <c r="AO66"/>
      <c r="AP66"/>
      <c r="AQ66"/>
      <c r="AR66"/>
      <c r="AS66"/>
      <c r="AT66"/>
      <c r="AU66"/>
      <c r="AV66"/>
      <c r="AW66"/>
      <c r="AX66"/>
      <c r="AY66" s="30"/>
      <c r="AZ66" s="30"/>
      <c r="BA66" s="30"/>
      <c r="BB66"/>
      <c r="BC66"/>
      <c r="BD66"/>
      <c r="BE66"/>
      <c r="BF66"/>
      <c r="BG66"/>
      <c r="BH66"/>
      <c r="BI66"/>
      <c r="BJ66"/>
      <c r="BK66"/>
      <c r="BL66" s="30"/>
      <c r="BM66" s="30"/>
      <c r="BN66" s="30"/>
      <c r="BO66"/>
      <c r="BP66"/>
      <c r="BQ66"/>
      <c r="BR66"/>
      <c r="BS66"/>
      <c r="BT66"/>
      <c r="BU66"/>
      <c r="BV66"/>
      <c r="BW66"/>
      <c r="BX66"/>
      <c r="BY66" s="30"/>
      <c r="BZ66"/>
      <c r="CA66"/>
      <c r="CB66"/>
      <c r="CC66"/>
      <c r="CD66"/>
      <c r="CE66"/>
      <c r="CF66"/>
      <c r="CG66"/>
      <c r="CH66"/>
      <c r="CI66"/>
      <c r="CJ66" s="30"/>
      <c r="CK66" s="30"/>
      <c r="CL66" s="30"/>
      <c r="CM66"/>
      <c r="CN66"/>
      <c r="CO66"/>
      <c r="CP66"/>
      <c r="CQ66"/>
      <c r="CR66"/>
      <c r="CS66"/>
      <c r="CT66"/>
      <c r="CU66"/>
      <c r="CV66"/>
      <c r="CW66" s="30"/>
      <c r="CX66" s="30"/>
      <c r="CY66" s="30"/>
      <c r="CZ66"/>
      <c r="DA66"/>
      <c r="DB66"/>
      <c r="DC66"/>
      <c r="DD66"/>
      <c r="DE66"/>
      <c r="DF66"/>
      <c r="DG66"/>
      <c r="DH66"/>
      <c r="DI66"/>
    </row>
    <row r="67" spans="1:113" x14ac:dyDescent="0.25">
      <c r="A67" s="30" t="s">
        <v>212</v>
      </c>
      <c r="B67" s="30" t="s">
        <v>213</v>
      </c>
      <c r="C67" s="30" t="s">
        <v>9</v>
      </c>
      <c r="D67">
        <v>144.09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 s="30"/>
      <c r="O67" s="30"/>
      <c r="P67" s="30"/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 s="30"/>
      <c r="AB67" s="30"/>
      <c r="AC67" s="30"/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 s="30" t="s">
        <v>368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 s="30" t="s">
        <v>215</v>
      </c>
      <c r="AZ67" s="30" t="s">
        <v>216</v>
      </c>
      <c r="BA67" s="30" t="s">
        <v>9</v>
      </c>
      <c r="BB67">
        <v>177.79000000000002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0</v>
      </c>
      <c r="BL67" s="30"/>
      <c r="BM67" s="30"/>
      <c r="BN67" s="30"/>
      <c r="BO67">
        <v>0</v>
      </c>
      <c r="BP67">
        <v>0</v>
      </c>
      <c r="BQ67">
        <v>0</v>
      </c>
      <c r="BR67">
        <v>0</v>
      </c>
      <c r="BS67">
        <v>0</v>
      </c>
      <c r="BT67">
        <v>0</v>
      </c>
      <c r="BU67">
        <v>0</v>
      </c>
      <c r="BV67">
        <v>0</v>
      </c>
      <c r="BW67">
        <v>0</v>
      </c>
      <c r="BX67">
        <v>0</v>
      </c>
      <c r="BY67" s="30"/>
      <c r="BZ67"/>
      <c r="CA67"/>
      <c r="CB67"/>
      <c r="CC67"/>
      <c r="CD67"/>
      <c r="CE67"/>
      <c r="CF67"/>
      <c r="CG67"/>
      <c r="CH67"/>
      <c r="CI67"/>
      <c r="CJ67" s="30"/>
      <c r="CK67" s="30"/>
      <c r="CL67" s="30"/>
      <c r="CM67"/>
      <c r="CN67"/>
      <c r="CO67"/>
      <c r="CP67"/>
      <c r="CQ67"/>
      <c r="CR67"/>
      <c r="CS67"/>
      <c r="CT67"/>
      <c r="CU67"/>
      <c r="CV67"/>
      <c r="CW67" s="30"/>
      <c r="CX67" s="30"/>
      <c r="CY67" s="30"/>
      <c r="CZ67"/>
      <c r="DA67"/>
      <c r="DB67"/>
      <c r="DC67"/>
      <c r="DD67"/>
      <c r="DE67"/>
      <c r="DF67"/>
      <c r="DG67"/>
      <c r="DH67"/>
      <c r="DI67"/>
    </row>
    <row r="68" spans="1:113" x14ac:dyDescent="0.25">
      <c r="A68" s="30" t="s">
        <v>219</v>
      </c>
      <c r="B68" s="30" t="s">
        <v>220</v>
      </c>
      <c r="C68" s="30" t="s">
        <v>9</v>
      </c>
      <c r="D68">
        <v>0</v>
      </c>
      <c r="E68">
        <v>78.03</v>
      </c>
      <c r="F68">
        <v>0</v>
      </c>
      <c r="G68">
        <v>187.28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 s="30"/>
      <c r="O68" s="30"/>
      <c r="P68" s="30"/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 s="30"/>
      <c r="AB68" s="30"/>
      <c r="AC68" s="30"/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0</v>
      </c>
      <c r="AN68" s="30"/>
      <c r="AO68"/>
      <c r="AP68"/>
      <c r="AQ68"/>
      <c r="AR68"/>
      <c r="AS68"/>
      <c r="AT68"/>
      <c r="AU68"/>
      <c r="AV68"/>
      <c r="AW68"/>
      <c r="AX68"/>
      <c r="AY68" s="30"/>
      <c r="AZ68" s="30"/>
      <c r="BA68" s="30"/>
      <c r="BB68"/>
      <c r="BC68"/>
      <c r="BD68"/>
      <c r="BE68"/>
      <c r="BF68"/>
      <c r="BG68"/>
      <c r="BH68"/>
      <c r="BI68"/>
      <c r="BJ68"/>
      <c r="BK68"/>
      <c r="BL68" s="30"/>
      <c r="BM68" s="30"/>
      <c r="BN68" s="30"/>
      <c r="BO68"/>
      <c r="BP68"/>
      <c r="BQ68"/>
      <c r="BR68"/>
      <c r="BS68"/>
      <c r="BT68"/>
      <c r="BU68"/>
      <c r="BV68"/>
      <c r="BW68"/>
      <c r="BX68"/>
      <c r="BY68" s="30"/>
      <c r="BZ68"/>
      <c r="CA68"/>
      <c r="CB68"/>
      <c r="CC68"/>
      <c r="CD68"/>
      <c r="CE68"/>
      <c r="CF68"/>
      <c r="CG68"/>
      <c r="CH68"/>
      <c r="CI68"/>
      <c r="CJ68" s="30"/>
      <c r="CK68" s="30"/>
      <c r="CL68" s="30"/>
      <c r="CM68"/>
      <c r="CN68"/>
      <c r="CO68"/>
      <c r="CP68"/>
      <c r="CQ68"/>
      <c r="CR68"/>
      <c r="CS68"/>
      <c r="CT68"/>
      <c r="CU68"/>
      <c r="CV68"/>
      <c r="CW68" s="30"/>
      <c r="CX68" s="30"/>
      <c r="CY68" s="30"/>
      <c r="CZ68"/>
      <c r="DA68"/>
      <c r="DB68"/>
      <c r="DC68"/>
      <c r="DD68"/>
      <c r="DE68"/>
      <c r="DF68"/>
      <c r="DG68"/>
      <c r="DH68"/>
      <c r="DI68"/>
    </row>
    <row r="69" spans="1:113" x14ac:dyDescent="0.25">
      <c r="A69" s="30" t="s">
        <v>222</v>
      </c>
      <c r="B69" s="30" t="s">
        <v>223</v>
      </c>
      <c r="C69" s="30" t="s">
        <v>9</v>
      </c>
      <c r="D69">
        <v>144.17000000000002</v>
      </c>
      <c r="E69">
        <v>50.33</v>
      </c>
      <c r="F69">
        <v>90.000000000000014</v>
      </c>
      <c r="G69">
        <v>144.17000000000002</v>
      </c>
      <c r="H69">
        <v>144.17000000000002</v>
      </c>
      <c r="I69">
        <v>0</v>
      </c>
      <c r="J69">
        <v>0</v>
      </c>
      <c r="K69">
        <v>0</v>
      </c>
      <c r="L69">
        <v>0</v>
      </c>
      <c r="M69">
        <v>0</v>
      </c>
      <c r="N69" s="30"/>
      <c r="O69" s="30"/>
      <c r="P69" s="30"/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 s="30"/>
      <c r="AB69" s="30"/>
      <c r="AC69" s="30"/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 s="30"/>
      <c r="AO69"/>
      <c r="AP69"/>
      <c r="AQ69"/>
      <c r="AR69"/>
      <c r="AS69"/>
      <c r="AT69"/>
      <c r="AU69"/>
      <c r="AV69"/>
      <c r="AW69"/>
      <c r="AX69"/>
      <c r="AY69" s="30"/>
      <c r="AZ69" s="30"/>
      <c r="BA69" s="30"/>
      <c r="BB69"/>
      <c r="BC69"/>
      <c r="BD69"/>
      <c r="BE69"/>
      <c r="BF69"/>
      <c r="BG69"/>
      <c r="BH69"/>
      <c r="BI69"/>
      <c r="BJ69"/>
      <c r="BK69"/>
      <c r="BL69" s="30"/>
      <c r="BM69" s="30"/>
      <c r="BN69" s="30"/>
      <c r="BO69"/>
      <c r="BP69"/>
      <c r="BQ69"/>
      <c r="BR69"/>
      <c r="BS69"/>
      <c r="BT69"/>
      <c r="BU69"/>
      <c r="BV69"/>
      <c r="BW69"/>
      <c r="BX69"/>
      <c r="BY69" s="30"/>
      <c r="BZ69"/>
      <c r="CA69"/>
      <c r="CB69"/>
      <c r="CC69"/>
      <c r="CD69"/>
      <c r="CE69"/>
      <c r="CF69"/>
      <c r="CG69"/>
      <c r="CH69"/>
      <c r="CI69"/>
      <c r="CJ69" s="30"/>
      <c r="CK69" s="30"/>
      <c r="CL69" s="30"/>
      <c r="CM69"/>
      <c r="CN69"/>
      <c r="CO69"/>
      <c r="CP69"/>
      <c r="CQ69"/>
      <c r="CR69"/>
      <c r="CS69"/>
      <c r="CT69"/>
      <c r="CU69"/>
      <c r="CV69"/>
      <c r="CW69" s="30"/>
      <c r="CX69" s="30"/>
      <c r="CY69" s="30"/>
      <c r="CZ69"/>
      <c r="DA69"/>
      <c r="DB69"/>
      <c r="DC69"/>
      <c r="DD69"/>
      <c r="DE69"/>
      <c r="DF69"/>
      <c r="DG69"/>
      <c r="DH69"/>
      <c r="DI69"/>
    </row>
    <row r="70" spans="1:113" x14ac:dyDescent="0.25">
      <c r="A70" s="30" t="s">
        <v>226</v>
      </c>
      <c r="B70" s="30" t="s">
        <v>227</v>
      </c>
      <c r="C70" s="30" t="s">
        <v>9</v>
      </c>
      <c r="D70">
        <v>0</v>
      </c>
      <c r="E70">
        <v>69.34</v>
      </c>
      <c r="F70">
        <v>0</v>
      </c>
      <c r="G70">
        <v>165.93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 s="30"/>
      <c r="O70" s="30"/>
      <c r="P70" s="30"/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 s="30"/>
      <c r="AB70" s="30"/>
      <c r="AC70" s="30"/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0</v>
      </c>
      <c r="AL70">
        <v>0</v>
      </c>
      <c r="AM70">
        <v>0</v>
      </c>
      <c r="AN70" s="30"/>
      <c r="AO70"/>
      <c r="AP70"/>
      <c r="AQ70"/>
      <c r="AR70"/>
      <c r="AS70"/>
      <c r="AT70"/>
      <c r="AU70"/>
      <c r="AV70"/>
      <c r="AW70"/>
      <c r="AX70"/>
      <c r="AY70" s="30"/>
      <c r="AZ70" s="30"/>
      <c r="BA70" s="30"/>
      <c r="BB70"/>
      <c r="BC70"/>
      <c r="BD70"/>
      <c r="BE70"/>
      <c r="BF70"/>
      <c r="BG70"/>
      <c r="BH70"/>
      <c r="BI70"/>
      <c r="BJ70"/>
      <c r="BK70"/>
      <c r="BL70" s="30"/>
      <c r="BM70" s="30"/>
      <c r="BN70" s="30"/>
      <c r="BO70"/>
      <c r="BP70"/>
      <c r="BQ70"/>
      <c r="BR70"/>
      <c r="BS70"/>
      <c r="BT70"/>
      <c r="BU70"/>
      <c r="BV70"/>
      <c r="BW70"/>
      <c r="BX70"/>
      <c r="BY70" s="30"/>
      <c r="BZ70"/>
      <c r="CA70"/>
      <c r="CB70"/>
      <c r="CC70"/>
      <c r="CD70"/>
      <c r="CE70"/>
      <c r="CF70"/>
      <c r="CG70"/>
      <c r="CH70"/>
      <c r="CI70"/>
      <c r="CJ70" s="30"/>
      <c r="CK70" s="30"/>
      <c r="CL70" s="30"/>
      <c r="CM70"/>
      <c r="CN70"/>
      <c r="CO70"/>
      <c r="CP70"/>
      <c r="CQ70"/>
      <c r="CR70"/>
      <c r="CS70"/>
      <c r="CT70"/>
      <c r="CU70"/>
      <c r="CV70"/>
      <c r="CW70" s="30"/>
      <c r="CX70" s="30"/>
      <c r="CY70" s="30"/>
      <c r="CZ70"/>
      <c r="DA70"/>
      <c r="DB70"/>
      <c r="DC70"/>
      <c r="DD70"/>
      <c r="DE70"/>
      <c r="DF70"/>
      <c r="DG70"/>
      <c r="DH70"/>
      <c r="DI70"/>
    </row>
    <row r="71" spans="1:113" x14ac:dyDescent="0.25">
      <c r="A71" s="30" t="s">
        <v>230</v>
      </c>
      <c r="B71" s="30" t="s">
        <v>231</v>
      </c>
      <c r="C71" s="30" t="s">
        <v>14</v>
      </c>
      <c r="D71">
        <v>0</v>
      </c>
      <c r="E71">
        <v>0</v>
      </c>
      <c r="F71">
        <v>0</v>
      </c>
      <c r="G71">
        <v>0</v>
      </c>
      <c r="H71">
        <v>0</v>
      </c>
      <c r="I71">
        <v>146.86000000000001</v>
      </c>
      <c r="J71">
        <v>0</v>
      </c>
      <c r="K71">
        <v>58.78</v>
      </c>
      <c r="L71">
        <v>146.86000000000001</v>
      </c>
      <c r="M71">
        <v>146.86000000000001</v>
      </c>
      <c r="N71" s="30"/>
      <c r="O71" s="30"/>
      <c r="P71" s="30"/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 s="30"/>
      <c r="AB71" s="30"/>
      <c r="AC71" s="30"/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0</v>
      </c>
      <c r="AN71" s="30"/>
      <c r="AO71"/>
      <c r="AP71"/>
      <c r="AQ71"/>
      <c r="AR71"/>
      <c r="AS71"/>
      <c r="AT71"/>
      <c r="AU71"/>
      <c r="AV71"/>
      <c r="AW71"/>
      <c r="AX71"/>
      <c r="AY71" s="30"/>
      <c r="AZ71" s="30"/>
      <c r="BA71" s="30"/>
      <c r="BB71"/>
      <c r="BC71"/>
      <c r="BD71"/>
      <c r="BE71"/>
      <c r="BF71"/>
      <c r="BG71"/>
      <c r="BH71"/>
      <c r="BI71"/>
      <c r="BJ71"/>
      <c r="BK71"/>
      <c r="BL71" s="30"/>
      <c r="BM71" s="30"/>
      <c r="BN71" s="30"/>
      <c r="BO71"/>
      <c r="BP71"/>
      <c r="BQ71"/>
      <c r="BR71"/>
      <c r="BS71"/>
      <c r="BT71"/>
      <c r="BU71"/>
      <c r="BV71"/>
      <c r="BW71"/>
      <c r="BX71"/>
      <c r="BY71" s="30"/>
      <c r="BZ71"/>
      <c r="CA71"/>
      <c r="CB71"/>
      <c r="CC71"/>
      <c r="CD71"/>
      <c r="CE71"/>
      <c r="CF71"/>
      <c r="CG71"/>
      <c r="CH71"/>
      <c r="CI71"/>
      <c r="CJ71" s="30"/>
      <c r="CK71" s="30"/>
      <c r="CL71" s="30"/>
      <c r="CM71"/>
      <c r="CN71"/>
      <c r="CO71"/>
      <c r="CP71"/>
      <c r="CQ71"/>
      <c r="CR71"/>
      <c r="CS71"/>
      <c r="CT71"/>
      <c r="CU71"/>
      <c r="CV71"/>
      <c r="CW71" s="30"/>
      <c r="CX71" s="30"/>
      <c r="CY71" s="30"/>
      <c r="CZ71"/>
      <c r="DA71"/>
      <c r="DB71"/>
      <c r="DC71"/>
      <c r="DD71"/>
      <c r="DE71"/>
      <c r="DF71"/>
      <c r="DG71"/>
      <c r="DH71"/>
      <c r="DI71"/>
    </row>
    <row r="72" spans="1:113" x14ac:dyDescent="0.25">
      <c r="A72" s="30" t="s">
        <v>230</v>
      </c>
      <c r="B72" s="30" t="s">
        <v>231</v>
      </c>
      <c r="C72" s="30" t="s">
        <v>9</v>
      </c>
      <c r="D72">
        <v>80.720000000000013</v>
      </c>
      <c r="E72">
        <v>80.720000000000013</v>
      </c>
      <c r="F72">
        <v>80.720000000000013</v>
      </c>
      <c r="G72">
        <v>80.720000000000013</v>
      </c>
      <c r="H72">
        <v>80.720000000000013</v>
      </c>
      <c r="I72">
        <v>0</v>
      </c>
      <c r="J72">
        <v>0</v>
      </c>
      <c r="K72">
        <v>0</v>
      </c>
      <c r="L72">
        <v>0</v>
      </c>
      <c r="M72">
        <v>0</v>
      </c>
      <c r="N72" s="30"/>
      <c r="O72" s="30"/>
      <c r="P72" s="30"/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 s="30"/>
      <c r="AB72" s="30"/>
      <c r="AC72" s="30"/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  <c r="AK72">
        <v>0</v>
      </c>
      <c r="AL72">
        <v>0</v>
      </c>
      <c r="AM72">
        <v>0</v>
      </c>
      <c r="AN72" s="30" t="s">
        <v>368</v>
      </c>
      <c r="AO72">
        <v>0</v>
      </c>
      <c r="AP72">
        <v>0</v>
      </c>
      <c r="AQ72">
        <v>0</v>
      </c>
      <c r="AR72">
        <v>0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 s="30" t="s">
        <v>233</v>
      </c>
      <c r="AZ72" s="30" t="s">
        <v>234</v>
      </c>
      <c r="BA72" s="30" t="s">
        <v>14</v>
      </c>
      <c r="BB72">
        <v>0</v>
      </c>
      <c r="BC72">
        <v>0</v>
      </c>
      <c r="BD72">
        <v>0</v>
      </c>
      <c r="BE72">
        <v>0</v>
      </c>
      <c r="BF72">
        <v>0</v>
      </c>
      <c r="BG72">
        <v>185.36</v>
      </c>
      <c r="BH72">
        <v>14.4</v>
      </c>
      <c r="BI72">
        <v>84.890000000000015</v>
      </c>
      <c r="BJ72">
        <v>185.36</v>
      </c>
      <c r="BK72">
        <v>185.36</v>
      </c>
      <c r="BL72" s="30"/>
      <c r="BM72" s="30"/>
      <c r="BN72" s="30"/>
      <c r="BO72">
        <v>0</v>
      </c>
      <c r="BP72">
        <v>0</v>
      </c>
      <c r="BQ72">
        <v>0</v>
      </c>
      <c r="BR72">
        <v>0</v>
      </c>
      <c r="BS72">
        <v>0</v>
      </c>
      <c r="BT72">
        <v>0</v>
      </c>
      <c r="BU72">
        <v>0</v>
      </c>
      <c r="BV72">
        <v>0</v>
      </c>
      <c r="BW72">
        <v>0</v>
      </c>
      <c r="BX72">
        <v>0</v>
      </c>
      <c r="BY72" s="30"/>
      <c r="BZ72"/>
      <c r="CA72"/>
      <c r="CB72"/>
      <c r="CC72"/>
      <c r="CD72"/>
      <c r="CE72"/>
      <c r="CF72"/>
      <c r="CG72"/>
      <c r="CH72"/>
      <c r="CI72"/>
      <c r="CJ72" s="30"/>
      <c r="CK72" s="30"/>
      <c r="CL72" s="30"/>
      <c r="CM72"/>
      <c r="CN72"/>
      <c r="CO72"/>
      <c r="CP72"/>
      <c r="CQ72"/>
      <c r="CR72"/>
      <c r="CS72"/>
      <c r="CT72"/>
      <c r="CU72"/>
      <c r="CV72"/>
      <c r="CW72" s="30"/>
      <c r="CX72" s="30"/>
      <c r="CY72" s="30"/>
      <c r="CZ72"/>
      <c r="DA72"/>
      <c r="DB72"/>
      <c r="DC72"/>
      <c r="DD72"/>
      <c r="DE72"/>
      <c r="DF72"/>
      <c r="DG72"/>
      <c r="DH72"/>
      <c r="DI72"/>
    </row>
    <row r="73" spans="1:113" x14ac:dyDescent="0.25">
      <c r="A73" s="30" t="s">
        <v>236</v>
      </c>
      <c r="B73" s="30" t="s">
        <v>237</v>
      </c>
      <c r="C73" s="30" t="s">
        <v>9</v>
      </c>
      <c r="D73">
        <v>0</v>
      </c>
      <c r="E73">
        <v>58.41</v>
      </c>
      <c r="F73">
        <v>0</v>
      </c>
      <c r="G73">
        <v>140.02000000000001</v>
      </c>
      <c r="H73">
        <v>0</v>
      </c>
      <c r="I73">
        <v>0</v>
      </c>
      <c r="J73">
        <v>0</v>
      </c>
      <c r="K73">
        <v>0</v>
      </c>
      <c r="L73">
        <v>0</v>
      </c>
      <c r="M73">
        <v>0</v>
      </c>
      <c r="N73" s="30"/>
      <c r="O73" s="30"/>
      <c r="P73" s="30"/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 s="30"/>
      <c r="AB73" s="30"/>
      <c r="AC73" s="30"/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  <c r="AK73">
        <v>0</v>
      </c>
      <c r="AL73">
        <v>0</v>
      </c>
      <c r="AM73">
        <v>0</v>
      </c>
      <c r="AN73" s="30"/>
      <c r="AO73"/>
      <c r="AP73"/>
      <c r="AQ73"/>
      <c r="AR73"/>
      <c r="AS73"/>
      <c r="AT73"/>
      <c r="AU73"/>
      <c r="AV73"/>
      <c r="AW73"/>
      <c r="AX73"/>
      <c r="AY73" s="30"/>
      <c r="AZ73" s="30"/>
      <c r="BA73" s="30"/>
      <c r="BB73"/>
      <c r="BC73"/>
      <c r="BD73"/>
      <c r="BE73"/>
      <c r="BF73"/>
      <c r="BG73"/>
      <c r="BH73"/>
      <c r="BI73"/>
      <c r="BJ73"/>
      <c r="BK73"/>
      <c r="BL73" s="30"/>
      <c r="BM73" s="30"/>
      <c r="BN73" s="30"/>
      <c r="BO73"/>
      <c r="BP73"/>
      <c r="BQ73"/>
      <c r="BR73"/>
      <c r="BS73"/>
      <c r="BT73"/>
      <c r="BU73"/>
      <c r="BV73"/>
      <c r="BW73"/>
      <c r="BX73"/>
      <c r="BY73" s="30"/>
      <c r="BZ73"/>
      <c r="CA73"/>
      <c r="CB73"/>
      <c r="CC73"/>
      <c r="CD73"/>
      <c r="CE73"/>
      <c r="CF73"/>
      <c r="CG73"/>
      <c r="CH73"/>
      <c r="CI73"/>
      <c r="CJ73" s="30"/>
      <c r="CK73" s="30"/>
      <c r="CL73" s="30"/>
      <c r="CM73"/>
      <c r="CN73"/>
      <c r="CO73"/>
      <c r="CP73"/>
      <c r="CQ73"/>
      <c r="CR73"/>
      <c r="CS73"/>
      <c r="CT73"/>
      <c r="CU73"/>
      <c r="CV73"/>
      <c r="CW73" s="30"/>
      <c r="CX73" s="30"/>
      <c r="CY73" s="30"/>
      <c r="CZ73"/>
      <c r="DA73"/>
      <c r="DB73"/>
      <c r="DC73"/>
      <c r="DD73"/>
      <c r="DE73"/>
      <c r="DF73"/>
      <c r="DG73"/>
      <c r="DH73"/>
      <c r="DI73"/>
    </row>
    <row r="74" spans="1:113" x14ac:dyDescent="0.25">
      <c r="A74" s="30" t="s">
        <v>239</v>
      </c>
      <c r="B74" s="30" t="s">
        <v>240</v>
      </c>
      <c r="C74" s="30" t="s">
        <v>9</v>
      </c>
      <c r="D74">
        <v>0</v>
      </c>
      <c r="E74">
        <v>44.83</v>
      </c>
      <c r="F74">
        <v>0</v>
      </c>
      <c r="G74">
        <v>107.38000000000001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 s="30"/>
      <c r="O74" s="30"/>
      <c r="P74" s="30"/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 s="30"/>
      <c r="AB74" s="30"/>
      <c r="AC74" s="30"/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0</v>
      </c>
      <c r="AM74">
        <v>0</v>
      </c>
      <c r="AN74" s="30"/>
      <c r="AO74"/>
      <c r="AP74"/>
      <c r="AQ74"/>
      <c r="AR74"/>
      <c r="AS74"/>
      <c r="AT74"/>
      <c r="AU74"/>
      <c r="AV74"/>
      <c r="AW74"/>
      <c r="AX74"/>
      <c r="AY74" s="30"/>
      <c r="AZ74" s="30"/>
      <c r="BA74" s="30"/>
      <c r="BB74"/>
      <c r="BC74"/>
      <c r="BD74"/>
      <c r="BE74"/>
      <c r="BF74"/>
      <c r="BG74"/>
      <c r="BH74"/>
      <c r="BI74"/>
      <c r="BJ74"/>
      <c r="BK74"/>
      <c r="BL74" s="30"/>
      <c r="BM74" s="30"/>
      <c r="BN74" s="30"/>
      <c r="BO74"/>
      <c r="BP74"/>
      <c r="BQ74"/>
      <c r="BR74"/>
      <c r="BS74"/>
      <c r="BT74"/>
      <c r="BU74"/>
      <c r="BV74"/>
      <c r="BW74"/>
      <c r="BX74"/>
      <c r="BY74" s="30"/>
      <c r="BZ74"/>
      <c r="CA74"/>
      <c r="CB74"/>
      <c r="CC74"/>
      <c r="CD74"/>
      <c r="CE74"/>
      <c r="CF74"/>
      <c r="CG74"/>
      <c r="CH74"/>
      <c r="CI74"/>
      <c r="CJ74" s="30"/>
      <c r="CK74" s="30"/>
      <c r="CL74" s="30"/>
      <c r="CM74"/>
      <c r="CN74"/>
      <c r="CO74"/>
      <c r="CP74"/>
      <c r="CQ74"/>
      <c r="CR74"/>
      <c r="CS74"/>
      <c r="CT74"/>
      <c r="CU74"/>
      <c r="CV74"/>
      <c r="CW74" s="30"/>
      <c r="CX74" s="30"/>
      <c r="CY74" s="30"/>
      <c r="CZ74"/>
      <c r="DA74"/>
      <c r="DB74"/>
      <c r="DC74"/>
      <c r="DD74"/>
      <c r="DE74"/>
      <c r="DF74"/>
      <c r="DG74"/>
      <c r="DH74"/>
      <c r="DI74"/>
    </row>
    <row r="75" spans="1:113" x14ac:dyDescent="0.25">
      <c r="A75" s="30" t="s">
        <v>242</v>
      </c>
      <c r="B75" s="30" t="s">
        <v>243</v>
      </c>
      <c r="C75" s="30" t="s">
        <v>9</v>
      </c>
      <c r="D75">
        <v>0</v>
      </c>
      <c r="E75">
        <v>45.95</v>
      </c>
      <c r="F75">
        <v>0</v>
      </c>
      <c r="G75">
        <v>110.08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 s="30"/>
      <c r="O75" s="30"/>
      <c r="P75" s="30"/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 s="30"/>
      <c r="AB75" s="30"/>
      <c r="AC75" s="30"/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 s="30"/>
      <c r="AO75"/>
      <c r="AP75"/>
      <c r="AQ75"/>
      <c r="AR75"/>
      <c r="AS75"/>
      <c r="AT75"/>
      <c r="AU75"/>
      <c r="AV75"/>
      <c r="AW75"/>
      <c r="AX75"/>
      <c r="AY75" s="30"/>
      <c r="AZ75" s="30"/>
      <c r="BA75" s="30"/>
      <c r="BB75"/>
      <c r="BC75"/>
      <c r="BD75"/>
      <c r="BE75"/>
      <c r="BF75"/>
      <c r="BG75"/>
      <c r="BH75"/>
      <c r="BI75"/>
      <c r="BJ75"/>
      <c r="BK75"/>
      <c r="BL75" s="30"/>
      <c r="BM75" s="30"/>
      <c r="BN75" s="30"/>
      <c r="BO75"/>
      <c r="BP75"/>
      <c r="BQ75"/>
      <c r="BR75"/>
      <c r="BS75"/>
      <c r="BT75"/>
      <c r="BU75"/>
      <c r="BV75"/>
      <c r="BW75"/>
      <c r="BX75"/>
      <c r="BY75" s="30"/>
      <c r="BZ75"/>
      <c r="CA75"/>
      <c r="CB75"/>
      <c r="CC75"/>
      <c r="CD75"/>
      <c r="CE75"/>
      <c r="CF75"/>
      <c r="CG75"/>
      <c r="CH75"/>
      <c r="CI75"/>
      <c r="CJ75" s="30"/>
      <c r="CK75" s="30"/>
      <c r="CL75" s="30"/>
      <c r="CM75"/>
      <c r="CN75"/>
      <c r="CO75"/>
      <c r="CP75"/>
      <c r="CQ75"/>
      <c r="CR75"/>
      <c r="CS75"/>
      <c r="CT75"/>
      <c r="CU75"/>
      <c r="CV75"/>
      <c r="CW75" s="30"/>
      <c r="CX75" s="30"/>
      <c r="CY75" s="30"/>
      <c r="CZ75"/>
      <c r="DA75"/>
      <c r="DB75"/>
      <c r="DC75"/>
      <c r="DD75"/>
      <c r="DE75"/>
      <c r="DF75"/>
      <c r="DG75"/>
      <c r="DH75"/>
      <c r="DI75"/>
    </row>
    <row r="76" spans="1:113" x14ac:dyDescent="0.25">
      <c r="A76" s="30" t="s">
        <v>246</v>
      </c>
      <c r="B76" s="30" t="s">
        <v>247</v>
      </c>
      <c r="C76" s="30" t="s">
        <v>9</v>
      </c>
      <c r="D76">
        <v>0</v>
      </c>
      <c r="E76">
        <v>55.599999999999994</v>
      </c>
      <c r="F76">
        <v>0</v>
      </c>
      <c r="G76">
        <v>134.98000000000002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 s="30"/>
      <c r="O76" s="30"/>
      <c r="P76" s="30"/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 s="30"/>
      <c r="AB76" s="30"/>
      <c r="AC76" s="30"/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0</v>
      </c>
      <c r="AM76">
        <v>0</v>
      </c>
      <c r="AN76" s="30"/>
      <c r="AO76"/>
      <c r="AP76"/>
      <c r="AQ76"/>
      <c r="AR76"/>
      <c r="AS76"/>
      <c r="AT76"/>
      <c r="AU76"/>
      <c r="AV76"/>
      <c r="AW76"/>
      <c r="AX76"/>
      <c r="AY76" s="30"/>
      <c r="AZ76" s="30"/>
      <c r="BA76" s="30"/>
      <c r="BB76"/>
      <c r="BC76"/>
      <c r="BD76"/>
      <c r="BE76"/>
      <c r="BF76"/>
      <c r="BG76"/>
      <c r="BH76"/>
      <c r="BI76"/>
      <c r="BJ76"/>
      <c r="BK76"/>
      <c r="BL76" s="30"/>
      <c r="BM76" s="30"/>
      <c r="BN76" s="30"/>
      <c r="BO76"/>
      <c r="BP76"/>
      <c r="BQ76"/>
      <c r="BR76"/>
      <c r="BS76"/>
      <c r="BT76"/>
      <c r="BU76"/>
      <c r="BV76"/>
      <c r="BW76"/>
      <c r="BX76"/>
      <c r="BY76" s="30"/>
      <c r="BZ76"/>
      <c r="CA76"/>
      <c r="CB76"/>
      <c r="CC76"/>
      <c r="CD76"/>
      <c r="CE76"/>
      <c r="CF76"/>
      <c r="CG76"/>
      <c r="CH76"/>
      <c r="CI76"/>
      <c r="CJ76" s="30"/>
      <c r="CK76" s="30"/>
      <c r="CL76" s="30"/>
      <c r="CM76"/>
      <c r="CN76"/>
      <c r="CO76"/>
      <c r="CP76"/>
      <c r="CQ76"/>
      <c r="CR76"/>
      <c r="CS76"/>
      <c r="CT76"/>
      <c r="CU76"/>
      <c r="CV76"/>
      <c r="CW76" s="30"/>
      <c r="CX76" s="30"/>
      <c r="CY76" s="30"/>
      <c r="CZ76"/>
      <c r="DA76"/>
      <c r="DB76"/>
      <c r="DC76"/>
      <c r="DD76"/>
      <c r="DE76"/>
      <c r="DF76"/>
      <c r="DG76"/>
      <c r="DH76"/>
      <c r="DI76"/>
    </row>
    <row r="77" spans="1:113" x14ac:dyDescent="0.25">
      <c r="A77" s="30" t="s">
        <v>250</v>
      </c>
      <c r="B77" s="30" t="s">
        <v>251</v>
      </c>
      <c r="C77" s="30" t="s">
        <v>9</v>
      </c>
      <c r="D77">
        <v>106.69000000000001</v>
      </c>
      <c r="E77">
        <v>40.450000000000003</v>
      </c>
      <c r="F77">
        <v>68.52000000000001</v>
      </c>
      <c r="G77">
        <v>106.69000000000001</v>
      </c>
      <c r="H77">
        <v>106.69000000000001</v>
      </c>
      <c r="I77">
        <v>0</v>
      </c>
      <c r="J77">
        <v>0</v>
      </c>
      <c r="K77">
        <v>0</v>
      </c>
      <c r="L77">
        <v>0</v>
      </c>
      <c r="M77">
        <v>0</v>
      </c>
      <c r="N77" s="30"/>
      <c r="O77" s="30"/>
      <c r="P77" s="30"/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 s="30"/>
      <c r="AB77" s="30"/>
      <c r="AC77" s="30"/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0</v>
      </c>
      <c r="AN77" s="30" t="s">
        <v>368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0</v>
      </c>
      <c r="AU77">
        <v>0</v>
      </c>
      <c r="AV77">
        <v>0</v>
      </c>
      <c r="AW77">
        <v>0</v>
      </c>
      <c r="AX77">
        <v>0</v>
      </c>
      <c r="AY77" s="30" t="s">
        <v>253</v>
      </c>
      <c r="AZ77" s="30" t="s">
        <v>254</v>
      </c>
      <c r="BA77" s="30" t="s">
        <v>14</v>
      </c>
      <c r="BB77">
        <v>0</v>
      </c>
      <c r="BC77">
        <v>0</v>
      </c>
      <c r="BD77">
        <v>0</v>
      </c>
      <c r="BE77">
        <v>0</v>
      </c>
      <c r="BF77">
        <v>0</v>
      </c>
      <c r="BG77">
        <v>68.86999999999999</v>
      </c>
      <c r="BH77">
        <v>24.18</v>
      </c>
      <c r="BI77">
        <v>42.07</v>
      </c>
      <c r="BJ77">
        <v>68.86999999999999</v>
      </c>
      <c r="BK77">
        <v>68.86999999999999</v>
      </c>
      <c r="BL77" s="30"/>
      <c r="BM77" s="30"/>
      <c r="BN77" s="30"/>
      <c r="BO77">
        <v>0</v>
      </c>
      <c r="BP77">
        <v>0</v>
      </c>
      <c r="BQ77">
        <v>0</v>
      </c>
      <c r="BR77">
        <v>0</v>
      </c>
      <c r="BS77">
        <v>0</v>
      </c>
      <c r="BT77">
        <v>0</v>
      </c>
      <c r="BU77">
        <v>0</v>
      </c>
      <c r="BV77">
        <v>0</v>
      </c>
      <c r="BW77">
        <v>0</v>
      </c>
      <c r="BX77">
        <v>0</v>
      </c>
      <c r="BY77" s="30"/>
      <c r="BZ77"/>
      <c r="CA77"/>
      <c r="CB77"/>
      <c r="CC77"/>
      <c r="CD77"/>
      <c r="CE77"/>
      <c r="CF77"/>
      <c r="CG77"/>
      <c r="CH77"/>
      <c r="CI77"/>
      <c r="CJ77" s="30"/>
      <c r="CK77" s="30"/>
      <c r="CL77" s="30"/>
      <c r="CM77"/>
      <c r="CN77"/>
      <c r="CO77"/>
      <c r="CP77"/>
      <c r="CQ77"/>
      <c r="CR77"/>
      <c r="CS77"/>
      <c r="CT77"/>
      <c r="CU77"/>
      <c r="CV77"/>
      <c r="CW77" s="30"/>
      <c r="CX77" s="30"/>
      <c r="CY77" s="30"/>
      <c r="CZ77"/>
      <c r="DA77"/>
      <c r="DB77"/>
      <c r="DC77"/>
      <c r="DD77"/>
      <c r="DE77"/>
      <c r="DF77"/>
      <c r="DG77"/>
      <c r="DH77"/>
      <c r="DI77"/>
    </row>
    <row r="78" spans="1:113" x14ac:dyDescent="0.25">
      <c r="A78" s="30" t="s">
        <v>257</v>
      </c>
      <c r="B78" s="30" t="s">
        <v>258</v>
      </c>
      <c r="C78" s="30" t="s">
        <v>9</v>
      </c>
      <c r="D78">
        <v>193.33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 s="30"/>
      <c r="O78" s="30"/>
      <c r="P78" s="30"/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 s="30"/>
      <c r="AB78" s="30"/>
      <c r="AC78" s="30"/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  <c r="AK78">
        <v>0</v>
      </c>
      <c r="AL78">
        <v>0</v>
      </c>
      <c r="AM78">
        <v>0</v>
      </c>
      <c r="AN78" s="30" t="s">
        <v>368</v>
      </c>
      <c r="AO78">
        <v>0</v>
      </c>
      <c r="AP78">
        <v>0</v>
      </c>
      <c r="AQ78">
        <v>0</v>
      </c>
      <c r="AR78">
        <v>0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 s="30" t="s">
        <v>260</v>
      </c>
      <c r="AZ78" s="30" t="s">
        <v>261</v>
      </c>
      <c r="BA78" s="30" t="s">
        <v>14</v>
      </c>
      <c r="BB78">
        <v>0</v>
      </c>
      <c r="BC78">
        <v>0</v>
      </c>
      <c r="BD78">
        <v>0</v>
      </c>
      <c r="BE78">
        <v>0</v>
      </c>
      <c r="BF78">
        <v>0</v>
      </c>
      <c r="BG78">
        <v>30.08</v>
      </c>
      <c r="BH78">
        <v>0</v>
      </c>
      <c r="BI78">
        <v>0</v>
      </c>
      <c r="BJ78">
        <v>0</v>
      </c>
      <c r="BK78">
        <v>0</v>
      </c>
      <c r="BL78" s="30"/>
      <c r="BM78" s="30"/>
      <c r="BN78" s="30"/>
      <c r="BO78">
        <v>0</v>
      </c>
      <c r="BP78">
        <v>0</v>
      </c>
      <c r="BQ78">
        <v>0</v>
      </c>
      <c r="BR78">
        <v>0</v>
      </c>
      <c r="BS78">
        <v>0</v>
      </c>
      <c r="BT78">
        <v>0</v>
      </c>
      <c r="BU78">
        <v>0</v>
      </c>
      <c r="BV78">
        <v>0</v>
      </c>
      <c r="BW78">
        <v>0</v>
      </c>
      <c r="BX78">
        <v>0</v>
      </c>
      <c r="BY78" s="30"/>
      <c r="BZ78"/>
      <c r="CA78"/>
      <c r="CB78"/>
      <c r="CC78"/>
      <c r="CD78"/>
      <c r="CE78"/>
      <c r="CF78"/>
      <c r="CG78"/>
      <c r="CH78"/>
      <c r="CI78"/>
      <c r="CJ78" s="30"/>
      <c r="CK78" s="30"/>
      <c r="CL78" s="30"/>
      <c r="CM78"/>
      <c r="CN78"/>
      <c r="CO78"/>
      <c r="CP78"/>
      <c r="CQ78"/>
      <c r="CR78"/>
      <c r="CS78"/>
      <c r="CT78"/>
      <c r="CU78"/>
      <c r="CV78"/>
      <c r="CW78" s="30"/>
      <c r="CX78" s="30"/>
      <c r="CY78" s="30"/>
      <c r="CZ78"/>
      <c r="DA78"/>
      <c r="DB78"/>
      <c r="DC78"/>
      <c r="DD78"/>
      <c r="DE78"/>
      <c r="DF78"/>
      <c r="DG78"/>
      <c r="DH78"/>
      <c r="DI78"/>
    </row>
    <row r="79" spans="1:113" x14ac:dyDescent="0.25">
      <c r="A79" s="30" t="s">
        <v>264</v>
      </c>
      <c r="B79" s="30" t="s">
        <v>265</v>
      </c>
      <c r="C79" s="30" t="s">
        <v>9</v>
      </c>
      <c r="D79">
        <v>0</v>
      </c>
      <c r="E79">
        <v>68.940000000000012</v>
      </c>
      <c r="F79">
        <v>0</v>
      </c>
      <c r="G79">
        <v>182.38000000000002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 s="30"/>
      <c r="O79" s="30"/>
      <c r="P79" s="30"/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 s="30"/>
      <c r="AB79" s="30"/>
      <c r="AC79" s="30"/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 s="30"/>
      <c r="AO79"/>
      <c r="AP79"/>
      <c r="AQ79"/>
      <c r="AR79"/>
      <c r="AS79"/>
      <c r="AT79"/>
      <c r="AU79"/>
      <c r="AV79"/>
      <c r="AW79"/>
      <c r="AX79"/>
      <c r="AY79" s="30"/>
      <c r="AZ79" s="30"/>
      <c r="BA79" s="30"/>
      <c r="BB79"/>
      <c r="BC79"/>
      <c r="BD79"/>
      <c r="BE79"/>
      <c r="BF79"/>
      <c r="BG79"/>
      <c r="BH79"/>
      <c r="BI79"/>
      <c r="BJ79"/>
      <c r="BK79"/>
      <c r="BL79" s="30"/>
      <c r="BM79" s="30"/>
      <c r="BN79" s="30"/>
      <c r="BO79"/>
      <c r="BP79"/>
      <c r="BQ79"/>
      <c r="BR79"/>
      <c r="BS79"/>
      <c r="BT79"/>
      <c r="BU79"/>
      <c r="BV79"/>
      <c r="BW79"/>
      <c r="BX79"/>
      <c r="BY79" s="30"/>
      <c r="BZ79"/>
      <c r="CA79"/>
      <c r="CB79"/>
      <c r="CC79"/>
      <c r="CD79"/>
      <c r="CE79"/>
      <c r="CF79"/>
      <c r="CG79"/>
      <c r="CH79"/>
      <c r="CI79"/>
      <c r="CJ79" s="30"/>
      <c r="CK79" s="30"/>
      <c r="CL79" s="30"/>
      <c r="CM79"/>
      <c r="CN79"/>
      <c r="CO79"/>
      <c r="CP79"/>
      <c r="CQ79"/>
      <c r="CR79"/>
      <c r="CS79"/>
      <c r="CT79"/>
      <c r="CU79"/>
      <c r="CV79"/>
      <c r="CW79" s="30"/>
      <c r="CX79" s="30"/>
      <c r="CY79" s="30"/>
      <c r="CZ79"/>
      <c r="DA79"/>
      <c r="DB79"/>
      <c r="DC79"/>
      <c r="DD79"/>
      <c r="DE79"/>
      <c r="DF79"/>
      <c r="DG79"/>
      <c r="DH79"/>
      <c r="DI79"/>
    </row>
    <row r="80" spans="1:113" x14ac:dyDescent="0.25">
      <c r="A80" s="30" t="s">
        <v>267</v>
      </c>
      <c r="B80" s="30" t="s">
        <v>268</v>
      </c>
      <c r="C80" s="30" t="s">
        <v>9</v>
      </c>
      <c r="D80">
        <v>112.53000000000002</v>
      </c>
      <c r="E80">
        <v>40.269999999999996</v>
      </c>
      <c r="F80">
        <v>69.170000000000016</v>
      </c>
      <c r="G80">
        <v>112.53000000000002</v>
      </c>
      <c r="H80">
        <v>112.53000000000002</v>
      </c>
      <c r="I80">
        <v>0</v>
      </c>
      <c r="J80">
        <v>0</v>
      </c>
      <c r="K80">
        <v>0</v>
      </c>
      <c r="L80">
        <v>0</v>
      </c>
      <c r="M80">
        <v>0</v>
      </c>
      <c r="N80" s="30"/>
      <c r="O80" s="30"/>
      <c r="P80" s="30"/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 s="30"/>
      <c r="AB80" s="30"/>
      <c r="AC80" s="30"/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 s="30" t="s">
        <v>368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 s="30" t="s">
        <v>270</v>
      </c>
      <c r="AZ80" s="30" t="s">
        <v>271</v>
      </c>
      <c r="BA80" s="30" t="s">
        <v>14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39.880000000000003</v>
      </c>
      <c r="BH80">
        <v>14.01</v>
      </c>
      <c r="BI80">
        <v>24.380000000000003</v>
      </c>
      <c r="BJ80">
        <v>39.880000000000003</v>
      </c>
      <c r="BK80">
        <v>39.880000000000003</v>
      </c>
      <c r="BL80" s="30"/>
      <c r="BM80" s="30"/>
      <c r="BN80" s="30"/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0</v>
      </c>
      <c r="BV80">
        <v>0</v>
      </c>
      <c r="BW80">
        <v>0</v>
      </c>
      <c r="BX80">
        <v>0</v>
      </c>
      <c r="BY80" s="30" t="s">
        <v>369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0</v>
      </c>
      <c r="CG80">
        <v>0</v>
      </c>
      <c r="CH80">
        <v>0</v>
      </c>
      <c r="CI80">
        <v>0</v>
      </c>
      <c r="CJ80" s="30"/>
      <c r="CK80" s="30"/>
      <c r="CL80" s="30"/>
      <c r="CM80">
        <v>0</v>
      </c>
      <c r="CN80">
        <v>0</v>
      </c>
      <c r="CO80">
        <v>0</v>
      </c>
      <c r="CP80">
        <v>0</v>
      </c>
      <c r="CQ80">
        <v>0</v>
      </c>
      <c r="CR80">
        <v>0</v>
      </c>
      <c r="CS80">
        <v>0</v>
      </c>
      <c r="CT80">
        <v>0</v>
      </c>
      <c r="CU80">
        <v>0</v>
      </c>
      <c r="CV80">
        <v>0</v>
      </c>
      <c r="CW80" s="30" t="s">
        <v>273</v>
      </c>
      <c r="CX80" s="30" t="s">
        <v>274</v>
      </c>
      <c r="CY80" s="30" t="s">
        <v>14</v>
      </c>
      <c r="CZ80">
        <v>0</v>
      </c>
      <c r="DA80">
        <v>0</v>
      </c>
      <c r="DB80">
        <v>0</v>
      </c>
      <c r="DC80">
        <v>0</v>
      </c>
      <c r="DD80">
        <v>0</v>
      </c>
      <c r="DE80">
        <v>70.42</v>
      </c>
      <c r="DF80">
        <v>24.709999999999997</v>
      </c>
      <c r="DG80">
        <v>43</v>
      </c>
      <c r="DH80">
        <v>70.42</v>
      </c>
      <c r="DI80">
        <v>70.42</v>
      </c>
    </row>
    <row r="81" spans="1:113" x14ac:dyDescent="0.25">
      <c r="A81" s="30" t="s">
        <v>277</v>
      </c>
      <c r="B81" s="30" t="s">
        <v>278</v>
      </c>
      <c r="C81" s="30" t="s">
        <v>9</v>
      </c>
      <c r="D81">
        <v>0</v>
      </c>
      <c r="E81">
        <v>59.15</v>
      </c>
      <c r="F81">
        <v>0</v>
      </c>
      <c r="G81">
        <v>141.62000000000003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 s="30"/>
      <c r="O81" s="30"/>
      <c r="P81" s="30"/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 s="30"/>
      <c r="AB81" s="30"/>
      <c r="AC81" s="30"/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 s="30"/>
      <c r="AO81"/>
      <c r="AP81"/>
      <c r="AQ81"/>
      <c r="AR81"/>
      <c r="AS81"/>
      <c r="AT81"/>
      <c r="AU81"/>
      <c r="AV81"/>
      <c r="AW81"/>
      <c r="AX81"/>
      <c r="AY81" s="30"/>
      <c r="AZ81" s="30"/>
      <c r="BA81" s="30"/>
      <c r="BB81"/>
      <c r="BC81"/>
      <c r="BD81"/>
      <c r="BE81"/>
      <c r="BF81"/>
      <c r="BG81"/>
      <c r="BH81"/>
      <c r="BI81"/>
      <c r="BJ81"/>
      <c r="BK81"/>
      <c r="BL81" s="30"/>
      <c r="BM81" s="30"/>
      <c r="BN81" s="30"/>
      <c r="BO81"/>
      <c r="BP81"/>
      <c r="BQ81"/>
      <c r="BR81"/>
      <c r="BS81"/>
      <c r="BT81"/>
      <c r="BU81"/>
      <c r="BV81"/>
      <c r="BW81"/>
      <c r="BX81"/>
      <c r="BY81" s="30"/>
      <c r="BZ81"/>
      <c r="CA81"/>
      <c r="CB81"/>
      <c r="CC81"/>
      <c r="CD81"/>
      <c r="CE81"/>
      <c r="CF81"/>
      <c r="CG81"/>
      <c r="CH81"/>
      <c r="CI81"/>
      <c r="CJ81" s="30"/>
      <c r="CK81" s="30"/>
      <c r="CL81" s="30"/>
      <c r="CM81"/>
      <c r="CN81"/>
      <c r="CO81"/>
      <c r="CP81"/>
      <c r="CQ81"/>
      <c r="CR81"/>
      <c r="CS81"/>
      <c r="CT81"/>
      <c r="CU81"/>
      <c r="CV81"/>
      <c r="CW81" s="30"/>
      <c r="CX81" s="30"/>
      <c r="CY81" s="30"/>
      <c r="CZ81"/>
      <c r="DA81"/>
      <c r="DB81"/>
      <c r="DC81"/>
      <c r="DD81"/>
      <c r="DE81"/>
      <c r="DF81"/>
      <c r="DG81"/>
      <c r="DH81"/>
      <c r="DI81"/>
    </row>
    <row r="82" spans="1:113" x14ac:dyDescent="0.25">
      <c r="A82" s="30" t="s">
        <v>281</v>
      </c>
      <c r="B82" s="30" t="s">
        <v>282</v>
      </c>
      <c r="C82" s="30" t="s">
        <v>9</v>
      </c>
      <c r="D82">
        <v>0</v>
      </c>
      <c r="E82">
        <v>161.46</v>
      </c>
      <c r="F82">
        <v>0</v>
      </c>
      <c r="G82">
        <v>389.62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 s="30"/>
      <c r="O82" s="30"/>
      <c r="P82" s="30"/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 s="30"/>
      <c r="AB82" s="30"/>
      <c r="AC82" s="30"/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 s="30"/>
      <c r="AO82"/>
      <c r="AP82"/>
      <c r="AQ82"/>
      <c r="AR82"/>
      <c r="AS82"/>
      <c r="AT82"/>
      <c r="AU82"/>
      <c r="AV82"/>
      <c r="AW82"/>
      <c r="AX82"/>
      <c r="AY82" s="30"/>
      <c r="AZ82" s="30"/>
      <c r="BA82" s="30"/>
      <c r="BB82"/>
      <c r="BC82"/>
      <c r="BD82"/>
      <c r="BE82"/>
      <c r="BF82"/>
      <c r="BG82"/>
      <c r="BH82"/>
      <c r="BI82"/>
      <c r="BJ82"/>
      <c r="BK82"/>
      <c r="BL82" s="30"/>
      <c r="BM82" s="30"/>
      <c r="BN82" s="30"/>
      <c r="BO82"/>
      <c r="BP82"/>
      <c r="BQ82"/>
      <c r="BR82"/>
      <c r="BS82"/>
      <c r="BT82"/>
      <c r="BU82"/>
      <c r="BV82"/>
      <c r="BW82"/>
      <c r="BX82"/>
      <c r="BY82" s="30"/>
      <c r="BZ82"/>
      <c r="CA82"/>
      <c r="CB82"/>
      <c r="CC82"/>
      <c r="CD82"/>
      <c r="CE82"/>
      <c r="CF82"/>
      <c r="CG82"/>
      <c r="CH82"/>
      <c r="CI82"/>
      <c r="CJ82" s="30"/>
      <c r="CK82" s="30"/>
      <c r="CL82" s="30"/>
      <c r="CM82"/>
      <c r="CN82"/>
      <c r="CO82"/>
      <c r="CP82"/>
      <c r="CQ82"/>
      <c r="CR82"/>
      <c r="CS82"/>
      <c r="CT82"/>
      <c r="CU82"/>
      <c r="CV82"/>
      <c r="CW82" s="30"/>
      <c r="CX82" s="30"/>
      <c r="CY82" s="30"/>
      <c r="CZ82"/>
      <c r="DA82"/>
      <c r="DB82"/>
      <c r="DC82"/>
      <c r="DD82"/>
      <c r="DE82"/>
      <c r="DF82"/>
      <c r="DG82"/>
      <c r="DH82"/>
      <c r="DI82"/>
    </row>
    <row r="83" spans="1:113" x14ac:dyDescent="0.25">
      <c r="A83" s="30" t="s">
        <v>285</v>
      </c>
      <c r="B83" s="30" t="s">
        <v>286</v>
      </c>
      <c r="C83" s="30" t="s">
        <v>9</v>
      </c>
      <c r="D83">
        <v>0</v>
      </c>
      <c r="E83">
        <v>88.31</v>
      </c>
      <c r="F83">
        <v>0</v>
      </c>
      <c r="G83">
        <v>211.98000000000002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 s="30"/>
      <c r="O83" s="30"/>
      <c r="P83" s="30"/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 s="30"/>
      <c r="AB83" s="30"/>
      <c r="AC83" s="30"/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 s="30"/>
      <c r="AO83"/>
      <c r="AP83"/>
      <c r="AQ83"/>
      <c r="AR83"/>
      <c r="AS83"/>
      <c r="AT83"/>
      <c r="AU83"/>
      <c r="AV83"/>
      <c r="AW83"/>
      <c r="AX83"/>
      <c r="AY83" s="30"/>
      <c r="AZ83" s="30"/>
      <c r="BA83" s="30"/>
      <c r="BB83"/>
      <c r="BC83"/>
      <c r="BD83"/>
      <c r="BE83"/>
      <c r="BF83"/>
      <c r="BG83"/>
      <c r="BH83"/>
      <c r="BI83"/>
      <c r="BJ83"/>
      <c r="BK83"/>
      <c r="BL83" s="30"/>
      <c r="BM83" s="30"/>
      <c r="BN83" s="30"/>
      <c r="BO83"/>
      <c r="BP83"/>
      <c r="BQ83"/>
      <c r="BR83"/>
      <c r="BS83"/>
      <c r="BT83"/>
      <c r="BU83"/>
      <c r="BV83"/>
      <c r="BW83"/>
      <c r="BX83"/>
      <c r="BY83" s="30"/>
      <c r="BZ83"/>
      <c r="CA83"/>
      <c r="CB83"/>
      <c r="CC83"/>
      <c r="CD83"/>
      <c r="CE83"/>
      <c r="CF83"/>
      <c r="CG83"/>
      <c r="CH83"/>
      <c r="CI83"/>
      <c r="CJ83" s="30"/>
      <c r="CK83" s="30"/>
      <c r="CL83" s="30"/>
      <c r="CM83"/>
      <c r="CN83"/>
      <c r="CO83"/>
      <c r="CP83"/>
      <c r="CQ83"/>
      <c r="CR83"/>
      <c r="CS83"/>
      <c r="CT83"/>
      <c r="CU83"/>
      <c r="CV83"/>
      <c r="CW83" s="30"/>
      <c r="CX83" s="30"/>
      <c r="CY83" s="30"/>
      <c r="CZ83"/>
      <c r="DA83"/>
      <c r="DB83"/>
      <c r="DC83"/>
      <c r="DD83"/>
      <c r="DE83"/>
      <c r="DF83"/>
      <c r="DG83"/>
      <c r="DH83"/>
      <c r="DI83"/>
    </row>
    <row r="84" spans="1:113" x14ac:dyDescent="0.25">
      <c r="A84" s="30" t="s">
        <v>289</v>
      </c>
      <c r="B84" s="30" t="s">
        <v>290</v>
      </c>
      <c r="C84" s="30" t="s">
        <v>14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>
        <v>123.67999999999999</v>
      </c>
      <c r="M84">
        <v>0</v>
      </c>
      <c r="N84" s="30"/>
      <c r="O84" s="30"/>
      <c r="P84" s="30"/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 s="30"/>
      <c r="AB84" s="30"/>
      <c r="AC84" s="30"/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 s="30"/>
      <c r="AO84"/>
      <c r="AP84"/>
      <c r="AQ84"/>
      <c r="AR84"/>
      <c r="AS84"/>
      <c r="AT84"/>
      <c r="AU84"/>
      <c r="AV84"/>
      <c r="AW84"/>
      <c r="AX84"/>
      <c r="AY84" s="30"/>
      <c r="AZ84" s="30"/>
      <c r="BA84" s="30"/>
      <c r="BB84"/>
      <c r="BC84"/>
      <c r="BD84"/>
      <c r="BE84"/>
      <c r="BF84"/>
      <c r="BG84"/>
      <c r="BH84"/>
      <c r="BI84"/>
      <c r="BJ84"/>
      <c r="BK84"/>
      <c r="BL84" s="30"/>
      <c r="BM84" s="30"/>
      <c r="BN84" s="30"/>
      <c r="BO84"/>
      <c r="BP84"/>
      <c r="BQ84"/>
      <c r="BR84"/>
      <c r="BS84"/>
      <c r="BT84"/>
      <c r="BU84"/>
      <c r="BV84"/>
      <c r="BW84"/>
      <c r="BX84"/>
      <c r="BY84" s="30"/>
      <c r="BZ84"/>
      <c r="CA84"/>
      <c r="CB84"/>
      <c r="CC84"/>
      <c r="CD84"/>
      <c r="CE84"/>
      <c r="CF84"/>
      <c r="CG84"/>
      <c r="CH84"/>
      <c r="CI84"/>
      <c r="CJ84" s="30"/>
      <c r="CK84" s="30"/>
      <c r="CL84" s="30"/>
      <c r="CM84"/>
      <c r="CN84"/>
      <c r="CO84"/>
      <c r="CP84"/>
      <c r="CQ84"/>
      <c r="CR84"/>
      <c r="CS84"/>
      <c r="CT84"/>
      <c r="CU84"/>
      <c r="CV84"/>
      <c r="CW84" s="30"/>
      <c r="CX84" s="30"/>
      <c r="CY84" s="30"/>
      <c r="CZ84"/>
      <c r="DA84"/>
      <c r="DB84"/>
      <c r="DC84"/>
      <c r="DD84"/>
      <c r="DE84"/>
      <c r="DF84"/>
      <c r="DG84"/>
      <c r="DH84"/>
      <c r="DI84"/>
    </row>
    <row r="85" spans="1:113" x14ac:dyDescent="0.25">
      <c r="A85" s="30" t="s">
        <v>289</v>
      </c>
      <c r="B85" s="30" t="s">
        <v>290</v>
      </c>
      <c r="C85" s="30" t="s">
        <v>9</v>
      </c>
      <c r="D85">
        <v>0</v>
      </c>
      <c r="E85">
        <v>88.31</v>
      </c>
      <c r="F85">
        <v>0</v>
      </c>
      <c r="G85">
        <v>88.31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 s="30"/>
      <c r="O85" s="30"/>
      <c r="P85" s="30"/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 s="30"/>
      <c r="AB85" s="30"/>
      <c r="AC85" s="30"/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 s="30"/>
      <c r="AO85"/>
      <c r="AP85"/>
      <c r="AQ85"/>
      <c r="AR85"/>
      <c r="AS85"/>
      <c r="AT85"/>
      <c r="AU85"/>
      <c r="AV85"/>
      <c r="AW85"/>
      <c r="AX85"/>
      <c r="AY85" s="30"/>
      <c r="AZ85" s="30"/>
      <c r="BA85" s="30"/>
      <c r="BB85"/>
      <c r="BC85"/>
      <c r="BD85"/>
      <c r="BE85"/>
      <c r="BF85"/>
      <c r="BG85"/>
      <c r="BH85"/>
      <c r="BI85"/>
      <c r="BJ85"/>
      <c r="BK85"/>
      <c r="BL85" s="30"/>
      <c r="BM85" s="30"/>
      <c r="BN85" s="30"/>
      <c r="BO85"/>
      <c r="BP85"/>
      <c r="BQ85"/>
      <c r="BR85"/>
      <c r="BS85"/>
      <c r="BT85"/>
      <c r="BU85"/>
      <c r="BV85"/>
      <c r="BW85"/>
      <c r="BX85"/>
      <c r="BY85" s="30"/>
      <c r="BZ85"/>
      <c r="CA85"/>
      <c r="CB85"/>
      <c r="CC85"/>
      <c r="CD85"/>
      <c r="CE85"/>
      <c r="CF85"/>
      <c r="CG85"/>
      <c r="CH85"/>
      <c r="CI85"/>
      <c r="CJ85" s="30"/>
      <c r="CK85" s="30"/>
      <c r="CL85" s="30"/>
      <c r="CM85"/>
      <c r="CN85"/>
      <c r="CO85"/>
      <c r="CP85"/>
      <c r="CQ85"/>
      <c r="CR85"/>
      <c r="CS85"/>
      <c r="CT85"/>
      <c r="CU85"/>
      <c r="CV85"/>
      <c r="CW85" s="30"/>
      <c r="CX85" s="30"/>
      <c r="CY85" s="30"/>
      <c r="CZ85"/>
      <c r="DA85"/>
      <c r="DB85"/>
      <c r="DC85"/>
      <c r="DD85"/>
      <c r="DE85"/>
      <c r="DF85"/>
      <c r="DG85"/>
      <c r="DH85"/>
      <c r="DI85"/>
    </row>
    <row r="86" spans="1:113" x14ac:dyDescent="0.25">
      <c r="A86" s="30" t="s">
        <v>293</v>
      </c>
      <c r="B86" s="30" t="s">
        <v>294</v>
      </c>
      <c r="C86" s="30" t="s">
        <v>14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110.16999999999999</v>
      </c>
      <c r="K86">
        <v>110.16999999999999</v>
      </c>
      <c r="L86">
        <v>110.16999999999999</v>
      </c>
      <c r="M86">
        <v>48.11</v>
      </c>
      <c r="N86" s="30"/>
      <c r="O86" s="30"/>
      <c r="P86" s="30"/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 s="30"/>
      <c r="AB86" s="30"/>
      <c r="AC86" s="30"/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 s="30"/>
      <c r="AO86"/>
      <c r="AP86"/>
      <c r="AQ86"/>
      <c r="AR86"/>
      <c r="AS86"/>
      <c r="AT86"/>
      <c r="AU86"/>
      <c r="AV86"/>
      <c r="AW86"/>
      <c r="AX86"/>
      <c r="AY86" s="30"/>
      <c r="AZ86" s="30"/>
      <c r="BA86" s="30"/>
      <c r="BB86"/>
      <c r="BC86"/>
      <c r="BD86"/>
      <c r="BE86"/>
      <c r="BF86"/>
      <c r="BG86"/>
      <c r="BH86"/>
      <c r="BI86"/>
      <c r="BJ86"/>
      <c r="BK86"/>
      <c r="BL86" s="30"/>
      <c r="BM86" s="30"/>
      <c r="BN86" s="30"/>
      <c r="BO86"/>
      <c r="BP86"/>
      <c r="BQ86"/>
      <c r="BR86"/>
      <c r="BS86"/>
      <c r="BT86"/>
      <c r="BU86"/>
      <c r="BV86"/>
      <c r="BW86"/>
      <c r="BX86"/>
      <c r="BY86" s="30"/>
      <c r="BZ86"/>
      <c r="CA86"/>
      <c r="CB86"/>
      <c r="CC86"/>
      <c r="CD86"/>
      <c r="CE86"/>
      <c r="CF86"/>
      <c r="CG86"/>
      <c r="CH86"/>
      <c r="CI86"/>
      <c r="CJ86" s="30"/>
      <c r="CK86" s="30"/>
      <c r="CL86" s="30"/>
      <c r="CM86"/>
      <c r="CN86"/>
      <c r="CO86"/>
      <c r="CP86"/>
      <c r="CQ86"/>
      <c r="CR86"/>
      <c r="CS86"/>
      <c r="CT86"/>
      <c r="CU86"/>
      <c r="CV86"/>
      <c r="CW86" s="30"/>
      <c r="CX86" s="30"/>
      <c r="CY86" s="30"/>
      <c r="CZ86"/>
      <c r="DA86"/>
      <c r="DB86"/>
      <c r="DC86"/>
      <c r="DD86"/>
      <c r="DE86"/>
      <c r="DF86"/>
      <c r="DG86"/>
      <c r="DH86"/>
      <c r="DI86"/>
    </row>
    <row r="87" spans="1:113" x14ac:dyDescent="0.25">
      <c r="A87" s="30" t="s">
        <v>293</v>
      </c>
      <c r="B87" s="30" t="s">
        <v>294</v>
      </c>
      <c r="C87" s="30" t="s">
        <v>9</v>
      </c>
      <c r="D87">
        <v>68.350000000000009</v>
      </c>
      <c r="E87">
        <v>68.350000000000009</v>
      </c>
      <c r="F87">
        <v>68.350000000000009</v>
      </c>
      <c r="G87">
        <v>68.350000000000009</v>
      </c>
      <c r="H87">
        <v>68.350000000000009</v>
      </c>
      <c r="I87">
        <v>0</v>
      </c>
      <c r="J87">
        <v>0</v>
      </c>
      <c r="K87">
        <v>0</v>
      </c>
      <c r="L87">
        <v>0</v>
      </c>
      <c r="M87">
        <v>0</v>
      </c>
      <c r="N87" s="30"/>
      <c r="O87" s="30"/>
      <c r="P87" s="30"/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 s="30"/>
      <c r="AB87" s="30"/>
      <c r="AC87" s="30"/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 s="30"/>
      <c r="AO87"/>
      <c r="AP87"/>
      <c r="AQ87"/>
      <c r="AR87"/>
      <c r="AS87"/>
      <c r="AT87"/>
      <c r="AU87"/>
      <c r="AV87"/>
      <c r="AW87"/>
      <c r="AX87"/>
      <c r="AY87" s="30"/>
      <c r="AZ87" s="30"/>
      <c r="BA87" s="30"/>
      <c r="BB87"/>
      <c r="BC87"/>
      <c r="BD87"/>
      <c r="BE87"/>
      <c r="BF87"/>
      <c r="BG87"/>
      <c r="BH87"/>
      <c r="BI87"/>
      <c r="BJ87"/>
      <c r="BK87"/>
      <c r="BL87" s="30"/>
      <c r="BM87" s="30"/>
      <c r="BN87" s="30"/>
      <c r="BO87"/>
      <c r="BP87"/>
      <c r="BQ87"/>
      <c r="BR87"/>
      <c r="BS87"/>
      <c r="BT87"/>
      <c r="BU87"/>
      <c r="BV87"/>
      <c r="BW87"/>
      <c r="BX87"/>
      <c r="BY87" s="30"/>
      <c r="BZ87"/>
      <c r="CA87"/>
      <c r="CB87"/>
      <c r="CC87"/>
      <c r="CD87"/>
      <c r="CE87"/>
      <c r="CF87"/>
      <c r="CG87"/>
      <c r="CH87"/>
      <c r="CI87"/>
      <c r="CJ87" s="30"/>
      <c r="CK87" s="30"/>
      <c r="CL87" s="30"/>
      <c r="CM87"/>
      <c r="CN87"/>
      <c r="CO87"/>
      <c r="CP87"/>
      <c r="CQ87"/>
      <c r="CR87"/>
      <c r="CS87"/>
      <c r="CT87"/>
      <c r="CU87"/>
      <c r="CV87"/>
      <c r="CW87" s="30"/>
      <c r="CX87" s="30"/>
      <c r="CY87" s="30"/>
      <c r="CZ87"/>
      <c r="DA87"/>
      <c r="DB87"/>
      <c r="DC87"/>
      <c r="DD87"/>
      <c r="DE87"/>
      <c r="DF87"/>
      <c r="DG87"/>
      <c r="DH87"/>
      <c r="DI87"/>
    </row>
    <row r="88" spans="1:113" x14ac:dyDescent="0.25">
      <c r="A88" s="30" t="s">
        <v>297</v>
      </c>
      <c r="B88" s="30" t="s">
        <v>298</v>
      </c>
      <c r="C88" s="30" t="s">
        <v>14</v>
      </c>
      <c r="D88">
        <v>0</v>
      </c>
      <c r="E88">
        <v>0</v>
      </c>
      <c r="F88">
        <v>0</v>
      </c>
      <c r="G88">
        <v>0</v>
      </c>
      <c r="H88">
        <v>0</v>
      </c>
      <c r="I88">
        <v>106.07</v>
      </c>
      <c r="J88">
        <v>0</v>
      </c>
      <c r="K88">
        <v>42.900000000000006</v>
      </c>
      <c r="L88">
        <v>106.07</v>
      </c>
      <c r="M88">
        <v>106.07</v>
      </c>
      <c r="N88" s="30"/>
      <c r="O88" s="30"/>
      <c r="P88" s="30"/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 s="30"/>
      <c r="AB88" s="30"/>
      <c r="AC88" s="30"/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 s="30"/>
      <c r="AO88"/>
      <c r="AP88"/>
      <c r="AQ88"/>
      <c r="AR88"/>
      <c r="AS88"/>
      <c r="AT88"/>
      <c r="AU88"/>
      <c r="AV88"/>
      <c r="AW88"/>
      <c r="AX88"/>
      <c r="AY88" s="30"/>
      <c r="AZ88" s="30"/>
      <c r="BA88" s="30"/>
      <c r="BB88"/>
      <c r="BC88"/>
      <c r="BD88"/>
      <c r="BE88"/>
      <c r="BF88"/>
      <c r="BG88"/>
      <c r="BH88"/>
      <c r="BI88"/>
      <c r="BJ88"/>
      <c r="BK88"/>
      <c r="BL88" s="30"/>
      <c r="BM88" s="30"/>
      <c r="BN88" s="30"/>
      <c r="BO88"/>
      <c r="BP88"/>
      <c r="BQ88"/>
      <c r="BR88"/>
      <c r="BS88"/>
      <c r="BT88"/>
      <c r="BU88"/>
      <c r="BV88"/>
      <c r="BW88"/>
      <c r="BX88"/>
      <c r="BY88" s="30"/>
      <c r="BZ88"/>
      <c r="CA88"/>
      <c r="CB88"/>
      <c r="CC88"/>
      <c r="CD88"/>
      <c r="CE88"/>
      <c r="CF88"/>
      <c r="CG88"/>
      <c r="CH88"/>
      <c r="CI88"/>
      <c r="CJ88" s="30"/>
      <c r="CK88" s="30"/>
      <c r="CL88" s="30"/>
      <c r="CM88"/>
      <c r="CN88"/>
      <c r="CO88"/>
      <c r="CP88"/>
      <c r="CQ88"/>
      <c r="CR88"/>
      <c r="CS88"/>
      <c r="CT88"/>
      <c r="CU88"/>
      <c r="CV88"/>
      <c r="CW88" s="30"/>
      <c r="CX88" s="30"/>
      <c r="CY88" s="30"/>
      <c r="CZ88"/>
      <c r="DA88"/>
      <c r="DB88"/>
      <c r="DC88"/>
      <c r="DD88"/>
      <c r="DE88"/>
      <c r="DF88"/>
      <c r="DG88"/>
      <c r="DH88"/>
      <c r="DI88"/>
    </row>
    <row r="89" spans="1:113" x14ac:dyDescent="0.25">
      <c r="A89" s="30" t="s">
        <v>297</v>
      </c>
      <c r="B89" s="30" t="s">
        <v>298</v>
      </c>
      <c r="C89" s="30" t="s">
        <v>9</v>
      </c>
      <c r="D89">
        <v>59.949999999999996</v>
      </c>
      <c r="E89">
        <v>59.949999999999996</v>
      </c>
      <c r="F89">
        <v>59.949999999999996</v>
      </c>
      <c r="G89">
        <v>59.949999999999996</v>
      </c>
      <c r="H89">
        <v>59.949999999999996</v>
      </c>
      <c r="I89">
        <v>0</v>
      </c>
      <c r="J89">
        <v>0</v>
      </c>
      <c r="K89">
        <v>0</v>
      </c>
      <c r="L89">
        <v>0</v>
      </c>
      <c r="M89">
        <v>0</v>
      </c>
      <c r="N89" s="30"/>
      <c r="O89" s="30"/>
      <c r="P89" s="30"/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 s="30"/>
      <c r="AB89" s="30"/>
      <c r="AC89" s="30"/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 s="30" t="s">
        <v>368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 s="30" t="s">
        <v>300</v>
      </c>
      <c r="AZ89" s="30" t="s">
        <v>301</v>
      </c>
      <c r="BA89" s="30" t="s">
        <v>14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145.38</v>
      </c>
      <c r="BH89">
        <v>14.6</v>
      </c>
      <c r="BI89">
        <v>66.960000000000022</v>
      </c>
      <c r="BJ89">
        <v>145.38</v>
      </c>
      <c r="BK89">
        <v>145.38</v>
      </c>
      <c r="BL89" s="30"/>
      <c r="BM89" s="30"/>
      <c r="BN89" s="30"/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 s="30"/>
      <c r="BZ89"/>
      <c r="CA89"/>
      <c r="CB89"/>
      <c r="CC89"/>
      <c r="CD89"/>
      <c r="CE89"/>
      <c r="CF89"/>
      <c r="CG89"/>
      <c r="CH89"/>
      <c r="CI89"/>
      <c r="CJ89" s="30"/>
      <c r="CK89" s="30"/>
      <c r="CL89" s="30"/>
      <c r="CM89"/>
      <c r="CN89"/>
      <c r="CO89"/>
      <c r="CP89"/>
      <c r="CQ89"/>
      <c r="CR89"/>
      <c r="CS89"/>
      <c r="CT89"/>
      <c r="CU89"/>
      <c r="CV89"/>
      <c r="CW89" s="30"/>
      <c r="CX89" s="30"/>
      <c r="CY89" s="30"/>
      <c r="CZ89"/>
      <c r="DA89"/>
      <c r="DB89"/>
      <c r="DC89"/>
      <c r="DD89"/>
      <c r="DE89"/>
      <c r="DF89"/>
      <c r="DG89"/>
      <c r="DH89"/>
      <c r="DI89"/>
    </row>
    <row r="90" spans="1:113" x14ac:dyDescent="0.25">
      <c r="A90" s="30" t="s">
        <v>304</v>
      </c>
      <c r="B90" s="30" t="s">
        <v>305</v>
      </c>
      <c r="C90" s="30" t="s">
        <v>14</v>
      </c>
      <c r="D90">
        <v>0</v>
      </c>
      <c r="E90">
        <v>0</v>
      </c>
      <c r="F90">
        <v>0</v>
      </c>
      <c r="G90">
        <v>0</v>
      </c>
      <c r="H90">
        <v>0</v>
      </c>
      <c r="I90">
        <v>111.35999999999999</v>
      </c>
      <c r="J90">
        <v>0</v>
      </c>
      <c r="K90">
        <v>44.970000000000006</v>
      </c>
      <c r="L90">
        <v>111.35999999999999</v>
      </c>
      <c r="M90">
        <v>111.35999999999999</v>
      </c>
      <c r="N90" s="30"/>
      <c r="O90" s="30"/>
      <c r="P90" s="30"/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 s="30"/>
      <c r="AB90" s="30"/>
      <c r="AC90" s="30"/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 s="30"/>
      <c r="AO90"/>
      <c r="AP90"/>
      <c r="AQ90"/>
      <c r="AR90"/>
      <c r="AS90"/>
      <c r="AT90"/>
      <c r="AU90"/>
      <c r="AV90"/>
      <c r="AW90"/>
      <c r="AX90"/>
      <c r="AY90" s="30"/>
      <c r="AZ90" s="30"/>
      <c r="BA90" s="30"/>
      <c r="BB90"/>
      <c r="BC90"/>
      <c r="BD90"/>
      <c r="BE90"/>
      <c r="BF90"/>
      <c r="BG90"/>
      <c r="BH90"/>
      <c r="BI90"/>
      <c r="BJ90"/>
      <c r="BK90"/>
      <c r="BL90" s="30"/>
      <c r="BM90" s="30"/>
      <c r="BN90" s="30"/>
      <c r="BO90"/>
      <c r="BP90"/>
      <c r="BQ90"/>
      <c r="BR90"/>
      <c r="BS90"/>
      <c r="BT90"/>
      <c r="BU90"/>
      <c r="BV90"/>
      <c r="BW90"/>
      <c r="BX90"/>
      <c r="BY90" s="30"/>
      <c r="BZ90"/>
      <c r="CA90"/>
      <c r="CB90"/>
      <c r="CC90"/>
      <c r="CD90"/>
      <c r="CE90"/>
      <c r="CF90"/>
      <c r="CG90"/>
      <c r="CH90"/>
      <c r="CI90"/>
      <c r="CJ90" s="30"/>
      <c r="CK90" s="30"/>
      <c r="CL90" s="30"/>
      <c r="CM90"/>
      <c r="CN90"/>
      <c r="CO90"/>
      <c r="CP90"/>
      <c r="CQ90"/>
      <c r="CR90"/>
      <c r="CS90"/>
      <c r="CT90"/>
      <c r="CU90"/>
      <c r="CV90"/>
      <c r="CW90" s="30"/>
      <c r="CX90" s="30"/>
      <c r="CY90" s="30"/>
      <c r="CZ90"/>
      <c r="DA90"/>
      <c r="DB90"/>
      <c r="DC90"/>
      <c r="DD90"/>
      <c r="DE90"/>
      <c r="DF90"/>
      <c r="DG90"/>
      <c r="DH90"/>
      <c r="DI90"/>
    </row>
    <row r="91" spans="1:113" x14ac:dyDescent="0.25">
      <c r="A91" s="30" t="s">
        <v>304</v>
      </c>
      <c r="B91" s="30" t="s">
        <v>305</v>
      </c>
      <c r="C91" s="30" t="s">
        <v>9</v>
      </c>
      <c r="D91">
        <v>62.48</v>
      </c>
      <c r="E91">
        <v>62.48</v>
      </c>
      <c r="F91">
        <v>62.48</v>
      </c>
      <c r="G91">
        <v>62.48</v>
      </c>
      <c r="H91">
        <v>62.48</v>
      </c>
      <c r="I91">
        <v>0</v>
      </c>
      <c r="J91">
        <v>0</v>
      </c>
      <c r="K91">
        <v>0</v>
      </c>
      <c r="L91">
        <v>0</v>
      </c>
      <c r="M91">
        <v>0</v>
      </c>
      <c r="N91" s="30"/>
      <c r="O91" s="30"/>
      <c r="P91" s="30"/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 s="30"/>
      <c r="AB91" s="30"/>
      <c r="AC91" s="30"/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 s="30" t="s">
        <v>368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 s="30" t="s">
        <v>307</v>
      </c>
      <c r="AZ91" s="30" t="s">
        <v>308</v>
      </c>
      <c r="BA91" s="30" t="s">
        <v>14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152.35999999999999</v>
      </c>
      <c r="BH91">
        <v>15.18</v>
      </c>
      <c r="BI91">
        <v>70.04000000000002</v>
      </c>
      <c r="BJ91">
        <v>152.35999999999999</v>
      </c>
      <c r="BK91">
        <v>152.35999999999999</v>
      </c>
      <c r="BL91" s="30"/>
      <c r="BM91" s="30"/>
      <c r="BN91" s="30"/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 s="30"/>
      <c r="BZ91"/>
      <c r="CA91"/>
      <c r="CB91"/>
      <c r="CC91"/>
      <c r="CD91"/>
      <c r="CE91"/>
      <c r="CF91"/>
      <c r="CG91"/>
      <c r="CH91"/>
      <c r="CI91"/>
      <c r="CJ91" s="30"/>
      <c r="CK91" s="30"/>
      <c r="CL91" s="30"/>
      <c r="CM91"/>
      <c r="CN91"/>
      <c r="CO91"/>
      <c r="CP91"/>
      <c r="CQ91"/>
      <c r="CR91"/>
      <c r="CS91"/>
      <c r="CT91"/>
      <c r="CU91"/>
      <c r="CV91"/>
      <c r="CW91" s="30"/>
      <c r="CX91" s="30"/>
      <c r="CY91" s="30"/>
      <c r="CZ91"/>
      <c r="DA91"/>
      <c r="DB91"/>
      <c r="DC91"/>
      <c r="DD91"/>
      <c r="DE91"/>
      <c r="DF91"/>
      <c r="DG91"/>
      <c r="DH91"/>
      <c r="DI91"/>
    </row>
    <row r="92" spans="1:113" x14ac:dyDescent="0.25">
      <c r="A92" s="30" t="s">
        <v>311</v>
      </c>
      <c r="B92" s="30" t="s">
        <v>312</v>
      </c>
      <c r="C92" s="30" t="s">
        <v>9</v>
      </c>
      <c r="D92">
        <v>289.07000000000005</v>
      </c>
      <c r="E92">
        <v>109.85000000000001</v>
      </c>
      <c r="F92">
        <v>190.02</v>
      </c>
      <c r="G92">
        <v>289.07000000000005</v>
      </c>
      <c r="H92">
        <v>289.07000000000005</v>
      </c>
      <c r="I92">
        <v>0</v>
      </c>
      <c r="J92">
        <v>0</v>
      </c>
      <c r="K92">
        <v>0</v>
      </c>
      <c r="L92">
        <v>0</v>
      </c>
      <c r="M92">
        <v>0</v>
      </c>
      <c r="N92" s="30"/>
      <c r="O92" s="30"/>
      <c r="P92" s="30"/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 s="30"/>
      <c r="AB92" s="30"/>
      <c r="AC92" s="30"/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 s="30"/>
      <c r="AO92"/>
      <c r="AP92"/>
      <c r="AQ92"/>
      <c r="AR92"/>
      <c r="AS92"/>
      <c r="AT92"/>
      <c r="AU92"/>
      <c r="AV92"/>
      <c r="AW92"/>
      <c r="AX92"/>
      <c r="AY92" s="30"/>
      <c r="AZ92" s="30"/>
      <c r="BA92" s="30"/>
      <c r="BB92"/>
      <c r="BC92"/>
      <c r="BD92"/>
      <c r="BE92"/>
      <c r="BF92"/>
      <c r="BG92"/>
      <c r="BH92"/>
      <c r="BI92"/>
      <c r="BJ92"/>
      <c r="BK92"/>
      <c r="BL92" s="30"/>
      <c r="BM92" s="30"/>
      <c r="BN92" s="30"/>
      <c r="BO92"/>
      <c r="BP92"/>
      <c r="BQ92"/>
      <c r="BR92"/>
      <c r="BS92"/>
      <c r="BT92"/>
      <c r="BU92"/>
      <c r="BV92"/>
      <c r="BW92"/>
      <c r="BX92"/>
      <c r="BY92" s="30"/>
      <c r="BZ92"/>
      <c r="CA92"/>
      <c r="CB92"/>
      <c r="CC92"/>
      <c r="CD92"/>
      <c r="CE92"/>
      <c r="CF92"/>
      <c r="CG92"/>
      <c r="CH92"/>
      <c r="CI92"/>
      <c r="CJ92" s="30"/>
      <c r="CK92" s="30"/>
      <c r="CL92" s="30"/>
      <c r="CM92"/>
      <c r="CN92"/>
      <c r="CO92"/>
      <c r="CP92"/>
      <c r="CQ92"/>
      <c r="CR92"/>
      <c r="CS92"/>
      <c r="CT92"/>
      <c r="CU92"/>
      <c r="CV92"/>
      <c r="CW92" s="30"/>
      <c r="CX92" s="30"/>
      <c r="CY92" s="30"/>
      <c r="CZ92"/>
      <c r="DA92"/>
      <c r="DB92"/>
      <c r="DC92"/>
      <c r="DD92"/>
      <c r="DE92"/>
      <c r="DF92"/>
      <c r="DG92"/>
      <c r="DH92"/>
      <c r="DI92"/>
    </row>
    <row r="93" spans="1:113" x14ac:dyDescent="0.25">
      <c r="A93" s="30" t="s">
        <v>315</v>
      </c>
      <c r="B93" s="30" t="s">
        <v>316</v>
      </c>
      <c r="C93" s="30" t="s">
        <v>14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97.96</v>
      </c>
      <c r="M93">
        <v>0</v>
      </c>
      <c r="N93" s="30"/>
      <c r="O93" s="30"/>
      <c r="P93" s="30"/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 s="30"/>
      <c r="AB93" s="30"/>
      <c r="AC93" s="30"/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 s="30"/>
      <c r="AO93"/>
      <c r="AP93"/>
      <c r="AQ93"/>
      <c r="AR93"/>
      <c r="AS93"/>
      <c r="AT93"/>
      <c r="AU93"/>
      <c r="AV93"/>
      <c r="AW93"/>
      <c r="AX93"/>
      <c r="AY93" s="30"/>
      <c r="AZ93" s="30"/>
      <c r="BA93" s="30"/>
      <c r="BB93"/>
      <c r="BC93"/>
      <c r="BD93"/>
      <c r="BE93"/>
      <c r="BF93"/>
      <c r="BG93"/>
      <c r="BH93"/>
      <c r="BI93"/>
      <c r="BJ93"/>
      <c r="BK93"/>
      <c r="BL93" s="30"/>
      <c r="BM93" s="30"/>
      <c r="BN93" s="30"/>
      <c r="BO93"/>
      <c r="BP93"/>
      <c r="BQ93"/>
      <c r="BR93"/>
      <c r="BS93"/>
      <c r="BT93"/>
      <c r="BU93"/>
      <c r="BV93"/>
      <c r="BW93"/>
      <c r="BX93"/>
      <c r="BY93" s="30"/>
      <c r="BZ93"/>
      <c r="CA93"/>
      <c r="CB93"/>
      <c r="CC93"/>
      <c r="CD93"/>
      <c r="CE93"/>
      <c r="CF93"/>
      <c r="CG93"/>
      <c r="CH93"/>
      <c r="CI93"/>
      <c r="CJ93" s="30"/>
      <c r="CK93" s="30"/>
      <c r="CL93" s="30"/>
      <c r="CM93"/>
      <c r="CN93"/>
      <c r="CO93"/>
      <c r="CP93"/>
      <c r="CQ93"/>
      <c r="CR93"/>
      <c r="CS93"/>
      <c r="CT93"/>
      <c r="CU93"/>
      <c r="CV93"/>
      <c r="CW93" s="30"/>
      <c r="CX93" s="30"/>
      <c r="CY93" s="30"/>
      <c r="CZ93"/>
      <c r="DA93"/>
      <c r="DB93"/>
      <c r="DC93"/>
      <c r="DD93"/>
      <c r="DE93"/>
      <c r="DF93"/>
      <c r="DG93"/>
      <c r="DH93"/>
      <c r="DI93"/>
    </row>
    <row r="94" spans="1:113" x14ac:dyDescent="0.25">
      <c r="A94" s="30" t="s">
        <v>315</v>
      </c>
      <c r="B94" s="30" t="s">
        <v>316</v>
      </c>
      <c r="C94" s="30" t="s">
        <v>9</v>
      </c>
      <c r="D94">
        <v>0</v>
      </c>
      <c r="E94">
        <v>69.790000000000006</v>
      </c>
      <c r="F94">
        <v>0</v>
      </c>
      <c r="G94">
        <v>69.790000000000006</v>
      </c>
      <c r="H94">
        <v>0</v>
      </c>
      <c r="I94">
        <v>0</v>
      </c>
      <c r="J94">
        <v>0</v>
      </c>
      <c r="K94">
        <v>0</v>
      </c>
      <c r="L94">
        <v>0</v>
      </c>
      <c r="M94">
        <v>0</v>
      </c>
      <c r="N94" s="30"/>
      <c r="O94" s="30"/>
      <c r="P94" s="30"/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 s="30"/>
      <c r="AB94" s="30"/>
      <c r="AC94" s="30"/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  <c r="AK94">
        <v>0</v>
      </c>
      <c r="AL94">
        <v>0</v>
      </c>
      <c r="AM94">
        <v>0</v>
      </c>
      <c r="AN94" s="30"/>
      <c r="AO94"/>
      <c r="AP94"/>
      <c r="AQ94"/>
      <c r="AR94"/>
      <c r="AS94"/>
      <c r="AT94"/>
      <c r="AU94"/>
      <c r="AV94"/>
      <c r="AW94"/>
      <c r="AX94"/>
      <c r="AY94" s="30"/>
      <c r="AZ94" s="30"/>
      <c r="BA94" s="30"/>
      <c r="BB94"/>
      <c r="BC94"/>
      <c r="BD94"/>
      <c r="BE94"/>
      <c r="BF94"/>
      <c r="BG94"/>
      <c r="BH94"/>
      <c r="BI94"/>
      <c r="BJ94"/>
      <c r="BK94"/>
      <c r="BL94" s="30"/>
      <c r="BM94" s="30"/>
      <c r="BN94" s="30"/>
      <c r="BO94"/>
      <c r="BP94"/>
      <c r="BQ94"/>
      <c r="BR94"/>
      <c r="BS94"/>
      <c r="BT94"/>
      <c r="BU94"/>
      <c r="BV94"/>
      <c r="BW94"/>
      <c r="BX94"/>
      <c r="BY94" s="30"/>
      <c r="BZ94"/>
      <c r="CA94"/>
      <c r="CB94"/>
      <c r="CC94"/>
      <c r="CD94"/>
      <c r="CE94"/>
      <c r="CF94"/>
      <c r="CG94"/>
      <c r="CH94"/>
      <c r="CI94"/>
      <c r="CJ94" s="30"/>
      <c r="CK94" s="30"/>
      <c r="CL94" s="30"/>
      <c r="CM94"/>
      <c r="CN94"/>
      <c r="CO94"/>
      <c r="CP94"/>
      <c r="CQ94"/>
      <c r="CR94"/>
      <c r="CS94"/>
      <c r="CT94"/>
      <c r="CU94"/>
      <c r="CV94"/>
      <c r="CW94" s="30"/>
      <c r="CX94" s="30"/>
      <c r="CY94" s="30"/>
      <c r="CZ94"/>
      <c r="DA94"/>
      <c r="DB94"/>
      <c r="DC94"/>
      <c r="DD94"/>
      <c r="DE94"/>
      <c r="DF94"/>
      <c r="DG94"/>
      <c r="DH94"/>
      <c r="DI94"/>
    </row>
    <row r="95" spans="1:113" x14ac:dyDescent="0.25">
      <c r="A95" s="30" t="s">
        <v>319</v>
      </c>
      <c r="B95" s="30" t="s">
        <v>320</v>
      </c>
      <c r="C95" s="30" t="s">
        <v>9</v>
      </c>
      <c r="D95">
        <v>0</v>
      </c>
      <c r="E95">
        <v>62.839999999999996</v>
      </c>
      <c r="F95">
        <v>0</v>
      </c>
      <c r="G95">
        <v>150.20000000000002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 s="30"/>
      <c r="O95" s="30"/>
      <c r="P95" s="30"/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 s="30"/>
      <c r="AB95" s="30"/>
      <c r="AC95" s="30"/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 s="30" t="s">
        <v>368</v>
      </c>
      <c r="AO95">
        <v>0</v>
      </c>
      <c r="AP95">
        <v>0</v>
      </c>
      <c r="AQ95">
        <v>0</v>
      </c>
      <c r="AR95">
        <v>0</v>
      </c>
      <c r="AS95">
        <v>0</v>
      </c>
      <c r="AT95">
        <v>0</v>
      </c>
      <c r="AU95">
        <v>0</v>
      </c>
      <c r="AV95">
        <v>0</v>
      </c>
      <c r="AW95">
        <v>0</v>
      </c>
      <c r="AX95">
        <v>0</v>
      </c>
      <c r="AY95" s="30" t="s">
        <v>322</v>
      </c>
      <c r="AZ95" s="30" t="s">
        <v>323</v>
      </c>
      <c r="BA95" s="30" t="s">
        <v>9</v>
      </c>
      <c r="BB95">
        <v>0</v>
      </c>
      <c r="BC95">
        <v>98.84</v>
      </c>
      <c r="BD95">
        <v>0</v>
      </c>
      <c r="BE95">
        <v>237.59000000000003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 s="30"/>
      <c r="BM95" s="30"/>
      <c r="BN95" s="30"/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 s="30"/>
      <c r="BZ95"/>
      <c r="CA95"/>
      <c r="CB95"/>
      <c r="CC95"/>
      <c r="CD95"/>
      <c r="CE95"/>
      <c r="CF95"/>
      <c r="CG95"/>
      <c r="CH95"/>
      <c r="CI95"/>
      <c r="CJ95" s="30"/>
      <c r="CK95" s="30"/>
      <c r="CL95" s="30"/>
      <c r="CM95"/>
      <c r="CN95"/>
      <c r="CO95"/>
      <c r="CP95"/>
      <c r="CQ95"/>
      <c r="CR95"/>
      <c r="CS95"/>
      <c r="CT95"/>
      <c r="CU95"/>
      <c r="CV95"/>
      <c r="CW95" s="30"/>
      <c r="CX95" s="30"/>
      <c r="CY95" s="30"/>
      <c r="CZ95"/>
      <c r="DA95"/>
      <c r="DB95"/>
      <c r="DC95"/>
      <c r="DD95"/>
      <c r="DE95"/>
      <c r="DF95"/>
      <c r="DG95"/>
      <c r="DH95"/>
      <c r="DI95"/>
    </row>
    <row r="96" spans="1:113" x14ac:dyDescent="0.25">
      <c r="A96" s="30" t="s">
        <v>326</v>
      </c>
      <c r="B96" s="30" t="s">
        <v>327</v>
      </c>
      <c r="C96" s="30" t="s">
        <v>9</v>
      </c>
      <c r="D96">
        <v>0</v>
      </c>
      <c r="E96">
        <v>74.110000000000014</v>
      </c>
      <c r="F96">
        <v>0</v>
      </c>
      <c r="G96">
        <v>158.66000000000003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 s="30"/>
      <c r="O96" s="30"/>
      <c r="P96" s="30"/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 s="30"/>
      <c r="AB96" s="30"/>
      <c r="AC96" s="30"/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  <c r="AK96">
        <v>0</v>
      </c>
      <c r="AL96">
        <v>0</v>
      </c>
      <c r="AM96">
        <v>0</v>
      </c>
      <c r="AN96" s="30" t="s">
        <v>368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 s="30" t="s">
        <v>329</v>
      </c>
      <c r="AZ96" s="30" t="s">
        <v>330</v>
      </c>
      <c r="BA96" s="30" t="s">
        <v>14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9.4</v>
      </c>
      <c r="BI96">
        <v>0</v>
      </c>
      <c r="BJ96">
        <v>17.46</v>
      </c>
      <c r="BK96">
        <v>0</v>
      </c>
      <c r="BL96" s="30"/>
      <c r="BM96" s="30"/>
      <c r="BN96" s="30"/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 s="30" t="s">
        <v>369</v>
      </c>
      <c r="BZ96">
        <v>0</v>
      </c>
      <c r="CA96">
        <v>0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0</v>
      </c>
      <c r="CH96">
        <v>0</v>
      </c>
      <c r="CI96">
        <v>0</v>
      </c>
      <c r="CJ96" s="30"/>
      <c r="CK96" s="30"/>
      <c r="CL96" s="30"/>
      <c r="CM96">
        <v>0</v>
      </c>
      <c r="CN96">
        <v>0</v>
      </c>
      <c r="CO96">
        <v>0</v>
      </c>
      <c r="CP96">
        <v>0</v>
      </c>
      <c r="CQ96">
        <v>0</v>
      </c>
      <c r="CR96">
        <v>0</v>
      </c>
      <c r="CS96">
        <v>0</v>
      </c>
      <c r="CT96">
        <v>0</v>
      </c>
      <c r="CU96">
        <v>0</v>
      </c>
      <c r="CV96">
        <v>0</v>
      </c>
      <c r="CW96" s="30" t="s">
        <v>332</v>
      </c>
      <c r="CX96" s="30" t="s">
        <v>333</v>
      </c>
      <c r="CY96" s="30" t="s">
        <v>14</v>
      </c>
      <c r="CZ96">
        <v>0</v>
      </c>
      <c r="DA96">
        <v>0</v>
      </c>
      <c r="DB96">
        <v>0</v>
      </c>
      <c r="DC96">
        <v>0</v>
      </c>
      <c r="DD96">
        <v>0</v>
      </c>
      <c r="DE96">
        <v>0</v>
      </c>
      <c r="DF96">
        <v>12.52</v>
      </c>
      <c r="DG96">
        <v>0</v>
      </c>
      <c r="DH96">
        <v>30.35</v>
      </c>
      <c r="DI96">
        <v>0</v>
      </c>
    </row>
    <row r="97" spans="1:113" x14ac:dyDescent="0.25">
      <c r="A97" s="30" t="s">
        <v>336</v>
      </c>
      <c r="B97" s="30" t="s">
        <v>337</v>
      </c>
      <c r="C97" s="30" t="s">
        <v>14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74.110000000000014</v>
      </c>
      <c r="K97">
        <v>0</v>
      </c>
      <c r="L97">
        <v>158.66000000000003</v>
      </c>
      <c r="M97">
        <v>0</v>
      </c>
      <c r="N97" s="30"/>
      <c r="O97" s="30"/>
      <c r="P97" s="30"/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 s="30"/>
      <c r="AB97" s="30"/>
      <c r="AC97" s="30"/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 s="30" t="s">
        <v>368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 s="30" t="s">
        <v>339</v>
      </c>
      <c r="AZ97" s="30" t="s">
        <v>340</v>
      </c>
      <c r="BA97" s="30" t="s">
        <v>14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83.510000000000019</v>
      </c>
      <c r="BI97">
        <v>0</v>
      </c>
      <c r="BJ97">
        <v>176.12</v>
      </c>
      <c r="BK97">
        <v>0</v>
      </c>
      <c r="BL97" s="30"/>
      <c r="BM97" s="30"/>
      <c r="BN97" s="30"/>
      <c r="BO97">
        <v>0</v>
      </c>
      <c r="BP97">
        <v>0</v>
      </c>
      <c r="BQ97">
        <v>0</v>
      </c>
      <c r="BR97">
        <v>0</v>
      </c>
      <c r="BS97">
        <v>0</v>
      </c>
      <c r="BT97">
        <v>0</v>
      </c>
      <c r="BU97">
        <v>0</v>
      </c>
      <c r="BV97">
        <v>0</v>
      </c>
      <c r="BW97">
        <v>0</v>
      </c>
      <c r="BX97">
        <v>0</v>
      </c>
      <c r="BY97" s="30" t="s">
        <v>369</v>
      </c>
      <c r="BZ97">
        <v>0</v>
      </c>
      <c r="CA97">
        <v>0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0</v>
      </c>
      <c r="CI97">
        <v>0</v>
      </c>
      <c r="CJ97" s="30"/>
      <c r="CK97" s="30"/>
      <c r="CL97" s="30"/>
      <c r="CM97">
        <v>0</v>
      </c>
      <c r="CN97">
        <v>0</v>
      </c>
      <c r="CO97">
        <v>0</v>
      </c>
      <c r="CP97">
        <v>0</v>
      </c>
      <c r="CQ97">
        <v>0</v>
      </c>
      <c r="CR97">
        <v>0</v>
      </c>
      <c r="CS97">
        <v>0</v>
      </c>
      <c r="CT97">
        <v>0</v>
      </c>
      <c r="CU97">
        <v>0</v>
      </c>
      <c r="CV97">
        <v>0</v>
      </c>
      <c r="CW97" s="30" t="s">
        <v>342</v>
      </c>
      <c r="CX97" s="30" t="s">
        <v>343</v>
      </c>
      <c r="CY97" s="30" t="s">
        <v>14</v>
      </c>
      <c r="CZ97">
        <v>0</v>
      </c>
      <c r="DA97">
        <v>0</v>
      </c>
      <c r="DB97">
        <v>0</v>
      </c>
      <c r="DC97">
        <v>0</v>
      </c>
      <c r="DD97">
        <v>0</v>
      </c>
      <c r="DE97">
        <v>0</v>
      </c>
      <c r="DF97">
        <v>86.630000000000024</v>
      </c>
      <c r="DG97">
        <v>0</v>
      </c>
      <c r="DH97">
        <v>189.01000000000002</v>
      </c>
      <c r="DI97">
        <v>0</v>
      </c>
    </row>
    <row r="98" spans="1:113" x14ac:dyDescent="0.25">
      <c r="A98" s="30" t="s">
        <v>346</v>
      </c>
      <c r="B98" s="30" t="s">
        <v>347</v>
      </c>
      <c r="C98" s="30" t="s">
        <v>9</v>
      </c>
      <c r="D98">
        <v>90.490000000000009</v>
      </c>
      <c r="E98">
        <v>232.72000000000003</v>
      </c>
      <c r="F98">
        <v>232.72000000000003</v>
      </c>
      <c r="G98">
        <v>232.72000000000003</v>
      </c>
      <c r="H98">
        <v>156.43</v>
      </c>
      <c r="I98">
        <v>0</v>
      </c>
      <c r="J98">
        <v>0</v>
      </c>
      <c r="K98">
        <v>0</v>
      </c>
      <c r="L98">
        <v>0</v>
      </c>
      <c r="M98">
        <v>0</v>
      </c>
      <c r="N98" s="30"/>
      <c r="O98" s="30"/>
      <c r="P98" s="30"/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 s="30"/>
      <c r="AB98" s="30"/>
      <c r="AC98" s="30"/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 s="30" t="s">
        <v>368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0</v>
      </c>
      <c r="AX98">
        <v>0</v>
      </c>
      <c r="AY98" s="30" t="s">
        <v>349</v>
      </c>
      <c r="AZ98" s="30" t="s">
        <v>350</v>
      </c>
      <c r="BA98" s="30" t="s">
        <v>14</v>
      </c>
      <c r="BB98">
        <v>0</v>
      </c>
      <c r="BC98">
        <v>0</v>
      </c>
      <c r="BD98">
        <v>0</v>
      </c>
      <c r="BE98">
        <v>0</v>
      </c>
      <c r="BF98">
        <v>0</v>
      </c>
      <c r="BG98">
        <v>17.96</v>
      </c>
      <c r="BH98">
        <v>51.18</v>
      </c>
      <c r="BI98">
        <v>51.18</v>
      </c>
      <c r="BJ98">
        <v>51.18</v>
      </c>
      <c r="BK98">
        <v>32.870000000000005</v>
      </c>
      <c r="BL98" s="30"/>
      <c r="BM98" s="30"/>
      <c r="BN98" s="30"/>
      <c r="BO98">
        <v>0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 s="30"/>
      <c r="BZ98"/>
      <c r="CA98"/>
      <c r="CB98"/>
      <c r="CC98"/>
      <c r="CD98"/>
      <c r="CE98"/>
      <c r="CF98"/>
      <c r="CG98"/>
      <c r="CH98"/>
      <c r="CI98"/>
      <c r="CJ98" s="30"/>
      <c r="CK98" s="30"/>
      <c r="CL98" s="30"/>
      <c r="CM98"/>
      <c r="CN98"/>
      <c r="CO98"/>
      <c r="CP98"/>
      <c r="CQ98"/>
      <c r="CR98"/>
      <c r="CS98"/>
      <c r="CT98"/>
      <c r="CU98"/>
      <c r="CV98"/>
      <c r="CW98" s="30"/>
      <c r="CX98" s="30"/>
      <c r="CY98" s="30"/>
      <c r="CZ98"/>
      <c r="DA98"/>
      <c r="DB98"/>
      <c r="DC98"/>
      <c r="DD98"/>
      <c r="DE98"/>
      <c r="DF98"/>
      <c r="DG98"/>
      <c r="DH98"/>
      <c r="DI98"/>
    </row>
    <row r="99" spans="1:113" x14ac:dyDescent="0.25">
      <c r="A99" s="30" t="s">
        <v>353</v>
      </c>
      <c r="B99" s="30" t="s">
        <v>354</v>
      </c>
      <c r="C99" s="30" t="s">
        <v>9</v>
      </c>
      <c r="D99">
        <v>0</v>
      </c>
      <c r="E99">
        <v>75.38000000000001</v>
      </c>
      <c r="F99">
        <v>0</v>
      </c>
      <c r="G99">
        <v>180.63000000000002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 s="30"/>
      <c r="O99" s="30"/>
      <c r="P99" s="30"/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 s="30"/>
      <c r="AB99" s="30"/>
      <c r="AC99" s="30"/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 s="30"/>
      <c r="AO99"/>
      <c r="AP99"/>
      <c r="AQ99"/>
      <c r="AR99"/>
      <c r="AS99"/>
      <c r="AT99"/>
      <c r="AU99"/>
      <c r="AV99"/>
      <c r="AW99"/>
      <c r="AX99"/>
      <c r="AY99" s="30"/>
      <c r="AZ99" s="30"/>
      <c r="BA99" s="30"/>
      <c r="BB99"/>
      <c r="BC99"/>
      <c r="BD99"/>
      <c r="BE99"/>
      <c r="BF99"/>
      <c r="BG99"/>
      <c r="BH99"/>
      <c r="BI99"/>
      <c r="BJ99"/>
      <c r="BK99"/>
      <c r="BL99" s="30"/>
      <c r="BM99" s="30"/>
      <c r="BN99" s="30"/>
      <c r="BO99"/>
      <c r="BP99"/>
      <c r="BQ99"/>
      <c r="BR99"/>
      <c r="BS99"/>
      <c r="BT99"/>
      <c r="BU99"/>
      <c r="BV99"/>
      <c r="BW99"/>
      <c r="BX99"/>
      <c r="BY99" s="30"/>
      <c r="BZ99"/>
      <c r="CA99"/>
      <c r="CB99"/>
      <c r="CC99"/>
      <c r="CD99"/>
      <c r="CE99"/>
      <c r="CF99"/>
      <c r="CG99"/>
      <c r="CH99"/>
      <c r="CI99"/>
      <c r="CJ99" s="30"/>
      <c r="CK99" s="30"/>
      <c r="CL99" s="30"/>
      <c r="CM99"/>
      <c r="CN99"/>
      <c r="CO99"/>
      <c r="CP99"/>
      <c r="CQ99"/>
      <c r="CR99"/>
      <c r="CS99"/>
      <c r="CT99"/>
      <c r="CU99"/>
      <c r="CV99"/>
      <c r="CW99" s="30"/>
      <c r="CX99" s="30"/>
      <c r="CY99" s="30"/>
      <c r="CZ99"/>
      <c r="DA99"/>
      <c r="DB99"/>
      <c r="DC99"/>
      <c r="DD99"/>
      <c r="DE99"/>
      <c r="DF99"/>
      <c r="DG99"/>
      <c r="DH99"/>
      <c r="DI99"/>
    </row>
    <row r="100" spans="1:113" x14ac:dyDescent="0.25">
      <c r="A100" s="30" t="s">
        <v>357</v>
      </c>
      <c r="B100" s="30" t="s">
        <v>358</v>
      </c>
      <c r="C100" s="30" t="s">
        <v>9</v>
      </c>
      <c r="D100">
        <v>305.92</v>
      </c>
      <c r="E100">
        <v>108.59</v>
      </c>
      <c r="F100">
        <v>187.58</v>
      </c>
      <c r="G100">
        <v>305.92</v>
      </c>
      <c r="H100">
        <v>305.92</v>
      </c>
      <c r="I100">
        <v>0</v>
      </c>
      <c r="J100">
        <v>0</v>
      </c>
      <c r="K100">
        <v>0</v>
      </c>
      <c r="L100">
        <v>0</v>
      </c>
      <c r="M100">
        <v>0</v>
      </c>
      <c r="N100" s="30"/>
      <c r="O100" s="30"/>
      <c r="P100" s="30"/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 s="30"/>
      <c r="AB100" s="30"/>
      <c r="AC100" s="30"/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  <c r="AK100">
        <v>0</v>
      </c>
      <c r="AL100">
        <v>0</v>
      </c>
      <c r="AM100">
        <v>0</v>
      </c>
      <c r="AN100" s="30" t="s">
        <v>368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 s="30" t="s">
        <v>360</v>
      </c>
      <c r="AZ100" s="30" t="s">
        <v>361</v>
      </c>
      <c r="BA100" s="30" t="s">
        <v>14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63.410000000000004</v>
      </c>
      <c r="BH100">
        <v>22.62</v>
      </c>
      <c r="BI100">
        <v>39.53</v>
      </c>
      <c r="BJ100">
        <v>63.410000000000004</v>
      </c>
      <c r="BK100">
        <v>63.410000000000004</v>
      </c>
      <c r="BL100" s="30"/>
      <c r="BM100" s="30"/>
      <c r="BN100" s="30"/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 s="30"/>
      <c r="BZ100"/>
      <c r="CA100"/>
      <c r="CB100"/>
      <c r="CC100"/>
      <c r="CD100"/>
      <c r="CE100"/>
      <c r="CF100"/>
      <c r="CG100"/>
      <c r="CH100"/>
      <c r="CI100"/>
      <c r="CJ100" s="30"/>
      <c r="CK100" s="30"/>
      <c r="CL100" s="30"/>
      <c r="CM100"/>
      <c r="CN100"/>
      <c r="CO100"/>
      <c r="CP100"/>
      <c r="CQ100"/>
      <c r="CR100"/>
      <c r="CS100"/>
      <c r="CT100"/>
      <c r="CU100"/>
      <c r="CV100"/>
      <c r="CW100" s="30"/>
      <c r="CX100" s="30"/>
      <c r="CY100" s="30"/>
      <c r="CZ100"/>
      <c r="DA100"/>
      <c r="DB100"/>
      <c r="DC100"/>
      <c r="DD100"/>
      <c r="DE100"/>
      <c r="DF100"/>
      <c r="DG100"/>
      <c r="DH100"/>
      <c r="DI100"/>
    </row>
    <row r="101" spans="1:113" x14ac:dyDescent="0.25">
      <c r="A101" s="30" t="s">
        <v>363</v>
      </c>
      <c r="B101" s="30" t="s">
        <v>364</v>
      </c>
      <c r="C101" s="30" t="s">
        <v>9</v>
      </c>
      <c r="D101">
        <v>0</v>
      </c>
      <c r="E101">
        <v>64.990000000000009</v>
      </c>
      <c r="F101">
        <v>0</v>
      </c>
      <c r="G101">
        <v>153.19000000000003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 s="30"/>
      <c r="O101" s="30"/>
      <c r="P101" s="30"/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 s="30"/>
      <c r="AB101" s="30"/>
      <c r="AC101" s="30"/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 s="30"/>
      <c r="AO101"/>
      <c r="AP101"/>
      <c r="AQ101"/>
      <c r="AR101"/>
      <c r="AS101"/>
      <c r="AT101"/>
      <c r="AU101"/>
      <c r="AV101"/>
      <c r="AW101"/>
      <c r="AX101"/>
      <c r="AY101" s="30"/>
      <c r="AZ101" s="30"/>
      <c r="BA101" s="30"/>
      <c r="BB101"/>
      <c r="BC101"/>
      <c r="BD101"/>
      <c r="BE101"/>
      <c r="BF101"/>
      <c r="BG101"/>
      <c r="BH101"/>
      <c r="BI101"/>
      <c r="BJ101"/>
      <c r="BK101"/>
      <c r="BL101" s="30"/>
      <c r="BM101" s="30"/>
      <c r="BN101" s="30"/>
      <c r="BO101"/>
      <c r="BP101"/>
      <c r="BQ101"/>
      <c r="BR101"/>
      <c r="BS101"/>
      <c r="BT101"/>
      <c r="BU101"/>
      <c r="BV101"/>
      <c r="BW101"/>
      <c r="BX101"/>
      <c r="BY101" s="30"/>
      <c r="BZ101"/>
      <c r="CA101"/>
      <c r="CB101"/>
      <c r="CC101"/>
      <c r="CD101"/>
      <c r="CE101"/>
      <c r="CF101"/>
      <c r="CG101"/>
      <c r="CH101"/>
      <c r="CI101"/>
      <c r="CJ101" s="30"/>
      <c r="CK101" s="30"/>
      <c r="CL101" s="30"/>
      <c r="CM101"/>
      <c r="CN101"/>
      <c r="CO101"/>
      <c r="CP101"/>
      <c r="CQ101"/>
      <c r="CR101"/>
      <c r="CS101"/>
      <c r="CT101"/>
      <c r="CU101"/>
      <c r="CV101"/>
      <c r="CW101" s="30"/>
      <c r="CX101" s="30"/>
      <c r="CY101" s="30"/>
      <c r="CZ101"/>
      <c r="DA101"/>
      <c r="DB101"/>
      <c r="DC101"/>
      <c r="DD101"/>
      <c r="DE101"/>
      <c r="DF101"/>
      <c r="DG101"/>
      <c r="DH101"/>
      <c r="DI10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C38C72-1651-41A2-8E58-1E5D8ADD25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V2 Global valeurs</vt:lpstr>
      <vt:lpstr>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2023-06-27T08:17:19Z</dcterms:created>
  <dcterms:modified xsi:type="dcterms:W3CDTF">2023-07-17T18:44:35Z</dcterms:modified>
</cp:coreProperties>
</file>