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AF66987-993E-4650-93DA-F39D4E1B6A08}" xr6:coauthVersionLast="47" xr6:coauthVersionMax="47" xr10:uidLastSave="{00000000-0000-0000-0000-000000000000}"/>
  <bookViews>
    <workbookView xWindow="-120" yWindow="-120" windowWidth="29040" windowHeight="15990" xr2:uid="{DF18179D-EA64-4B68-9E5B-2C29C852B43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" i="1" l="1"/>
  <c r="K3" i="1"/>
  <c r="K4" i="1"/>
  <c r="K5" i="1"/>
  <c r="K6" i="1"/>
  <c r="K7" i="1"/>
  <c r="K8" i="1"/>
  <c r="K9" i="1"/>
  <c r="K10" i="1"/>
  <c r="K11" i="1"/>
  <c r="K12" i="1"/>
  <c r="K13" i="1"/>
  <c r="K14" i="1"/>
</calcChain>
</file>

<file path=xl/sharedStrings.xml><?xml version="1.0" encoding="utf-8"?>
<sst xmlns="http://schemas.openxmlformats.org/spreadsheetml/2006/main" count="46" uniqueCount="30">
  <si>
    <t>COMPTE</t>
  </si>
  <si>
    <t>LIBELLE</t>
  </si>
  <si>
    <t>VALEUR PATRIMOINE INTEGR</t>
  </si>
  <si>
    <t>10210000</t>
  </si>
  <si>
    <t>APPORTS SANS DROIT REPRI</t>
  </si>
  <si>
    <t>10240000</t>
  </si>
  <si>
    <t>APPORTS AVEC DROIT REPR</t>
  </si>
  <si>
    <t>10260000</t>
  </si>
  <si>
    <t>SUBV INV / BIENS RENOUV</t>
  </si>
  <si>
    <t>10340000</t>
  </si>
  <si>
    <t>EXCED DISPONIBLE INV G PROPRE</t>
  </si>
  <si>
    <t>10360000</t>
  </si>
  <si>
    <t>EXC AFF INV G-PROPRE CONSOMMES</t>
  </si>
  <si>
    <t>10682100</t>
  </si>
  <si>
    <t>EXC DISPO  INV GC SANS AMORTISS</t>
  </si>
  <si>
    <t>10682191</t>
  </si>
  <si>
    <t>EXC CONSOMMES INVEST GC SANS AMORT</t>
  </si>
  <si>
    <t>10682200</t>
  </si>
  <si>
    <t>EXC AFF FINAN TERRAIN NON AMORTI</t>
  </si>
  <si>
    <t>10682295</t>
  </si>
  <si>
    <t>EXC DISPO INVEST GC AVEC AMORTISS</t>
  </si>
  <si>
    <t>10682300</t>
  </si>
  <si>
    <t>EXC CONSOMMES INVEST GC AVEC AMORT</t>
  </si>
  <si>
    <t>10682400</t>
  </si>
  <si>
    <t>EXC g-cont AFF COUVERT FR res tréso</t>
  </si>
  <si>
    <t>10682496</t>
  </si>
  <si>
    <t>RESERVE DE COMPENSATION</t>
  </si>
  <si>
    <t>10685100</t>
  </si>
  <si>
    <t>2021 montant</t>
  </si>
  <si>
    <t>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</si>
</sst>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49" fontId="0" fillId="0" borderId="0" xfId="0" applyNumberFormat="1"/>
    <xf numFmtId="0" fontId="0" fillId="2" borderId="0" xfId="0" applyFill="1"/>
    <xf numFmtId="49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44" fontId="0" fillId="0" borderId="0" xfId="1" applyFont="1"/>
    <xf numFmtId="0" fontId="0" fillId="0" borderId="0" xfId="0" applyNumberFormat="1"/>
  </cellXfs>
  <cellStyles count="2">
    <cellStyle name="Monétaire" xfId="1" builtinId="4"/>
    <cellStyle name="Normal" xfId="0" builtinId="0"/>
  </cellStyles>
  <dxfs count="4">
    <dxf>
      <numFmt numFmtId="0" formatCode="General"/>
    </dxf>
    <dxf>
      <numFmt numFmtId="30" formatCode="@"/>
    </dxf>
    <dxf>
      <numFmt numFmtId="30" formatCode="@"/>
    </dxf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4CB8894-9914-4212-BE5B-3E824C5F7E22}" name="_2021" displayName="_2021" ref="A1:C14" totalsRowShown="0" headerRowDxfId="3">
  <autoFilter ref="A1:C14" xr:uid="{54CB8894-9914-4212-BE5B-3E824C5F7E22}"/>
  <tableColumns count="3">
    <tableColumn id="1" xr3:uid="{64B8EC43-0494-4CCF-B48D-CF265DB08270}" name="COMPTE" dataDxfId="0"/>
    <tableColumn id="2" xr3:uid="{588EC56F-6412-4B82-BE6C-D0E941D2F0B5}" name="LIBELLE"/>
    <tableColumn id="3" xr3:uid="{79BC22B0-ACAB-4933-A308-BD83AB4F1D68}" name="2021 montant" dataCellStyle="Monétaire"/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433C48-A782-4926-9C24-46A3978E7DAB}" name="_2020" displayName="_2020" ref="H1:K14" totalsRowShown="0">
  <autoFilter ref="H1:K14" xr:uid="{01433C48-A782-4926-9C24-46A3978E7DAB}"/>
  <tableColumns count="4">
    <tableColumn id="1" xr3:uid="{5207A7E0-58BE-4BCB-B53E-B6462E0870D3}" name="COMPTE" dataDxfId="2"/>
    <tableColumn id="2" xr3:uid="{4D994248-889C-4CAF-9913-ABA129BD1108}" name="LIBELLE" dataDxfId="1"/>
    <tableColumn id="3" xr3:uid="{27258E05-AE49-40B9-999E-9D763247AAA6}" name="2020" dataCellStyle="Monétaire"/>
    <tableColumn id="4" xr3:uid="{FDFAEB71-2940-40F4-98FB-88ECCD3B59CF}" name="2021 montant" dataCellStyle="Monétaire">
      <calculatedColumnFormula>IFERROR(VLOOKUP(_2020[[#This Row],[COMPTE]]*1,_2021[],3,0),0)</calculatedColumnFormula>
    </tableColumn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177E5-0899-498F-9859-0BDE74A49EAA}">
  <dimension ref="A1:K16"/>
  <sheetViews>
    <sheetView tabSelected="1" workbookViewId="0">
      <selection activeCell="D16" sqref="D16"/>
    </sheetView>
  </sheetViews>
  <sheetFormatPr baseColWidth="10" defaultRowHeight="15" x14ac:dyDescent="0.25"/>
  <cols>
    <col min="1" max="1" width="10.5703125" customWidth="1"/>
    <col min="2" max="2" width="39" bestFit="1" customWidth="1"/>
    <col min="3" max="3" width="15.140625" customWidth="1"/>
    <col min="8" max="8" width="10.5703125" customWidth="1"/>
    <col min="9" max="9" width="39" bestFit="1" customWidth="1"/>
    <col min="10" max="10" width="14.28515625" bestFit="1" customWidth="1"/>
    <col min="11" max="11" width="15.140625" customWidth="1"/>
  </cols>
  <sheetData>
    <row r="1" spans="1:11" x14ac:dyDescent="0.25">
      <c r="A1" s="2" t="s">
        <v>0</v>
      </c>
      <c r="B1" s="2" t="s">
        <v>1</v>
      </c>
      <c r="C1" s="2" t="s">
        <v>28</v>
      </c>
      <c r="H1" s="3" t="s">
        <v>0</v>
      </c>
      <c r="I1" s="3" t="s">
        <v>1</v>
      </c>
      <c r="J1" s="4" t="s">
        <v>29</v>
      </c>
      <c r="K1" s="4" t="s">
        <v>28</v>
      </c>
    </row>
    <row r="2" spans="1:11" x14ac:dyDescent="0.25">
      <c r="A2" s="6">
        <v>10210000</v>
      </c>
      <c r="B2" t="s">
        <v>2</v>
      </c>
      <c r="C2" s="5">
        <v>105246.97</v>
      </c>
      <c r="H2" s="1" t="s">
        <v>3</v>
      </c>
      <c r="I2" s="1" t="s">
        <v>2</v>
      </c>
      <c r="J2" s="5">
        <v>105246.97</v>
      </c>
      <c r="K2" s="5">
        <f>IFERROR(VLOOKUP(_2020[[#This Row],[COMPTE]]*1,_2021[],3,0),0)</f>
        <v>105246.97</v>
      </c>
    </row>
    <row r="3" spans="1:11" x14ac:dyDescent="0.25">
      <c r="A3" s="6">
        <v>10240000</v>
      </c>
      <c r="B3" t="s">
        <v>4</v>
      </c>
      <c r="C3" s="5">
        <v>6848.22</v>
      </c>
      <c r="H3" s="1" t="s">
        <v>5</v>
      </c>
      <c r="I3" s="1" t="s">
        <v>4</v>
      </c>
      <c r="J3" s="5">
        <v>6848.22</v>
      </c>
      <c r="K3" s="5">
        <f>IFERROR(VLOOKUP(_2020[[#This Row],[COMPTE]]*1,_2021[],3,0),0)</f>
        <v>6848.22</v>
      </c>
    </row>
    <row r="4" spans="1:11" x14ac:dyDescent="0.25">
      <c r="A4" s="6">
        <v>10340000</v>
      </c>
      <c r="B4" t="s">
        <v>6</v>
      </c>
      <c r="C4" s="5">
        <v>163266.04</v>
      </c>
      <c r="H4" s="1" t="s">
        <v>7</v>
      </c>
      <c r="I4" s="1" t="s">
        <v>8</v>
      </c>
      <c r="J4" s="5">
        <v>0</v>
      </c>
      <c r="K4" s="5">
        <f>IFERROR(VLOOKUP(_2020[[#This Row],[COMPTE]]*1,_2021[],3,0),0)</f>
        <v>0</v>
      </c>
    </row>
    <row r="5" spans="1:11" x14ac:dyDescent="0.25">
      <c r="A5" s="6">
        <v>10360000</v>
      </c>
      <c r="B5" t="s">
        <v>8</v>
      </c>
      <c r="C5" s="5">
        <v>334911.57</v>
      </c>
      <c r="H5" s="1" t="s">
        <v>9</v>
      </c>
      <c r="I5" s="1" t="s">
        <v>6</v>
      </c>
      <c r="J5" s="5">
        <v>163266.04</v>
      </c>
      <c r="K5" s="5">
        <f>IFERROR(VLOOKUP(_2020[[#This Row],[COMPTE]]*1,_2021[],3,0),0)</f>
        <v>163266.04</v>
      </c>
    </row>
    <row r="6" spans="1:11" x14ac:dyDescent="0.25">
      <c r="A6" s="6">
        <v>10682100</v>
      </c>
      <c r="B6" t="s">
        <v>10</v>
      </c>
      <c r="C6" s="5">
        <v>1909400.88</v>
      </c>
      <c r="H6" s="1" t="s">
        <v>11</v>
      </c>
      <c r="I6" s="1" t="s">
        <v>8</v>
      </c>
      <c r="J6" s="5">
        <v>334911.57</v>
      </c>
      <c r="K6" s="5">
        <f>IFERROR(VLOOKUP(_2020[[#This Row],[COMPTE]]*1,_2021[],3,0),0)</f>
        <v>334911.57</v>
      </c>
    </row>
    <row r="7" spans="1:11" x14ac:dyDescent="0.25">
      <c r="A7" s="6">
        <v>10682191</v>
      </c>
      <c r="B7" t="s">
        <v>12</v>
      </c>
      <c r="C7" s="5">
        <v>104000</v>
      </c>
      <c r="H7" s="1" t="s">
        <v>13</v>
      </c>
      <c r="I7" s="1" t="s">
        <v>10</v>
      </c>
      <c r="J7" s="5">
        <v>1961633.96</v>
      </c>
      <c r="K7" s="5">
        <f>IFERROR(VLOOKUP(_2020[[#This Row],[COMPTE]]*1,_2021[],3,0),0)</f>
        <v>1909400.88</v>
      </c>
    </row>
    <row r="8" spans="1:11" x14ac:dyDescent="0.25">
      <c r="A8" s="6">
        <v>10682200</v>
      </c>
      <c r="B8" t="s">
        <v>14</v>
      </c>
      <c r="C8" s="5">
        <v>400635.6</v>
      </c>
      <c r="H8" s="1" t="s">
        <v>15</v>
      </c>
      <c r="I8" s="1" t="s">
        <v>12</v>
      </c>
      <c r="J8" s="5">
        <v>104000</v>
      </c>
      <c r="K8" s="5">
        <f>IFERROR(VLOOKUP(_2020[[#This Row],[COMPTE]]*1,_2021[],3,0),0)</f>
        <v>104000</v>
      </c>
    </row>
    <row r="9" spans="1:11" x14ac:dyDescent="0.25">
      <c r="A9" s="6">
        <v>10682295</v>
      </c>
      <c r="B9" t="s">
        <v>16</v>
      </c>
      <c r="C9" s="5">
        <v>3810158.24</v>
      </c>
      <c r="H9" s="1" t="s">
        <v>17</v>
      </c>
      <c r="I9" s="1" t="s">
        <v>14</v>
      </c>
      <c r="J9" s="5">
        <v>791234.52</v>
      </c>
      <c r="K9" s="5">
        <f>IFERROR(VLOOKUP(_2020[[#This Row],[COMPTE]]*1,_2021[],3,0),0)</f>
        <v>400635.6</v>
      </c>
    </row>
    <row r="10" spans="1:11" x14ac:dyDescent="0.25">
      <c r="A10" s="6">
        <v>10682300</v>
      </c>
      <c r="B10" t="s">
        <v>18</v>
      </c>
      <c r="C10" s="5">
        <v>691625</v>
      </c>
      <c r="H10" s="1" t="s">
        <v>19</v>
      </c>
      <c r="I10" s="1" t="s">
        <v>16</v>
      </c>
      <c r="J10" s="5">
        <v>3810158.2399999998</v>
      </c>
      <c r="K10" s="5">
        <f>IFERROR(VLOOKUP(_2020[[#This Row],[COMPTE]]*1,_2021[],3,0),0)</f>
        <v>3810158.24</v>
      </c>
    </row>
    <row r="11" spans="1:11" x14ac:dyDescent="0.25">
      <c r="A11" s="6">
        <v>10682400</v>
      </c>
      <c r="B11" t="s">
        <v>20</v>
      </c>
      <c r="C11" s="5">
        <v>706147.96</v>
      </c>
      <c r="H11" s="1" t="s">
        <v>21</v>
      </c>
      <c r="I11" s="1" t="s">
        <v>18</v>
      </c>
      <c r="J11" s="5">
        <v>639125</v>
      </c>
      <c r="K11" s="5">
        <f>IFERROR(VLOOKUP(_2020[[#This Row],[COMPTE]]*1,_2021[],3,0),0)</f>
        <v>691625</v>
      </c>
    </row>
    <row r="12" spans="1:11" x14ac:dyDescent="0.25">
      <c r="A12" s="6">
        <v>10682496</v>
      </c>
      <c r="B12" t="s">
        <v>22</v>
      </c>
      <c r="C12" s="5">
        <v>1013618.19</v>
      </c>
      <c r="H12" s="1" t="s">
        <v>23</v>
      </c>
      <c r="I12" s="1" t="s">
        <v>20</v>
      </c>
      <c r="J12" s="5">
        <v>845549.04</v>
      </c>
      <c r="K12" s="5">
        <f>IFERROR(VLOOKUP(_2020[[#This Row],[COMPTE]]*1,_2021[],3,0),0)</f>
        <v>706147.96</v>
      </c>
    </row>
    <row r="13" spans="1:11" x14ac:dyDescent="0.25">
      <c r="A13" s="6">
        <v>10685100</v>
      </c>
      <c r="B13" t="s">
        <v>24</v>
      </c>
      <c r="C13" s="5">
        <v>471863.24</v>
      </c>
      <c r="H13" s="1" t="s">
        <v>25</v>
      </c>
      <c r="I13" s="1" t="s">
        <v>22</v>
      </c>
      <c r="J13" s="5">
        <v>483618.19</v>
      </c>
      <c r="K13" s="5">
        <f>IFERROR(VLOOKUP(_2020[[#This Row],[COMPTE]]*1,_2021[],3,0),0)</f>
        <v>1013618.19</v>
      </c>
    </row>
    <row r="14" spans="1:11" x14ac:dyDescent="0.25">
      <c r="A14" s="6">
        <v>10686000</v>
      </c>
      <c r="B14" t="s">
        <v>26</v>
      </c>
      <c r="C14" s="5">
        <v>181237.14</v>
      </c>
      <c r="H14" s="1" t="s">
        <v>27</v>
      </c>
      <c r="I14" s="1" t="s">
        <v>24</v>
      </c>
      <c r="J14" s="5">
        <v>471863.24000000005</v>
      </c>
      <c r="K14" s="5">
        <f>IFERROR(VLOOKUP(_2020[[#This Row],[COMPTE]]*1,_2021[],3,0),0)</f>
        <v>471863.24</v>
      </c>
    </row>
    <row r="15" spans="1:11" x14ac:dyDescent="0.25">
      <c r="I15" s="1"/>
      <c r="J15" s="1"/>
    </row>
    <row r="16" spans="1:11" x14ac:dyDescent="0.25">
      <c r="I16" s="1"/>
      <c r="J16" s="1"/>
    </row>
  </sheetData>
  <conditionalFormatting sqref="D3">
    <cfRule type="duplicateValues" priority="1"/>
  </conditionalFormatting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Cheima BOURIGUE</dc:creator>
  <cp:lastModifiedBy>Chris_W10</cp:lastModifiedBy>
  <dcterms:created xsi:type="dcterms:W3CDTF">2023-05-10T08:27:21Z</dcterms:created>
  <dcterms:modified xsi:type="dcterms:W3CDTF">2023-05-10T08:37:07Z</dcterms:modified>
</cp:coreProperties>
</file>