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C021555-A26E-4C9A-97F0-CAC8D8017645}" xr6:coauthVersionLast="47" xr6:coauthVersionMax="47" xr10:uidLastSave="{00000000-0000-0000-0000-000000000000}"/>
  <bookViews>
    <workbookView xWindow="-120" yWindow="-120" windowWidth="29040" windowHeight="15990" xr2:uid="{42492137-71AA-41A9-BAC0-97A78A70C776}"/>
  </bookViews>
  <sheets>
    <sheet name="Rapport hebdo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G9" i="1"/>
  <c r="H9" i="1"/>
  <c r="I9" i="1"/>
  <c r="G10" i="1"/>
  <c r="H10" i="1"/>
  <c r="I10" i="1"/>
  <c r="G11" i="1"/>
  <c r="H11" i="1"/>
  <c r="I11" i="1"/>
  <c r="G12" i="1"/>
  <c r="H12" i="1"/>
  <c r="I12" i="1"/>
  <c r="F9" i="1"/>
  <c r="F10" i="1"/>
  <c r="F11" i="1"/>
  <c r="F12" i="1"/>
  <c r="E7" i="1" a="1"/>
  <c r="E7" i="1" s="1"/>
  <c r="F7" i="1" s="1"/>
  <c r="H7" i="1" l="1"/>
  <c r="I7" i="1"/>
  <c r="I8" i="1"/>
  <c r="H8" i="1"/>
  <c r="G8" i="1"/>
  <c r="J7" i="1"/>
  <c r="J8" i="1"/>
  <c r="G7" i="1"/>
  <c r="F8" i="1"/>
  <c r="B8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<sst xmlns="http://schemas.openxmlformats.org/spreadsheetml/2006/main" count="68" uniqueCount="55">
  <si>
    <t>R2</t>
  </si>
  <si>
    <t>R+</t>
  </si>
  <si>
    <t>CA</t>
  </si>
  <si>
    <t>Web</t>
  </si>
  <si>
    <t>Passage / Appel</t>
  </si>
  <si>
    <t>1. Potentiel</t>
  </si>
  <si>
    <t>Potentiel M-1</t>
  </si>
  <si>
    <t>Potentiel M</t>
  </si>
  <si>
    <t>POTENTIEL TOTAL</t>
  </si>
  <si>
    <t>Nom des prospects</t>
  </si>
  <si>
    <t>Gamme</t>
  </si>
  <si>
    <t>Date de RDV</t>
  </si>
  <si>
    <t>NOM</t>
  </si>
  <si>
    <t>VENTE</t>
  </si>
  <si>
    <t>CA HT</t>
  </si>
  <si>
    <t>ORIGINE</t>
  </si>
  <si>
    <t>POTENTIEL</t>
  </si>
  <si>
    <t>GAMME</t>
  </si>
  <si>
    <t>COMMENTAIRE ET ACTIONS</t>
  </si>
  <si>
    <t>NATURE</t>
  </si>
  <si>
    <t>A RELANCER</t>
  </si>
  <si>
    <t>PRENOM</t>
  </si>
  <si>
    <t>Patrizia</t>
  </si>
  <si>
    <t>ROED</t>
  </si>
  <si>
    <t>BOUBAKER</t>
  </si>
  <si>
    <t>Sedki</t>
  </si>
  <si>
    <t>KARDAS</t>
  </si>
  <si>
    <t>Nejat</t>
  </si>
  <si>
    <t>GOSSCHALK</t>
  </si>
  <si>
    <t>Thomas</t>
  </si>
  <si>
    <t>MANAINS</t>
  </si>
  <si>
    <t>LE QUINQUIS</t>
  </si>
  <si>
    <t>Alan</t>
  </si>
  <si>
    <t>Martial</t>
  </si>
  <si>
    <t>HADDAD</t>
  </si>
  <si>
    <t>Makram</t>
  </si>
  <si>
    <t>PANGALO</t>
  </si>
  <si>
    <t>CHASSIS</t>
  </si>
  <si>
    <t>EQUILIBRE</t>
  </si>
  <si>
    <t>Jardin d’hiver 20-24m²</t>
  </si>
  <si>
    <t>Nouvelle véranda sur carport</t>
  </si>
  <si>
    <t>Véranda sur balcon</t>
  </si>
  <si>
    <t>Extension habitation sur Suisse</t>
  </si>
  <si>
    <t>Châssis</t>
  </si>
  <si>
    <t>Remplacement véranda existante</t>
  </si>
  <si>
    <t>Véranda sur garage, attente validation R1.</t>
  </si>
  <si>
    <t>PARGUET</t>
  </si>
  <si>
    <t>GENESTE</t>
  </si>
  <si>
    <t>François</t>
  </si>
  <si>
    <t xml:space="preserve">Projet extension </t>
  </si>
  <si>
    <t>Société ABCD</t>
  </si>
  <si>
    <t>R1</t>
  </si>
  <si>
    <t>CONTACT</t>
  </si>
  <si>
    <t>Cumul de BDD[CA HT] en fonction de la date BDD[POTENTIEL]</t>
  </si>
  <si>
    <t>Lister les prospects pour lesquels la date de BDD[POTENTIEL] correspond à la cellule A2.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</si>
</sst>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mmm\-yy;@"/>
    <numFmt numFmtId="166" formatCode="dd/mm/yyyy;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hair">
        <color indexed="64"/>
      </bottom>
      <diagonal/>
    </border>
    <border>
      <left style="medium">
        <color rgb="FFFF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thin">
        <color indexed="64"/>
      </right>
      <top style="hair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1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0" applyFill="1" applyAlignment="1">
      <alignment wrapText="1"/>
    </xf>
    <xf numFmtId="0" fontId="3" fillId="4" borderId="0" xfId="0" applyFont="1" applyFill="1"/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5" fillId="4" borderId="0" xfId="0" applyFont="1" applyFill="1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4" fontId="0" fillId="2" borderId="15" xfId="0" applyNumberFormat="1" applyFill="1" applyBorder="1" applyAlignment="1">
      <alignment horizontal="center" vertical="center" wrapText="1"/>
    </xf>
    <xf numFmtId="164" fontId="0" fillId="2" borderId="16" xfId="0" applyNumberForma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wrapText="1"/>
    </xf>
    <xf numFmtId="166" fontId="0" fillId="0" borderId="2" xfId="0" applyNumberFormat="1" applyBorder="1" applyAlignment="1">
      <alignment horizontal="center" wrapText="1"/>
    </xf>
    <xf numFmtId="166" fontId="0" fillId="0" borderId="9" xfId="0" applyNumberFormat="1" applyBorder="1" applyAlignment="1">
      <alignment horizontal="center" wrapText="1"/>
    </xf>
  </cellXfs>
  <cellStyles count="2">
    <cellStyle name="Monétaire" xfId="1" builtinId="4"/>
    <cellStyle name="Normal" xfId="0" builtinId="0"/>
  </cellStyles>
  <dxfs count="13"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754648-09FB-493F-9DED-B5A09D52363E}" name="BDD" displayName="BDD" ref="A1:M11" totalsRowShown="0">
  <autoFilter ref="A1:M11" xr:uid="{03754648-09FB-493F-9DED-B5A09D52363E}"/>
  <tableColumns count="13">
    <tableColumn id="1" xr3:uid="{9264E09C-DB82-4FC6-8ABB-CD750BA64410}" name="NOM" dataDxfId="12"/>
    <tableColumn id="14" xr3:uid="{316B4E03-B361-47B1-B597-9233E521C065}" name="PRENOM" dataDxfId="11"/>
    <tableColumn id="2" xr3:uid="{312E8B0D-2E59-4F56-9B06-620226EE1FFD}" name="CONTACT" dataDxfId="10"/>
    <tableColumn id="3" xr3:uid="{B820F3AD-DF4D-4503-9712-FD777A67E46F}" name="ORIGINE" dataDxfId="9"/>
    <tableColumn id="4" xr3:uid="{1726F116-B08D-4ABE-8B33-41D436ECFD92}" name="R1" dataDxfId="8"/>
    <tableColumn id="5" xr3:uid="{7D647F64-30BC-4D60-ADBD-C07CE7A7BD18}" name="R2" dataDxfId="7"/>
    <tableColumn id="6" xr3:uid="{4AF39349-9BC5-4C2A-B2AA-80C57FD24443}" name="R+" dataDxfId="6"/>
    <tableColumn id="7" xr3:uid="{1F498CC1-0F99-4F8F-A5F6-932D816F56BD}" name="GAMME" dataDxfId="5"/>
    <tableColumn id="8" xr3:uid="{9D1F1086-53F7-44B0-83F4-AA58AE2210CC}" name="VENTE" dataDxfId="4"/>
    <tableColumn id="9" xr3:uid="{A05BE7B7-ACAB-447F-90BE-F4E0D0F4602A}" name="CA HT" dataDxfId="3" dataCellStyle="Monétaire"/>
    <tableColumn id="10" xr3:uid="{FDAE474E-F99E-4BB7-AC3A-601800324B18}" name="POTENTIEL" dataDxfId="2"/>
    <tableColumn id="13" xr3:uid="{90C834FF-7E2D-4B28-994F-4D81670A6CD9}" name="A RELANCER" dataDxfId="1"/>
    <tableColumn id="11" xr3:uid="{AB60D74B-F297-4C70-B923-3BB664A8C59F}" name="COMMENTAIRE ET AC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D3B7B-D0F2-4B51-8D7E-94EEB2440FE8}">
  <dimension ref="A1:K16"/>
  <sheetViews>
    <sheetView tabSelected="1" zoomScaleNormal="100" workbookViewId="0">
      <selection activeCell="K17" sqref="K17"/>
    </sheetView>
  </sheetViews>
  <sheetFormatPr baseColWidth="10" defaultColWidth="11.5703125" defaultRowHeight="15" x14ac:dyDescent="0.25"/>
  <cols>
    <col min="1" max="1" width="8.85546875" style="7" customWidth="1"/>
    <col min="2" max="2" width="13.42578125" style="7" customWidth="1"/>
    <col min="3" max="3" width="12.42578125" style="7" customWidth="1"/>
    <col min="4" max="4" width="6.85546875" style="7" customWidth="1"/>
    <col min="5" max="6" width="16.140625" style="7" customWidth="1"/>
    <col min="7" max="9" width="14.85546875" style="7" customWidth="1"/>
    <col min="10" max="11" width="16.140625" style="7" customWidth="1"/>
    <col min="12" max="16384" width="11.5703125" style="7"/>
  </cols>
  <sheetData>
    <row r="1" spans="1:11" ht="24" customHeight="1" thickBot="1" x14ac:dyDescent="0.3">
      <c r="A1" s="19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thickBot="1" x14ac:dyDescent="0.3">
      <c r="A2" s="21">
        <v>44866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4" spans="1:11" x14ac:dyDescent="0.25">
      <c r="A4" s="8" t="s">
        <v>5</v>
      </c>
    </row>
    <row r="6" spans="1:11" ht="33" customHeight="1" thickBot="1" x14ac:dyDescent="0.3">
      <c r="B6" s="16" t="s">
        <v>6</v>
      </c>
      <c r="C6" s="16" t="s">
        <v>7</v>
      </c>
      <c r="E6" s="13" t="s">
        <v>9</v>
      </c>
      <c r="F6" s="13" t="s">
        <v>10</v>
      </c>
      <c r="G6" s="13" t="s">
        <v>51</v>
      </c>
      <c r="H6" s="13" t="s">
        <v>0</v>
      </c>
      <c r="I6" s="13" t="s">
        <v>1</v>
      </c>
      <c r="J6" s="13" t="s">
        <v>2</v>
      </c>
      <c r="K6" s="13" t="s">
        <v>11</v>
      </c>
    </row>
    <row r="7" spans="1:11" ht="21.75" customHeight="1" thickBot="1" x14ac:dyDescent="0.3">
      <c r="B7" s="17" t="s">
        <v>8</v>
      </c>
      <c r="C7" s="17"/>
      <c r="E7" s="15" t="str" cm="1">
        <f t="array" ref="E7:E8">_xlfn._xlws.FILTER(BDD[NOM],BDD[POTENTIEL]=$A$2)</f>
        <v>BOUBAKER</v>
      </c>
      <c r="F7" s="14" t="str">
        <f>IF(E7&lt;&gt;"",_xlfn.XLOOKUP(E7,BDD[NOM],BDD[GAMME],""),"")</f>
        <v>CHASSIS</v>
      </c>
      <c r="G7" s="29">
        <f>IF($E7="","",_xlfn.XLOOKUP(E7,BDD[NOM],BDD[R1],""))</f>
        <v>44840</v>
      </c>
      <c r="H7" s="29">
        <f>IF($E7="","",_xlfn.XLOOKUP($E7,BDD[NOM],BDD[R2],""))</f>
        <v>44850</v>
      </c>
      <c r="I7" s="29">
        <f>IF($E7="","",_xlfn.XLOOKUP($E7,BDD[NOM],BDD[R+],""))</f>
        <v>0</v>
      </c>
      <c r="J7" s="14">
        <f>IF($E7&lt;&gt;"",_xlfn.XLOOKUP($E7,BDD[NOM],BDD[CA HT],""),"")</f>
        <v>680</v>
      </c>
      <c r="K7" s="14"/>
    </row>
    <row r="8" spans="1:11" ht="21.75" customHeight="1" x14ac:dyDescent="0.25">
      <c r="B8" s="23">
        <f>SUM(J7:J12)</f>
        <v>930</v>
      </c>
      <c r="C8" s="24"/>
      <c r="E8" s="11" t="str">
        <v>GENESTE</v>
      </c>
      <c r="F8" s="12" t="str">
        <f>IF(E8&lt;&gt;"",_xlfn.XLOOKUP(E8,BDD[NOM],BDD[GAMME],""),"")</f>
        <v>NATURE</v>
      </c>
      <c r="G8" s="30">
        <f>IF($E8="","",_xlfn.XLOOKUP(E8,BDD[NOM],BDD[R1],""))</f>
        <v>44872</v>
      </c>
      <c r="H8" s="30">
        <f>IF($E8="","",_xlfn.XLOOKUP($E8,BDD[NOM],BDD[R2],""))</f>
        <v>0</v>
      </c>
      <c r="I8" s="30">
        <f>IF($E8="","",_xlfn.XLOOKUP($E8,BDD[NOM],BDD[R+],""))</f>
        <v>0</v>
      </c>
      <c r="J8" s="12">
        <f>IF($E8&lt;&gt;"",_xlfn.XLOOKUP($E8,BDD[NOM],BDD[CA HT],""),"")</f>
        <v>250</v>
      </c>
      <c r="K8" s="12"/>
    </row>
    <row r="9" spans="1:11" ht="21.75" customHeight="1" x14ac:dyDescent="0.25">
      <c r="B9" s="25"/>
      <c r="C9" s="26"/>
      <c r="E9" s="11"/>
      <c r="F9" s="12" t="str">
        <f>IF(E9&lt;&gt;"",_xlfn.XLOOKUP(E9,BDD[NOM],BDD[GAMME],""),"")</f>
        <v/>
      </c>
      <c r="G9" s="30" t="str">
        <f>IF($E9="","",_xlfn.XLOOKUP(E9,BDD[NOM],BDD[R1],""))</f>
        <v/>
      </c>
      <c r="H9" s="30" t="str">
        <f>IF($E9="","",_xlfn.XLOOKUP($E9,BDD[NOM],BDD[R2],""))</f>
        <v/>
      </c>
      <c r="I9" s="30" t="str">
        <f>IF($E9="","",_xlfn.XLOOKUP($E9,BDD[NOM],BDD[R+],""))</f>
        <v/>
      </c>
      <c r="J9" s="12" t="str">
        <f>IF($E9&lt;&gt;"",_xlfn.XLOOKUP($E9,BDD[NOM],BDD[CA HT],""),"")</f>
        <v/>
      </c>
      <c r="K9" s="12"/>
    </row>
    <row r="10" spans="1:11" ht="21.75" customHeight="1" x14ac:dyDescent="0.25">
      <c r="B10" s="25"/>
      <c r="C10" s="26"/>
      <c r="E10" s="11"/>
      <c r="F10" s="12" t="str">
        <f>IF(E10&lt;&gt;"",_xlfn.XLOOKUP(E10,BDD[NOM],BDD[GAMME],""),"")</f>
        <v/>
      </c>
      <c r="G10" s="30" t="str">
        <f>IF($E10="","",_xlfn.XLOOKUP(E10,BDD[NOM],BDD[R1],""))</f>
        <v/>
      </c>
      <c r="H10" s="30" t="str">
        <f>IF($E10="","",_xlfn.XLOOKUP($E10,BDD[NOM],BDD[R2],""))</f>
        <v/>
      </c>
      <c r="I10" s="30" t="str">
        <f>IF($E10="","",_xlfn.XLOOKUP($E10,BDD[NOM],BDD[R+],""))</f>
        <v/>
      </c>
      <c r="J10" s="12" t="str">
        <f>IF($E10&lt;&gt;"",_xlfn.XLOOKUP($E10,BDD[NOM],BDD[CA HT],""),"")</f>
        <v/>
      </c>
      <c r="K10" s="12"/>
    </row>
    <row r="11" spans="1:11" ht="21.75" customHeight="1" x14ac:dyDescent="0.25">
      <c r="B11" s="25"/>
      <c r="C11" s="26"/>
      <c r="E11" s="11"/>
      <c r="F11" s="12" t="str">
        <f>IF(E11&lt;&gt;"",_xlfn.XLOOKUP(E11,BDD[NOM],BDD[GAMME],""),"")</f>
        <v/>
      </c>
      <c r="G11" s="30" t="str">
        <f>IF($E11="","",_xlfn.XLOOKUP(E11,BDD[NOM],BDD[R1],""))</f>
        <v/>
      </c>
      <c r="H11" s="30" t="str">
        <f>IF($E11="","",_xlfn.XLOOKUP($E11,BDD[NOM],BDD[R2],""))</f>
        <v/>
      </c>
      <c r="I11" s="30" t="str">
        <f>IF($E11="","",_xlfn.XLOOKUP($E11,BDD[NOM],BDD[R+],""))</f>
        <v/>
      </c>
      <c r="J11" s="12" t="str">
        <f>IF($E11&lt;&gt;"",_xlfn.XLOOKUP($E11,BDD[NOM],BDD[CA HT],""),"")</f>
        <v/>
      </c>
      <c r="K11" s="12"/>
    </row>
    <row r="12" spans="1:11" ht="21.75" customHeight="1" thickBot="1" x14ac:dyDescent="0.3">
      <c r="B12" s="27"/>
      <c r="C12" s="28"/>
      <c r="E12" s="9"/>
      <c r="F12" s="10" t="str">
        <f>IF(E12&lt;&gt;"",_xlfn.XLOOKUP(E12,BDD[NOM],BDD[GAMME],""),"")</f>
        <v/>
      </c>
      <c r="G12" s="31" t="str">
        <f>IF($E12="","",_xlfn.XLOOKUP(E12,BDD[NOM],BDD[R1],""))</f>
        <v/>
      </c>
      <c r="H12" s="31" t="str">
        <f>IF($E12="","",_xlfn.XLOOKUP($E12,BDD[NOM],BDD[R2],""))</f>
        <v/>
      </c>
      <c r="I12" s="31" t="str">
        <f>IF($E12="","",_xlfn.XLOOKUP($E12,BDD[NOM],BDD[R+],""))</f>
        <v/>
      </c>
      <c r="J12" s="10" t="str">
        <f>IF($E12&lt;&gt;"",_xlfn.XLOOKUP($E12,BDD[NOM],BDD[CA HT],""),"")</f>
        <v/>
      </c>
      <c r="K12" s="10"/>
    </row>
    <row r="14" spans="1:11" ht="14.45" customHeight="1" x14ac:dyDescent="0.25">
      <c r="B14" s="18" t="s">
        <v>53</v>
      </c>
      <c r="C14" s="18"/>
      <c r="E14" s="18" t="s">
        <v>54</v>
      </c>
      <c r="F14" s="18"/>
      <c r="G14" s="18"/>
      <c r="H14" s="18"/>
      <c r="I14" s="18"/>
      <c r="J14" s="18"/>
      <c r="K14" s="18"/>
    </row>
    <row r="15" spans="1:11" x14ac:dyDescent="0.25">
      <c r="B15" s="18"/>
      <c r="C15" s="18"/>
      <c r="E15" s="18"/>
      <c r="F15" s="18"/>
      <c r="G15" s="18"/>
      <c r="H15" s="18"/>
      <c r="I15" s="18"/>
      <c r="J15" s="18"/>
      <c r="K15" s="18"/>
    </row>
    <row r="16" spans="1:11" x14ac:dyDescent="0.25">
      <c r="B16" s="18"/>
      <c r="C16" s="18"/>
    </row>
  </sheetData>
  <mergeCells count="6">
    <mergeCell ref="A1:K1"/>
    <mergeCell ref="A2:K2"/>
    <mergeCell ref="B8:C12"/>
    <mergeCell ref="B7:C7"/>
    <mergeCell ref="E14:K15"/>
    <mergeCell ref="B14:C16"/>
  </mergeCells>
  <phoneticPr fontId="2" type="noConversion"/>
  <pageMargins left="0.7" right="0.7" top="0.75" bottom="0.75" header="0.3" footer="0.3"/>
  <pageSetup paperSize="9" orientation="landscape" r:id="rId1"/>
  <rowBreaks count="1" manualBreakCount="1">
    <brk id="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40CBD-E309-458C-87F0-1361EC6E3C71}">
  <dimension ref="A1:M11"/>
  <sheetViews>
    <sheetView zoomScale="85" zoomScaleNormal="85" workbookViewId="0">
      <selection activeCell="A3" sqref="A3:F3"/>
    </sheetView>
  </sheetViews>
  <sheetFormatPr baseColWidth="10" defaultColWidth="16.28515625" defaultRowHeight="15" x14ac:dyDescent="0.25"/>
  <cols>
    <col min="1" max="1" width="12.28515625" style="1" bestFit="1" customWidth="1"/>
    <col min="2" max="2" width="15.28515625" style="1" bestFit="1" customWidth="1"/>
    <col min="3" max="3" width="15.7109375" style="2" bestFit="1" customWidth="1"/>
    <col min="4" max="4" width="14.85546875" style="1" bestFit="1" customWidth="1"/>
    <col min="5" max="6" width="11.5703125" style="2" bestFit="1" customWidth="1"/>
    <col min="7" max="7" width="14.42578125" style="2" bestFit="1" customWidth="1"/>
    <col min="8" max="8" width="14.42578125" style="1" bestFit="1" customWidth="1"/>
    <col min="9" max="9" width="13" style="5" bestFit="1" customWidth="1"/>
    <col min="10" max="10" width="13.7109375" style="3" bestFit="1" customWidth="1"/>
    <col min="11" max="11" width="16.7109375" style="1" bestFit="1" customWidth="1"/>
    <col min="12" max="12" width="18" style="1" bestFit="1" customWidth="1"/>
    <col min="13" max="13" width="81.28515625" style="6" bestFit="1" customWidth="1"/>
  </cols>
  <sheetData>
    <row r="1" spans="1:13" x14ac:dyDescent="0.25">
      <c r="A1" s="1" t="s">
        <v>12</v>
      </c>
      <c r="B1" s="1" t="s">
        <v>21</v>
      </c>
      <c r="C1" s="2" t="s">
        <v>52</v>
      </c>
      <c r="D1" s="1" t="s">
        <v>15</v>
      </c>
      <c r="E1" s="2" t="s">
        <v>51</v>
      </c>
      <c r="F1" s="2" t="s">
        <v>0</v>
      </c>
      <c r="G1" s="2" t="s">
        <v>1</v>
      </c>
      <c r="H1" s="1" t="s">
        <v>17</v>
      </c>
      <c r="I1" s="5" t="s">
        <v>13</v>
      </c>
      <c r="J1" s="3" t="s">
        <v>14</v>
      </c>
      <c r="K1" s="1" t="s">
        <v>16</v>
      </c>
      <c r="L1" s="1" t="s">
        <v>20</v>
      </c>
      <c r="M1" s="1" t="s">
        <v>18</v>
      </c>
    </row>
    <row r="2" spans="1:13" x14ac:dyDescent="0.25">
      <c r="A2" s="1" t="s">
        <v>23</v>
      </c>
      <c r="B2" s="1" t="s">
        <v>22</v>
      </c>
      <c r="C2" s="2">
        <v>44835</v>
      </c>
      <c r="D2" s="1" t="s">
        <v>4</v>
      </c>
      <c r="E2" s="2">
        <v>44835</v>
      </c>
      <c r="F2" s="2">
        <v>44849</v>
      </c>
      <c r="H2" s="1" t="s">
        <v>19</v>
      </c>
      <c r="J2" s="3">
        <v>450</v>
      </c>
      <c r="L2" s="4">
        <v>44927</v>
      </c>
      <c r="M2" s="6" t="s">
        <v>44</v>
      </c>
    </row>
    <row r="3" spans="1:13" x14ac:dyDescent="0.25">
      <c r="A3" s="1" t="s">
        <v>24</v>
      </c>
      <c r="B3" s="1" t="s">
        <v>25</v>
      </c>
      <c r="C3" s="2">
        <v>44840</v>
      </c>
      <c r="D3" s="1" t="s">
        <v>3</v>
      </c>
      <c r="E3" s="2">
        <v>44840</v>
      </c>
      <c r="F3" s="2">
        <v>44850</v>
      </c>
      <c r="H3" s="1" t="s">
        <v>37</v>
      </c>
      <c r="I3" s="5">
        <v>44850</v>
      </c>
      <c r="J3" s="3">
        <v>680</v>
      </c>
      <c r="K3" s="4">
        <v>44866</v>
      </c>
      <c r="M3" s="6" t="s">
        <v>43</v>
      </c>
    </row>
    <row r="4" spans="1:13" x14ac:dyDescent="0.25">
      <c r="A4" s="1" t="s">
        <v>26</v>
      </c>
      <c r="B4" s="1" t="s">
        <v>27</v>
      </c>
      <c r="C4" s="2">
        <v>44847</v>
      </c>
      <c r="D4" s="1" t="s">
        <v>3</v>
      </c>
      <c r="E4" s="2">
        <v>44848</v>
      </c>
      <c r="F4" s="2">
        <v>44850</v>
      </c>
      <c r="H4" s="1" t="s">
        <v>38</v>
      </c>
      <c r="J4" s="3">
        <v>750</v>
      </c>
      <c r="L4" s="4">
        <v>44927</v>
      </c>
      <c r="M4" s="6" t="s">
        <v>42</v>
      </c>
    </row>
    <row r="5" spans="1:13" x14ac:dyDescent="0.25">
      <c r="A5" s="1" t="s">
        <v>28</v>
      </c>
      <c r="B5" s="1" t="s">
        <v>29</v>
      </c>
      <c r="C5" s="2">
        <v>44853</v>
      </c>
      <c r="D5" s="1" t="s">
        <v>3</v>
      </c>
      <c r="M5" s="6" t="s">
        <v>45</v>
      </c>
    </row>
    <row r="6" spans="1:13" x14ac:dyDescent="0.25">
      <c r="A6" s="1" t="s">
        <v>31</v>
      </c>
      <c r="B6" s="1" t="s">
        <v>32</v>
      </c>
      <c r="C6" s="2">
        <v>44856</v>
      </c>
      <c r="D6" s="1" t="s">
        <v>4</v>
      </c>
      <c r="E6" s="2">
        <v>44856</v>
      </c>
      <c r="F6" s="2">
        <v>44861</v>
      </c>
      <c r="H6" s="1" t="s">
        <v>19</v>
      </c>
      <c r="K6" s="4"/>
      <c r="L6" s="4"/>
      <c r="M6" s="6" t="s">
        <v>40</v>
      </c>
    </row>
    <row r="7" spans="1:13" x14ac:dyDescent="0.25">
      <c r="A7" s="1" t="s">
        <v>30</v>
      </c>
      <c r="B7" s="1" t="s">
        <v>33</v>
      </c>
      <c r="C7" s="2">
        <v>44860</v>
      </c>
      <c r="D7" s="1" t="s">
        <v>4</v>
      </c>
      <c r="E7" s="2">
        <v>44860</v>
      </c>
      <c r="F7" s="2">
        <v>44874</v>
      </c>
      <c r="M7" s="6" t="s">
        <v>41</v>
      </c>
    </row>
    <row r="8" spans="1:13" x14ac:dyDescent="0.25">
      <c r="A8" s="1" t="s">
        <v>34</v>
      </c>
      <c r="B8" s="1" t="s">
        <v>35</v>
      </c>
      <c r="C8" s="2">
        <v>44860</v>
      </c>
      <c r="D8" s="1" t="s">
        <v>3</v>
      </c>
      <c r="E8" s="2">
        <v>44872</v>
      </c>
    </row>
    <row r="9" spans="1:13" x14ac:dyDescent="0.25">
      <c r="A9" s="1" t="s">
        <v>36</v>
      </c>
      <c r="C9" s="2">
        <v>44864</v>
      </c>
      <c r="D9" s="1" t="s">
        <v>3</v>
      </c>
      <c r="E9" s="2">
        <v>44873</v>
      </c>
      <c r="M9" s="6" t="s">
        <v>39</v>
      </c>
    </row>
    <row r="10" spans="1:13" x14ac:dyDescent="0.25">
      <c r="A10" s="1" t="s">
        <v>46</v>
      </c>
      <c r="C10" s="2">
        <v>44869</v>
      </c>
      <c r="D10" s="1" t="s">
        <v>4</v>
      </c>
      <c r="E10" s="2">
        <v>44873</v>
      </c>
    </row>
    <row r="11" spans="1:13" x14ac:dyDescent="0.25">
      <c r="A11" s="1" t="s">
        <v>47</v>
      </c>
      <c r="B11" s="1" t="s">
        <v>48</v>
      </c>
      <c r="C11" s="2">
        <v>44869</v>
      </c>
      <c r="D11" s="1" t="s">
        <v>3</v>
      </c>
      <c r="E11" s="2">
        <v>44872</v>
      </c>
      <c r="H11" s="1" t="s">
        <v>19</v>
      </c>
      <c r="I11" s="5">
        <v>44875</v>
      </c>
      <c r="J11" s="3">
        <v>250</v>
      </c>
      <c r="K11" s="4">
        <v>44866</v>
      </c>
      <c r="M11" s="6" t="s">
        <v>49</v>
      </c>
    </row>
  </sheetData>
  <dataValidations count="2">
    <dataValidation type="list" allowBlank="1" showInputMessage="1" showErrorMessage="1" sqref="D1:D11" xr:uid="{C3032315-2EFB-4E12-B9E8-43AAFCDF054E}">
      <formula1>"Téléphone,Passage / Appel,Web"</formula1>
    </dataValidation>
    <dataValidation type="list" allowBlank="1" showInputMessage="1" showErrorMessage="1" sqref="H1:H11" xr:uid="{26BE1559-71D1-4895-961A-E07E6A7FDFD1}">
      <formula1>"ALIZE,AZUR,CLARENCE,EQUILIBRE,HORIZON,NAEVA,NATURE,SERENO,CHASSIS"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hebdo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BAUD</dc:creator>
  <cp:lastModifiedBy>Chris_W10</cp:lastModifiedBy>
  <cp:lastPrinted>2022-11-03T10:41:51Z</cp:lastPrinted>
  <dcterms:created xsi:type="dcterms:W3CDTF">2022-11-02T13:43:11Z</dcterms:created>
  <dcterms:modified xsi:type="dcterms:W3CDTF">2022-11-04T19:29:23Z</dcterms:modified>
</cp:coreProperties>
</file>