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4757E2C-B236-414D-AED0-4D6A0CEC832A}" xr6:coauthVersionLast="47" xr6:coauthVersionMax="47" xr10:uidLastSave="{00000000-0000-0000-0000-000000000000}"/>
  <bookViews>
    <workbookView xWindow="-120" yWindow="-120" windowWidth="29040" windowHeight="15990" xr2:uid="{CB4DABFB-253E-43E7-AE88-408E6AD0F213}"/>
  </bookViews>
  <sheets>
    <sheet name="Bordereaux" sheetId="1" r:id="rId1"/>
    <sheet name="A éditer" sheetId="2" r:id="rId2"/>
  </sheets>
  <definedNames>
    <definedName name="Bordereaux">T_Edition[[Bordereau]:[Unité, complément4]]</definedName>
    <definedName name="numero_initial">Bordereaux!$L$2</definedName>
    <definedName name="radical">Bordereaux!$L$1</definedName>
    <definedName name="_xlnm.Print_Area" localSheetId="0">Bordereaux!$A:$I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2" i="1" l="1"/>
  <c r="C71" i="1" a="1"/>
  <c r="C71" i="1" s="1"/>
  <c r="C70" i="1" a="1"/>
  <c r="C70" i="1" s="1"/>
  <c r="F59" i="1" a="1"/>
  <c r="F59" i="1" s="1"/>
  <c r="B59" i="1"/>
  <c r="C43" i="1"/>
  <c r="C42" i="1" a="1"/>
  <c r="C42" i="1" s="1"/>
  <c r="C41" i="1" a="1"/>
  <c r="C41" i="1" s="1"/>
  <c r="F30" i="1" a="1"/>
  <c r="F30" i="1" s="1"/>
  <c r="B30" i="1"/>
  <c r="B1" i="1"/>
  <c r="C13" i="1" a="1"/>
  <c r="C13" i="1" s="1"/>
  <c r="C12" i="1" a="1"/>
  <c r="C12" i="1" s="1"/>
  <c r="F1" i="1" a="1"/>
  <c r="F1" i="1" s="1"/>
  <c r="B68" i="1" a="1"/>
  <c r="B72" i="1" a="1"/>
  <c r="B67" i="1" a="1"/>
  <c r="B71" i="1"/>
  <c r="B70" i="1"/>
  <c r="B66" i="1" a="1"/>
  <c r="B69" i="1" a="1"/>
  <c r="B39" i="1" a="1"/>
  <c r="B43" i="1" a="1"/>
  <c r="B38" i="1" a="1"/>
  <c r="B42" i="1"/>
  <c r="B41" i="1"/>
  <c r="B37" i="1" a="1"/>
  <c r="B40" i="1" a="1"/>
  <c r="B13" i="1"/>
  <c r="B11" i="1" a="1"/>
  <c r="B12" i="1"/>
  <c r="B8" i="1" a="1"/>
  <c r="B69" i="1" l="1"/>
  <c r="B66" i="1"/>
  <c r="B67" i="1"/>
  <c r="B72" i="1"/>
  <c r="B68" i="1"/>
  <c r="B40" i="1"/>
  <c r="B37" i="1"/>
  <c r="B38" i="1"/>
  <c r="B43" i="1"/>
  <c r="B39" i="1"/>
  <c r="B11" i="1"/>
  <c r="B8" i="1"/>
  <c r="C66" i="1" a="1"/>
  <c r="C37" i="1" a="1"/>
  <c r="B14" i="1" a="1"/>
  <c r="B10" i="1" a="1"/>
  <c r="B9" i="1" a="1"/>
  <c r="C66" i="1" l="1"/>
  <c r="C37" i="1"/>
  <c r="B14" i="1"/>
  <c r="B10" i="1"/>
  <c r="B9" i="1"/>
  <c r="C75" i="1"/>
  <c r="B75" i="1"/>
  <c r="C14" i="1"/>
  <c r="B3" i="2"/>
  <c r="A4" i="2"/>
  <c r="B4" i="2" s="1"/>
  <c r="A73" i="1"/>
  <c r="B73" i="1"/>
  <c r="A74" i="1"/>
  <c r="B74" i="1"/>
  <c r="A75" i="1"/>
  <c r="A76" i="1"/>
  <c r="B76" i="1"/>
  <c r="C76" i="1"/>
  <c r="A77" i="1"/>
  <c r="C77" i="1"/>
  <c r="A78" i="1"/>
  <c r="C78" i="1"/>
  <c r="A79" i="1"/>
  <c r="C79" i="1"/>
  <c r="A80" i="1"/>
  <c r="C80" i="1"/>
  <c r="A81" i="1"/>
  <c r="M14" i="1"/>
  <c r="O5" i="2"/>
  <c r="O6" i="2"/>
  <c r="O7" i="2"/>
  <c r="O8" i="2"/>
  <c r="B47" i="1"/>
  <c r="A52" i="1"/>
  <c r="C51" i="1"/>
  <c r="C50" i="1"/>
  <c r="C49" i="1"/>
  <c r="C48" i="1"/>
  <c r="C47" i="1"/>
  <c r="A51" i="1"/>
  <c r="A50" i="1"/>
  <c r="A49" i="1"/>
  <c r="A48" i="1"/>
  <c r="A47" i="1"/>
  <c r="A46" i="1"/>
  <c r="B45" i="1"/>
  <c r="B44" i="1"/>
  <c r="A45" i="1"/>
  <c r="A44" i="1"/>
  <c r="O4" i="2"/>
  <c r="O3" i="2"/>
  <c r="D66" i="1" a="1"/>
  <c r="D37" i="1" a="1"/>
  <c r="C8" i="1" a="1"/>
  <c r="D66" i="1" l="1"/>
  <c r="D37" i="1"/>
  <c r="C8" i="1"/>
  <c r="B17" i="1"/>
  <c r="B19" i="1" s="1"/>
  <c r="B22" i="1" s="1"/>
  <c r="A5" i="2"/>
  <c r="B77" i="1"/>
  <c r="B80" i="1" s="1"/>
  <c r="B46" i="1"/>
  <c r="B48" i="1" s="1"/>
  <c r="B51" i="1" s="1"/>
  <c r="C46" i="1"/>
  <c r="D8" i="1" a="1"/>
  <c r="C17" i="1" l="1"/>
  <c r="D8" i="1"/>
  <c r="A6" i="2"/>
  <c r="B5" i="2"/>
  <c r="A7" i="2" l="1"/>
  <c r="B6" i="2"/>
  <c r="A8" i="2" l="1"/>
  <c r="B8" i="2" s="1"/>
  <c r="B7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<sst xmlns="http://schemas.openxmlformats.org/spreadsheetml/2006/main" count="148" uniqueCount="64">
  <si>
    <t>Véhicule :</t>
  </si>
  <si>
    <t>ENTREE</t>
  </si>
  <si>
    <t>Conteneur :</t>
  </si>
  <si>
    <t>Remorque :</t>
  </si>
  <si>
    <t>Poids brut :</t>
  </si>
  <si>
    <t>Tare :</t>
  </si>
  <si>
    <t>Poids net* :</t>
  </si>
  <si>
    <t>Volume :</t>
  </si>
  <si>
    <t>T</t>
  </si>
  <si>
    <t>Client :</t>
  </si>
  <si>
    <t>Dossier :</t>
  </si>
  <si>
    <t xml:space="preserve">RD : </t>
  </si>
  <si>
    <t>Certificat :</t>
  </si>
  <si>
    <t>Produit</t>
  </si>
  <si>
    <t>Code N.E.D.</t>
  </si>
  <si>
    <t>Quantité :</t>
  </si>
  <si>
    <t>Prix unitaire :</t>
  </si>
  <si>
    <t xml:space="preserve">Total H.T. : </t>
  </si>
  <si>
    <t>Taxe :</t>
  </si>
  <si>
    <t>T.V.A. :</t>
  </si>
  <si>
    <t>Net à payer :</t>
  </si>
  <si>
    <t xml:space="preserve">Destinataire :       </t>
  </si>
  <si>
    <t>Producteur :</t>
  </si>
  <si>
    <t>Transporteur :</t>
  </si>
  <si>
    <t>Origine :</t>
  </si>
  <si>
    <t>Installation :</t>
  </si>
  <si>
    <t>Alvéole :</t>
  </si>
  <si>
    <t xml:space="preserve">Non valoris. :       </t>
  </si>
  <si>
    <t>Conducteur :</t>
  </si>
  <si>
    <t xml:space="preserve">Réceptionnaire : </t>
  </si>
  <si>
    <t>Observations :</t>
  </si>
  <si>
    <t>(*) Masse de matière faisant l'objet d'un rachat ou d'une facturation, obtenu par soustraction de la pesée sortante à vide du véhicule apporteur de la pesée entrante à charge et minorée de la part d'humidité constatée à la réception.</t>
  </si>
  <si>
    <t>Recyclage et valorisation France</t>
  </si>
  <si>
    <t>B04007</t>
  </si>
  <si>
    <t>Bon de pesée n°</t>
  </si>
  <si>
    <t>Date</t>
  </si>
  <si>
    <t>Immatriculation</t>
  </si>
  <si>
    <t>Tour</t>
  </si>
  <si>
    <t>Heure</t>
  </si>
  <si>
    <t>Poids à vide</t>
  </si>
  <si>
    <t>Poids évacué</t>
  </si>
  <si>
    <t>Volume</t>
  </si>
  <si>
    <t>Unité, complément</t>
  </si>
  <si>
    <t>Conteneur</t>
  </si>
  <si>
    <t>Remorque</t>
  </si>
  <si>
    <t>Radical :</t>
  </si>
  <si>
    <t>Bordereau</t>
  </si>
  <si>
    <t>Numero initial :</t>
  </si>
  <si>
    <t>XX123XX</t>
  </si>
  <si>
    <t>Indice</t>
  </si>
  <si>
    <t>XX456XX</t>
  </si>
  <si>
    <t>€</t>
  </si>
  <si>
    <t>Conducteur</t>
  </si>
  <si>
    <t>Réceptionniste</t>
  </si>
  <si>
    <t>Blabla</t>
  </si>
  <si>
    <t xml:space="preserve">T </t>
  </si>
  <si>
    <t>Blabla BLABLA</t>
  </si>
  <si>
    <t>Unité, complément2</t>
  </si>
  <si>
    <t>Unité, complément3</t>
  </si>
  <si>
    <t>Unité, complément4</t>
  </si>
  <si>
    <t>Poids Brut</t>
  </si>
  <si>
    <t>Poids net</t>
  </si>
  <si>
    <t>Tare</t>
  </si>
  <si>
    <t>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</si>
</sst>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6" x14ac:knownFonts="1">
    <font>
      <sz val="11"/>
      <color theme="1"/>
      <name val="Calibri"/>
      <family val="2"/>
      <scheme val="minor"/>
    </font>
    <font>
      <sz val="4"/>
      <color theme="1"/>
      <name val="Arial"/>
      <family val="2"/>
    </font>
    <font>
      <sz val="7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Border="1" applyAlignment="1">
      <alignment horizontal="left" vertical="center"/>
    </xf>
    <xf numFmtId="164" fontId="2" fillId="0" borderId="0" xfId="0" applyNumberFormat="1" applyFont="1" applyAlignment="1">
      <alignment horizontal="left"/>
    </xf>
    <xf numFmtId="0" fontId="3" fillId="0" borderId="0" xfId="0" applyFont="1" applyBorder="1" applyAlignment="1"/>
    <xf numFmtId="0" fontId="5" fillId="0" borderId="0" xfId="0" applyFont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20" fontId="5" fillId="0" borderId="0" xfId="0" applyNumberFormat="1" applyFont="1" applyBorder="1" applyAlignment="1">
      <alignment horizontal="left" vertical="top"/>
    </xf>
    <xf numFmtId="3" fontId="5" fillId="0" borderId="0" xfId="0" applyNumberFormat="1" applyFont="1" applyBorder="1" applyAlignment="1">
      <alignment horizontal="left" vertical="top"/>
    </xf>
    <xf numFmtId="14" fontId="0" fillId="0" borderId="0" xfId="0" applyNumberFormat="1"/>
    <xf numFmtId="20" fontId="0" fillId="0" borderId="0" xfId="0" applyNumberFormat="1"/>
    <xf numFmtId="164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164" fontId="2" fillId="0" borderId="4" xfId="0" applyNumberFormat="1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164" fontId="5" fillId="0" borderId="0" xfId="0" applyNumberFormat="1" applyFont="1" applyAlignment="1">
      <alignment horizontal="left" vertical="top"/>
    </xf>
    <xf numFmtId="164" fontId="2" fillId="0" borderId="0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wrapText="1"/>
    </xf>
    <xf numFmtId="164" fontId="2" fillId="0" borderId="6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center"/>
    </xf>
    <xf numFmtId="164" fontId="3" fillId="0" borderId="7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EE5AAB-D67F-448F-AF85-557560149ED2}" name="T_Edition" displayName="T_Edition" ref="A2:R8" totalsRowShown="0">
  <autoFilter ref="A2:R8" xr:uid="{23EE5AAB-D67F-448F-AF85-557560149ED2}"/>
  <tableColumns count="18">
    <tableColumn id="18" xr3:uid="{434518A4-6D4F-4C51-B861-C8C2B375C2CD}" name="Indice"/>
    <tableColumn id="17" xr3:uid="{E6161815-0E96-4808-9B19-7ED74B3D7D29}" name="Bordereau" dataDxfId="0">
      <calculatedColumnFormula>_xlfn.TEXTJOIN(,,radical,numero_initial+T_Edition[[#This Row],[Indice]])</calculatedColumnFormula>
    </tableColumn>
    <tableColumn id="1" xr3:uid="{09020E0E-C94A-44E8-BA8F-170E4722B3BC}" name="Véhicule"/>
    <tableColumn id="2" xr3:uid="{0893FBE0-5F24-4C42-8095-436E8E6A2790}" name="Conducteur"/>
    <tableColumn id="3" xr3:uid="{792D65B1-2BB2-4B69-99A1-D322F186AAA2}" name="Réceptionniste"/>
    <tableColumn id="4" xr3:uid="{D571B8C9-BF6C-4A45-AB27-20BEEBD585DD}" name="Conteneur"/>
    <tableColumn id="5" xr3:uid="{17F45279-6072-4964-8B09-EAF66FB2928C}" name="Remorque"/>
    <tableColumn id="6" xr3:uid="{2A387415-51D3-4D6F-A9A8-168CB1495A49}" name="Tour"/>
    <tableColumn id="7" xr3:uid="{0431CFEC-13ED-41B6-868F-63BCD1EAD16C}" name="Date" dataDxfId="2"/>
    <tableColumn id="8" xr3:uid="{7ED2B417-08B7-4529-9670-756720EEF91C}" name="Heure" dataDxfId="1"/>
    <tableColumn id="9" xr3:uid="{A9CAF3B0-C7AB-4FF3-A685-025AB6FF5E88}" name="Tare"/>
    <tableColumn id="10" xr3:uid="{2C80277F-868D-405D-8D1D-A1BFC6211C00}" name="Unité, complément"/>
    <tableColumn id="11" xr3:uid="{5718DB60-852B-4118-8E7C-FAF5EF5E19AC}" name="Poids Brut"/>
    <tableColumn id="12" xr3:uid="{ED5DD980-B4D9-420E-8EF6-15AFD3594F8E}" name="Unité, complément2"/>
    <tableColumn id="13" xr3:uid="{12220A48-10B5-4B1F-B16E-1C52C15CE09E}" name="Poids net">
      <calculatedColumnFormula>M3-K3</calculatedColumnFormula>
    </tableColumn>
    <tableColumn id="14" xr3:uid="{9F4612FE-866C-4D63-A676-B1B54F07697D}" name="Unité, complément3"/>
    <tableColumn id="15" xr3:uid="{EC0BEE80-7E72-4FA8-85AA-73DDFB47E725}" name="Volume"/>
    <tableColumn id="16" xr3:uid="{CD558B1C-BAC6-4FD1-A5C4-3629A3AD8B03}" name="Unité, complément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C4B05-E797-4B4F-9087-A89C4E07899B}">
  <sheetPr codeName="Feuil1"/>
  <dimension ref="A1:P116"/>
  <sheetViews>
    <sheetView tabSelected="1" zoomScaleNormal="100" workbookViewId="0"/>
  </sheetViews>
  <sheetFormatPr baseColWidth="10" defaultRowHeight="11.1" customHeight="1" x14ac:dyDescent="0.25"/>
  <cols>
    <col min="1" max="1" width="15" customWidth="1"/>
    <col min="2" max="2" width="5.28515625" customWidth="1"/>
    <col min="6" max="6" width="25.7109375" bestFit="1" customWidth="1"/>
    <col min="7" max="7" width="4.42578125" customWidth="1"/>
  </cols>
  <sheetData>
    <row r="1" spans="1:16" ht="11.1" customHeight="1" x14ac:dyDescent="0.25">
      <c r="A1" s="12" t="s">
        <v>34</v>
      </c>
      <c r="B1" s="40" t="str">
        <f>INDEX(T_Edition[Bordereau],COUNTIF($A$1:A1,"Bon de pesée n°"))</f>
        <v>B040075557</v>
      </c>
      <c r="C1" s="40"/>
      <c r="D1" s="13"/>
      <c r="E1" s="12"/>
      <c r="F1" s="13" cm="1">
        <f t="array" ref="F1">INDEX(T_Edition[Heure],COUNTIF($A$1:A1,"Bon de pesée n°"))</f>
        <v>0</v>
      </c>
      <c r="G1" s="13"/>
      <c r="H1" s="13" t="s">
        <v>1</v>
      </c>
      <c r="I1" s="13"/>
      <c r="J1" s="6"/>
      <c r="K1" s="7" t="s">
        <v>45</v>
      </c>
      <c r="L1" s="7" t="s">
        <v>33</v>
      </c>
      <c r="M1" s="8"/>
      <c r="N1" s="9"/>
      <c r="O1" s="9"/>
      <c r="P1" s="9"/>
    </row>
    <row r="2" spans="1:16" ht="11.1" customHeight="1" x14ac:dyDescent="0.25">
      <c r="A2" s="37" t="s">
        <v>54</v>
      </c>
      <c r="B2" s="39"/>
      <c r="C2" s="39"/>
      <c r="D2" s="38"/>
      <c r="E2" s="37" t="s">
        <v>54</v>
      </c>
      <c r="F2" s="39"/>
      <c r="G2" s="39"/>
      <c r="H2" s="41"/>
      <c r="I2" s="42"/>
      <c r="J2" s="6"/>
      <c r="K2" s="6" t="s">
        <v>47</v>
      </c>
      <c r="L2" s="6">
        <v>5557</v>
      </c>
      <c r="M2" s="6"/>
      <c r="N2" s="6"/>
      <c r="O2" s="6"/>
      <c r="P2" s="6"/>
    </row>
    <row r="3" spans="1:16" ht="11.1" customHeight="1" x14ac:dyDescent="0.25">
      <c r="A3" s="27"/>
      <c r="B3" s="29"/>
      <c r="C3" s="29"/>
      <c r="D3" s="28"/>
      <c r="E3" s="27"/>
      <c r="F3" s="29"/>
      <c r="G3" s="29"/>
      <c r="H3" s="43"/>
      <c r="I3" s="44"/>
      <c r="J3" s="6"/>
      <c r="K3" s="6"/>
      <c r="L3" s="6"/>
      <c r="M3" s="6"/>
      <c r="N3" s="6"/>
      <c r="O3" s="6"/>
      <c r="P3" s="6"/>
    </row>
    <row r="4" spans="1:16" ht="11.1" customHeight="1" x14ac:dyDescent="0.25">
      <c r="A4" s="27"/>
      <c r="B4" s="29"/>
      <c r="C4" s="29"/>
      <c r="D4" s="28"/>
      <c r="E4" s="27"/>
      <c r="F4" s="29"/>
      <c r="G4" s="29"/>
      <c r="H4" s="29"/>
      <c r="I4" s="28"/>
      <c r="J4" s="6"/>
      <c r="K4" s="6"/>
      <c r="L4" s="6"/>
      <c r="M4" s="6"/>
      <c r="N4" s="6"/>
      <c r="O4" s="6"/>
      <c r="P4" s="6"/>
    </row>
    <row r="5" spans="1:16" ht="11.1" customHeight="1" x14ac:dyDescent="0.25">
      <c r="A5" s="27"/>
      <c r="B5" s="29"/>
      <c r="C5" s="29"/>
      <c r="D5" s="28"/>
      <c r="E5" s="27"/>
      <c r="F5" s="29"/>
      <c r="G5" s="29"/>
      <c r="H5" s="29"/>
      <c r="I5" s="28"/>
      <c r="J5" s="6"/>
      <c r="K5" s="6"/>
      <c r="L5" s="6"/>
      <c r="M5" s="6"/>
      <c r="N5" s="6"/>
      <c r="O5" s="6"/>
      <c r="P5" s="6"/>
    </row>
    <row r="6" spans="1:16" ht="11.1" customHeight="1" x14ac:dyDescent="0.25">
      <c r="A6" s="27"/>
      <c r="B6" s="29"/>
      <c r="C6" s="29"/>
      <c r="D6" s="28"/>
      <c r="E6" s="27"/>
      <c r="F6" s="29"/>
      <c r="G6" s="29"/>
      <c r="H6" s="29"/>
      <c r="I6" s="28"/>
      <c r="J6" s="6"/>
      <c r="K6" s="6"/>
      <c r="L6" s="6"/>
      <c r="M6" s="6"/>
      <c r="N6" s="6"/>
      <c r="O6" s="6"/>
      <c r="P6" s="6"/>
    </row>
    <row r="7" spans="1:16" ht="11.1" customHeight="1" x14ac:dyDescent="0.25">
      <c r="A7" s="34"/>
      <c r="B7" s="36"/>
      <c r="C7" s="36"/>
      <c r="D7" s="35"/>
      <c r="E7" s="34"/>
      <c r="F7" s="36"/>
      <c r="G7" s="36"/>
      <c r="H7" s="36"/>
      <c r="I7" s="35"/>
      <c r="J7" s="6"/>
      <c r="K7" s="6"/>
      <c r="L7" s="6"/>
      <c r="M7" s="6"/>
      <c r="N7" s="6"/>
      <c r="O7" s="6"/>
      <c r="P7" s="6"/>
    </row>
    <row r="8" spans="1:16" ht="11.1" customHeight="1" x14ac:dyDescent="0.25">
      <c r="A8" s="15" t="s">
        <v>0</v>
      </c>
      <c r="B8" s="39" t="str" cm="1">
        <f t="array" aca="1" ref="B8" ca="1">INDEX(INDIRECT("T_Edition["&amp;LEFT(A8,LEN(A8)-2)&amp;"]"),COUNTIF($A$1:A1,"Bon de pesée n°"))</f>
        <v>XX123XX</v>
      </c>
      <c r="C8" s="39" t="e" cm="1">
        <f t="array" aca="1" ref="C8" ca="1">INDEX(INDIRECT("T_Edition["&amp;LEFT(B8,LEN(B8)-2)&amp;"]"),ROW($B$1))</f>
        <v>#REF!</v>
      </c>
      <c r="D8" s="38" t="e" cm="1">
        <f t="array" aca="1" ref="D8" ca="1">INDEX(INDIRECT("T_Edition["&amp;LEFT(C8,LEN(C8)-2)&amp;"]"),ROW($B$1))</f>
        <v>#REF!</v>
      </c>
      <c r="E8" s="3" t="s">
        <v>9</v>
      </c>
      <c r="F8" s="39"/>
      <c r="G8" s="39"/>
      <c r="H8" s="39"/>
      <c r="I8" s="38"/>
      <c r="J8" s="6"/>
      <c r="K8" s="6"/>
      <c r="L8" s="6"/>
      <c r="M8" s="6"/>
      <c r="N8" s="6"/>
      <c r="O8" s="6"/>
      <c r="P8" s="6"/>
    </row>
    <row r="9" spans="1:16" ht="11.1" customHeight="1" x14ac:dyDescent="0.25">
      <c r="A9" s="15" t="s">
        <v>2</v>
      </c>
      <c r="B9" s="29" cm="1">
        <f t="array" aca="1" ref="B9" ca="1">INDEX(INDIRECT("T_Edition["&amp;LEFT(A9,LEN(A9)-2)&amp;"]"),ROW($B$1))</f>
        <v>0</v>
      </c>
      <c r="C9" s="29"/>
      <c r="D9" s="28"/>
      <c r="E9" s="3" t="s">
        <v>10</v>
      </c>
      <c r="F9" s="24"/>
      <c r="G9" s="24" t="s">
        <v>11</v>
      </c>
      <c r="H9" s="29"/>
      <c r="I9" s="28"/>
      <c r="J9" s="6"/>
      <c r="K9" s="6"/>
      <c r="L9" s="6"/>
      <c r="M9" s="6"/>
      <c r="N9" s="6"/>
      <c r="O9" s="6"/>
      <c r="P9" s="6"/>
    </row>
    <row r="10" spans="1:16" ht="11.1" customHeight="1" x14ac:dyDescent="0.25">
      <c r="A10" s="15" t="s">
        <v>3</v>
      </c>
      <c r="B10" s="29" cm="1">
        <f t="array" aca="1" ref="B10" ca="1">INDEX(INDIRECT("T_Edition["&amp;LEFT(A10,LEN(A10)-2)&amp;"]"),ROW($B$1))</f>
        <v>0</v>
      </c>
      <c r="C10" s="29"/>
      <c r="D10" s="28"/>
      <c r="E10" s="3" t="s">
        <v>12</v>
      </c>
      <c r="F10" s="29"/>
      <c r="G10" s="29"/>
      <c r="H10" s="29"/>
      <c r="I10" s="28"/>
      <c r="J10" s="6"/>
      <c r="K10" s="6"/>
      <c r="L10" s="3"/>
      <c r="M10" s="21"/>
      <c r="N10" s="21"/>
      <c r="O10" s="6"/>
      <c r="P10" s="6"/>
    </row>
    <row r="11" spans="1:16" ht="11.1" customHeight="1" x14ac:dyDescent="0.25">
      <c r="A11" s="15" t="s">
        <v>4</v>
      </c>
      <c r="B11" s="24" cm="1">
        <f t="array" aca="1" ref="B11" ca="1">INDEX(INDIRECT("T_Edition["&amp;LEFT(A11,LEN(A11)-2)&amp;"]"),COUNTIF($A$1:A11,"Bon de pesée n°"))</f>
        <v>30</v>
      </c>
      <c r="C11" s="29"/>
      <c r="D11" s="28"/>
      <c r="E11" s="27"/>
      <c r="F11" s="29"/>
      <c r="G11" s="29"/>
      <c r="H11" s="29"/>
      <c r="I11" s="28"/>
      <c r="J11" s="6"/>
      <c r="K11" s="6"/>
      <c r="L11" s="21"/>
      <c r="M11" s="21"/>
      <c r="N11" s="21"/>
      <c r="O11" s="6"/>
      <c r="P11" s="6"/>
    </row>
    <row r="12" spans="1:16" ht="11.1" customHeight="1" x14ac:dyDescent="0.25">
      <c r="A12" s="15" t="s">
        <v>5</v>
      </c>
      <c r="B12" s="24">
        <f ca="1">INDEX(INDIRECT("T_Edition["&amp;LEFT(A12,LEN(A12)-2)&amp;"]"),MATCH("Bon de pesée n°",$A$1:A12,0))</f>
        <v>15</v>
      </c>
      <c r="C12" s="29" t="str" cm="1">
        <f t="array" ref="C12">INDEX(T_Edition[Unité, complément],COUNTIF($A$1:A12,"Bon de pesée n°"))</f>
        <v>T</v>
      </c>
      <c r="D12" s="28"/>
      <c r="E12" s="27"/>
      <c r="F12" s="29"/>
      <c r="G12" s="29"/>
      <c r="H12" s="29"/>
      <c r="I12" s="28"/>
      <c r="J12" s="6"/>
      <c r="K12" s="6"/>
      <c r="L12" s="21"/>
      <c r="M12" s="21"/>
      <c r="N12" s="21"/>
      <c r="O12" s="6"/>
      <c r="P12" s="6"/>
    </row>
    <row r="13" spans="1:16" ht="11.1" customHeight="1" x14ac:dyDescent="0.25">
      <c r="A13" s="15" t="s">
        <v>6</v>
      </c>
      <c r="B13" s="24">
        <f ca="1">INDEX(INDIRECT("T_Edition["&amp;LEFT(A13,LEN(A13)-3)&amp;"]"),MATCH("Bon de pesée n°",$A$1:A13,0))</f>
        <v>15</v>
      </c>
      <c r="C13" s="29" t="str" cm="1">
        <f t="array" ref="C13">INDEX(T_Edition[Unité, complément2],COUNTIF($A$1:A13,"Bon de pesée n°"))</f>
        <v xml:space="preserve">T </v>
      </c>
      <c r="D13" s="28"/>
      <c r="E13" s="27"/>
      <c r="F13" s="29"/>
      <c r="G13" s="29"/>
      <c r="H13" s="29"/>
      <c r="I13" s="28"/>
      <c r="J13" s="6"/>
      <c r="K13" s="6"/>
      <c r="L13" s="21"/>
      <c r="M13" s="21"/>
      <c r="N13" s="21"/>
      <c r="O13" s="6"/>
      <c r="P13" s="6"/>
    </row>
    <row r="14" spans="1:16" ht="11.1" customHeight="1" x14ac:dyDescent="0.25">
      <c r="A14" s="16" t="s">
        <v>7</v>
      </c>
      <c r="B14" s="17" cm="1">
        <f t="array" aca="1" ref="B14" ca="1">INDEX(INDIRECT("T_Edition["&amp;LEFT(A14,LEN(A14)-2)&amp;"]"),ROW($B$1))</f>
        <v>0</v>
      </c>
      <c r="C14" s="36">
        <f>'A éditer'!R3</f>
        <v>0</v>
      </c>
      <c r="D14" s="35"/>
      <c r="E14" s="34"/>
      <c r="F14" s="36"/>
      <c r="G14" s="36"/>
      <c r="H14" s="36"/>
      <c r="I14" s="35"/>
      <c r="J14" s="6"/>
      <c r="K14" s="6"/>
      <c r="L14" s="20"/>
      <c r="M14" s="20">
        <f t="shared" ref="M14" si="0">D14</f>
        <v>0</v>
      </c>
      <c r="N14" s="6"/>
      <c r="O14" s="6"/>
      <c r="P14" s="6"/>
    </row>
    <row r="15" spans="1:16" ht="11.1" customHeight="1" x14ac:dyDescent="0.25">
      <c r="A15" s="18" t="s">
        <v>13</v>
      </c>
      <c r="B15" s="39"/>
      <c r="C15" s="39"/>
      <c r="D15" s="39"/>
      <c r="E15" s="39"/>
      <c r="F15" s="39"/>
      <c r="G15" s="39"/>
      <c r="H15" s="39"/>
      <c r="I15" s="38"/>
      <c r="J15" s="6"/>
      <c r="K15" s="6"/>
      <c r="L15" s="6"/>
      <c r="M15" s="6"/>
      <c r="N15" s="6"/>
      <c r="O15" s="6"/>
      <c r="P15" s="6"/>
    </row>
    <row r="16" spans="1:16" ht="11.1" customHeight="1" x14ac:dyDescent="0.25">
      <c r="A16" s="16" t="s">
        <v>14</v>
      </c>
      <c r="B16" s="36"/>
      <c r="C16" s="36"/>
      <c r="D16" s="36"/>
      <c r="E16" s="36"/>
      <c r="F16" s="36"/>
      <c r="G16" s="36"/>
      <c r="H16" s="36"/>
      <c r="I16" s="35"/>
      <c r="J16" s="6"/>
      <c r="K16" s="6"/>
      <c r="L16" s="6"/>
      <c r="M16" s="6"/>
      <c r="N16" s="6"/>
      <c r="O16" s="6"/>
      <c r="P16" s="6"/>
    </row>
    <row r="17" spans="1:16" ht="11.1" customHeight="1" x14ac:dyDescent="0.25">
      <c r="A17" s="18" t="s">
        <v>15</v>
      </c>
      <c r="B17" s="19">
        <f ca="1">B13</f>
        <v>15</v>
      </c>
      <c r="C17" s="39" t="str">
        <f>C13</f>
        <v xml:space="preserve">T </v>
      </c>
      <c r="D17" s="38"/>
      <c r="E17" s="18" t="s">
        <v>22</v>
      </c>
      <c r="F17" s="39" t="s">
        <v>54</v>
      </c>
      <c r="G17" s="39"/>
      <c r="H17" s="39"/>
      <c r="I17" s="38"/>
      <c r="J17" s="6"/>
      <c r="K17" s="6"/>
      <c r="L17" s="6"/>
      <c r="M17" s="6"/>
      <c r="N17" s="6"/>
      <c r="O17" s="6"/>
      <c r="P17" s="6"/>
    </row>
    <row r="18" spans="1:16" ht="11.1" customHeight="1" x14ac:dyDescent="0.25">
      <c r="A18" s="15" t="s">
        <v>16</v>
      </c>
      <c r="B18" s="3">
        <v>0</v>
      </c>
      <c r="C18" s="29" t="s">
        <v>51</v>
      </c>
      <c r="D18" s="28"/>
      <c r="E18" s="15" t="s">
        <v>21</v>
      </c>
      <c r="F18" s="29"/>
      <c r="G18" s="29"/>
      <c r="H18" s="29"/>
      <c r="I18" s="28"/>
      <c r="J18" s="6"/>
      <c r="K18" s="6"/>
      <c r="L18" s="6"/>
      <c r="M18" s="6"/>
      <c r="N18" s="6"/>
      <c r="O18" s="6"/>
      <c r="P18" s="6"/>
    </row>
    <row r="19" spans="1:16" ht="11.1" customHeight="1" x14ac:dyDescent="0.25">
      <c r="A19" s="15" t="s">
        <v>17</v>
      </c>
      <c r="B19" s="3">
        <f ca="1">B17*B18</f>
        <v>0</v>
      </c>
      <c r="C19" s="29" t="s">
        <v>51</v>
      </c>
      <c r="D19" s="28"/>
      <c r="E19" s="15" t="s">
        <v>23</v>
      </c>
      <c r="F19" s="29" t="s">
        <v>54</v>
      </c>
      <c r="G19" s="29"/>
      <c r="H19" s="29"/>
      <c r="I19" s="28"/>
      <c r="J19" s="6"/>
      <c r="K19" s="6"/>
      <c r="L19" s="6"/>
      <c r="M19" s="6"/>
      <c r="N19" s="6"/>
      <c r="O19" s="6"/>
      <c r="P19" s="6"/>
    </row>
    <row r="20" spans="1:16" ht="11.1" customHeight="1" x14ac:dyDescent="0.25">
      <c r="A20" s="15" t="s">
        <v>18</v>
      </c>
      <c r="B20" s="3">
        <v>0</v>
      </c>
      <c r="C20" s="29"/>
      <c r="D20" s="28"/>
      <c r="E20" s="15" t="s">
        <v>24</v>
      </c>
      <c r="F20" s="29"/>
      <c r="G20" s="29"/>
      <c r="H20" s="29"/>
      <c r="I20" s="28"/>
      <c r="J20" s="6"/>
      <c r="K20" s="6"/>
      <c r="L20" s="6"/>
      <c r="M20" s="6"/>
      <c r="N20" s="6"/>
      <c r="O20" s="6"/>
      <c r="P20" s="6"/>
    </row>
    <row r="21" spans="1:16" ht="11.1" customHeight="1" x14ac:dyDescent="0.25">
      <c r="A21" s="15" t="s">
        <v>19</v>
      </c>
      <c r="B21" s="3">
        <v>0</v>
      </c>
      <c r="C21" s="29"/>
      <c r="D21" s="28"/>
      <c r="E21" s="15" t="s">
        <v>25</v>
      </c>
      <c r="F21" s="29"/>
      <c r="G21" s="29"/>
      <c r="H21" s="29"/>
      <c r="I21" s="28"/>
      <c r="J21" s="6"/>
      <c r="K21" s="6"/>
      <c r="L21" s="6"/>
      <c r="M21" s="6"/>
      <c r="N21" s="6"/>
      <c r="O21" s="6"/>
      <c r="P21" s="6"/>
    </row>
    <row r="22" spans="1:16" ht="11.1" customHeight="1" x14ac:dyDescent="0.25">
      <c r="A22" s="15" t="s">
        <v>20</v>
      </c>
      <c r="B22" s="3">
        <f ca="1">(B21+B20+1)*B19</f>
        <v>0</v>
      </c>
      <c r="C22" s="29" t="s">
        <v>51</v>
      </c>
      <c r="D22" s="28"/>
      <c r="E22" s="15" t="s">
        <v>26</v>
      </c>
      <c r="F22" s="29"/>
      <c r="G22" s="29"/>
      <c r="H22" s="29"/>
      <c r="I22" s="28"/>
      <c r="J22" s="6"/>
      <c r="K22" s="6"/>
      <c r="L22" s="6"/>
      <c r="M22" s="6"/>
      <c r="N22" s="6"/>
      <c r="O22" s="6"/>
      <c r="P22" s="6"/>
    </row>
    <row r="23" spans="1:16" ht="11.1" customHeight="1" x14ac:dyDescent="0.25">
      <c r="A23" s="15"/>
      <c r="B23" s="3"/>
      <c r="C23" s="36"/>
      <c r="D23" s="35"/>
      <c r="E23" s="16" t="s">
        <v>27</v>
      </c>
      <c r="F23" s="36"/>
      <c r="G23" s="36"/>
      <c r="H23" s="36"/>
      <c r="I23" s="35"/>
      <c r="K23" s="6"/>
    </row>
    <row r="24" spans="1:16" ht="11.1" customHeight="1" x14ac:dyDescent="0.25">
      <c r="A24" s="37" t="s">
        <v>28</v>
      </c>
      <c r="B24" s="38"/>
      <c r="C24" s="37" t="s">
        <v>29</v>
      </c>
      <c r="D24" s="38"/>
      <c r="E24" s="3" t="s">
        <v>30</v>
      </c>
      <c r="F24" s="39"/>
      <c r="G24" s="39"/>
      <c r="H24" s="39"/>
      <c r="I24" s="38"/>
      <c r="K24" s="6"/>
    </row>
    <row r="25" spans="1:16" ht="11.1" customHeight="1" x14ac:dyDescent="0.25">
      <c r="A25" s="27"/>
      <c r="B25" s="28"/>
      <c r="C25" s="27"/>
      <c r="D25" s="28"/>
      <c r="E25" s="27"/>
      <c r="F25" s="29"/>
      <c r="G25" s="29"/>
      <c r="H25" s="29"/>
      <c r="I25" s="28"/>
      <c r="K25" s="6"/>
    </row>
    <row r="26" spans="1:16" ht="11.1" customHeight="1" x14ac:dyDescent="0.25">
      <c r="A26" s="27"/>
      <c r="B26" s="28"/>
      <c r="C26" s="27"/>
      <c r="D26" s="28"/>
      <c r="E26" s="27"/>
      <c r="F26" s="29"/>
      <c r="G26" s="29"/>
      <c r="H26" s="29"/>
      <c r="I26" s="28"/>
      <c r="K26" s="6"/>
    </row>
    <row r="27" spans="1:16" ht="11.1" customHeight="1" x14ac:dyDescent="0.25">
      <c r="A27" s="27"/>
      <c r="B27" s="28"/>
      <c r="C27" s="27"/>
      <c r="D27" s="28"/>
      <c r="E27" s="30" t="s">
        <v>31</v>
      </c>
      <c r="F27" s="30"/>
      <c r="G27" s="30"/>
      <c r="H27" s="30"/>
      <c r="I27" s="31"/>
      <c r="K27" s="6"/>
    </row>
    <row r="28" spans="1:16" ht="11.1" customHeight="1" x14ac:dyDescent="0.25">
      <c r="A28" s="34"/>
      <c r="B28" s="35"/>
      <c r="C28" s="34"/>
      <c r="D28" s="35"/>
      <c r="E28" s="32"/>
      <c r="F28" s="32"/>
      <c r="G28" s="32"/>
      <c r="H28" s="32"/>
      <c r="I28" s="33"/>
      <c r="K28" s="6"/>
    </row>
    <row r="29" spans="1:16" ht="11.1" customHeight="1" x14ac:dyDescent="0.25">
      <c r="A29" s="4"/>
      <c r="B29" s="26" t="s">
        <v>32</v>
      </c>
      <c r="C29" s="26"/>
      <c r="D29" s="26"/>
      <c r="E29" s="26"/>
      <c r="F29" s="26"/>
      <c r="G29" s="26"/>
      <c r="H29" s="26"/>
      <c r="I29" s="26"/>
      <c r="K29" s="6"/>
    </row>
    <row r="30" spans="1:16" ht="11.1" customHeight="1" x14ac:dyDescent="0.25">
      <c r="A30" s="12" t="s">
        <v>34</v>
      </c>
      <c r="B30" s="40" t="str">
        <f>INDEX(T_Edition[Bordereau],COUNTIF($A$1:A30,"Bon de pesée n°"))</f>
        <v>B040075558</v>
      </c>
      <c r="C30" s="40"/>
      <c r="D30" s="13"/>
      <c r="E30" s="12"/>
      <c r="F30" s="13" cm="1">
        <f t="array" ref="F30">INDEX(T_Edition[Heure],COUNTIF($A$1:A30,"Bon de pesée n°"))</f>
        <v>6.9444444444444441E-3</v>
      </c>
      <c r="G30" s="13"/>
      <c r="H30" s="13" t="s">
        <v>1</v>
      </c>
      <c r="I30" s="13"/>
      <c r="K30" s="6"/>
    </row>
    <row r="31" spans="1:16" ht="11.1" customHeight="1" x14ac:dyDescent="0.25">
      <c r="A31" s="37" t="s">
        <v>54</v>
      </c>
      <c r="B31" s="39"/>
      <c r="C31" s="39"/>
      <c r="D31" s="38"/>
      <c r="E31" s="37" t="s">
        <v>54</v>
      </c>
      <c r="F31" s="39"/>
      <c r="G31" s="39"/>
      <c r="H31" s="41"/>
      <c r="I31" s="42"/>
      <c r="K31" s="6"/>
    </row>
    <row r="32" spans="1:16" ht="11.1" customHeight="1" x14ac:dyDescent="0.25">
      <c r="A32" s="27"/>
      <c r="B32" s="29"/>
      <c r="C32" s="29"/>
      <c r="D32" s="28"/>
      <c r="E32" s="27"/>
      <c r="F32" s="29"/>
      <c r="G32" s="29"/>
      <c r="H32" s="43"/>
      <c r="I32" s="44"/>
      <c r="K32" s="6"/>
    </row>
    <row r="33" spans="1:11" ht="11.1" customHeight="1" x14ac:dyDescent="0.25">
      <c r="A33" s="27"/>
      <c r="B33" s="29"/>
      <c r="C33" s="29"/>
      <c r="D33" s="28"/>
      <c r="E33" s="27"/>
      <c r="F33" s="29"/>
      <c r="G33" s="29"/>
      <c r="H33" s="29"/>
      <c r="I33" s="28"/>
      <c r="K33" s="6"/>
    </row>
    <row r="34" spans="1:11" ht="11.1" customHeight="1" x14ac:dyDescent="0.25">
      <c r="A34" s="27"/>
      <c r="B34" s="29"/>
      <c r="C34" s="29"/>
      <c r="D34" s="28"/>
      <c r="E34" s="27"/>
      <c r="F34" s="29"/>
      <c r="G34" s="29"/>
      <c r="H34" s="29"/>
      <c r="I34" s="28"/>
      <c r="K34" s="6"/>
    </row>
    <row r="35" spans="1:11" ht="11.1" customHeight="1" x14ac:dyDescent="0.25">
      <c r="A35" s="27"/>
      <c r="B35" s="29"/>
      <c r="C35" s="29"/>
      <c r="D35" s="28"/>
      <c r="E35" s="27"/>
      <c r="F35" s="29"/>
      <c r="G35" s="29"/>
      <c r="H35" s="29"/>
      <c r="I35" s="28"/>
      <c r="K35" s="6"/>
    </row>
    <row r="36" spans="1:11" ht="11.1" customHeight="1" x14ac:dyDescent="0.25">
      <c r="A36" s="34"/>
      <c r="B36" s="36"/>
      <c r="C36" s="36"/>
      <c r="D36" s="35"/>
      <c r="E36" s="34"/>
      <c r="F36" s="36"/>
      <c r="G36" s="36"/>
      <c r="H36" s="36"/>
      <c r="I36" s="35"/>
      <c r="K36" s="6"/>
    </row>
    <row r="37" spans="1:11" ht="11.1" customHeight="1" x14ac:dyDescent="0.25">
      <c r="A37" s="22" t="s">
        <v>0</v>
      </c>
      <c r="B37" s="39" t="str" cm="1">
        <f t="array" aca="1" ref="B37" ca="1">INDEX(INDIRECT("T_Edition["&amp;LEFT(A37,LEN(A37)-2)&amp;"]"),COUNTIF($A$1:A30,"Bon de pesée n°"))</f>
        <v>XX456XX</v>
      </c>
      <c r="C37" s="39" t="e" cm="1">
        <f t="array" aca="1" ref="C37" ca="1">INDEX(INDIRECT("T_Edition["&amp;LEFT(B37,LEN(B37)-2)&amp;"]"),ROW($B$1))</f>
        <v>#REF!</v>
      </c>
      <c r="D37" s="38" t="e" cm="1">
        <f t="array" aca="1" ref="D37" ca="1">INDEX(INDIRECT("T_Edition["&amp;LEFT(C37,LEN(C37)-2)&amp;"]"),ROW($B$1))</f>
        <v>#REF!</v>
      </c>
      <c r="E37" s="24" t="s">
        <v>9</v>
      </c>
      <c r="F37" s="39"/>
      <c r="G37" s="39"/>
      <c r="H37" s="39"/>
      <c r="I37" s="38"/>
      <c r="K37" s="6"/>
    </row>
    <row r="38" spans="1:11" ht="11.1" customHeight="1" x14ac:dyDescent="0.25">
      <c r="A38" s="22" t="s">
        <v>2</v>
      </c>
      <c r="B38" s="29" cm="1">
        <f t="array" aca="1" ref="B38" ca="1">INDEX(INDIRECT("T_Edition["&amp;LEFT(A38,LEN(A38)-2)&amp;"]"),ROW($B$1))</f>
        <v>0</v>
      </c>
      <c r="C38" s="29"/>
      <c r="D38" s="28"/>
      <c r="E38" s="24" t="s">
        <v>10</v>
      </c>
      <c r="F38" s="24"/>
      <c r="G38" s="24" t="s">
        <v>11</v>
      </c>
      <c r="H38" s="29"/>
      <c r="I38" s="28"/>
      <c r="K38" s="6"/>
    </row>
    <row r="39" spans="1:11" ht="11.1" customHeight="1" x14ac:dyDescent="0.25">
      <c r="A39" s="22" t="s">
        <v>3</v>
      </c>
      <c r="B39" s="29" cm="1">
        <f t="array" aca="1" ref="B39" ca="1">INDEX(INDIRECT("T_Edition["&amp;LEFT(A39,LEN(A39)-2)&amp;"]"),ROW($B$1))</f>
        <v>0</v>
      </c>
      <c r="C39" s="29"/>
      <c r="D39" s="28"/>
      <c r="E39" s="24" t="s">
        <v>12</v>
      </c>
      <c r="F39" s="29"/>
      <c r="G39" s="29"/>
      <c r="H39" s="29"/>
      <c r="I39" s="28"/>
    </row>
    <row r="40" spans="1:11" ht="11.1" customHeight="1" x14ac:dyDescent="0.25">
      <c r="A40" s="22" t="s">
        <v>4</v>
      </c>
      <c r="B40" s="24" cm="1">
        <f t="array" aca="1" ref="B40" ca="1">INDEX(INDIRECT("T_Edition["&amp;LEFT(A40,LEN(A40)-2)&amp;"]"),COUNTIF($A$1:A40,"Bon de pesée n°"))</f>
        <v>35</v>
      </c>
      <c r="C40" s="29"/>
      <c r="D40" s="28"/>
      <c r="E40" s="27"/>
      <c r="F40" s="29"/>
      <c r="G40" s="29"/>
      <c r="H40" s="29"/>
      <c r="I40" s="28"/>
    </row>
    <row r="41" spans="1:11" ht="11.1" customHeight="1" x14ac:dyDescent="0.25">
      <c r="A41" s="22" t="s">
        <v>5</v>
      </c>
      <c r="B41" s="24">
        <f ca="1">INDEX(INDIRECT("T_Edition["&amp;LEFT(A41,LEN(A41)-2)&amp;"]"),MATCH("Bon de pesée n°",$A$1:A41,0))</f>
        <v>15</v>
      </c>
      <c r="C41" s="29" t="str" cm="1">
        <f t="array" ref="C41">INDEX(T_Edition[Unité, complément],COUNTIF($A$1:A41,"Bon de pesée n°"))</f>
        <v>T</v>
      </c>
      <c r="D41" s="28"/>
      <c r="E41" s="27"/>
      <c r="F41" s="29"/>
      <c r="G41" s="29"/>
      <c r="H41" s="29"/>
      <c r="I41" s="28"/>
    </row>
    <row r="42" spans="1:11" ht="11.1" customHeight="1" x14ac:dyDescent="0.25">
      <c r="A42" s="22" t="s">
        <v>6</v>
      </c>
      <c r="B42" s="24">
        <f ca="1">INDEX(INDIRECT("T_Edition["&amp;LEFT(A42,LEN(A42)-3)&amp;"]"),MATCH("Bon de pesée n°",$A$1:A42,0))</f>
        <v>15</v>
      </c>
      <c r="C42" s="29" t="str" cm="1">
        <f t="array" ref="C42">INDEX(T_Edition[Unité, complément2],COUNTIF($A$1:A42,"Bon de pesée n°"))</f>
        <v xml:space="preserve">T </v>
      </c>
      <c r="D42" s="28"/>
      <c r="E42" s="27"/>
      <c r="F42" s="29"/>
      <c r="G42" s="29"/>
      <c r="H42" s="29"/>
      <c r="I42" s="28"/>
    </row>
    <row r="43" spans="1:11" ht="11.1" customHeight="1" x14ac:dyDescent="0.25">
      <c r="A43" s="23" t="s">
        <v>7</v>
      </c>
      <c r="B43" s="25" cm="1">
        <f t="array" aca="1" ref="B43" ca="1">INDEX(INDIRECT("T_Edition["&amp;LEFT(A43,LEN(A43)-2)&amp;"]"),ROW($B$1))</f>
        <v>0</v>
      </c>
      <c r="C43" s="36">
        <f>'A éditer'!R32</f>
        <v>0</v>
      </c>
      <c r="D43" s="35"/>
      <c r="E43" s="34"/>
      <c r="F43" s="36"/>
      <c r="G43" s="36"/>
      <c r="H43" s="36"/>
      <c r="I43" s="35"/>
    </row>
    <row r="44" spans="1:11" ht="11.1" customHeight="1" x14ac:dyDescent="0.25">
      <c r="A44" s="18" t="str">
        <f t="shared" ref="A31:A52" si="1">A15</f>
        <v>Produit</v>
      </c>
      <c r="B44" s="39">
        <f>B15</f>
        <v>0</v>
      </c>
      <c r="C44" s="39"/>
      <c r="D44" s="39"/>
      <c r="E44" s="39"/>
      <c r="F44" s="39"/>
      <c r="G44" s="39"/>
      <c r="H44" s="39"/>
      <c r="I44" s="38"/>
    </row>
    <row r="45" spans="1:11" ht="11.1" customHeight="1" x14ac:dyDescent="0.25">
      <c r="A45" s="16" t="str">
        <f t="shared" si="1"/>
        <v>Code N.E.D.</v>
      </c>
      <c r="B45" s="36">
        <f>B16</f>
        <v>0</v>
      </c>
      <c r="C45" s="36"/>
      <c r="D45" s="36"/>
      <c r="E45" s="36"/>
      <c r="F45" s="36"/>
      <c r="G45" s="36"/>
      <c r="H45" s="36"/>
      <c r="I45" s="35"/>
    </row>
    <row r="46" spans="1:11" ht="11.1" customHeight="1" x14ac:dyDescent="0.25">
      <c r="A46" s="18" t="str">
        <f t="shared" si="1"/>
        <v>Quantité :</v>
      </c>
      <c r="B46" s="19">
        <f ca="1">B42</f>
        <v>15</v>
      </c>
      <c r="C46" s="39" t="str">
        <f>C42</f>
        <v xml:space="preserve">T </v>
      </c>
      <c r="D46" s="38"/>
      <c r="E46" s="18" t="s">
        <v>22</v>
      </c>
      <c r="F46" s="39"/>
      <c r="G46" s="39"/>
      <c r="H46" s="39"/>
      <c r="I46" s="38"/>
    </row>
    <row r="47" spans="1:11" ht="11.1" customHeight="1" x14ac:dyDescent="0.25">
      <c r="A47" s="15" t="str">
        <f t="shared" si="1"/>
        <v>Prix unitaire :</v>
      </c>
      <c r="B47" s="3">
        <f>B18</f>
        <v>0</v>
      </c>
      <c r="C47" s="29" t="str">
        <f>C18</f>
        <v>€</v>
      </c>
      <c r="D47" s="28"/>
      <c r="E47" s="15" t="s">
        <v>21</v>
      </c>
      <c r="F47" s="29"/>
      <c r="G47" s="29"/>
      <c r="H47" s="29"/>
      <c r="I47" s="28"/>
    </row>
    <row r="48" spans="1:11" ht="11.1" customHeight="1" x14ac:dyDescent="0.25">
      <c r="A48" s="15" t="str">
        <f t="shared" si="1"/>
        <v xml:space="preserve">Total H.T. : </v>
      </c>
      <c r="B48" s="3">
        <f ca="1">B46*B47</f>
        <v>0</v>
      </c>
      <c r="C48" s="29" t="str">
        <f>C19</f>
        <v>€</v>
      </c>
      <c r="D48" s="28"/>
      <c r="E48" s="15" t="s">
        <v>23</v>
      </c>
      <c r="F48" s="29"/>
      <c r="G48" s="29"/>
      <c r="H48" s="29"/>
      <c r="I48" s="28"/>
    </row>
    <row r="49" spans="1:9" ht="11.1" customHeight="1" x14ac:dyDescent="0.25">
      <c r="A49" s="15" t="str">
        <f t="shared" si="1"/>
        <v>Taxe :</v>
      </c>
      <c r="B49" s="3">
        <v>0</v>
      </c>
      <c r="C49" s="29">
        <f>C20</f>
        <v>0</v>
      </c>
      <c r="D49" s="28"/>
      <c r="E49" s="15" t="s">
        <v>24</v>
      </c>
      <c r="F49" s="29"/>
      <c r="G49" s="29"/>
      <c r="H49" s="29"/>
      <c r="I49" s="28"/>
    </row>
    <row r="50" spans="1:9" ht="11.1" customHeight="1" x14ac:dyDescent="0.25">
      <c r="A50" s="15" t="str">
        <f t="shared" si="1"/>
        <v>T.V.A. :</v>
      </c>
      <c r="B50" s="3">
        <v>0</v>
      </c>
      <c r="C50" s="29">
        <f>C21</f>
        <v>0</v>
      </c>
      <c r="D50" s="28"/>
      <c r="E50" s="15" t="s">
        <v>25</v>
      </c>
      <c r="F50" s="29"/>
      <c r="G50" s="29"/>
      <c r="H50" s="29"/>
      <c r="I50" s="28"/>
    </row>
    <row r="51" spans="1:9" ht="11.1" customHeight="1" x14ac:dyDescent="0.25">
      <c r="A51" s="15" t="str">
        <f t="shared" si="1"/>
        <v>Net à payer :</v>
      </c>
      <c r="B51" s="3">
        <f ca="1">(B50+B49+1)*B48</f>
        <v>0</v>
      </c>
      <c r="C51" s="29" t="str">
        <f>C22</f>
        <v>€</v>
      </c>
      <c r="D51" s="28"/>
      <c r="E51" s="15" t="s">
        <v>26</v>
      </c>
      <c r="F51" s="29"/>
      <c r="G51" s="29"/>
      <c r="H51" s="29"/>
      <c r="I51" s="28"/>
    </row>
    <row r="52" spans="1:9" ht="11.1" customHeight="1" x14ac:dyDescent="0.25">
      <c r="A52" s="15">
        <f t="shared" si="1"/>
        <v>0</v>
      </c>
      <c r="B52" s="3"/>
      <c r="C52" s="36"/>
      <c r="D52" s="35"/>
      <c r="E52" s="16" t="s">
        <v>27</v>
      </c>
      <c r="F52" s="36"/>
      <c r="G52" s="36"/>
      <c r="H52" s="36"/>
      <c r="I52" s="35"/>
    </row>
    <row r="53" spans="1:9" ht="11.1" customHeight="1" x14ac:dyDescent="0.25">
      <c r="A53" s="37" t="s">
        <v>28</v>
      </c>
      <c r="B53" s="38"/>
      <c r="C53" s="37" t="s">
        <v>29</v>
      </c>
      <c r="D53" s="38"/>
      <c r="E53" s="3" t="s">
        <v>30</v>
      </c>
      <c r="F53" s="39"/>
      <c r="G53" s="39"/>
      <c r="H53" s="39"/>
      <c r="I53" s="38"/>
    </row>
    <row r="54" spans="1:9" ht="11.1" customHeight="1" x14ac:dyDescent="0.25">
      <c r="A54" s="27"/>
      <c r="B54" s="28"/>
      <c r="C54" s="27"/>
      <c r="D54" s="28"/>
      <c r="E54" s="27"/>
      <c r="F54" s="29"/>
      <c r="G54" s="29"/>
      <c r="H54" s="29"/>
      <c r="I54" s="28"/>
    </row>
    <row r="55" spans="1:9" ht="11.1" customHeight="1" x14ac:dyDescent="0.25">
      <c r="A55" s="27"/>
      <c r="B55" s="28"/>
      <c r="C55" s="27"/>
      <c r="D55" s="28"/>
      <c r="E55" s="27"/>
      <c r="F55" s="29"/>
      <c r="G55" s="29"/>
      <c r="H55" s="29"/>
      <c r="I55" s="28"/>
    </row>
    <row r="56" spans="1:9" ht="11.1" customHeight="1" x14ac:dyDescent="0.25">
      <c r="A56" s="27"/>
      <c r="B56" s="28"/>
      <c r="C56" s="27"/>
      <c r="D56" s="28"/>
      <c r="E56" s="30" t="s">
        <v>31</v>
      </c>
      <c r="F56" s="30"/>
      <c r="G56" s="30"/>
      <c r="H56" s="30"/>
      <c r="I56" s="31"/>
    </row>
    <row r="57" spans="1:9" ht="11.1" customHeight="1" x14ac:dyDescent="0.25">
      <c r="A57" s="34"/>
      <c r="B57" s="35"/>
      <c r="C57" s="34"/>
      <c r="D57" s="35"/>
      <c r="E57" s="32"/>
      <c r="F57" s="32"/>
      <c r="G57" s="32"/>
      <c r="H57" s="32"/>
      <c r="I57" s="33"/>
    </row>
    <row r="58" spans="1:9" ht="11.1" customHeight="1" x14ac:dyDescent="0.25">
      <c r="A58" s="4"/>
      <c r="B58" s="26" t="s">
        <v>32</v>
      </c>
      <c r="C58" s="26"/>
      <c r="D58" s="26"/>
      <c r="E58" s="26"/>
      <c r="F58" s="26"/>
      <c r="G58" s="26"/>
      <c r="H58" s="26"/>
      <c r="I58" s="26"/>
    </row>
    <row r="59" spans="1:9" ht="11.1" customHeight="1" x14ac:dyDescent="0.25">
      <c r="A59" s="12" t="s">
        <v>34</v>
      </c>
      <c r="B59" s="40" t="str">
        <f>INDEX(T_Edition[Bordereau],COUNTIF($A$1:A59,"Bon de pesée n°"))</f>
        <v>B040075559</v>
      </c>
      <c r="C59" s="40"/>
      <c r="D59" s="13"/>
      <c r="E59" s="12"/>
      <c r="F59" s="13" cm="1">
        <f t="array" ref="F59">INDEX(T_Edition[Heure],COUNTIF($A$1:A59,"Bon de pesée n°"))</f>
        <v>4.8611111111111098E-2</v>
      </c>
      <c r="G59" s="13"/>
      <c r="H59" s="13" t="s">
        <v>1</v>
      </c>
      <c r="I59" s="13"/>
    </row>
    <row r="60" spans="1:9" ht="11.1" customHeight="1" x14ac:dyDescent="0.25">
      <c r="A60" s="37" t="s">
        <v>54</v>
      </c>
      <c r="B60" s="39"/>
      <c r="C60" s="39"/>
      <c r="D60" s="38"/>
      <c r="E60" s="37" t="s">
        <v>54</v>
      </c>
      <c r="F60" s="39"/>
      <c r="G60" s="39"/>
      <c r="H60" s="41"/>
      <c r="I60" s="42"/>
    </row>
    <row r="61" spans="1:9" ht="11.1" customHeight="1" x14ac:dyDescent="0.25">
      <c r="A61" s="27"/>
      <c r="B61" s="29"/>
      <c r="C61" s="29"/>
      <c r="D61" s="28"/>
      <c r="E61" s="27"/>
      <c r="F61" s="29"/>
      <c r="G61" s="29"/>
      <c r="H61" s="43"/>
      <c r="I61" s="44"/>
    </row>
    <row r="62" spans="1:9" ht="11.1" customHeight="1" x14ac:dyDescent="0.25">
      <c r="A62" s="27"/>
      <c r="B62" s="29"/>
      <c r="C62" s="29"/>
      <c r="D62" s="28"/>
      <c r="E62" s="27"/>
      <c r="F62" s="29"/>
      <c r="G62" s="29"/>
      <c r="H62" s="29"/>
      <c r="I62" s="28"/>
    </row>
    <row r="63" spans="1:9" ht="11.1" customHeight="1" x14ac:dyDescent="0.25">
      <c r="A63" s="27"/>
      <c r="B63" s="29"/>
      <c r="C63" s="29"/>
      <c r="D63" s="28"/>
      <c r="E63" s="27"/>
      <c r="F63" s="29"/>
      <c r="G63" s="29"/>
      <c r="H63" s="29"/>
      <c r="I63" s="28"/>
    </row>
    <row r="64" spans="1:9" ht="11.1" customHeight="1" x14ac:dyDescent="0.25">
      <c r="A64" s="27"/>
      <c r="B64" s="29"/>
      <c r="C64" s="29"/>
      <c r="D64" s="28"/>
      <c r="E64" s="27"/>
      <c r="F64" s="29"/>
      <c r="G64" s="29"/>
      <c r="H64" s="29"/>
      <c r="I64" s="28"/>
    </row>
    <row r="65" spans="1:9" ht="11.1" customHeight="1" x14ac:dyDescent="0.25">
      <c r="A65" s="34"/>
      <c r="B65" s="36"/>
      <c r="C65" s="36"/>
      <c r="D65" s="35"/>
      <c r="E65" s="34"/>
      <c r="F65" s="36"/>
      <c r="G65" s="36"/>
      <c r="H65" s="36"/>
      <c r="I65" s="35"/>
    </row>
    <row r="66" spans="1:9" ht="11.1" customHeight="1" x14ac:dyDescent="0.25">
      <c r="A66" s="15" t="s">
        <v>0</v>
      </c>
      <c r="B66" s="39" t="str" cm="1">
        <f t="array" aca="1" ref="B66" ca="1">INDEX(INDIRECT("T_Edition["&amp;LEFT(A66,LEN(A66)-2)&amp;"]"),COUNTIF($A$1:A59,"Bon de pesée n°"))</f>
        <v>XX456XX</v>
      </c>
      <c r="C66" s="39" t="e" cm="1">
        <f t="array" aca="1" ref="C66" ca="1">INDEX(INDIRECT("T_Edition["&amp;LEFT(B66,LEN(B66)-2)&amp;"]"),ROW($B$1))</f>
        <v>#REF!</v>
      </c>
      <c r="D66" s="38" t="e" cm="1">
        <f t="array" aca="1" ref="D66" ca="1">INDEX(INDIRECT("T_Edition["&amp;LEFT(C66,LEN(C66)-2)&amp;"]"),ROW($B$1))</f>
        <v>#REF!</v>
      </c>
      <c r="E66" s="14" t="s">
        <v>9</v>
      </c>
      <c r="F66" s="39"/>
      <c r="G66" s="39"/>
      <c r="H66" s="39"/>
      <c r="I66" s="38"/>
    </row>
    <row r="67" spans="1:9" ht="11.1" customHeight="1" x14ac:dyDescent="0.25">
      <c r="A67" s="15" t="s">
        <v>2</v>
      </c>
      <c r="B67" s="29" cm="1">
        <f t="array" aca="1" ref="B67" ca="1">INDEX(INDIRECT("T_Edition["&amp;LEFT(A67,LEN(A67)-2)&amp;"]"),ROW($B$1))</f>
        <v>0</v>
      </c>
      <c r="C67" s="29"/>
      <c r="D67" s="28"/>
      <c r="E67" s="14" t="s">
        <v>10</v>
      </c>
      <c r="F67" s="14"/>
      <c r="G67" s="14" t="s">
        <v>11</v>
      </c>
      <c r="H67" s="29"/>
      <c r="I67" s="28"/>
    </row>
    <row r="68" spans="1:9" ht="11.1" customHeight="1" x14ac:dyDescent="0.25">
      <c r="A68" s="15" t="s">
        <v>3</v>
      </c>
      <c r="B68" s="29" cm="1">
        <f t="array" aca="1" ref="B68" ca="1">INDEX(INDIRECT("T_Edition["&amp;LEFT(A68,LEN(A68)-2)&amp;"]"),ROW($B$1))</f>
        <v>0</v>
      </c>
      <c r="C68" s="29"/>
      <c r="D68" s="28"/>
      <c r="E68" s="14" t="s">
        <v>12</v>
      </c>
      <c r="F68" s="29"/>
      <c r="G68" s="29"/>
      <c r="H68" s="29"/>
      <c r="I68" s="28"/>
    </row>
    <row r="69" spans="1:9" ht="11.1" customHeight="1" x14ac:dyDescent="0.25">
      <c r="A69" s="15" t="s">
        <v>4</v>
      </c>
      <c r="B69" s="14" cm="1">
        <f t="array" aca="1" ref="B69" ca="1">INDEX(INDIRECT("T_Edition["&amp;LEFT(A69,LEN(A69)-2)&amp;"]"),COUNTIF($A$1:A69,"Bon de pesée n°"))</f>
        <v>36</v>
      </c>
      <c r="C69" s="29"/>
      <c r="D69" s="28"/>
      <c r="E69" s="27"/>
      <c r="F69" s="29"/>
      <c r="G69" s="29"/>
      <c r="H69" s="29"/>
      <c r="I69" s="28"/>
    </row>
    <row r="70" spans="1:9" ht="11.1" customHeight="1" x14ac:dyDescent="0.25">
      <c r="A70" s="15" t="s">
        <v>5</v>
      </c>
      <c r="B70" s="14">
        <f ca="1">INDEX(INDIRECT("T_Edition["&amp;LEFT(A70,LEN(A70)-2)&amp;"]"),MATCH("Bon de pesée n°",$A$1:A70,0))</f>
        <v>15</v>
      </c>
      <c r="C70" s="29" t="str" cm="1">
        <f t="array" ref="C70">INDEX(T_Edition[Unité, complément],COUNTIF($A$1:A70,"Bon de pesée n°"))</f>
        <v>T</v>
      </c>
      <c r="D70" s="28"/>
      <c r="E70" s="27"/>
      <c r="F70" s="29"/>
      <c r="G70" s="29"/>
      <c r="H70" s="29"/>
      <c r="I70" s="28"/>
    </row>
    <row r="71" spans="1:9" ht="11.1" customHeight="1" x14ac:dyDescent="0.25">
      <c r="A71" s="15" t="s">
        <v>6</v>
      </c>
      <c r="B71" s="14">
        <f ca="1">INDEX(INDIRECT("T_Edition["&amp;LEFT(A71,LEN(A71)-3)&amp;"]"),MATCH("Bon de pesée n°",$A$1:A71,0))</f>
        <v>15</v>
      </c>
      <c r="C71" s="29" t="str" cm="1">
        <f t="array" ref="C71">INDEX(T_Edition[Unité, complément2],COUNTIF($A$1:A71,"Bon de pesée n°"))</f>
        <v xml:space="preserve">T </v>
      </c>
      <c r="D71" s="28"/>
      <c r="E71" s="27"/>
      <c r="F71" s="29"/>
      <c r="G71" s="29"/>
      <c r="H71" s="29"/>
      <c r="I71" s="28"/>
    </row>
    <row r="72" spans="1:9" ht="11.1" customHeight="1" x14ac:dyDescent="0.25">
      <c r="A72" s="16" t="s">
        <v>7</v>
      </c>
      <c r="B72" s="17" cm="1">
        <f t="array" aca="1" ref="B72" ca="1">INDEX(INDIRECT("T_Edition["&amp;LEFT(A72,LEN(A72)-2)&amp;"]"),ROW($B$1))</f>
        <v>0</v>
      </c>
      <c r="C72" s="36">
        <f>'A éditer'!R61</f>
        <v>0</v>
      </c>
      <c r="D72" s="35"/>
      <c r="E72" s="34"/>
      <c r="F72" s="36"/>
      <c r="G72" s="36"/>
      <c r="H72" s="36"/>
      <c r="I72" s="35"/>
    </row>
    <row r="73" spans="1:9" ht="11.1" customHeight="1" x14ac:dyDescent="0.25">
      <c r="A73" s="18" t="str">
        <f t="shared" ref="A60:A81" si="2">A44</f>
        <v>Produit</v>
      </c>
      <c r="B73" s="39">
        <f>B44</f>
        <v>0</v>
      </c>
      <c r="C73" s="39"/>
      <c r="D73" s="39"/>
      <c r="E73" s="39"/>
      <c r="F73" s="39"/>
      <c r="G73" s="39"/>
      <c r="H73" s="39"/>
      <c r="I73" s="38"/>
    </row>
    <row r="74" spans="1:9" ht="11.1" customHeight="1" x14ac:dyDescent="0.25">
      <c r="A74" s="16" t="str">
        <f t="shared" si="2"/>
        <v>Code N.E.D.</v>
      </c>
      <c r="B74" s="36">
        <f>B45</f>
        <v>0</v>
      </c>
      <c r="C74" s="36"/>
      <c r="D74" s="36"/>
      <c r="E74" s="36"/>
      <c r="F74" s="36"/>
      <c r="G74" s="36"/>
      <c r="H74" s="36"/>
      <c r="I74" s="35"/>
    </row>
    <row r="75" spans="1:9" ht="11.1" customHeight="1" x14ac:dyDescent="0.25">
      <c r="A75" s="18" t="str">
        <f t="shared" si="2"/>
        <v>Quantité :</v>
      </c>
      <c r="B75" s="19">
        <f ca="1">B71</f>
        <v>15</v>
      </c>
      <c r="C75" s="39" t="str">
        <f>C71</f>
        <v xml:space="preserve">T </v>
      </c>
      <c r="D75" s="38"/>
      <c r="E75" s="18" t="s">
        <v>22</v>
      </c>
      <c r="F75" s="39"/>
      <c r="G75" s="39"/>
      <c r="H75" s="39"/>
      <c r="I75" s="38"/>
    </row>
    <row r="76" spans="1:9" ht="11.1" customHeight="1" x14ac:dyDescent="0.25">
      <c r="A76" s="15" t="str">
        <f t="shared" si="2"/>
        <v>Prix unitaire :</v>
      </c>
      <c r="B76" s="14">
        <f>B47</f>
        <v>0</v>
      </c>
      <c r="C76" s="29" t="str">
        <f>C47</f>
        <v>€</v>
      </c>
      <c r="D76" s="28"/>
      <c r="E76" s="15" t="s">
        <v>21</v>
      </c>
      <c r="F76" s="29"/>
      <c r="G76" s="29"/>
      <c r="H76" s="29"/>
      <c r="I76" s="28"/>
    </row>
    <row r="77" spans="1:9" ht="11.1" customHeight="1" x14ac:dyDescent="0.25">
      <c r="A77" s="15" t="str">
        <f t="shared" si="2"/>
        <v xml:space="preserve">Total H.T. : </v>
      </c>
      <c r="B77" s="14">
        <f ca="1">B75*B76</f>
        <v>0</v>
      </c>
      <c r="C77" s="29" t="str">
        <f>C48</f>
        <v>€</v>
      </c>
      <c r="D77" s="28"/>
      <c r="E77" s="15" t="s">
        <v>23</v>
      </c>
      <c r="F77" s="29"/>
      <c r="G77" s="29"/>
      <c r="H77" s="29"/>
      <c r="I77" s="28"/>
    </row>
    <row r="78" spans="1:9" ht="11.1" customHeight="1" x14ac:dyDescent="0.25">
      <c r="A78" s="15" t="str">
        <f t="shared" si="2"/>
        <v>Taxe :</v>
      </c>
      <c r="B78" s="14">
        <v>0</v>
      </c>
      <c r="C78" s="29">
        <f>C49</f>
        <v>0</v>
      </c>
      <c r="D78" s="28"/>
      <c r="E78" s="15" t="s">
        <v>24</v>
      </c>
      <c r="F78" s="29"/>
      <c r="G78" s="29"/>
      <c r="H78" s="29"/>
      <c r="I78" s="28"/>
    </row>
    <row r="79" spans="1:9" ht="11.1" customHeight="1" x14ac:dyDescent="0.25">
      <c r="A79" s="15" t="str">
        <f t="shared" si="2"/>
        <v>T.V.A. :</v>
      </c>
      <c r="B79" s="14">
        <v>0</v>
      </c>
      <c r="C79" s="29">
        <f>C50</f>
        <v>0</v>
      </c>
      <c r="D79" s="28"/>
      <c r="E79" s="15" t="s">
        <v>25</v>
      </c>
      <c r="F79" s="29"/>
      <c r="G79" s="29"/>
      <c r="H79" s="29"/>
      <c r="I79" s="28"/>
    </row>
    <row r="80" spans="1:9" ht="11.1" customHeight="1" x14ac:dyDescent="0.25">
      <c r="A80" s="15" t="str">
        <f t="shared" si="2"/>
        <v>Net à payer :</v>
      </c>
      <c r="B80" s="14">
        <f ca="1">(B79+B78+1)*B77</f>
        <v>0</v>
      </c>
      <c r="C80" s="29" t="str">
        <f>C51</f>
        <v>€</v>
      </c>
      <c r="D80" s="28"/>
      <c r="E80" s="15" t="s">
        <v>26</v>
      </c>
      <c r="F80" s="29"/>
      <c r="G80" s="29"/>
      <c r="H80" s="29"/>
      <c r="I80" s="28"/>
    </row>
    <row r="81" spans="1:9" ht="11.1" customHeight="1" x14ac:dyDescent="0.25">
      <c r="A81" s="15">
        <f t="shared" si="2"/>
        <v>0</v>
      </c>
      <c r="B81" s="14"/>
      <c r="C81" s="36"/>
      <c r="D81" s="35"/>
      <c r="E81" s="16" t="s">
        <v>27</v>
      </c>
      <c r="F81" s="36"/>
      <c r="G81" s="36"/>
      <c r="H81" s="36"/>
      <c r="I81" s="35"/>
    </row>
    <row r="82" spans="1:9" ht="11.1" customHeight="1" x14ac:dyDescent="0.25">
      <c r="A82" s="37" t="s">
        <v>28</v>
      </c>
      <c r="B82" s="38"/>
      <c r="C82" s="37" t="s">
        <v>29</v>
      </c>
      <c r="D82" s="38"/>
      <c r="E82" s="14" t="s">
        <v>30</v>
      </c>
      <c r="F82" s="39"/>
      <c r="G82" s="39"/>
      <c r="H82" s="39"/>
      <c r="I82" s="38"/>
    </row>
    <row r="83" spans="1:9" ht="11.1" customHeight="1" x14ac:dyDescent="0.25">
      <c r="A83" s="27"/>
      <c r="B83" s="28"/>
      <c r="C83" s="27"/>
      <c r="D83" s="28"/>
      <c r="E83" s="27"/>
      <c r="F83" s="29"/>
      <c r="G83" s="29"/>
      <c r="H83" s="29"/>
      <c r="I83" s="28"/>
    </row>
    <row r="84" spans="1:9" ht="11.1" customHeight="1" x14ac:dyDescent="0.25">
      <c r="A84" s="27"/>
      <c r="B84" s="28"/>
      <c r="C84" s="27"/>
      <c r="D84" s="28"/>
      <c r="E84" s="27"/>
      <c r="F84" s="29"/>
      <c r="G84" s="29"/>
      <c r="H84" s="29"/>
      <c r="I84" s="28"/>
    </row>
    <row r="85" spans="1:9" ht="11.1" customHeight="1" x14ac:dyDescent="0.25">
      <c r="A85" s="27"/>
      <c r="B85" s="28"/>
      <c r="C85" s="27"/>
      <c r="D85" s="28"/>
      <c r="E85" s="30" t="s">
        <v>31</v>
      </c>
      <c r="F85" s="30"/>
      <c r="G85" s="30"/>
      <c r="H85" s="30"/>
      <c r="I85" s="31"/>
    </row>
    <row r="86" spans="1:9" ht="11.1" customHeight="1" x14ac:dyDescent="0.25">
      <c r="A86" s="34"/>
      <c r="B86" s="35"/>
      <c r="C86" s="34"/>
      <c r="D86" s="35"/>
      <c r="E86" s="32"/>
      <c r="F86" s="32"/>
      <c r="G86" s="32"/>
      <c r="H86" s="32"/>
      <c r="I86" s="33"/>
    </row>
    <row r="87" spans="1:9" ht="11.1" customHeight="1" x14ac:dyDescent="0.25">
      <c r="A87" s="4"/>
      <c r="B87" s="26" t="s">
        <v>32</v>
      </c>
      <c r="C87" s="26"/>
      <c r="D87" s="26"/>
      <c r="E87" s="26"/>
      <c r="F87" s="26"/>
      <c r="G87" s="26"/>
      <c r="H87" s="26"/>
      <c r="I87" s="26"/>
    </row>
    <row r="88" spans="1:9" ht="11.1" customHeight="1" x14ac:dyDescent="0.25">
      <c r="A88" s="5"/>
      <c r="B88" s="5"/>
      <c r="C88" s="5"/>
      <c r="D88" s="5"/>
      <c r="E88" s="5"/>
      <c r="F88" s="5"/>
      <c r="G88" s="5"/>
      <c r="H88" s="5"/>
      <c r="I88" s="5"/>
    </row>
    <row r="89" spans="1:9" ht="11.1" customHeight="1" x14ac:dyDescent="0.25">
      <c r="A89" s="5"/>
      <c r="B89" s="5"/>
      <c r="C89" s="5"/>
      <c r="D89" s="5"/>
      <c r="E89" s="5"/>
      <c r="F89" s="5"/>
      <c r="G89" s="5"/>
      <c r="H89" s="5"/>
      <c r="I89" s="5"/>
    </row>
    <row r="90" spans="1:9" ht="11.1" customHeight="1" x14ac:dyDescent="0.25">
      <c r="A90" s="5"/>
      <c r="B90" s="5"/>
      <c r="C90" s="5"/>
      <c r="D90" s="5"/>
      <c r="E90" s="5"/>
      <c r="F90" s="5"/>
      <c r="G90" s="5"/>
      <c r="H90" s="5"/>
      <c r="I90" s="5"/>
    </row>
    <row r="91" spans="1:9" ht="11.1" customHeight="1" x14ac:dyDescent="0.25">
      <c r="A91" s="5"/>
      <c r="B91" s="5"/>
      <c r="C91" s="5"/>
      <c r="D91" s="5"/>
      <c r="E91" s="5"/>
      <c r="F91" s="5"/>
      <c r="G91" s="5"/>
      <c r="H91" s="5"/>
      <c r="I91" s="5"/>
    </row>
    <row r="92" spans="1:9" ht="11.1" customHeight="1" x14ac:dyDescent="0.25">
      <c r="A92" s="5"/>
      <c r="B92" s="5"/>
      <c r="C92" s="5"/>
      <c r="D92" s="5"/>
      <c r="E92" s="5"/>
      <c r="F92" s="5"/>
      <c r="G92" s="5"/>
      <c r="H92" s="5"/>
      <c r="I92" s="5"/>
    </row>
    <row r="93" spans="1:9" ht="11.1" customHeight="1" x14ac:dyDescent="0.25">
      <c r="A93" s="5"/>
      <c r="B93" s="5"/>
      <c r="C93" s="5"/>
      <c r="D93" s="5"/>
      <c r="E93" s="5"/>
      <c r="F93" s="5"/>
      <c r="G93" s="5"/>
      <c r="H93" s="5"/>
      <c r="I93" s="5"/>
    </row>
    <row r="94" spans="1:9" ht="11.1" customHeight="1" x14ac:dyDescent="0.25">
      <c r="A94" s="5"/>
      <c r="B94" s="5"/>
      <c r="C94" s="5"/>
      <c r="D94" s="5"/>
      <c r="E94" s="5"/>
      <c r="F94" s="5"/>
      <c r="G94" s="5"/>
      <c r="H94" s="5"/>
      <c r="I94" s="5"/>
    </row>
    <row r="95" spans="1:9" ht="11.1" customHeight="1" x14ac:dyDescent="0.25">
      <c r="A95" s="5"/>
      <c r="B95" s="5"/>
      <c r="C95" s="5"/>
      <c r="D95" s="5"/>
      <c r="E95" s="5"/>
      <c r="F95" s="5"/>
      <c r="G95" s="5"/>
      <c r="H95" s="5"/>
      <c r="I95" s="5"/>
    </row>
    <row r="96" spans="1:9" ht="11.1" customHeight="1" x14ac:dyDescent="0.25">
      <c r="A96" s="5"/>
      <c r="B96" s="5"/>
      <c r="C96" s="5"/>
      <c r="D96" s="5"/>
      <c r="E96" s="5"/>
      <c r="F96" s="5"/>
      <c r="G96" s="5"/>
      <c r="H96" s="5"/>
      <c r="I96" s="5"/>
    </row>
    <row r="97" spans="1:9" ht="11.1" customHeight="1" x14ac:dyDescent="0.25">
      <c r="A97" s="5"/>
      <c r="B97" s="5"/>
      <c r="C97" s="5"/>
      <c r="D97" s="5"/>
      <c r="E97" s="5"/>
      <c r="F97" s="5"/>
      <c r="G97" s="5"/>
      <c r="H97" s="5"/>
      <c r="I97" s="5"/>
    </row>
    <row r="98" spans="1:9" ht="11.1" customHeight="1" x14ac:dyDescent="0.25">
      <c r="A98" s="5"/>
      <c r="B98" s="5"/>
      <c r="C98" s="5"/>
      <c r="D98" s="5"/>
      <c r="E98" s="5"/>
      <c r="F98" s="5"/>
      <c r="G98" s="5"/>
      <c r="H98" s="5"/>
      <c r="I98" s="5"/>
    </row>
    <row r="99" spans="1:9" ht="11.1" customHeight="1" x14ac:dyDescent="0.25">
      <c r="A99" s="5"/>
      <c r="B99" s="5"/>
      <c r="C99" s="5"/>
      <c r="D99" s="5"/>
      <c r="E99" s="5"/>
      <c r="F99" s="5"/>
      <c r="G99" s="5"/>
      <c r="H99" s="5"/>
      <c r="I99" s="5"/>
    </row>
    <row r="100" spans="1:9" ht="11.1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</row>
    <row r="101" spans="1:9" ht="11.1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</row>
    <row r="102" spans="1:9" ht="11.1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</row>
    <row r="103" spans="1:9" ht="11.1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</row>
    <row r="104" spans="1:9" ht="11.1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</row>
    <row r="105" spans="1:9" ht="11.1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</row>
    <row r="106" spans="1:9" ht="11.1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</row>
    <row r="107" spans="1:9" ht="11.1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</row>
    <row r="108" spans="1:9" ht="11.1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</row>
    <row r="109" spans="1:9" ht="11.1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</row>
    <row r="110" spans="1:9" ht="11.1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</row>
    <row r="111" spans="1:9" ht="11.1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</row>
    <row r="112" spans="1:9" ht="11.1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</row>
    <row r="113" spans="1:9" ht="11.1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</row>
    <row r="114" spans="1:9" ht="11.1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</row>
    <row r="115" spans="1:9" ht="11.1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</row>
    <row r="116" spans="1:9" ht="11.1" customHeight="1" x14ac:dyDescent="0.25">
      <c r="A116" s="1"/>
      <c r="B116" s="1"/>
      <c r="C116" s="1"/>
      <c r="D116" s="1"/>
      <c r="E116" s="1"/>
      <c r="F116" s="1"/>
      <c r="G116" s="1"/>
      <c r="H116" s="1"/>
      <c r="I116" s="2"/>
    </row>
  </sheetData>
  <mergeCells count="174">
    <mergeCell ref="A56:B56"/>
    <mergeCell ref="C56:D56"/>
    <mergeCell ref="A57:B57"/>
    <mergeCell ref="C57:D57"/>
    <mergeCell ref="B58:I58"/>
    <mergeCell ref="C40:D40"/>
    <mergeCell ref="C41:D41"/>
    <mergeCell ref="A53:B53"/>
    <mergeCell ref="C53:D53"/>
    <mergeCell ref="F53:I53"/>
    <mergeCell ref="A54:B54"/>
    <mergeCell ref="C54:D54"/>
    <mergeCell ref="E54:I55"/>
    <mergeCell ref="A55:B55"/>
    <mergeCell ref="C55:D55"/>
    <mergeCell ref="C50:D50"/>
    <mergeCell ref="F50:I50"/>
    <mergeCell ref="C51:D51"/>
    <mergeCell ref="F51:I51"/>
    <mergeCell ref="C52:D52"/>
    <mergeCell ref="F52:I52"/>
    <mergeCell ref="C42:D42"/>
    <mergeCell ref="E42:I42"/>
    <mergeCell ref="C43:D43"/>
    <mergeCell ref="E43:I43"/>
    <mergeCell ref="B44:I44"/>
    <mergeCell ref="B37:D37"/>
    <mergeCell ref="F37:I37"/>
    <mergeCell ref="B38:D38"/>
    <mergeCell ref="H38:I38"/>
    <mergeCell ref="B39:D39"/>
    <mergeCell ref="F39:I39"/>
    <mergeCell ref="A34:D34"/>
    <mergeCell ref="E34:I34"/>
    <mergeCell ref="A35:D35"/>
    <mergeCell ref="E35:I35"/>
    <mergeCell ref="A36:D36"/>
    <mergeCell ref="E36:I36"/>
    <mergeCell ref="E31:G31"/>
    <mergeCell ref="A32:D32"/>
    <mergeCell ref="E32:G32"/>
    <mergeCell ref="A33:D33"/>
    <mergeCell ref="E33:I33"/>
    <mergeCell ref="E25:I26"/>
    <mergeCell ref="B1:C1"/>
    <mergeCell ref="B29:I29"/>
    <mergeCell ref="B30:C30"/>
    <mergeCell ref="C11:D11"/>
    <mergeCell ref="C12:D12"/>
    <mergeCell ref="F20:I20"/>
    <mergeCell ref="F21:I21"/>
    <mergeCell ref="F22:I22"/>
    <mergeCell ref="F23:I23"/>
    <mergeCell ref="F24:I24"/>
    <mergeCell ref="F17:I17"/>
    <mergeCell ref="B15:I15"/>
    <mergeCell ref="B16:I16"/>
    <mergeCell ref="F18:I18"/>
    <mergeCell ref="F19:I19"/>
    <mergeCell ref="C27:D27"/>
    <mergeCell ref="C28:D28"/>
    <mergeCell ref="A26:B26"/>
    <mergeCell ref="A27:B27"/>
    <mergeCell ref="A28:B28"/>
    <mergeCell ref="C22:D22"/>
    <mergeCell ref="C23:D23"/>
    <mergeCell ref="C24:D24"/>
    <mergeCell ref="C25:D25"/>
    <mergeCell ref="C26:D26"/>
    <mergeCell ref="A31:D31"/>
    <mergeCell ref="C20:D20"/>
    <mergeCell ref="C21:D21"/>
    <mergeCell ref="B8:D8"/>
    <mergeCell ref="B9:D9"/>
    <mergeCell ref="B10:D10"/>
    <mergeCell ref="C13:D13"/>
    <mergeCell ref="C14:D14"/>
    <mergeCell ref="A24:B24"/>
    <mergeCell ref="A25:B25"/>
    <mergeCell ref="A2:D2"/>
    <mergeCell ref="A3:D3"/>
    <mergeCell ref="A4:D4"/>
    <mergeCell ref="A5:D5"/>
    <mergeCell ref="A6:D6"/>
    <mergeCell ref="A7:D7"/>
    <mergeCell ref="E2:G2"/>
    <mergeCell ref="E3:G3"/>
    <mergeCell ref="E4:I4"/>
    <mergeCell ref="E5:I5"/>
    <mergeCell ref="E6:I6"/>
    <mergeCell ref="E7:I7"/>
    <mergeCell ref="H2:I3"/>
    <mergeCell ref="F8:I8"/>
    <mergeCell ref="H31:I32"/>
    <mergeCell ref="E56:I57"/>
    <mergeCell ref="E40:I40"/>
    <mergeCell ref="E41:I41"/>
    <mergeCell ref="B45:I45"/>
    <mergeCell ref="C46:D46"/>
    <mergeCell ref="F46:I46"/>
    <mergeCell ref="C47:D47"/>
    <mergeCell ref="F47:I47"/>
    <mergeCell ref="C48:D48"/>
    <mergeCell ref="F48:I48"/>
    <mergeCell ref="C49:D49"/>
    <mergeCell ref="F49:I49"/>
    <mergeCell ref="E27:I28"/>
    <mergeCell ref="H9:I9"/>
    <mergeCell ref="F10:I10"/>
    <mergeCell ref="E13:I13"/>
    <mergeCell ref="E14:I14"/>
    <mergeCell ref="E12:I12"/>
    <mergeCell ref="E11:I11"/>
    <mergeCell ref="C17:D17"/>
    <mergeCell ref="C18:D18"/>
    <mergeCell ref="C19:D19"/>
    <mergeCell ref="B59:C59"/>
    <mergeCell ref="A60:D60"/>
    <mergeCell ref="E60:G60"/>
    <mergeCell ref="H60:I61"/>
    <mergeCell ref="A61:D61"/>
    <mergeCell ref="E61:G61"/>
    <mergeCell ref="A62:D62"/>
    <mergeCell ref="E62:I62"/>
    <mergeCell ref="A63:D63"/>
    <mergeCell ref="E63:I63"/>
    <mergeCell ref="A64:D64"/>
    <mergeCell ref="E64:I64"/>
    <mergeCell ref="A65:D65"/>
    <mergeCell ref="E65:I65"/>
    <mergeCell ref="B66:D66"/>
    <mergeCell ref="F66:I66"/>
    <mergeCell ref="B67:D67"/>
    <mergeCell ref="H67:I67"/>
    <mergeCell ref="B68:D68"/>
    <mergeCell ref="F68:I68"/>
    <mergeCell ref="C69:D69"/>
    <mergeCell ref="E69:I69"/>
    <mergeCell ref="C70:D70"/>
    <mergeCell ref="E70:I70"/>
    <mergeCell ref="C71:D71"/>
    <mergeCell ref="E71:I71"/>
    <mergeCell ref="C72:D72"/>
    <mergeCell ref="E72:I72"/>
    <mergeCell ref="B73:I73"/>
    <mergeCell ref="B74:I74"/>
    <mergeCell ref="C75:D75"/>
    <mergeCell ref="F75:I75"/>
    <mergeCell ref="C76:D76"/>
    <mergeCell ref="F76:I76"/>
    <mergeCell ref="C77:D77"/>
    <mergeCell ref="F77:I77"/>
    <mergeCell ref="C78:D78"/>
    <mergeCell ref="F78:I78"/>
    <mergeCell ref="C79:D79"/>
    <mergeCell ref="F79:I79"/>
    <mergeCell ref="C80:D80"/>
    <mergeCell ref="F80:I80"/>
    <mergeCell ref="C81:D81"/>
    <mergeCell ref="F81:I81"/>
    <mergeCell ref="A82:B82"/>
    <mergeCell ref="C82:D82"/>
    <mergeCell ref="F82:I82"/>
    <mergeCell ref="B87:I87"/>
    <mergeCell ref="A83:B83"/>
    <mergeCell ref="C83:D83"/>
    <mergeCell ref="E83:I84"/>
    <mergeCell ref="A84:B84"/>
    <mergeCell ref="C84:D84"/>
    <mergeCell ref="A85:B85"/>
    <mergeCell ref="C85:D85"/>
    <mergeCell ref="E85:I86"/>
    <mergeCell ref="A86:B86"/>
    <mergeCell ref="C86:D86"/>
  </mergeCells>
  <phoneticPr fontId="4" type="noConversion"/>
  <pageMargins left="0.25" right="0.25" top="0.75" bottom="0.75" header="0.3" footer="0.3"/>
  <pageSetup paperSize="2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9058E-F4F1-4C79-A886-01EFD06771AD}">
  <sheetPr codeName="Feuil2"/>
  <dimension ref="A1:R8"/>
  <sheetViews>
    <sheetView workbookViewId="0">
      <selection activeCell="C3" sqref="C3"/>
    </sheetView>
  </sheetViews>
  <sheetFormatPr baseColWidth="10" defaultRowHeight="15" x14ac:dyDescent="0.25"/>
  <cols>
    <col min="1" max="1" width="17.42578125" bestFit="1" customWidth="1"/>
    <col min="2" max="2" width="13.5703125" bestFit="1" customWidth="1"/>
    <col min="3" max="3" width="17.42578125" bestFit="1" customWidth="1"/>
    <col min="4" max="4" width="13.5703125" bestFit="1" customWidth="1"/>
    <col min="5" max="5" width="12.5703125" bestFit="1" customWidth="1"/>
    <col min="6" max="6" width="12.7109375" bestFit="1" customWidth="1"/>
    <col min="7" max="7" width="12.5703125" bestFit="1" customWidth="1"/>
    <col min="8" max="8" width="8.7109375" bestFit="1" customWidth="1"/>
    <col min="9" max="9" width="13.85546875" bestFit="1" customWidth="1"/>
    <col min="10" max="10" width="20.7109375" bestFit="1" customWidth="1"/>
    <col min="11" max="11" width="13.85546875" bestFit="1" customWidth="1"/>
    <col min="12" max="12" width="21.7109375" bestFit="1" customWidth="1"/>
    <col min="13" max="13" width="14.85546875" bestFit="1" customWidth="1"/>
    <col min="14" max="14" width="21.7109375" bestFit="1" customWidth="1"/>
    <col min="15" max="15" width="14.85546875" bestFit="1" customWidth="1"/>
    <col min="16" max="16" width="21.7109375" bestFit="1" customWidth="1"/>
    <col min="18" max="18" width="21.7109375" bestFit="1" customWidth="1"/>
  </cols>
  <sheetData>
    <row r="1" spans="1:18" x14ac:dyDescent="0.25">
      <c r="C1" t="s">
        <v>36</v>
      </c>
      <c r="K1" t="s">
        <v>39</v>
      </c>
      <c r="O1" t="s">
        <v>40</v>
      </c>
    </row>
    <row r="2" spans="1:18" x14ac:dyDescent="0.25">
      <c r="A2" t="s">
        <v>49</v>
      </c>
      <c r="B2" t="s">
        <v>46</v>
      </c>
      <c r="C2" t="s">
        <v>63</v>
      </c>
      <c r="D2" t="s">
        <v>52</v>
      </c>
      <c r="E2" t="s">
        <v>53</v>
      </c>
      <c r="F2" t="s">
        <v>43</v>
      </c>
      <c r="G2" t="s">
        <v>44</v>
      </c>
      <c r="H2" t="s">
        <v>37</v>
      </c>
      <c r="I2" t="s">
        <v>35</v>
      </c>
      <c r="J2" t="s">
        <v>38</v>
      </c>
      <c r="K2" t="s">
        <v>62</v>
      </c>
      <c r="L2" t="s">
        <v>42</v>
      </c>
      <c r="M2" t="s">
        <v>60</v>
      </c>
      <c r="N2" t="s">
        <v>57</v>
      </c>
      <c r="O2" t="s">
        <v>61</v>
      </c>
      <c r="P2" t="s">
        <v>58</v>
      </c>
      <c r="Q2" t="s">
        <v>41</v>
      </c>
      <c r="R2" t="s">
        <v>59</v>
      </c>
    </row>
    <row r="3" spans="1:18" x14ac:dyDescent="0.25">
      <c r="A3">
        <v>0</v>
      </c>
      <c r="B3" t="str">
        <f>_xlfn.TEXTJOIN(,,radical,numero_initial+T_Edition[[#This Row],[Indice]])</f>
        <v>B040075557</v>
      </c>
      <c r="C3" t="s">
        <v>48</v>
      </c>
      <c r="E3" t="s">
        <v>56</v>
      </c>
      <c r="H3">
        <v>1</v>
      </c>
      <c r="I3" s="10">
        <v>36892</v>
      </c>
      <c r="J3" s="11">
        <v>0</v>
      </c>
      <c r="K3">
        <v>15</v>
      </c>
      <c r="L3" t="s">
        <v>8</v>
      </c>
      <c r="M3">
        <v>30</v>
      </c>
      <c r="N3" t="s">
        <v>55</v>
      </c>
      <c r="O3">
        <f>M3-K3</f>
        <v>15</v>
      </c>
      <c r="P3" t="s">
        <v>8</v>
      </c>
    </row>
    <row r="4" spans="1:18" x14ac:dyDescent="0.25">
      <c r="A4">
        <f>A3+1</f>
        <v>1</v>
      </c>
      <c r="B4" t="str">
        <f>_xlfn.TEXTJOIN(,,radical,numero_initial+T_Edition[[#This Row],[Indice]])</f>
        <v>B040075558</v>
      </c>
      <c r="C4" t="s">
        <v>50</v>
      </c>
      <c r="E4" t="s">
        <v>56</v>
      </c>
      <c r="H4">
        <v>1</v>
      </c>
      <c r="I4" s="10">
        <v>36892</v>
      </c>
      <c r="J4" s="11">
        <v>6.9444444444444441E-3</v>
      </c>
      <c r="K4">
        <v>15</v>
      </c>
      <c r="L4" t="s">
        <v>8</v>
      </c>
      <c r="M4">
        <v>35</v>
      </c>
      <c r="N4" t="s">
        <v>55</v>
      </c>
      <c r="O4">
        <f>M4-K4</f>
        <v>20</v>
      </c>
      <c r="P4" t="s">
        <v>8</v>
      </c>
    </row>
    <row r="5" spans="1:18" x14ac:dyDescent="0.25">
      <c r="A5">
        <f t="shared" ref="A5:A8" si="0">A4+1</f>
        <v>2</v>
      </c>
      <c r="B5" t="str">
        <f>_xlfn.TEXTJOIN(,,radical,numero_initial+T_Edition[[#This Row],[Indice]])</f>
        <v>B040075559</v>
      </c>
      <c r="C5" t="s">
        <v>50</v>
      </c>
      <c r="E5" t="s">
        <v>56</v>
      </c>
      <c r="H5">
        <v>2</v>
      </c>
      <c r="I5" s="10">
        <v>36893</v>
      </c>
      <c r="J5" s="11">
        <v>4.8611111111111098E-2</v>
      </c>
      <c r="K5">
        <v>16</v>
      </c>
      <c r="L5" t="s">
        <v>8</v>
      </c>
      <c r="M5">
        <v>36</v>
      </c>
      <c r="N5" t="s">
        <v>55</v>
      </c>
      <c r="O5">
        <f t="shared" ref="O5:O8" si="1">M5-K5</f>
        <v>20</v>
      </c>
      <c r="P5" t="s">
        <v>8</v>
      </c>
    </row>
    <row r="6" spans="1:18" x14ac:dyDescent="0.25">
      <c r="A6">
        <f t="shared" si="0"/>
        <v>3</v>
      </c>
      <c r="B6" t="str">
        <f>_xlfn.TEXTJOIN(,,radical,numero_initial+T_Edition[[#This Row],[Indice]])</f>
        <v>B040075560</v>
      </c>
      <c r="C6" t="s">
        <v>50</v>
      </c>
      <c r="E6" t="s">
        <v>56</v>
      </c>
      <c r="H6">
        <v>3</v>
      </c>
      <c r="I6" s="10">
        <v>36894</v>
      </c>
      <c r="J6" s="11">
        <v>9.0277777777777804E-2</v>
      </c>
      <c r="K6">
        <v>17</v>
      </c>
      <c r="L6" t="s">
        <v>8</v>
      </c>
      <c r="M6">
        <v>37</v>
      </c>
      <c r="N6" t="s">
        <v>55</v>
      </c>
      <c r="O6">
        <f t="shared" si="1"/>
        <v>20</v>
      </c>
      <c r="P6" t="s">
        <v>8</v>
      </c>
    </row>
    <row r="7" spans="1:18" x14ac:dyDescent="0.25">
      <c r="A7">
        <f t="shared" si="0"/>
        <v>4</v>
      </c>
      <c r="B7" t="str">
        <f>_xlfn.TEXTJOIN(,,radical,numero_initial+T_Edition[[#This Row],[Indice]])</f>
        <v>B040075561</v>
      </c>
      <c r="C7" t="s">
        <v>50</v>
      </c>
      <c r="E7" t="s">
        <v>56</v>
      </c>
      <c r="H7">
        <v>4</v>
      </c>
      <c r="I7" s="10">
        <v>36895</v>
      </c>
      <c r="J7" s="11">
        <v>0.131944444444444</v>
      </c>
      <c r="K7">
        <v>18</v>
      </c>
      <c r="L7" t="s">
        <v>8</v>
      </c>
      <c r="M7">
        <v>38</v>
      </c>
      <c r="N7" t="s">
        <v>55</v>
      </c>
      <c r="O7">
        <f t="shared" si="1"/>
        <v>20</v>
      </c>
      <c r="P7" t="s">
        <v>8</v>
      </c>
    </row>
    <row r="8" spans="1:18" x14ac:dyDescent="0.25">
      <c r="A8">
        <f t="shared" si="0"/>
        <v>5</v>
      </c>
      <c r="B8" t="str">
        <f>_xlfn.TEXTJOIN(,,radical,numero_initial+T_Edition[[#This Row],[Indice]])</f>
        <v>B040075562</v>
      </c>
      <c r="C8" t="s">
        <v>50</v>
      </c>
      <c r="E8" t="s">
        <v>56</v>
      </c>
      <c r="H8">
        <v>5</v>
      </c>
      <c r="I8" s="10">
        <v>36896</v>
      </c>
      <c r="J8" s="11">
        <v>0.17361111111111099</v>
      </c>
      <c r="K8">
        <v>19</v>
      </c>
      <c r="L8" t="s">
        <v>8</v>
      </c>
      <c r="M8">
        <v>39</v>
      </c>
      <c r="N8" t="s">
        <v>55</v>
      </c>
      <c r="O8">
        <f t="shared" si="1"/>
        <v>20</v>
      </c>
      <c r="P8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Bordereaux</vt:lpstr>
      <vt:lpstr>A éditer</vt:lpstr>
      <vt:lpstr>Bordereaux</vt:lpstr>
      <vt:lpstr>numero_initial</vt:lpstr>
      <vt:lpstr>radical</vt:lpstr>
      <vt:lpstr>Bordereaux!Zone_d_impression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Chris_W10</cp:lastModifiedBy>
  <cp:lastPrinted>2022-07-26T14:36:29Z</cp:lastPrinted>
  <dcterms:created xsi:type="dcterms:W3CDTF">2022-07-26T07:57:20Z</dcterms:created>
  <dcterms:modified xsi:type="dcterms:W3CDTF">2022-07-26T15:23:44Z</dcterms:modified>
</cp:coreProperties>
</file>