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E9F1FE0-129A-4A50-A4D8-0CE5BF9CB561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SDD Statistiques offres" sheetId="1" r:id="rId1"/>
    <sheet name="SDD Statistiques Candidatures" sheetId="2" r:id="rId2"/>
    <sheet name="Candidatures par offres" sheetId="3" r:id="rId3"/>
  </sheets>
  <definedNames>
    <definedName name="_xlnm._FilterDatabase" localSheetId="1">'SDD Statistiques Candidatures'!$A$1:$AJ$2</definedName>
    <definedName name="_xlnm._FilterDatabase" localSheetId="0" hidden="1">'SDD Statistiques offres'!$A$1:$T$199</definedName>
    <definedName name="TS.SDD_Statistiques_Candidatures">'SDD Statistiques Candidatures'!$A$1:$AJ$151</definedName>
    <definedName name="TS.SDD_Statistiques_offres">'SDD Statistiques offres'!$A$1:$T$199</definedName>
  </definedNames>
  <calcPr calcId="191029"/>
  <pivotCaches>
    <pivotCache cacheId="69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2" i="2"/>
  <c r="W151" i="2"/>
  <c r="U151" i="2"/>
  <c r="T151" i="2"/>
  <c r="S151" i="2"/>
  <c r="R151" i="2"/>
  <c r="L151" i="2"/>
  <c r="K151" i="2"/>
  <c r="J151" i="2"/>
  <c r="W150" i="2"/>
  <c r="U150" i="2"/>
  <c r="T150" i="2"/>
  <c r="S150" i="2"/>
  <c r="R150" i="2"/>
  <c r="L150" i="2"/>
  <c r="K150" i="2"/>
  <c r="J150" i="2"/>
  <c r="W149" i="2"/>
  <c r="U149" i="2"/>
  <c r="T149" i="2"/>
  <c r="S149" i="2"/>
  <c r="R149" i="2"/>
  <c r="L149" i="2"/>
  <c r="K149" i="2"/>
  <c r="J149" i="2"/>
  <c r="W148" i="2"/>
  <c r="U148" i="2"/>
  <c r="T148" i="2"/>
  <c r="S148" i="2"/>
  <c r="R148" i="2"/>
  <c r="L148" i="2"/>
  <c r="K148" i="2"/>
  <c r="J148" i="2"/>
  <c r="W147" i="2"/>
  <c r="U147" i="2"/>
  <c r="T147" i="2"/>
  <c r="S147" i="2"/>
  <c r="R147" i="2"/>
  <c r="L147" i="2"/>
  <c r="K147" i="2"/>
  <c r="J147" i="2"/>
  <c r="W146" i="2"/>
  <c r="U146" i="2"/>
  <c r="T146" i="2"/>
  <c r="S146" i="2"/>
  <c r="R146" i="2"/>
  <c r="L146" i="2"/>
  <c r="K146" i="2"/>
  <c r="J146" i="2"/>
  <c r="W145" i="2"/>
  <c r="U145" i="2"/>
  <c r="T145" i="2"/>
  <c r="S145" i="2"/>
  <c r="R145" i="2"/>
  <c r="L145" i="2"/>
  <c r="K145" i="2"/>
  <c r="J145" i="2"/>
  <c r="W144" i="2"/>
  <c r="U144" i="2"/>
  <c r="T144" i="2"/>
  <c r="S144" i="2"/>
  <c r="R144" i="2"/>
  <c r="L144" i="2"/>
  <c r="K144" i="2"/>
  <c r="J144" i="2"/>
  <c r="W143" i="2"/>
  <c r="U143" i="2"/>
  <c r="T143" i="2"/>
  <c r="S143" i="2"/>
  <c r="R143" i="2"/>
  <c r="L143" i="2"/>
  <c r="K143" i="2"/>
  <c r="J143" i="2"/>
  <c r="W142" i="2"/>
  <c r="U142" i="2"/>
  <c r="T142" i="2"/>
  <c r="S142" i="2"/>
  <c r="R142" i="2"/>
  <c r="L142" i="2"/>
  <c r="K142" i="2"/>
  <c r="J142" i="2"/>
  <c r="W141" i="2"/>
  <c r="U141" i="2"/>
  <c r="T141" i="2"/>
  <c r="S141" i="2"/>
  <c r="R141" i="2"/>
  <c r="L141" i="2"/>
  <c r="K141" i="2"/>
  <c r="J141" i="2"/>
  <c r="W140" i="2"/>
  <c r="U140" i="2"/>
  <c r="T140" i="2"/>
  <c r="S140" i="2"/>
  <c r="R140" i="2"/>
  <c r="L140" i="2"/>
  <c r="K140" i="2"/>
  <c r="J140" i="2"/>
  <c r="W139" i="2"/>
  <c r="U139" i="2"/>
  <c r="T139" i="2"/>
  <c r="S139" i="2"/>
  <c r="R139" i="2"/>
  <c r="L139" i="2"/>
  <c r="K139" i="2"/>
  <c r="J139" i="2"/>
  <c r="W138" i="2"/>
  <c r="U138" i="2"/>
  <c r="T138" i="2"/>
  <c r="S138" i="2"/>
  <c r="R138" i="2"/>
  <c r="L138" i="2"/>
  <c r="K138" i="2"/>
  <c r="J138" i="2"/>
  <c r="W137" i="2"/>
  <c r="U137" i="2"/>
  <c r="T137" i="2"/>
  <c r="S137" i="2"/>
  <c r="R137" i="2"/>
  <c r="L137" i="2"/>
  <c r="K137" i="2"/>
  <c r="J137" i="2"/>
  <c r="W136" i="2"/>
  <c r="U136" i="2"/>
  <c r="T136" i="2"/>
  <c r="S136" i="2"/>
  <c r="R136" i="2"/>
  <c r="L136" i="2"/>
  <c r="K136" i="2"/>
  <c r="J136" i="2"/>
  <c r="W135" i="2"/>
  <c r="U135" i="2"/>
  <c r="T135" i="2"/>
  <c r="S135" i="2"/>
  <c r="R135" i="2"/>
  <c r="L135" i="2"/>
  <c r="K135" i="2"/>
  <c r="J135" i="2"/>
  <c r="W134" i="2"/>
  <c r="U134" i="2"/>
  <c r="T134" i="2"/>
  <c r="S134" i="2"/>
  <c r="R134" i="2"/>
  <c r="L134" i="2"/>
  <c r="K134" i="2"/>
  <c r="J134" i="2"/>
  <c r="W133" i="2"/>
  <c r="U133" i="2"/>
  <c r="T133" i="2"/>
  <c r="S133" i="2"/>
  <c r="R133" i="2"/>
  <c r="L133" i="2"/>
  <c r="K133" i="2"/>
  <c r="J133" i="2"/>
  <c r="W132" i="2"/>
  <c r="U132" i="2"/>
  <c r="T132" i="2"/>
  <c r="S132" i="2"/>
  <c r="R132" i="2"/>
  <c r="L132" i="2"/>
  <c r="K132" i="2"/>
  <c r="J132" i="2"/>
  <c r="W131" i="2"/>
  <c r="U131" i="2"/>
  <c r="T131" i="2"/>
  <c r="S131" i="2"/>
  <c r="R131" i="2"/>
  <c r="L131" i="2"/>
  <c r="K131" i="2"/>
  <c r="J131" i="2"/>
  <c r="W130" i="2"/>
  <c r="U130" i="2"/>
  <c r="T130" i="2"/>
  <c r="S130" i="2"/>
  <c r="R130" i="2"/>
  <c r="L130" i="2"/>
  <c r="K130" i="2"/>
  <c r="J130" i="2"/>
  <c r="W129" i="2"/>
  <c r="U129" i="2"/>
  <c r="T129" i="2"/>
  <c r="S129" i="2"/>
  <c r="R129" i="2"/>
  <c r="L129" i="2"/>
  <c r="K129" i="2"/>
  <c r="J129" i="2"/>
  <c r="W128" i="2"/>
  <c r="U128" i="2"/>
  <c r="T128" i="2"/>
  <c r="S128" i="2"/>
  <c r="R128" i="2"/>
  <c r="L128" i="2"/>
  <c r="K128" i="2"/>
  <c r="J128" i="2"/>
  <c r="W127" i="2"/>
  <c r="U127" i="2"/>
  <c r="T127" i="2"/>
  <c r="S127" i="2"/>
  <c r="R127" i="2"/>
  <c r="L127" i="2"/>
  <c r="K127" i="2"/>
  <c r="J127" i="2"/>
  <c r="W126" i="2"/>
  <c r="U126" i="2"/>
  <c r="T126" i="2"/>
  <c r="S126" i="2"/>
  <c r="R126" i="2"/>
  <c r="L126" i="2"/>
  <c r="K126" i="2"/>
  <c r="J126" i="2"/>
  <c r="W125" i="2"/>
  <c r="U125" i="2"/>
  <c r="T125" i="2"/>
  <c r="S125" i="2"/>
  <c r="R125" i="2"/>
  <c r="L125" i="2"/>
  <c r="K125" i="2"/>
  <c r="J125" i="2"/>
  <c r="W124" i="2"/>
  <c r="U124" i="2"/>
  <c r="T124" i="2"/>
  <c r="S124" i="2"/>
  <c r="R124" i="2"/>
  <c r="L124" i="2"/>
  <c r="K124" i="2"/>
  <c r="J124" i="2"/>
  <c r="W123" i="2"/>
  <c r="U123" i="2"/>
  <c r="T123" i="2"/>
  <c r="S123" i="2"/>
  <c r="R123" i="2"/>
  <c r="L123" i="2"/>
  <c r="K123" i="2"/>
  <c r="J123" i="2"/>
  <c r="W122" i="2"/>
  <c r="U122" i="2"/>
  <c r="T122" i="2"/>
  <c r="S122" i="2"/>
  <c r="R122" i="2"/>
  <c r="L122" i="2"/>
  <c r="K122" i="2"/>
  <c r="J122" i="2"/>
  <c r="W121" i="2"/>
  <c r="U121" i="2"/>
  <c r="T121" i="2"/>
  <c r="S121" i="2"/>
  <c r="R121" i="2"/>
  <c r="L121" i="2"/>
  <c r="K121" i="2"/>
  <c r="J121" i="2"/>
  <c r="W120" i="2"/>
  <c r="U120" i="2"/>
  <c r="T120" i="2"/>
  <c r="S120" i="2"/>
  <c r="R120" i="2"/>
  <c r="L120" i="2"/>
  <c r="K120" i="2"/>
  <c r="J120" i="2"/>
  <c r="W119" i="2"/>
  <c r="U119" i="2"/>
  <c r="T119" i="2"/>
  <c r="S119" i="2"/>
  <c r="R119" i="2"/>
  <c r="L119" i="2"/>
  <c r="K119" i="2"/>
  <c r="J119" i="2"/>
  <c r="W118" i="2"/>
  <c r="U118" i="2"/>
  <c r="T118" i="2"/>
  <c r="S118" i="2"/>
  <c r="R118" i="2"/>
  <c r="L118" i="2"/>
  <c r="K118" i="2"/>
  <c r="J118" i="2"/>
  <c r="W117" i="2"/>
  <c r="U117" i="2"/>
  <c r="T117" i="2"/>
  <c r="S117" i="2"/>
  <c r="R117" i="2"/>
  <c r="L117" i="2"/>
  <c r="K117" i="2"/>
  <c r="J117" i="2"/>
  <c r="W116" i="2"/>
  <c r="U116" i="2"/>
  <c r="T116" i="2"/>
  <c r="S116" i="2"/>
  <c r="R116" i="2"/>
  <c r="L116" i="2"/>
  <c r="K116" i="2"/>
  <c r="J116" i="2"/>
  <c r="W115" i="2"/>
  <c r="U115" i="2"/>
  <c r="T115" i="2"/>
  <c r="S115" i="2"/>
  <c r="R115" i="2"/>
  <c r="L115" i="2"/>
  <c r="K115" i="2"/>
  <c r="J115" i="2"/>
  <c r="W114" i="2"/>
  <c r="U114" i="2"/>
  <c r="T114" i="2"/>
  <c r="S114" i="2"/>
  <c r="R114" i="2"/>
  <c r="L114" i="2"/>
  <c r="K114" i="2"/>
  <c r="J114" i="2"/>
  <c r="W113" i="2"/>
  <c r="U113" i="2"/>
  <c r="T113" i="2"/>
  <c r="S113" i="2"/>
  <c r="R113" i="2"/>
  <c r="L113" i="2"/>
  <c r="K113" i="2"/>
  <c r="J113" i="2"/>
  <c r="W112" i="2"/>
  <c r="U112" i="2"/>
  <c r="T112" i="2"/>
  <c r="S112" i="2"/>
  <c r="R112" i="2"/>
  <c r="L112" i="2"/>
  <c r="K112" i="2"/>
  <c r="J112" i="2"/>
  <c r="W111" i="2"/>
  <c r="U111" i="2"/>
  <c r="T111" i="2"/>
  <c r="S111" i="2"/>
  <c r="R111" i="2"/>
  <c r="L111" i="2"/>
  <c r="K111" i="2"/>
  <c r="J111" i="2"/>
  <c r="W110" i="2"/>
  <c r="U110" i="2"/>
  <c r="T110" i="2"/>
  <c r="S110" i="2"/>
  <c r="R110" i="2"/>
  <c r="L110" i="2"/>
  <c r="K110" i="2"/>
  <c r="J110" i="2"/>
  <c r="W109" i="2"/>
  <c r="U109" i="2"/>
  <c r="T109" i="2"/>
  <c r="S109" i="2"/>
  <c r="R109" i="2"/>
  <c r="L109" i="2"/>
  <c r="K109" i="2"/>
  <c r="J109" i="2"/>
  <c r="W108" i="2"/>
  <c r="U108" i="2"/>
  <c r="T108" i="2"/>
  <c r="S108" i="2"/>
  <c r="R108" i="2"/>
  <c r="L108" i="2"/>
  <c r="K108" i="2"/>
  <c r="J108" i="2"/>
  <c r="W107" i="2"/>
  <c r="U107" i="2"/>
  <c r="T107" i="2"/>
  <c r="S107" i="2"/>
  <c r="R107" i="2"/>
  <c r="L107" i="2"/>
  <c r="K107" i="2"/>
  <c r="J107" i="2"/>
  <c r="W106" i="2"/>
  <c r="U106" i="2"/>
  <c r="T106" i="2"/>
  <c r="S106" i="2"/>
  <c r="R106" i="2"/>
  <c r="L106" i="2"/>
  <c r="K106" i="2"/>
  <c r="J106" i="2"/>
  <c r="W105" i="2"/>
  <c r="U105" i="2"/>
  <c r="T105" i="2"/>
  <c r="S105" i="2"/>
  <c r="R105" i="2"/>
  <c r="L105" i="2"/>
  <c r="K105" i="2"/>
  <c r="J105" i="2"/>
  <c r="W104" i="2"/>
  <c r="U104" i="2"/>
  <c r="T104" i="2"/>
  <c r="S104" i="2"/>
  <c r="R104" i="2"/>
  <c r="L104" i="2"/>
  <c r="K104" i="2"/>
  <c r="J104" i="2"/>
  <c r="W103" i="2"/>
  <c r="U103" i="2"/>
  <c r="T103" i="2"/>
  <c r="S103" i="2"/>
  <c r="R103" i="2"/>
  <c r="L103" i="2"/>
  <c r="K103" i="2"/>
  <c r="J103" i="2"/>
  <c r="W102" i="2"/>
  <c r="U102" i="2"/>
  <c r="T102" i="2"/>
  <c r="S102" i="2"/>
  <c r="R102" i="2"/>
  <c r="L102" i="2"/>
  <c r="K102" i="2"/>
  <c r="J102" i="2"/>
  <c r="W101" i="2"/>
  <c r="U101" i="2"/>
  <c r="T101" i="2"/>
  <c r="S101" i="2"/>
  <c r="R101" i="2"/>
  <c r="L101" i="2"/>
  <c r="K101" i="2"/>
  <c r="J101" i="2"/>
  <c r="W100" i="2"/>
  <c r="U100" i="2"/>
  <c r="T100" i="2"/>
  <c r="S100" i="2"/>
  <c r="R100" i="2"/>
  <c r="L100" i="2"/>
  <c r="K100" i="2"/>
  <c r="J100" i="2"/>
  <c r="W99" i="2"/>
  <c r="U99" i="2"/>
  <c r="T99" i="2"/>
  <c r="S99" i="2"/>
  <c r="R99" i="2"/>
  <c r="L99" i="2"/>
  <c r="K99" i="2"/>
  <c r="J99" i="2"/>
  <c r="W98" i="2"/>
  <c r="U98" i="2"/>
  <c r="T98" i="2"/>
  <c r="S98" i="2"/>
  <c r="R98" i="2"/>
  <c r="L98" i="2"/>
  <c r="K98" i="2"/>
  <c r="J98" i="2"/>
  <c r="W97" i="2"/>
  <c r="U97" i="2"/>
  <c r="T97" i="2"/>
  <c r="S97" i="2"/>
  <c r="R97" i="2"/>
  <c r="L97" i="2"/>
  <c r="K97" i="2"/>
  <c r="J97" i="2"/>
  <c r="W96" i="2"/>
  <c r="U96" i="2"/>
  <c r="T96" i="2"/>
  <c r="S96" i="2"/>
  <c r="R96" i="2"/>
  <c r="L96" i="2"/>
  <c r="K96" i="2"/>
  <c r="J96" i="2"/>
  <c r="W95" i="2"/>
  <c r="U95" i="2"/>
  <c r="T95" i="2"/>
  <c r="S95" i="2"/>
  <c r="R95" i="2"/>
  <c r="L95" i="2"/>
  <c r="K95" i="2"/>
  <c r="J95" i="2"/>
  <c r="W94" i="2"/>
  <c r="U94" i="2"/>
  <c r="T94" i="2"/>
  <c r="S94" i="2"/>
  <c r="R94" i="2"/>
  <c r="L94" i="2"/>
  <c r="K94" i="2"/>
  <c r="J94" i="2"/>
  <c r="W93" i="2"/>
  <c r="U93" i="2"/>
  <c r="T93" i="2"/>
  <c r="S93" i="2"/>
  <c r="R93" i="2"/>
  <c r="L93" i="2"/>
  <c r="K93" i="2"/>
  <c r="J93" i="2"/>
  <c r="W92" i="2"/>
  <c r="U92" i="2"/>
  <c r="T92" i="2"/>
  <c r="S92" i="2"/>
  <c r="R92" i="2"/>
  <c r="L92" i="2"/>
  <c r="K92" i="2"/>
  <c r="J92" i="2"/>
  <c r="W91" i="2"/>
  <c r="U91" i="2"/>
  <c r="T91" i="2"/>
  <c r="S91" i="2"/>
  <c r="R91" i="2"/>
  <c r="L91" i="2"/>
  <c r="K91" i="2"/>
  <c r="J91" i="2"/>
  <c r="W90" i="2"/>
  <c r="U90" i="2"/>
  <c r="T90" i="2"/>
  <c r="S90" i="2"/>
  <c r="R90" i="2"/>
  <c r="L90" i="2"/>
  <c r="K90" i="2"/>
  <c r="J90" i="2"/>
  <c r="W89" i="2"/>
  <c r="U89" i="2"/>
  <c r="T89" i="2"/>
  <c r="S89" i="2"/>
  <c r="R89" i="2"/>
  <c r="L89" i="2"/>
  <c r="K89" i="2"/>
  <c r="J89" i="2"/>
  <c r="W88" i="2"/>
  <c r="U88" i="2"/>
  <c r="T88" i="2"/>
  <c r="S88" i="2"/>
  <c r="R88" i="2"/>
  <c r="L88" i="2"/>
  <c r="K88" i="2"/>
  <c r="J88" i="2"/>
  <c r="W87" i="2"/>
  <c r="U87" i="2"/>
  <c r="T87" i="2"/>
  <c r="S87" i="2"/>
  <c r="R87" i="2"/>
  <c r="L87" i="2"/>
  <c r="K87" i="2"/>
  <c r="J87" i="2"/>
  <c r="W86" i="2"/>
  <c r="U86" i="2"/>
  <c r="T86" i="2"/>
  <c r="S86" i="2"/>
  <c r="R86" i="2"/>
  <c r="L86" i="2"/>
  <c r="K86" i="2"/>
  <c r="J86" i="2"/>
  <c r="W85" i="2"/>
  <c r="U85" i="2"/>
  <c r="T85" i="2"/>
  <c r="S85" i="2"/>
  <c r="R85" i="2"/>
  <c r="L85" i="2"/>
  <c r="K85" i="2"/>
  <c r="J85" i="2"/>
  <c r="W84" i="2"/>
  <c r="U84" i="2"/>
  <c r="T84" i="2"/>
  <c r="S84" i="2"/>
  <c r="R84" i="2"/>
  <c r="L84" i="2"/>
  <c r="K84" i="2"/>
  <c r="J84" i="2"/>
  <c r="W83" i="2"/>
  <c r="U83" i="2"/>
  <c r="T83" i="2"/>
  <c r="S83" i="2"/>
  <c r="R83" i="2"/>
  <c r="L83" i="2"/>
  <c r="K83" i="2"/>
  <c r="J83" i="2"/>
  <c r="W82" i="2"/>
  <c r="U82" i="2"/>
  <c r="T82" i="2"/>
  <c r="S82" i="2"/>
  <c r="R82" i="2"/>
  <c r="L82" i="2"/>
  <c r="K82" i="2"/>
  <c r="J82" i="2"/>
  <c r="W81" i="2"/>
  <c r="U81" i="2"/>
  <c r="T81" i="2"/>
  <c r="S81" i="2"/>
  <c r="R81" i="2"/>
  <c r="L81" i="2"/>
  <c r="K81" i="2"/>
  <c r="J81" i="2"/>
  <c r="W80" i="2"/>
  <c r="U80" i="2"/>
  <c r="T80" i="2"/>
  <c r="S80" i="2"/>
  <c r="R80" i="2"/>
  <c r="L80" i="2"/>
  <c r="K80" i="2"/>
  <c r="J80" i="2"/>
  <c r="W79" i="2"/>
  <c r="U79" i="2"/>
  <c r="T79" i="2"/>
  <c r="S79" i="2"/>
  <c r="R79" i="2"/>
  <c r="L79" i="2"/>
  <c r="K79" i="2"/>
  <c r="J79" i="2"/>
  <c r="W78" i="2"/>
  <c r="U78" i="2"/>
  <c r="T78" i="2"/>
  <c r="S78" i="2"/>
  <c r="R78" i="2"/>
  <c r="L78" i="2"/>
  <c r="K78" i="2"/>
  <c r="J78" i="2"/>
  <c r="W77" i="2"/>
  <c r="U77" i="2"/>
  <c r="T77" i="2"/>
  <c r="S77" i="2"/>
  <c r="R77" i="2"/>
  <c r="L77" i="2"/>
  <c r="K77" i="2"/>
  <c r="J77" i="2"/>
  <c r="W76" i="2"/>
  <c r="U76" i="2"/>
  <c r="T76" i="2"/>
  <c r="S76" i="2"/>
  <c r="R76" i="2"/>
  <c r="L76" i="2"/>
  <c r="K76" i="2"/>
  <c r="J76" i="2"/>
  <c r="W75" i="2"/>
  <c r="U75" i="2"/>
  <c r="T75" i="2"/>
  <c r="S75" i="2"/>
  <c r="R75" i="2"/>
  <c r="L75" i="2"/>
  <c r="K75" i="2"/>
  <c r="J75" i="2"/>
  <c r="W74" i="2"/>
  <c r="U74" i="2"/>
  <c r="T74" i="2"/>
  <c r="S74" i="2"/>
  <c r="R74" i="2"/>
  <c r="L74" i="2"/>
  <c r="K74" i="2"/>
  <c r="J74" i="2"/>
  <c r="W73" i="2"/>
  <c r="U73" i="2"/>
  <c r="T73" i="2"/>
  <c r="S73" i="2"/>
  <c r="R73" i="2"/>
  <c r="L73" i="2"/>
  <c r="K73" i="2"/>
  <c r="J73" i="2"/>
  <c r="W72" i="2"/>
  <c r="U72" i="2"/>
  <c r="T72" i="2"/>
  <c r="S72" i="2"/>
  <c r="R72" i="2"/>
  <c r="L72" i="2"/>
  <c r="K72" i="2"/>
  <c r="J72" i="2"/>
  <c r="W71" i="2"/>
  <c r="U71" i="2"/>
  <c r="T71" i="2"/>
  <c r="S71" i="2"/>
  <c r="R71" i="2"/>
  <c r="L71" i="2"/>
  <c r="K71" i="2"/>
  <c r="J71" i="2"/>
  <c r="W70" i="2"/>
  <c r="U70" i="2"/>
  <c r="T70" i="2"/>
  <c r="S70" i="2"/>
  <c r="R70" i="2"/>
  <c r="L70" i="2"/>
  <c r="K70" i="2"/>
  <c r="J70" i="2"/>
  <c r="W69" i="2"/>
  <c r="U69" i="2"/>
  <c r="T69" i="2"/>
  <c r="S69" i="2"/>
  <c r="R69" i="2"/>
  <c r="L69" i="2"/>
  <c r="K69" i="2"/>
  <c r="J69" i="2"/>
  <c r="W68" i="2"/>
  <c r="U68" i="2"/>
  <c r="T68" i="2"/>
  <c r="S68" i="2"/>
  <c r="R68" i="2"/>
  <c r="L68" i="2"/>
  <c r="K68" i="2"/>
  <c r="J68" i="2"/>
  <c r="W67" i="2"/>
  <c r="U67" i="2"/>
  <c r="T67" i="2"/>
  <c r="S67" i="2"/>
  <c r="R67" i="2"/>
  <c r="L67" i="2"/>
  <c r="K67" i="2"/>
  <c r="J67" i="2"/>
  <c r="W66" i="2"/>
  <c r="U66" i="2"/>
  <c r="T66" i="2"/>
  <c r="S66" i="2"/>
  <c r="R66" i="2"/>
  <c r="L66" i="2"/>
  <c r="K66" i="2"/>
  <c r="J66" i="2"/>
  <c r="W65" i="2"/>
  <c r="U65" i="2"/>
  <c r="T65" i="2"/>
  <c r="S65" i="2"/>
  <c r="R65" i="2"/>
  <c r="L65" i="2"/>
  <c r="K65" i="2"/>
  <c r="J65" i="2"/>
  <c r="W64" i="2"/>
  <c r="U64" i="2"/>
  <c r="T64" i="2"/>
  <c r="S64" i="2"/>
  <c r="R64" i="2"/>
  <c r="L64" i="2"/>
  <c r="K64" i="2"/>
  <c r="J64" i="2"/>
  <c r="W63" i="2"/>
  <c r="U63" i="2"/>
  <c r="T63" i="2"/>
  <c r="S63" i="2"/>
  <c r="R63" i="2"/>
  <c r="L63" i="2"/>
  <c r="K63" i="2"/>
  <c r="J63" i="2"/>
  <c r="W62" i="2"/>
  <c r="U62" i="2"/>
  <c r="T62" i="2"/>
  <c r="S62" i="2"/>
  <c r="R62" i="2"/>
  <c r="L62" i="2"/>
  <c r="K62" i="2"/>
  <c r="J62" i="2"/>
  <c r="W61" i="2"/>
  <c r="U61" i="2"/>
  <c r="T61" i="2"/>
  <c r="S61" i="2"/>
  <c r="R61" i="2"/>
  <c r="L61" i="2"/>
  <c r="K61" i="2"/>
  <c r="J61" i="2"/>
  <c r="W60" i="2"/>
  <c r="U60" i="2"/>
  <c r="T60" i="2"/>
  <c r="S60" i="2"/>
  <c r="R60" i="2"/>
  <c r="L60" i="2"/>
  <c r="K60" i="2"/>
  <c r="J60" i="2"/>
  <c r="W59" i="2"/>
  <c r="U59" i="2"/>
  <c r="T59" i="2"/>
  <c r="S59" i="2"/>
  <c r="R59" i="2"/>
  <c r="L59" i="2"/>
  <c r="K59" i="2"/>
  <c r="J59" i="2"/>
  <c r="W58" i="2"/>
  <c r="U58" i="2"/>
  <c r="T58" i="2"/>
  <c r="S58" i="2"/>
  <c r="R58" i="2"/>
  <c r="L58" i="2"/>
  <c r="K58" i="2"/>
  <c r="J58" i="2"/>
  <c r="W57" i="2"/>
  <c r="U57" i="2"/>
  <c r="T57" i="2"/>
  <c r="S57" i="2"/>
  <c r="R57" i="2"/>
  <c r="L57" i="2"/>
  <c r="K57" i="2"/>
  <c r="J57" i="2"/>
  <c r="W56" i="2"/>
  <c r="U56" i="2"/>
  <c r="T56" i="2"/>
  <c r="S56" i="2"/>
  <c r="R56" i="2"/>
  <c r="L56" i="2"/>
  <c r="K56" i="2"/>
  <c r="J56" i="2"/>
  <c r="W55" i="2"/>
  <c r="U55" i="2"/>
  <c r="T55" i="2"/>
  <c r="S55" i="2"/>
  <c r="R55" i="2"/>
  <c r="L55" i="2"/>
  <c r="K55" i="2"/>
  <c r="J55" i="2"/>
  <c r="W54" i="2"/>
  <c r="U54" i="2"/>
  <c r="T54" i="2"/>
  <c r="S54" i="2"/>
  <c r="R54" i="2"/>
  <c r="L54" i="2"/>
  <c r="K54" i="2"/>
  <c r="J54" i="2"/>
  <c r="W53" i="2"/>
  <c r="U53" i="2"/>
  <c r="T53" i="2"/>
  <c r="S53" i="2"/>
  <c r="R53" i="2"/>
  <c r="L53" i="2"/>
  <c r="K53" i="2"/>
  <c r="J53" i="2"/>
  <c r="W52" i="2"/>
  <c r="U52" i="2"/>
  <c r="T52" i="2"/>
  <c r="S52" i="2"/>
  <c r="R52" i="2"/>
  <c r="L52" i="2"/>
  <c r="K52" i="2"/>
  <c r="J52" i="2"/>
  <c r="W51" i="2"/>
  <c r="U51" i="2"/>
  <c r="T51" i="2"/>
  <c r="S51" i="2"/>
  <c r="R51" i="2"/>
  <c r="L51" i="2"/>
  <c r="K51" i="2"/>
  <c r="J51" i="2"/>
  <c r="W50" i="2"/>
  <c r="U50" i="2"/>
  <c r="T50" i="2"/>
  <c r="S50" i="2"/>
  <c r="R50" i="2"/>
  <c r="L50" i="2"/>
  <c r="K50" i="2"/>
  <c r="J50" i="2"/>
  <c r="W49" i="2"/>
  <c r="U49" i="2"/>
  <c r="T49" i="2"/>
  <c r="S49" i="2"/>
  <c r="R49" i="2"/>
  <c r="L49" i="2"/>
  <c r="K49" i="2"/>
  <c r="J49" i="2"/>
  <c r="W48" i="2"/>
  <c r="U48" i="2"/>
  <c r="T48" i="2"/>
  <c r="S48" i="2"/>
  <c r="R48" i="2"/>
  <c r="L48" i="2"/>
  <c r="K48" i="2"/>
  <c r="J48" i="2"/>
  <c r="W47" i="2"/>
  <c r="U47" i="2"/>
  <c r="T47" i="2"/>
  <c r="S47" i="2"/>
  <c r="R47" i="2"/>
  <c r="L47" i="2"/>
  <c r="K47" i="2"/>
  <c r="J47" i="2"/>
  <c r="W46" i="2"/>
  <c r="U46" i="2"/>
  <c r="T46" i="2"/>
  <c r="S46" i="2"/>
  <c r="R46" i="2"/>
  <c r="L46" i="2"/>
  <c r="K46" i="2"/>
  <c r="J46" i="2"/>
  <c r="W45" i="2"/>
  <c r="U45" i="2"/>
  <c r="T45" i="2"/>
  <c r="S45" i="2"/>
  <c r="R45" i="2"/>
  <c r="L45" i="2"/>
  <c r="K45" i="2"/>
  <c r="J45" i="2"/>
  <c r="W44" i="2"/>
  <c r="U44" i="2"/>
  <c r="T44" i="2"/>
  <c r="S44" i="2"/>
  <c r="R44" i="2"/>
  <c r="L44" i="2"/>
  <c r="K44" i="2"/>
  <c r="J44" i="2"/>
  <c r="W43" i="2"/>
  <c r="U43" i="2"/>
  <c r="T43" i="2"/>
  <c r="S43" i="2"/>
  <c r="R43" i="2"/>
  <c r="L43" i="2"/>
  <c r="K43" i="2"/>
  <c r="J43" i="2"/>
  <c r="W42" i="2"/>
  <c r="U42" i="2"/>
  <c r="T42" i="2"/>
  <c r="S42" i="2"/>
  <c r="R42" i="2"/>
  <c r="L42" i="2"/>
  <c r="K42" i="2"/>
  <c r="J42" i="2"/>
  <c r="W41" i="2"/>
  <c r="U41" i="2"/>
  <c r="T41" i="2"/>
  <c r="S41" i="2"/>
  <c r="R41" i="2"/>
  <c r="L41" i="2"/>
  <c r="K41" i="2"/>
  <c r="J41" i="2"/>
  <c r="W40" i="2"/>
  <c r="U40" i="2"/>
  <c r="T40" i="2"/>
  <c r="S40" i="2"/>
  <c r="R40" i="2"/>
  <c r="L40" i="2"/>
  <c r="K40" i="2"/>
  <c r="J40" i="2"/>
  <c r="W39" i="2"/>
  <c r="U39" i="2"/>
  <c r="T39" i="2"/>
  <c r="S39" i="2"/>
  <c r="R39" i="2"/>
  <c r="L39" i="2"/>
  <c r="K39" i="2"/>
  <c r="J39" i="2"/>
  <c r="W38" i="2"/>
  <c r="U38" i="2"/>
  <c r="T38" i="2"/>
  <c r="S38" i="2"/>
  <c r="R38" i="2"/>
  <c r="L38" i="2"/>
  <c r="K38" i="2"/>
  <c r="J38" i="2"/>
  <c r="W37" i="2"/>
  <c r="U37" i="2"/>
  <c r="T37" i="2"/>
  <c r="S37" i="2"/>
  <c r="R37" i="2"/>
  <c r="L37" i="2"/>
  <c r="K37" i="2"/>
  <c r="J37" i="2"/>
  <c r="W36" i="2"/>
  <c r="U36" i="2"/>
  <c r="T36" i="2"/>
  <c r="S36" i="2"/>
  <c r="R36" i="2"/>
  <c r="L36" i="2"/>
  <c r="K36" i="2"/>
  <c r="J36" i="2"/>
  <c r="W35" i="2"/>
  <c r="U35" i="2"/>
  <c r="T35" i="2"/>
  <c r="S35" i="2"/>
  <c r="R35" i="2"/>
  <c r="L35" i="2"/>
  <c r="K35" i="2"/>
  <c r="J35" i="2"/>
  <c r="W34" i="2"/>
  <c r="U34" i="2"/>
  <c r="T34" i="2"/>
  <c r="S34" i="2"/>
  <c r="R34" i="2"/>
  <c r="L34" i="2"/>
  <c r="K34" i="2"/>
  <c r="J34" i="2"/>
  <c r="W33" i="2"/>
  <c r="U33" i="2"/>
  <c r="T33" i="2"/>
  <c r="S33" i="2"/>
  <c r="R33" i="2"/>
  <c r="L33" i="2"/>
  <c r="K33" i="2"/>
  <c r="J33" i="2"/>
  <c r="W32" i="2"/>
  <c r="U32" i="2"/>
  <c r="T32" i="2"/>
  <c r="S32" i="2"/>
  <c r="R32" i="2"/>
  <c r="L32" i="2"/>
  <c r="K32" i="2"/>
  <c r="J32" i="2"/>
  <c r="W31" i="2"/>
  <c r="U31" i="2"/>
  <c r="T31" i="2"/>
  <c r="S31" i="2"/>
  <c r="R31" i="2"/>
  <c r="L31" i="2"/>
  <c r="K31" i="2"/>
  <c r="J31" i="2"/>
  <c r="W30" i="2"/>
  <c r="U30" i="2"/>
  <c r="T30" i="2"/>
  <c r="S30" i="2"/>
  <c r="R30" i="2"/>
  <c r="L30" i="2"/>
  <c r="K30" i="2"/>
  <c r="J30" i="2"/>
  <c r="W29" i="2"/>
  <c r="U29" i="2"/>
  <c r="T29" i="2"/>
  <c r="S29" i="2"/>
  <c r="R29" i="2"/>
  <c r="L29" i="2"/>
  <c r="K29" i="2"/>
  <c r="J29" i="2"/>
  <c r="W28" i="2"/>
  <c r="U28" i="2"/>
  <c r="T28" i="2"/>
  <c r="S28" i="2"/>
  <c r="R28" i="2"/>
  <c r="L28" i="2"/>
  <c r="K28" i="2"/>
  <c r="J28" i="2"/>
  <c r="W27" i="2"/>
  <c r="U27" i="2"/>
  <c r="T27" i="2"/>
  <c r="S27" i="2"/>
  <c r="R27" i="2"/>
  <c r="L27" i="2"/>
  <c r="K27" i="2"/>
  <c r="J27" i="2"/>
  <c r="W26" i="2"/>
  <c r="U26" i="2"/>
  <c r="T26" i="2"/>
  <c r="S26" i="2"/>
  <c r="R26" i="2"/>
  <c r="L26" i="2"/>
  <c r="K26" i="2"/>
  <c r="J26" i="2"/>
  <c r="W25" i="2"/>
  <c r="U25" i="2"/>
  <c r="T25" i="2"/>
  <c r="S25" i="2"/>
  <c r="R25" i="2"/>
  <c r="L25" i="2"/>
  <c r="K25" i="2"/>
  <c r="J25" i="2"/>
  <c r="W24" i="2"/>
  <c r="U24" i="2"/>
  <c r="T24" i="2"/>
  <c r="S24" i="2"/>
  <c r="R24" i="2"/>
  <c r="L24" i="2"/>
  <c r="K24" i="2"/>
  <c r="J24" i="2"/>
  <c r="W23" i="2"/>
  <c r="U23" i="2"/>
  <c r="T23" i="2"/>
  <c r="S23" i="2"/>
  <c r="R23" i="2"/>
  <c r="L23" i="2"/>
  <c r="K23" i="2"/>
  <c r="J23" i="2"/>
  <c r="W22" i="2"/>
  <c r="U22" i="2"/>
  <c r="T22" i="2"/>
  <c r="S22" i="2"/>
  <c r="R22" i="2"/>
  <c r="L22" i="2"/>
  <c r="K22" i="2"/>
  <c r="J22" i="2"/>
  <c r="W21" i="2"/>
  <c r="U21" i="2"/>
  <c r="T21" i="2"/>
  <c r="S21" i="2"/>
  <c r="R21" i="2"/>
  <c r="L21" i="2"/>
  <c r="K21" i="2"/>
  <c r="J21" i="2"/>
  <c r="W20" i="2"/>
  <c r="U20" i="2"/>
  <c r="T20" i="2"/>
  <c r="S20" i="2"/>
  <c r="R20" i="2"/>
  <c r="L20" i="2"/>
  <c r="K20" i="2"/>
  <c r="J20" i="2"/>
  <c r="W19" i="2"/>
  <c r="U19" i="2"/>
  <c r="T19" i="2"/>
  <c r="S19" i="2"/>
  <c r="R19" i="2"/>
  <c r="L19" i="2"/>
  <c r="K19" i="2"/>
  <c r="J19" i="2"/>
  <c r="W18" i="2"/>
  <c r="U18" i="2"/>
  <c r="T18" i="2"/>
  <c r="S18" i="2"/>
  <c r="R18" i="2"/>
  <c r="L18" i="2"/>
  <c r="K18" i="2"/>
  <c r="J18" i="2"/>
  <c r="W17" i="2"/>
  <c r="U17" i="2"/>
  <c r="T17" i="2"/>
  <c r="S17" i="2"/>
  <c r="R17" i="2"/>
  <c r="L17" i="2"/>
  <c r="K17" i="2"/>
  <c r="J17" i="2"/>
  <c r="W16" i="2"/>
  <c r="U16" i="2"/>
  <c r="T16" i="2"/>
  <c r="S16" i="2"/>
  <c r="R16" i="2"/>
  <c r="L16" i="2"/>
  <c r="K16" i="2"/>
  <c r="J16" i="2"/>
  <c r="W15" i="2"/>
  <c r="U15" i="2"/>
  <c r="T15" i="2"/>
  <c r="S15" i="2"/>
  <c r="R15" i="2"/>
  <c r="L15" i="2"/>
  <c r="K15" i="2"/>
  <c r="J15" i="2"/>
  <c r="W14" i="2"/>
  <c r="U14" i="2"/>
  <c r="T14" i="2"/>
  <c r="S14" i="2"/>
  <c r="R14" i="2"/>
  <c r="L14" i="2"/>
  <c r="K14" i="2"/>
  <c r="J14" i="2"/>
  <c r="W13" i="2"/>
  <c r="U13" i="2"/>
  <c r="T13" i="2"/>
  <c r="S13" i="2"/>
  <c r="R13" i="2"/>
  <c r="L13" i="2"/>
  <c r="K13" i="2"/>
  <c r="J13" i="2"/>
  <c r="W12" i="2"/>
  <c r="U12" i="2"/>
  <c r="T12" i="2"/>
  <c r="S12" i="2"/>
  <c r="R12" i="2"/>
  <c r="L12" i="2"/>
  <c r="K12" i="2"/>
  <c r="J12" i="2"/>
  <c r="W11" i="2"/>
  <c r="U11" i="2"/>
  <c r="T11" i="2"/>
  <c r="S11" i="2"/>
  <c r="R11" i="2"/>
  <c r="L11" i="2"/>
  <c r="K11" i="2"/>
  <c r="J11" i="2"/>
  <c r="W10" i="2"/>
  <c r="U10" i="2"/>
  <c r="T10" i="2"/>
  <c r="S10" i="2"/>
  <c r="R10" i="2"/>
  <c r="L10" i="2"/>
  <c r="K10" i="2"/>
  <c r="J10" i="2"/>
  <c r="W9" i="2"/>
  <c r="U9" i="2"/>
  <c r="T9" i="2"/>
  <c r="S9" i="2"/>
  <c r="R9" i="2"/>
  <c r="L9" i="2"/>
  <c r="K9" i="2"/>
  <c r="J9" i="2"/>
  <c r="W8" i="2"/>
  <c r="U8" i="2"/>
  <c r="T8" i="2"/>
  <c r="S8" i="2"/>
  <c r="R8" i="2"/>
  <c r="L8" i="2"/>
  <c r="K8" i="2"/>
  <c r="J8" i="2"/>
  <c r="W7" i="2"/>
  <c r="U7" i="2"/>
  <c r="T7" i="2"/>
  <c r="S7" i="2"/>
  <c r="R7" i="2"/>
  <c r="L7" i="2"/>
  <c r="K7" i="2"/>
  <c r="J7" i="2"/>
  <c r="W6" i="2"/>
  <c r="U6" i="2"/>
  <c r="T6" i="2"/>
  <c r="S6" i="2"/>
  <c r="R6" i="2"/>
  <c r="L6" i="2"/>
  <c r="K6" i="2"/>
  <c r="J6" i="2"/>
  <c r="W5" i="2"/>
  <c r="U5" i="2"/>
  <c r="T5" i="2"/>
  <c r="S5" i="2"/>
  <c r="R5" i="2"/>
  <c r="L5" i="2"/>
  <c r="K5" i="2"/>
  <c r="J5" i="2"/>
  <c r="W4" i="2"/>
  <c r="U4" i="2"/>
  <c r="T4" i="2"/>
  <c r="S4" i="2"/>
  <c r="R4" i="2"/>
  <c r="L4" i="2"/>
  <c r="K4" i="2"/>
  <c r="J4" i="2"/>
  <c r="W3" i="2"/>
  <c r="U3" i="2"/>
  <c r="T3" i="2"/>
  <c r="S3" i="2"/>
  <c r="R3" i="2"/>
  <c r="L3" i="2"/>
  <c r="K3" i="2"/>
  <c r="J3" i="2"/>
  <c r="W2" i="2"/>
  <c r="U2" i="2"/>
  <c r="T2" i="2"/>
  <c r="S2" i="2"/>
  <c r="R2" i="2"/>
  <c r="L2" i="2"/>
  <c r="K2" i="2"/>
  <c r="J2" i="2"/>
</calcChain>
</file>

<file path=xl/sharedStrings.xml><?xml version="1.0" encoding="utf-8"?>
<sst xmlns="http://schemas.openxmlformats.org/spreadsheetml/2006/main" count="5257" uniqueCount="442">
  <si>
    <t>OfferID</t>
  </si>
  <si>
    <t>Offer_OfferCategory_</t>
  </si>
  <si>
    <t>Offer_CreationUser_</t>
  </si>
  <si>
    <t>Offer_CreationDate_</t>
  </si>
  <si>
    <t>Offer_ModificationDate_</t>
  </si>
  <si>
    <t>Offer_OfferID_</t>
  </si>
  <si>
    <t>Offer_Reference_</t>
  </si>
  <si>
    <t>Offer_OfferStatus_</t>
  </si>
  <si>
    <t>Offer_CustomFieldsTranslation_ShortText1_</t>
  </si>
  <si>
    <t>JobDescription_PrimaryProfile_</t>
  </si>
  <si>
    <t>JobDescriptionTranslation_JobTitle_</t>
  </si>
  <si>
    <t>JobDescription_Country_</t>
  </si>
  <si>
    <t>JobDescription_ProfessionalCategory_</t>
  </si>
  <si>
    <t>Origin_Entity_With1</t>
  </si>
  <si>
    <t>Origin_Entity_</t>
  </si>
  <si>
    <t>Origin_OperationalManagerName_</t>
  </si>
  <si>
    <t>Offer_BackOfficeUser_User_</t>
  </si>
  <si>
    <t>SchedulingData_DefaultPublicationBeginDate_</t>
  </si>
  <si>
    <t>SchedulingData_DefaultPublicationEndDate_</t>
  </si>
  <si>
    <t>FirstPublicationDate</t>
  </si>
  <si>
    <t>Standard</t>
  </si>
  <si>
    <t>Archivée</t>
  </si>
  <si>
    <t/>
  </si>
  <si>
    <t>ACHETEUR</t>
  </si>
  <si>
    <t>ACHETEUR H/F</t>
  </si>
  <si>
    <t>France</t>
  </si>
  <si>
    <t>ADJOINT AU DIRECTEUR DES PROJETS H/F</t>
  </si>
  <si>
    <t>OPERATEUR AMIANTE ACQPA H/F</t>
  </si>
  <si>
    <t>AGENT TECHNIQUE H/F</t>
  </si>
  <si>
    <t>INGENIEUR D'ETUDES H/F</t>
  </si>
  <si>
    <t>INGENIEUR D'ETUDES VENTILATION H/F</t>
  </si>
  <si>
    <t>INGENIEUR EXPLOIT</t>
  </si>
  <si>
    <t>INGENIEUR PROJET</t>
  </si>
  <si>
    <t>PLANIFICATEUR</t>
  </si>
  <si>
    <t>2013-59</t>
  </si>
  <si>
    <t>PROJETEUR CHEF DE GROUPE</t>
  </si>
  <si>
    <t>RESPONSABLE EXPLOITATION</t>
  </si>
  <si>
    <t>TECHNICIEN EXPLOITATION</t>
  </si>
  <si>
    <t>TECHNICIEN RP</t>
  </si>
  <si>
    <t>CADRE DE MAINTENANCE</t>
  </si>
  <si>
    <t>CHEF DE PROJET</t>
  </si>
  <si>
    <t>CHEF DE SITE</t>
  </si>
  <si>
    <t>ASSISTANT(E) ADMNISTRATIF(VE)</t>
  </si>
  <si>
    <t>ADMINISTRATEUR(TRICE) INFRASTRUCTURE / EXPLOI</t>
  </si>
  <si>
    <t>ASSISTANT QSE / Q3SER</t>
  </si>
  <si>
    <t>COORDINATEUR QSE</t>
  </si>
  <si>
    <t>CQSE SLB-40</t>
  </si>
  <si>
    <t>ASSISTANT(E) PAIE / ADMNISTRATION DU PERSONNE</t>
  </si>
  <si>
    <t>CHARGE(E) DE MISSION RH</t>
  </si>
  <si>
    <t>JURISTE SOCIAL</t>
  </si>
  <si>
    <t>DIRECTEUR AGENCE</t>
  </si>
  <si>
    <t>CHARGE(E) D'AFFAIRE EXPLOITATION</t>
  </si>
  <si>
    <t>RESPONSABLE INTERVENTION</t>
  </si>
  <si>
    <t>EXPERT TECHNIQUE</t>
  </si>
  <si>
    <t>DIRECTEUR PROJET</t>
  </si>
  <si>
    <t>DIRECTEUR(TRICE) RSE</t>
  </si>
  <si>
    <t>RESPONSABLE D'AFFAIRES EXPLOITATION</t>
  </si>
  <si>
    <t>ASSITANT(E) DE DIRECTION</t>
  </si>
  <si>
    <t>CONTROLEUR DE GESTION</t>
  </si>
  <si>
    <t>RESPONSABLE QSE / Q3SER</t>
  </si>
  <si>
    <t>ATTACHE(E) COMMERCIAL(E)</t>
  </si>
  <si>
    <t>HOTE(SSE) D'ACCUEIL</t>
  </si>
  <si>
    <t>RESPONSABLE METHODES</t>
  </si>
  <si>
    <t>Cadre</t>
  </si>
  <si>
    <t>AUDITEUR(TRICE)</t>
  </si>
  <si>
    <t>2022-4232</t>
  </si>
  <si>
    <t>Finalisée</t>
  </si>
  <si>
    <t>DIRECTEUR TECHNIQUE</t>
  </si>
  <si>
    <t>2022-4186</t>
  </si>
  <si>
    <t>CDI</t>
  </si>
  <si>
    <t>INGENIEUR BUREAU D'ETUDES</t>
  </si>
  <si>
    <t>Validée</t>
  </si>
  <si>
    <t>Diffusée</t>
  </si>
  <si>
    <t>Suspendue</t>
  </si>
  <si>
    <t>2022-4203</t>
  </si>
  <si>
    <t>2022-4363</t>
  </si>
  <si>
    <t>2022-4253</t>
  </si>
  <si>
    <t>2022-3904</t>
  </si>
  <si>
    <t>RESPONSABLE LOGISTIQUE</t>
  </si>
  <si>
    <t>2022-3732</t>
  </si>
  <si>
    <t>2022-3857</t>
  </si>
  <si>
    <t>2022-4693</t>
  </si>
  <si>
    <t>RESPONSABLE BUREAU D'ETUDES</t>
  </si>
  <si>
    <t>2022-4305</t>
  </si>
  <si>
    <t>RESPONSABLE PRODUCTION</t>
  </si>
  <si>
    <t>2022-4306</t>
  </si>
  <si>
    <t>2022-4613</t>
  </si>
  <si>
    <t>2022-4697</t>
  </si>
  <si>
    <t>Brouillon</t>
  </si>
  <si>
    <t>2022-4088</t>
  </si>
  <si>
    <t>2022-3943</t>
  </si>
  <si>
    <t>2022-3701</t>
  </si>
  <si>
    <t>URBANISTE ARCHITECTE</t>
  </si>
  <si>
    <t>2022-3861</t>
  </si>
  <si>
    <t>INGENIEUR ETUDES TECHNIQUES</t>
  </si>
  <si>
    <t>2022-3882</t>
  </si>
  <si>
    <t>2022-3878</t>
  </si>
  <si>
    <t>2022-3810</t>
  </si>
  <si>
    <t>2022-4004</t>
  </si>
  <si>
    <t>2022-3966</t>
  </si>
  <si>
    <t>2022-4085</t>
  </si>
  <si>
    <t>2022-4086</t>
  </si>
  <si>
    <t>2022-4067</t>
  </si>
  <si>
    <t>2022-4077</t>
  </si>
  <si>
    <t>2022-3892</t>
  </si>
  <si>
    <t>2022-3900</t>
  </si>
  <si>
    <t>CDD</t>
  </si>
  <si>
    <t>2022-4634</t>
  </si>
  <si>
    <t>2022-4651</t>
  </si>
  <si>
    <t>2022-4658</t>
  </si>
  <si>
    <t>2022-4636</t>
  </si>
  <si>
    <t>2022-4637</t>
  </si>
  <si>
    <t>2022-4627</t>
  </si>
  <si>
    <t>2022-4673</t>
  </si>
  <si>
    <t>2022-4675</t>
  </si>
  <si>
    <t>2022-4618</t>
  </si>
  <si>
    <t>2022-4616</t>
  </si>
  <si>
    <t>2022-4409</t>
  </si>
  <si>
    <t>2022-4404</t>
  </si>
  <si>
    <t>2022-4411</t>
  </si>
  <si>
    <t>2022-4412</t>
  </si>
  <si>
    <t>2022-4407</t>
  </si>
  <si>
    <t>2022-4438</t>
  </si>
  <si>
    <t>2022-4435</t>
  </si>
  <si>
    <t>2022-4480</t>
  </si>
  <si>
    <t>2022-4158</t>
  </si>
  <si>
    <t>2022-4151</t>
  </si>
  <si>
    <t>2022-4152</t>
  </si>
  <si>
    <t>2022-4230</t>
  </si>
  <si>
    <t>2022-4310</t>
  </si>
  <si>
    <t>2022-4311</t>
  </si>
  <si>
    <t>2022-4247</t>
  </si>
  <si>
    <t>2022-4364</t>
  </si>
  <si>
    <t>CHARGE(E) D'ETUDES TECHNIQUES</t>
  </si>
  <si>
    <t>2022-3671</t>
  </si>
  <si>
    <t>2022-3672</t>
  </si>
  <si>
    <t>2022-3673</t>
  </si>
  <si>
    <t>2022-3674</t>
  </si>
  <si>
    <t>2022-3690</t>
  </si>
  <si>
    <t>2022-3692</t>
  </si>
  <si>
    <t>2022-3669</t>
  </si>
  <si>
    <t>2022-3756</t>
  </si>
  <si>
    <t>2022-3765</t>
  </si>
  <si>
    <t>2022-3775</t>
  </si>
  <si>
    <t>2022-4016</t>
  </si>
  <si>
    <t>2022-4014</t>
  </si>
  <si>
    <t>2022-4641</t>
  </si>
  <si>
    <t>2022-4015</t>
  </si>
  <si>
    <t>COORDINATEUR ETUDES</t>
  </si>
  <si>
    <t>2022-4408</t>
  </si>
  <si>
    <t>2022-4654</t>
  </si>
  <si>
    <t>RESPONSABLE TECHNIQUE</t>
  </si>
  <si>
    <t>2022-4093</t>
  </si>
  <si>
    <t>2022-4111</t>
  </si>
  <si>
    <t>2022-4441</t>
  </si>
  <si>
    <t>2022-4615</t>
  </si>
  <si>
    <t>RESPONSABLE CHANTIER</t>
  </si>
  <si>
    <t>2022-4718</t>
  </si>
  <si>
    <t>2022-3824</t>
  </si>
  <si>
    <t>2022-3884</t>
  </si>
  <si>
    <t>2022-3813</t>
  </si>
  <si>
    <t>2022-3815</t>
  </si>
  <si>
    <t>2022-3853</t>
  </si>
  <si>
    <t>2022-3984</t>
  </si>
  <si>
    <t>2022-4012</t>
  </si>
  <si>
    <t>2022-4013</t>
  </si>
  <si>
    <t>2022-4522</t>
  </si>
  <si>
    <t>2022-4120</t>
  </si>
  <si>
    <t>2022-3742</t>
  </si>
  <si>
    <t>2022-4059</t>
  </si>
  <si>
    <t>2021-3217</t>
  </si>
  <si>
    <t>2022-3733</t>
  </si>
  <si>
    <t>2022-4006</t>
  </si>
  <si>
    <t>2022-4118</t>
  </si>
  <si>
    <t>2022-4104</t>
  </si>
  <si>
    <t>2022-4342</t>
  </si>
  <si>
    <t>2022-4450</t>
  </si>
  <si>
    <t>2022-4240</t>
  </si>
  <si>
    <t>2022-4060</t>
  </si>
  <si>
    <t>2022-3947</t>
  </si>
  <si>
    <t>2022-4002</t>
  </si>
  <si>
    <t>2022-4003</t>
  </si>
  <si>
    <t>2022-4293</t>
  </si>
  <si>
    <t>2022-3752</t>
  </si>
  <si>
    <t>2022-3772</t>
  </si>
  <si>
    <t>2022-4506</t>
  </si>
  <si>
    <t>2022-3880</t>
  </si>
  <si>
    <t>2022-4545</t>
  </si>
  <si>
    <t>CHARGE(E) D'AFFAIRES</t>
  </si>
  <si>
    <t>2022-4341</t>
  </si>
  <si>
    <t>2022-4125</t>
  </si>
  <si>
    <t>2022-3785</t>
  </si>
  <si>
    <t>2022-3750</t>
  </si>
  <si>
    <t>2022-3721</t>
  </si>
  <si>
    <t>2022-4052</t>
  </si>
  <si>
    <t>2022-4079</t>
  </si>
  <si>
    <t>2022-4009</t>
  </si>
  <si>
    <t>2022-3879</t>
  </si>
  <si>
    <t>2022-3702</t>
  </si>
  <si>
    <t>2022-3804</t>
  </si>
  <si>
    <t>RESPONSABLE RH ET RELATIONS SOCIALES</t>
  </si>
  <si>
    <t>2022-4144</t>
  </si>
  <si>
    <t>2022-4212</t>
  </si>
  <si>
    <t>2022-4020</t>
  </si>
  <si>
    <t>2022-4095</t>
  </si>
  <si>
    <t>2022-4423</t>
  </si>
  <si>
    <t>2022-3928</t>
  </si>
  <si>
    <t>2022-4023</t>
  </si>
  <si>
    <t>2022-3963</t>
  </si>
  <si>
    <t>2022-4096</t>
  </si>
  <si>
    <t>2022-4097</t>
  </si>
  <si>
    <t>RESPONSABLE DEVELOPPEMENT COMMERCIAL</t>
  </si>
  <si>
    <t>2022-4044</t>
  </si>
  <si>
    <t>2022-4017</t>
  </si>
  <si>
    <t>2022-3664</t>
  </si>
  <si>
    <t>2022-3793</t>
  </si>
  <si>
    <t>2022-4166</t>
  </si>
  <si>
    <t>2022-4258</t>
  </si>
  <si>
    <t>2022-3777</t>
  </si>
  <si>
    <t>CDI / contrat local</t>
  </si>
  <si>
    <t>DIRECTEUR DEVELOPPEMENT INTERNATIONAL</t>
  </si>
  <si>
    <t>RESPONSABLE INNOVATION</t>
  </si>
  <si>
    <t>2022-4614</t>
  </si>
  <si>
    <t>RESPONSABLE MARKETING</t>
  </si>
  <si>
    <t>2022-3787</t>
  </si>
  <si>
    <t>2022-4233</t>
  </si>
  <si>
    <t>DIRECTEUR GENERAL</t>
  </si>
  <si>
    <t>2022-4129</t>
  </si>
  <si>
    <t>APPRENTISSAGE</t>
  </si>
  <si>
    <t>SECRETAIRE GENERAL</t>
  </si>
  <si>
    <t>2022-3776</t>
  </si>
  <si>
    <t>DIRECTEUR DE BU</t>
  </si>
  <si>
    <t>DIRECTEUR D'EXPLOITATION</t>
  </si>
  <si>
    <t>2022-3831</t>
  </si>
  <si>
    <t>2022-4694</t>
  </si>
  <si>
    <t>RESPONSABLE D'ACTIVITE/METIER</t>
  </si>
  <si>
    <t>2022-4717</t>
  </si>
  <si>
    <t>AGENT D'ENCADREMENT D'EXPLOITATION</t>
  </si>
  <si>
    <t>2022-3678</t>
  </si>
  <si>
    <t>2022-3705</t>
  </si>
  <si>
    <t>2022-3707</t>
  </si>
  <si>
    <t>2022-3773</t>
  </si>
  <si>
    <t>2022-3774</t>
  </si>
  <si>
    <t>2022-3795</t>
  </si>
  <si>
    <t>2022-3823</t>
  </si>
  <si>
    <t>2022-3872</t>
  </si>
  <si>
    <t>2022-3905</t>
  </si>
  <si>
    <t>2022-4422</t>
  </si>
  <si>
    <t>2022-4439</t>
  </si>
  <si>
    <t>2022-3735</t>
  </si>
  <si>
    <t>2022-3730</t>
  </si>
  <si>
    <t>RESPONSABLE SANTE SECURITE</t>
  </si>
  <si>
    <t>2022-4449</t>
  </si>
  <si>
    <t>2022-3987</t>
  </si>
  <si>
    <t>2022-3763</t>
  </si>
  <si>
    <t>2022-3897</t>
  </si>
  <si>
    <t>COORDINATEUR FONCTIONNEL SI</t>
  </si>
  <si>
    <t>2022-4165</t>
  </si>
  <si>
    <t>JURISTE</t>
  </si>
  <si>
    <t>2022-4353</t>
  </si>
  <si>
    <t>COMPTABLE</t>
  </si>
  <si>
    <t>2022-4256</t>
  </si>
  <si>
    <t>RESPONSABLE APPLICATIONS SI</t>
  </si>
  <si>
    <t>2022-3790</t>
  </si>
  <si>
    <t>2022-3792</t>
  </si>
  <si>
    <t>2022-4098</t>
  </si>
  <si>
    <t>2022-4078</t>
  </si>
  <si>
    <t>2022-4025</t>
  </si>
  <si>
    <t>2022-3854</t>
  </si>
  <si>
    <t>2022-3789</t>
  </si>
  <si>
    <t>2022-3722</t>
  </si>
  <si>
    <t>2022-4326</t>
  </si>
  <si>
    <t>2022-4650</t>
  </si>
  <si>
    <t>RESPONSABLE DE PROJET SI</t>
  </si>
  <si>
    <t>2022-4254</t>
  </si>
  <si>
    <t>2022-4307</t>
  </si>
  <si>
    <t>2022-4384</t>
  </si>
  <si>
    <t>2022-4385</t>
  </si>
  <si>
    <t>2022-4420</t>
  </si>
  <si>
    <t>2022-3881</t>
  </si>
  <si>
    <t>2022-4678</t>
  </si>
  <si>
    <t>2022-3877</t>
  </si>
  <si>
    <t>RESPONSABLE ADMINISTRATIF</t>
  </si>
  <si>
    <t>2022-4499</t>
  </si>
  <si>
    <t>CHARGE(E) DE COMMUNICATION</t>
  </si>
  <si>
    <t>RESPONSABLE COMMUNICATION</t>
  </si>
  <si>
    <t>2022-3703</t>
  </si>
  <si>
    <t>2022-4142</t>
  </si>
  <si>
    <t>2022-3755</t>
  </si>
  <si>
    <t>INGENIEUR DEVELOPPEMENT SI</t>
  </si>
  <si>
    <t>2022-3725</t>
  </si>
  <si>
    <t>2022-4382</t>
  </si>
  <si>
    <t>2022-4215</t>
  </si>
  <si>
    <t>INGENIEUR D'EXPLOITATION SI</t>
  </si>
  <si>
    <t>2022-3753</t>
  </si>
  <si>
    <t>RESPONSABLE ACHATS</t>
  </si>
  <si>
    <t>2022-4406</t>
  </si>
  <si>
    <t>2022-4259</t>
  </si>
  <si>
    <t>Employé</t>
  </si>
  <si>
    <t>2022-3919</t>
  </si>
  <si>
    <t>Alternance</t>
  </si>
  <si>
    <t>2022-4532</t>
  </si>
  <si>
    <t>2022-4597</t>
  </si>
  <si>
    <t>2022-3681</t>
  </si>
  <si>
    <t>2022-3684</t>
  </si>
  <si>
    <t>2022-3781</t>
  </si>
  <si>
    <t>CDI temps complet</t>
  </si>
  <si>
    <t>2022-3799</t>
  </si>
  <si>
    <t>2022-3802</t>
  </si>
  <si>
    <t>2022-3803</t>
  </si>
  <si>
    <t>2022-4611</t>
  </si>
  <si>
    <t>2022-4465</t>
  </si>
  <si>
    <t>2022-4649</t>
  </si>
  <si>
    <t>2022-4381</t>
  </si>
  <si>
    <t>2022-4719</t>
  </si>
  <si>
    <t>2022-4174</t>
  </si>
  <si>
    <t>2022-4333</t>
  </si>
  <si>
    <t>2022-4494</t>
  </si>
  <si>
    <t>2022-4182</t>
  </si>
  <si>
    <t>2022-4244</t>
  </si>
  <si>
    <t>2022-4329</t>
  </si>
  <si>
    <t>2022-4628</t>
  </si>
  <si>
    <t>2022-4197</t>
  </si>
  <si>
    <t>2022-4193</t>
  </si>
  <si>
    <t>2022-4557</t>
  </si>
  <si>
    <t>2022-4610</t>
  </si>
  <si>
    <t>AGENT D'ACCUEIL</t>
  </si>
  <si>
    <t>2022-4643</t>
  </si>
  <si>
    <t>2022-4612</t>
  </si>
  <si>
    <t>2022-4563</t>
  </si>
  <si>
    <t>2022-4571</t>
  </si>
  <si>
    <t>2022-4467</t>
  </si>
  <si>
    <t>2022-4527</t>
  </si>
  <si>
    <t>2022-4546</t>
  </si>
  <si>
    <t>2022-4716</t>
  </si>
  <si>
    <t>OUVRIER DE SECURITE</t>
  </si>
  <si>
    <t>AGENT LOGISTIQUE</t>
  </si>
  <si>
    <t>2022-3816</t>
  </si>
  <si>
    <t>2022-3829</t>
  </si>
  <si>
    <t>2022-3697</t>
  </si>
  <si>
    <t>GESTIONNAIRE ADMINISTRATIF</t>
  </si>
  <si>
    <t>ASSISTANT ETUDES</t>
  </si>
  <si>
    <t>2022-4604</t>
  </si>
  <si>
    <t>2022-4696</t>
  </si>
  <si>
    <t>2022-4430</t>
  </si>
  <si>
    <t>2022-4489</t>
  </si>
  <si>
    <t>2022-4707</t>
  </si>
  <si>
    <t>2022-4090</t>
  </si>
  <si>
    <t>2022-4338</t>
  </si>
  <si>
    <t>2022-4655</t>
  </si>
  <si>
    <t>2022-4574</t>
  </si>
  <si>
    <t>2022-4640</t>
  </si>
  <si>
    <t>2022-4548</t>
  </si>
  <si>
    <t>2022-4529</t>
  </si>
  <si>
    <t>2022-4511</t>
  </si>
  <si>
    <t>2022-4702</t>
  </si>
  <si>
    <t>2022-4704</t>
  </si>
  <si>
    <t>2022-4676</t>
  </si>
  <si>
    <t>2022-4602</t>
  </si>
  <si>
    <t>2022-4270</t>
  </si>
  <si>
    <t>2022-4425</t>
  </si>
  <si>
    <t>2022-4490</t>
  </si>
  <si>
    <t>2022-4517</t>
  </si>
  <si>
    <t>2022-4708</t>
  </si>
  <si>
    <t>2022-4712</t>
  </si>
  <si>
    <t>2022-4713</t>
  </si>
  <si>
    <t>2022-4715</t>
  </si>
  <si>
    <t>2022-4470</t>
  </si>
  <si>
    <t>2022-4472</t>
  </si>
  <si>
    <t>2022-4589</t>
  </si>
  <si>
    <t>2022-4564</t>
  </si>
  <si>
    <t>2022-4689</t>
  </si>
  <si>
    <t>2022-3863</t>
  </si>
  <si>
    <t>JobApplicationEventID</t>
  </si>
  <si>
    <t>JobApplicationEvent_GlobalFeedback_</t>
  </si>
  <si>
    <t>JobApplicationEvent_CreationDate_</t>
  </si>
  <si>
    <t>JobApplicationEvent_EventDate_</t>
  </si>
  <si>
    <t>JobApplicationEvent_ModificationDate_</t>
  </si>
  <si>
    <t>JobApplicationEvent_Entity_With1</t>
  </si>
  <si>
    <t>JobApplicationEvent_Entity_</t>
  </si>
  <si>
    <t>JobApplicationEvent_Offer_</t>
  </si>
  <si>
    <t>JobApplicationEvent_PublicationSupport_With1</t>
  </si>
  <si>
    <t>JobApplicationEvent_PublicationSupport_</t>
  </si>
  <si>
    <t>JobApplicationEvent_Supervisor_</t>
  </si>
  <si>
    <t>JobApplicationEvent_JobApplicationStatus_</t>
  </si>
  <si>
    <t>JobApplicationEvent_JobApplicationEventType_</t>
  </si>
  <si>
    <t>CV par offre</t>
  </si>
  <si>
    <t>CV transmis pour avis</t>
  </si>
  <si>
    <t>Propositions d'embauche envoyées par offre</t>
  </si>
  <si>
    <t>Nombre d'embauches pour une offre</t>
  </si>
  <si>
    <t>Applicant_CreationDate_ApplicantID</t>
  </si>
  <si>
    <t>Date de la candidature</t>
  </si>
  <si>
    <t>Applicant_ModificationDate_ApplicantID</t>
  </si>
  <si>
    <t>Applicant_ApplicantModificationDate_ApplicantID</t>
  </si>
  <si>
    <t>Applicant_ApplicantID_ApplicantID</t>
  </si>
  <si>
    <t>Applicant_ApplicantCreationMode_ApplicantID</t>
  </si>
  <si>
    <t>Applicant_ModificationUser_ApplicantID</t>
  </si>
  <si>
    <t>Applicant_FullName_ApplicantID</t>
  </si>
  <si>
    <t>Applicant_ApplicantStatus_ApplicantID</t>
  </si>
  <si>
    <t>Employee_Entity_EmployeeIDWith1</t>
  </si>
  <si>
    <t>Employee_Entity_EmployeeID</t>
  </si>
  <si>
    <t>JobPreferences_PrimaryProfile_ApplicantID</t>
  </si>
  <si>
    <t>JobPreferences_Country_ApplicantID</t>
  </si>
  <si>
    <t>JobPreferences_JobTime_ApplicantID</t>
  </si>
  <si>
    <t>ApplicantID</t>
  </si>
  <si>
    <t>Administrateur Administrateur</t>
  </si>
  <si>
    <t>Retour négatif CV</t>
  </si>
  <si>
    <t>Candidature spontanée</t>
  </si>
  <si>
    <t>Front Office</t>
  </si>
  <si>
    <t>Recherche active</t>
  </si>
  <si>
    <t>Temps partiel</t>
  </si>
  <si>
    <t>Réponse à offre</t>
  </si>
  <si>
    <t>Temps complet</t>
  </si>
  <si>
    <t>A traiter</t>
  </si>
  <si>
    <t>Back Office</t>
  </si>
  <si>
    <t>En attente de propale</t>
  </si>
  <si>
    <t>Recruté</t>
  </si>
  <si>
    <t>Positionné sur offre</t>
  </si>
  <si>
    <t>Attente retour opérationnel suite envoi CV pour avis</t>
  </si>
  <si>
    <t>Sélectionné sur CV</t>
  </si>
  <si>
    <t>Entité</t>
  </si>
  <si>
    <t>(Tous)</t>
  </si>
  <si>
    <t>Statut de l'offre</t>
  </si>
  <si>
    <t>Référence de l'offre</t>
  </si>
  <si>
    <t>Nb de CV par offre</t>
  </si>
  <si>
    <t>Nb CV transmis pour avis</t>
  </si>
  <si>
    <t>Nb Propositions d'embauche envoyées par offre</t>
  </si>
  <si>
    <t>Nb d'embauches pour une offre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</si>
  <si>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</si>
  <si>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</si>
  <si>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</si>
  <si>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</si>
  <si>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</si>
  <si>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</si>
  <si>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</si>
  <si>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</si>
  <si>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</si>
  <si>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Année candidature</t>
  </si>
  <si>
    <t>Mois candidature</t>
  </si>
  <si>
    <t>Année création offre</t>
  </si>
  <si>
    <t>Mois création Offre</t>
  </si>
  <si>
    <t>Date Creation 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</si>
</sst>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;"/>
  </numFmts>
  <fonts count="2" x14ac:knownFonts="1"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79646"/>
      </patternFill>
    </fill>
    <fill>
      <patternFill patternType="solid">
        <fgColor rgb="FFFFFF00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Protection="1"/>
    <xf numFmtId="0" fontId="1" fillId="0" borderId="0" xfId="0" applyFont="1" applyProtection="1"/>
    <xf numFmtId="0" fontId="1" fillId="2" borderId="0" xfId="0" applyFont="1" applyFill="1" applyProtection="1"/>
    <xf numFmtId="0" fontId="1" fillId="3" borderId="0" xfId="0" applyFont="1" applyFill="1" applyProtection="1"/>
    <xf numFmtId="22" fontId="1" fillId="0" borderId="0" xfId="0" applyNumberFormat="1" applyFont="1" applyProtection="1"/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</xf>
    <xf numFmtId="14" fontId="1" fillId="0" borderId="0" xfId="0" applyNumberFormat="1" applyFont="1" applyProtection="1"/>
    <xf numFmtId="0" fontId="0" fillId="0" borderId="0" xfId="0" pivotButton="1" applyProtection="1"/>
    <xf numFmtId="0" fontId="0" fillId="0" borderId="0" xfId="0" applyAlignment="1" applyProtection="1">
      <alignment horizontal="left"/>
    </xf>
    <xf numFmtId="0" fontId="0" fillId="0" borderId="0" xfId="0" applyNumberFormat="1" applyProtection="1"/>
    <xf numFmtId="0" fontId="1" fillId="4" borderId="0" xfId="0" applyFont="1" applyFill="1" applyAlignment="1" applyProtection="1">
      <alignment horizontal="center" vertical="center" wrapText="1"/>
    </xf>
    <xf numFmtId="165" fontId="1" fillId="0" borderId="0" xfId="0" applyNumberFormat="1" applyFont="1" applyProtection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yy;;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762.816142939817" createdVersion="8" refreshedVersion="8" minRefreshableVersion="3" recordCount="150" xr:uid="{4C74C325-18B3-4975-8E44-9F34428F9E35}">
  <cacheSource type="worksheet">
    <worksheetSource name="TS.SDD_Statistiques_Candidatures"/>
  </cacheSource>
  <cacheFields count="40">
    <cacheField name="JobApplicationEventID" numFmtId="0">
      <sharedItems containsSemiMixedTypes="0" containsString="0" containsNumber="1" containsInteger="1" minValue="88" maxValue="244864"/>
    </cacheField>
    <cacheField name="JobApplicationEvent_GlobalFeedback_" numFmtId="0">
      <sharedItems/>
    </cacheField>
    <cacheField name="JobApplicationEvent_CreationDate_" numFmtId="22">
      <sharedItems containsSemiMixedTypes="0" containsNonDate="0" containsDate="1" containsString="0" minDate="2012-12-06T14:09:46" maxDate="2022-07-20T13:42:05"/>
    </cacheField>
    <cacheField name="JobApplicationEvent_EventDate_" numFmtId="22">
      <sharedItems containsSemiMixedTypes="0" containsNonDate="0" containsDate="1" containsString="0" minDate="2012-12-06T14:09:46" maxDate="2022-07-20T13:42:05"/>
    </cacheField>
    <cacheField name="JobApplicationEvent_ModificationDate_" numFmtId="22">
      <sharedItems containsDate="1" containsMixedTypes="1" minDate="2013-04-10T11:00:39" maxDate="2022-07-20T12:57:37"/>
    </cacheField>
    <cacheField name="JobApplicationEvent_Entity_With1" numFmtId="0">
      <sharedItems/>
    </cacheField>
    <cacheField name="JobApplicationEvent_Entity_" numFmtId="0">
      <sharedItems containsSemiMixedTypes="0" containsString="0" containsNumber="1" containsInteger="1" minValue="10" maxValue="19"/>
    </cacheField>
    <cacheField name="JobApplicationEvent_Offer_" numFmtId="0">
      <sharedItems containsBlank="1" count="3507">
        <s v=""/>
        <s v="CQSE SLB-40"/>
        <s v="2013-59"/>
        <s v="2022-4604"/>
        <s v="2022-4494"/>
        <s v="2022-3829"/>
        <s v="2022-4655"/>
        <s v="2022-4467"/>
        <s v="2022-4381"/>
        <s v="2022-4716"/>
        <s v="2022-4342"/>
        <s v="2022-4006"/>
        <s v="2022-4574"/>
        <s v="2021-3217"/>
        <s v="2022-4571"/>
        <s v="2022-4713"/>
        <s v="2022-4676"/>
        <s v="2022-4707"/>
        <s v="2022-4333"/>
        <s v="2022-4470"/>
        <s v="2022-4694"/>
        <s v="2022-4465"/>
        <s v="2022-4702"/>
        <s v="2022-4719"/>
        <s v="2022-4182"/>
        <s v="2022-4517"/>
        <s v="2022-4472"/>
        <s v="2022-4338"/>
        <s v="2022-4640"/>
        <s v="2022-4490"/>
        <s v="2022-4545"/>
        <s v="2022-4527"/>
        <s v="2022-4244"/>
        <s v="2022-4329"/>
        <s v="2022-3863"/>
        <s v="2022-4557"/>
        <s v="2022-4511"/>
        <s v="2022-4499"/>
        <s v="2022-4602"/>
        <s v="2022-4717"/>
        <s v="2022-4643"/>
        <s v="2022-4193"/>
        <s v="2022-4423"/>
        <s v="2022-4044"/>
        <s v="2022-4197"/>
        <s v="2022-4628"/>
        <s v="2022-4712"/>
        <s v="2022-4353"/>
        <s v="2022-4563"/>
        <s v="2022-3697"/>
        <s v="2022-4480"/>
        <s v="2022-4612"/>
        <s v="2022-4449"/>
        <s v="2022-4529"/>
        <s v="2022-4704"/>
        <s v="2022-4546"/>
        <s v="2022-4293"/>
        <s v="2022-4708"/>
        <s v="2022-4616"/>
        <s v="2022-4118"/>
        <s v="2022-4689"/>
        <s v="2022-4174"/>
        <s v="2022-4532"/>
        <s v="2022-4564"/>
        <s v="2022-4649"/>
        <s v="2022-3750"/>
        <s v="2022-4489"/>
        <s v="2022-4270"/>
        <s v="2022-3987"/>
        <s v="2022-4715"/>
        <s v="2022-4614"/>
        <s v="2022-4253"/>
        <s v="2022-3816"/>
        <s v="2022-4425"/>
        <s v="2022-4610"/>
        <s v="2022-4090"/>
        <s v="2022-4589"/>
        <s v="2022-4548"/>
        <s v="2022-4696"/>
        <s v="2022-4430"/>
        <s v="2022-4241" u="1"/>
        <s v="2022-4609" u="1"/>
        <m u="1"/>
        <s v="2018-1474" u="1"/>
        <s v="2018-1566" u="1"/>
        <s v="2018-1658" u="1"/>
        <s v="2022-4341" u="1"/>
        <s v="2022-4433" u="1"/>
        <s v="2022-4617" u="1"/>
        <s v="2018-1482" u="1"/>
        <s v="2018-1574" u="1"/>
        <s v="2018-1666" u="1"/>
        <s v="2018-1758" u="1"/>
        <s v="2022-4441" u="1"/>
        <s v="2022-4533" u="1"/>
        <s v="2022-4625" u="1"/>
        <s v="2018-1490" u="1"/>
        <s v="2018-1582" u="1"/>
        <s v="2018-1674" u="1"/>
        <s v="2018-1766" u="1"/>
        <s v="2018-1858" u="1"/>
        <s v="2021-3098" u="1"/>
        <s v="2022-4633" u="1"/>
        <s v="2018-1590" u="1"/>
        <s v="2018-1682" u="1"/>
        <s v="2018-1774" u="1"/>
        <s v="2018-1866" u="1"/>
        <s v="2021-3198" u="1"/>
        <s v="2019-1957" u="1"/>
        <s v="CxN ITV robotique-195" u="1"/>
        <s v="2022-4641" u="1"/>
        <s v="2018-1690" u="1"/>
        <s v="2018-1782" u="1"/>
        <s v="2021-3298" u="1"/>
        <s v="2019-1965" u="1"/>
        <s v="2018-1882" u="1"/>
        <s v="2019-2002" u="1"/>
        <s v="2021-3398" u="1"/>
        <s v="2014-06-OTND-ING ETU MECA-246" u="1"/>
        <s v="2019-1973" u="1"/>
        <s v="2015-503" u="1"/>
        <s v="2018-1890" u="1"/>
        <s v="2019-2010" u="1"/>
        <s v="2019-2102" u="1"/>
        <s v="2021-3498" u="1"/>
        <s v="2019-1981" u="1"/>
        <s v="2019-2110" u="1"/>
        <s v="2019-2202" u="1"/>
        <s v="2020-2519" u="1"/>
        <s v="2021-3598" u="1"/>
        <s v="2022-3689" u="1"/>
        <s v="2019-2210" u="1"/>
        <s v="2019-2302" u="1"/>
        <s v="2020-2619" u="1"/>
        <s v="2022-3789" u="1"/>
        <s v="2019-2310" u="1"/>
        <s v="2019-2402" u="1"/>
        <s v="2020-2627" u="1"/>
        <s v="2020-2719" u="1"/>
        <s v="2022-3797" u="1"/>
        <s v="2022-3889" u="1"/>
        <s v="2017-1068" u="1"/>
        <s v="2019-2410" u="1"/>
        <s v="2020-2543" u="1"/>
        <s v="2020-2635" u="1"/>
        <s v="2020-2727" u="1"/>
        <s v="2020-2819" u="1"/>
        <s v="2022-4018" u="1"/>
        <s v="2022-3897" u="1"/>
        <s v="2022-3989" u="1"/>
        <s v="2017-1168" u="1"/>
        <s v="2020-2551" u="1"/>
        <s v="2020-2643" u="1"/>
        <s v="2020-2735" u="1"/>
        <s v="2022-4026" u="1"/>
        <s v="2021-2918" u="1"/>
        <s v="2022-3997" u="1"/>
        <s v="2017-1084" u="1"/>
        <s v="2017-1176" u="1"/>
        <s v="2017-1268" u="1"/>
        <s v="2020-2651" u="1"/>
        <s v="2020-2743" u="1"/>
        <s v="2020-2835" u="1"/>
        <s v="2022-4034" u="1"/>
        <s v="2022-4126" u="1"/>
        <s v="2022-4218" u="1"/>
        <s v="2021-2926" u="1"/>
        <s v="2017-1368" u="1"/>
        <s v="2020-2751" u="1"/>
        <s v="2020-2843" u="1"/>
        <s v="2022-4042" u="1"/>
        <s v="2022-4134" u="1"/>
        <s v="2022-4226" u="1"/>
        <s v="2022-4318" u="1"/>
        <s v="2016-703" u="1"/>
        <s v="2021-2934" u="1"/>
        <s v="2017-1192" u="1"/>
        <s v="2017-1284" u="1"/>
        <s v="2017-1376" u="1"/>
        <s v="2020-2851" u="1"/>
        <s v="2022-4050" u="1"/>
        <s v="2022-4142" u="1"/>
        <s v="2022-4234" u="1"/>
        <s v="2022-4326" u="1"/>
        <s v="2018-1467" u="1"/>
        <s v="2018-1559" u="1"/>
        <s v="2021-2942" u="1"/>
        <s v="2017-1292" u="1"/>
        <s v="2017-1384" u="1"/>
        <s v="2022-4150" u="1"/>
        <s v="2022-4242" u="1"/>
        <s v="2022-4426" u="1"/>
        <s v="2022-4518" u="1"/>
        <s v="2018-1475" u="1"/>
        <s v="2018-1567" u="1"/>
        <s v="2018-1659" u="1"/>
        <s v="2021-2950" u="1"/>
        <s v="2017-1392" u="1"/>
        <s v="2022-4434" u="1"/>
        <s v="2022-4526" u="1"/>
        <s v="2018-1483" u="1"/>
        <s v="2018-1575" u="1"/>
        <s v="2018-1667" u="1"/>
        <s v="2018-1759" u="1"/>
        <s v="2022-4350" u="1"/>
        <s v="2022-4442" u="1"/>
        <s v="2016-743" u="1"/>
        <s v="2018-1491" u="1"/>
        <s v="2018-1583" u="1"/>
        <s v="2018-1675" u="1"/>
        <s v="2018-1767" u="1"/>
        <s v="2021-3099" u="1"/>
        <s v="2022-4450" u="1"/>
        <s v="2022-4634" u="1"/>
        <s v="2016-753" u="1"/>
        <s v="2018-1683" u="1"/>
        <s v="2018-1775" u="1"/>
        <s v="2018-1867" u="1"/>
        <s v="2021-3199" u="1"/>
        <s v="2019-1958" u="1"/>
        <s v="2022-4550" u="1"/>
        <s v="2022-4642" u="1"/>
        <s v="2018-1691" u="1"/>
        <s v="2018-1783" u="1"/>
        <s v="2021-3299" u="1"/>
        <s v="2022-4650" u="1"/>
        <s v="2018-1883" u="1"/>
        <s v="2019-2003" u="1"/>
        <s v="2021-3399" u="1"/>
        <s v="2019-1974" u="1"/>
        <s v="2017-903" u="1"/>
        <s v="2016-783" u="1"/>
        <s v="2019-2011" u="1"/>
        <s v="2019-2103" u="1"/>
        <s v="2021-3499" u="1"/>
        <s v="2019-1982" u="1"/>
        <s v="2016-793" u="1"/>
        <s v="2019-2111" u="1"/>
        <s v="2019-2203" u="1"/>
        <s v="2021-3599" u="1"/>
        <s v="Technicien ITV-412" u="1"/>
        <s v="2019-1990" u="1"/>
        <s v="2017-923" u="1"/>
        <s v="2019-2211" u="1"/>
        <s v="2019-2303" u="1"/>
        <s v="2020-2528" u="1"/>
        <s v="2015-NOG- Resp Intervention-444" u="1"/>
        <s v="2013-124" u="1"/>
        <s v="2022-3698" u="1"/>
        <s v="2019-2311" u="1"/>
        <s v="2019-2403" u="1"/>
        <s v="2020-2628" u="1"/>
        <s v="2013-134" u="1"/>
        <s v="2022-3798" u="1"/>
        <s v="2019-2411" u="1"/>
        <s v="2020-2452" u="1"/>
        <s v="2020-2636" u="1"/>
        <s v="2020-2728" u="1"/>
        <s v="2022-4019" u="1"/>
        <s v="2013-144" u="1"/>
        <s v="2017-953" u="1"/>
        <s v="2022-3898" u="1"/>
        <s v="2017-1169" u="1"/>
        <s v="2020-2460" u="1"/>
        <s v="2020-2552" u="1"/>
        <s v="2020-2644" u="1"/>
        <s v="2020-2736" u="1"/>
        <s v="2020-2828" u="1"/>
        <s v="2022-4027" u="1"/>
        <s v="2022-4119" u="1"/>
        <s v="2021-2919" u="1"/>
        <s v="2013-154" u="1"/>
        <s v="2017-963" u="1"/>
        <s v="2022-3998" u="1"/>
        <s v="2017-1085" u="1"/>
        <s v="2017-1177" u="1"/>
        <s v="2020-2560" u="1"/>
        <s v="2020-2652" u="1"/>
        <s v="2020-2744" u="1"/>
        <s v="2020-2836" u="1"/>
        <s v="2022-4035" u="1"/>
        <s v="2022-4127" u="1"/>
        <s v="2022-4219" u="1"/>
        <s v="2021-2927" u="1"/>
        <s v="2013-164" u="1"/>
        <s v="2017-973" u="1"/>
        <s v="2017-1093" u="1"/>
        <s v="2017-1369" u="1"/>
        <s v="2020-2752" u="1"/>
        <s v="2020-2844" u="1"/>
        <s v="2022-4043" u="1"/>
        <s v="2022-4135" u="1"/>
        <s v="2022-4227" u="1"/>
        <s v="2022-4319" u="1"/>
        <s v="2021-2935" u="1"/>
        <s v="2013-174" u="1"/>
        <s v="2017-1193" u="1"/>
        <s v="2017-1285" u="1"/>
        <s v="2017-1377" u="1"/>
        <s v="2020-2852" u="1"/>
        <s v="2012-8" u="1"/>
        <s v="2022-4051" u="1"/>
        <s v="2022-4143" u="1"/>
        <s v="2022-4235" u="1"/>
        <s v="2022-4419" u="1"/>
        <s v="2021-2943" u="1"/>
        <s v="2017-1385" u="1"/>
        <s v="2022-4151" u="1"/>
        <s v="2022-4335" u="1"/>
        <s v="2022-4427" u="1"/>
        <s v="2018-1476" u="1"/>
        <s v="2018-1568" u="1"/>
        <s v="2021-2951" u="1"/>
        <s v="2017-1393" u="1"/>
        <s v="2022-4251" u="1"/>
        <s v="2022-4343" u="1"/>
        <s v="2022-4435" u="1"/>
        <s v="2018-1484" u="1"/>
        <s v="2018-1576" u="1"/>
        <s v="2018-1668" u="1"/>
        <s v="2022-4351" u="1"/>
        <s v="2022-4443" u="1"/>
        <s v="2022-4535" u="1"/>
        <s v="2022-4627" u="1"/>
        <s v="2018-1492" u="1"/>
        <s v="2018-1584" u="1"/>
        <s v="2018-1768" u="1"/>
        <s v="2022-4451" u="1"/>
        <s v="2022-4543" u="1"/>
        <s v="2018-1592" u="1"/>
        <s v="2018-1684" u="1"/>
        <s v="2018-1776" u="1"/>
        <s v="2018-1868" u="1"/>
        <s v="2019-1959" u="1"/>
        <s v="2022-4551" u="1"/>
        <s v="2018-1692" u="1"/>
        <s v="2018-1784" u="1"/>
        <s v="2018-1876" u="1"/>
        <s v="2019-1967" u="1"/>
        <s v="2022-4651" u="1"/>
        <s v="2018-1792" u="1"/>
        <s v="2018-1884" u="1"/>
        <s v="2019-2004" u="1"/>
        <s v="2019-1975" u="1"/>
        <s v="2019-2012" u="1"/>
        <s v="2019-2104" u="1"/>
        <s v="2019-1983" u="1"/>
        <s v="2015-504" u="1"/>
        <s v="2019-2020" u="1"/>
        <s v="2019-2112" u="1"/>
        <s v="2019-2204" u="1"/>
        <s v="2015-514" u="1"/>
        <s v="2019-2120" u="1"/>
        <s v="2019-2304" u="1"/>
        <s v="2020-2529" u="1"/>
        <s v="2022-3699" u="1"/>
        <s v="2019-2220" u="1"/>
        <s v="2019-2404" u="1"/>
        <s v="2020-2537" u="1"/>
        <s v="2020-2629" u="1"/>
        <s v="2015-534" u="1"/>
        <s v="2022-3799" u="1"/>
        <s v="2019-2320" u="1"/>
        <s v="2019-2412" u="1"/>
        <s v="2020-2453" u="1"/>
        <s v="2020-2545" u="1"/>
        <s v="2020-2637" u="1"/>
        <s v="2020-2729" u="1"/>
        <s v="2015-544" u="1"/>
        <s v="2022-3899" u="1"/>
        <s v="2019-2420" u="1"/>
        <s v="2020-2461" u="1"/>
        <s v="2020-2553" u="1"/>
        <s v="2020-2645" u="1"/>
        <s v="2020-2737" u="1"/>
        <s v="2020-2829" u="1"/>
        <s v="Chef d'offre Amiante Villejust-432" u="1"/>
        <s v="2022-4028" u="1"/>
        <s v="2022-3999" u="1"/>
        <s v="2020-2561" u="1"/>
        <s v="2020-2653" u="1"/>
        <s v="2020-2745" u="1"/>
        <s v="2020-2837" u="1"/>
        <s v="2022-4036" u="1"/>
        <s v="2022-4128" u="1"/>
        <s v="2021-2928" u="1"/>
        <s v="2017-1186" u="1"/>
        <s v="2020-2661" u="1"/>
        <s v="2020-2753" u="1"/>
        <s v="2020-2845" u="1"/>
        <s v="2022-4136" u="1"/>
        <s v="2022-4228" u="1"/>
        <s v="2021-2936" u="1"/>
        <s v="PERF FLA-131" u="1"/>
        <s v="2017-1194" u="1"/>
        <s v="2017-1378" u="1"/>
        <s v="2022-4052" u="1"/>
        <s v="2022-4144" u="1"/>
        <s v="2022-4236" u="1"/>
        <s v="Dess proj MECA-230" u="1"/>
        <s v="2018-1469" u="1"/>
        <s v="2021-2944" u="1"/>
        <s v="2017-1294" u="1"/>
        <s v="2017-1386" u="1"/>
        <s v="2012-4" u="1"/>
        <s v="2022-4060" u="1"/>
        <s v="2022-4152" u="1"/>
        <s v="2022-4336" u="1"/>
        <s v="2022-4428" u="1"/>
        <s v="2018-1477" u="1"/>
        <s v="2021-2860" u="1"/>
        <s v="2021-2952" u="1"/>
        <s v="2022-4160" u="1"/>
        <s v="2022-4252" u="1"/>
        <s v="2022-4344" u="1"/>
        <s v="2022-4436" u="1"/>
        <s v="2022-4528" u="1"/>
        <s v="2018-1485" u="1"/>
        <s v="2018-1669" u="1"/>
        <s v="2021-2960" u="1"/>
        <s v="2022-4260" u="1"/>
        <s v="2022-4352" u="1"/>
        <s v="2022-4444" u="1"/>
        <s v="2022-4536" u="1"/>
        <s v="TECH SUP GC Travaux Neufs Ingénierie-309" u="1"/>
        <s v="2018-1493" u="1"/>
        <s v="2018-1585" u="1"/>
        <s v="2018-1769" u="1"/>
        <s v="2022-4360" u="1"/>
        <s v="2022-4452" u="1"/>
        <s v="2022-4544" u="1"/>
        <s v="2022-4636" u="1"/>
        <s v="2018-1593" u="1"/>
        <s v="2018-1685" u="1"/>
        <s v="2018-1777" u="1"/>
        <s v="2022-4460" u="1"/>
        <s v="2022-4644" u="1"/>
        <s v="2018-1785" u="1"/>
        <s v="2019-1968" u="1"/>
        <s v="2022-4560" u="1"/>
        <s v="2018-1793" u="1"/>
        <s v="2018-1885" u="1"/>
        <s v="2019-1976" u="1"/>
        <s v="2022-4660" u="1"/>
        <s v="2018-1893" u="1"/>
        <s v="2019-2013" u="1"/>
        <s v="2019-2105" u="1"/>
        <s v="2019-1984" u="1"/>
        <s v="2017-904" u="1"/>
        <s v="2016-784" u="1"/>
        <s v="2019-2021" u="1"/>
        <s v="2019-2113" u="1"/>
        <s v="2019-2205" u="1"/>
        <s v="2019-1992" u="1"/>
        <s v="2013-105" u="1"/>
        <s v="2017-914" u="1"/>
        <s v="2012-2" u="1"/>
        <s v="2016-794" u="1"/>
        <s v="2019-2121" u="1"/>
        <s v="2019-2213" u="1"/>
        <s v="2019-2305" u="1"/>
        <s v="2017-924" u="1"/>
        <s v="2019-2221" u="1"/>
        <s v="2019-2313" u="1"/>
        <s v="2019-2405" u="1"/>
        <s v="2020-2538" u="1"/>
        <s v="2019-2321" u="1"/>
        <s v="2019-2413" u="1"/>
        <s v="2020-2454" u="1"/>
        <s v="2020-2546" u="1"/>
        <s v="2020-2638" u="1"/>
        <s v="2013-135" u="1"/>
        <s v="2017-944" u="1"/>
        <s v="2020-2462" u="1"/>
        <s v="2020-2646" u="1"/>
        <s v="2020-2738" u="1"/>
        <s v="2013-145" u="1"/>
        <s v="2017-1087" u="1"/>
        <s v="2017-1179" u="1"/>
        <s v="2020-2470" u="1"/>
        <s v="2020-2562" u="1"/>
        <s v="2020-2654" u="1"/>
        <s v="2020-2746" u="1"/>
        <s v="2020-2838" u="1"/>
        <s v="2022-4037" u="1"/>
        <s v="2022-4129" u="1"/>
        <s v="2021-2929" u="1"/>
        <s v="2013-155" u="1"/>
        <s v="2017-964" u="1"/>
        <s v="2020-2570" u="1"/>
        <s v="2020-2662" u="1"/>
        <s v="2020-2754" u="1"/>
        <s v="2020-2846" u="1"/>
        <s v="2016-564" u="1"/>
        <s v="2022-4045" u="1"/>
        <s v="2022-4229" u="1"/>
        <s v="2021-2937" u="1"/>
        <s v="2013-165" u="1"/>
        <s v="2017-974" u="1"/>
        <s v="Chargé d'aff CxN ITV pour Maxime OUR-317" u="1"/>
        <s v="2017-1195" u="1"/>
        <s v="2017-1287" u="1"/>
        <s v="2020-2762" u="1"/>
        <s v="2022-4053" u="1"/>
        <s v="2022-4145" u="1"/>
        <s v="2022-4237" u="1"/>
        <s v="2021-2853" u="1"/>
        <s v="2021-2945" u="1"/>
        <s v="2013-175" u="1"/>
        <s v="2017-1295" u="1"/>
        <s v="2020-2770" u="1"/>
        <s v="2022-4061" u="1"/>
        <s v="2022-4153" u="1"/>
        <s v="2022-4337" u="1"/>
        <s v="2022-4429" u="1"/>
        <s v="2014-305" u="1"/>
        <s v="2021-2861" u="1"/>
        <s v="2021-2953" u="1"/>
        <s v="2017-1395" u="1"/>
        <s v="2022-4161" u="1"/>
        <s v="2022-4345" u="1"/>
        <s v="2022-4437" u="1"/>
        <s v="2018-1486" u="1"/>
        <s v="2018-1578" u="1"/>
        <s v="2021-2961" u="1"/>
        <s v="2022-4261" u="1"/>
        <s v="2022-4445" u="1"/>
        <s v="2022-4537" u="1"/>
        <s v="2022-4629" u="1"/>
        <s v="2018-1494" u="1"/>
        <s v="2022-4361" u="1"/>
        <s v="2022-4453" u="1"/>
        <s v="2022-4637" u="1"/>
        <s v="2018-1594" u="1"/>
        <s v="2018-1686" u="1"/>
        <s v="2018-1778" u="1"/>
        <s v="2022-4461" u="1"/>
        <s v="2022-4645" u="1"/>
        <s v="2018-1694" u="1"/>
        <s v="2018-1786" u="1"/>
        <s v="2019-1969" u="1"/>
        <s v="2022-4561" u="1"/>
        <s v="2018-1794" u="1"/>
        <s v="2018-1886" u="1"/>
        <s v="Contrôleur de Gestion Villejust-320" u="1"/>
        <s v="2018-1894" u="1"/>
        <s v="2019-2014" u="1"/>
        <s v="2019-2106" u="1"/>
        <s v="ING ETU HVAC BAGNOLS-299" u="1"/>
        <s v="2019-1985" u="1"/>
        <s v="2019-2022" u="1"/>
        <s v="2019-2114" u="1"/>
        <s v="2019-2206" u="1"/>
        <s v="2019-2030" u="1"/>
        <s v="2019-2122" u="1"/>
        <s v="2019-2214" u="1"/>
        <s v="2019-2306" u="1"/>
        <s v="2019-2130" u="1"/>
        <s v="2019-2222" u="1"/>
        <s v="2019-2314" u="1"/>
        <s v="2019-2406" u="1"/>
        <s v="2020-2539" u="1"/>
        <s v="2019-2322" u="1"/>
        <s v="2019-2414" u="1"/>
        <s v="2020-2455" u="1"/>
        <s v="2020-2547" u="1"/>
        <s v="2020-2639" u="1"/>
        <s v="2015-535" u="1"/>
        <s v="2019-2330" u="1"/>
        <s v="2020-2555" u="1"/>
        <s v="2020-2647" u="1"/>
        <s v="2020-2739" u="1"/>
        <s v="RI RCCP-452" u="1"/>
        <s v="2017-1088" u="1"/>
        <s v="2019-2430" u="1"/>
        <s v="2020-2471" u="1"/>
        <s v="2020-2563" u="1"/>
        <s v="2020-2655" u="1"/>
        <s v="2020-2747" u="1"/>
        <s v="2020-2839" u="1"/>
        <s v="2022-4038" u="1"/>
        <s v="2017-1096" u="1"/>
        <s v="2020-2571" u="1"/>
        <s v="2020-2663" u="1"/>
        <s v="2020-2755" u="1"/>
        <s v="2020-2847" u="1"/>
        <s v="2022-4046" u="1"/>
        <s v="2022-4138" u="1"/>
        <s v="2021-2938" u="1"/>
        <s v="2017-1288" u="1"/>
        <s v="2020-2671" u="1"/>
        <s v="2020-2763" u="1"/>
        <s v="2022-4054" u="1"/>
        <s v="2022-4146" u="1"/>
        <s v="2022-4238" u="1"/>
        <s v="2021-2854" u="1"/>
        <s v="2017-1296" u="1"/>
        <s v="2017-1388" u="1"/>
        <s v="2020-2771" u="1"/>
        <s v="2022-4062" u="1"/>
        <s v="2022-4154" u="1"/>
        <s v="2022-4246" u="1"/>
        <s v="2018-1479" u="1"/>
        <s v="2021-2862" u="1"/>
        <s v="2021-2954" u="1"/>
        <s v="2017-1396" u="1"/>
        <s v="2022-4070" u="1"/>
        <s v="2022-4162" u="1"/>
        <s v="2022-4254" u="1"/>
        <s v="2022-4438" u="1"/>
        <s v="2018-1487" u="1"/>
        <s v="2018-1579" u="1"/>
        <s v="2021-2870" u="1"/>
        <s v="2021-2962" u="1"/>
        <s v="2022-4170" u="1"/>
        <s v="2022-4354" u="1"/>
        <s v="2022-4446" u="1"/>
        <s v="2018-1495" u="1"/>
        <s v="2018-1587" u="1"/>
        <s v="2018-1679" u="1"/>
        <s v="2022-4454" u="1"/>
        <s v="2018-1595" u="1"/>
        <s v="2018-1687" u="1"/>
        <s v="2018-1779" u="1"/>
        <s v="TECH RP Ag Déchets-285" u="1"/>
        <s v="2022-4370" u="1"/>
        <s v="2022-4462" u="1"/>
        <s v="2022-4554" u="1"/>
        <s v="2022-4646" u="1"/>
        <s v="2018-1787" u="1"/>
        <s v="2018-1879" u="1"/>
        <s v="2022-4562" u="1"/>
        <s v="2022-4654" u="1"/>
        <s v="2018-1795" u="1"/>
        <s v="2018-1887" u="1"/>
        <s v="2019-2007" u="1"/>
        <s v="2019-1978" u="1"/>
        <s v="2022-4570" u="1"/>
        <s v="2022-4662" u="1"/>
        <s v="2016-765" u="1"/>
        <s v="2018-1895" u="1"/>
        <s v="2019-2015" u="1"/>
        <s v="2019-2107" u="1"/>
        <s v="2022-4670" u="1"/>
        <s v="2016-775" u="1"/>
        <s v="2019-2207" u="1"/>
        <s v="2019-1994" u="1"/>
        <s v="2019-2031" u="1"/>
        <s v="2019-2123" u="1"/>
        <s v="2019-2215" u="1"/>
        <s v="2019-2307" u="1"/>
        <s v="2016-795" u="1"/>
        <s v="2019-2223" u="1"/>
        <s v="2019-2315" u="1"/>
        <s v="2019-2407" u="1"/>
        <s v="2017-925" u="1"/>
        <s v="2019-2231" u="1"/>
        <s v="2019-2323" u="1"/>
        <s v="2019-2415" u="1"/>
        <s v="2020-2456" u="1"/>
        <s v="2020-2548" u="1"/>
        <s v="2019-2331" u="1"/>
        <s v="2019-2423" u="1"/>
        <s v="2020-2464" u="1"/>
        <s v="2020-2556" u="1"/>
        <s v="2020-2648" u="1"/>
        <s v="2017-945" u="1"/>
        <s v="2017-1089" u="1"/>
        <s v="2019-2431" u="1"/>
        <s v="2020-2472" u="1"/>
        <s v="2020-2656" u="1"/>
        <s v="2020-2748" u="1"/>
        <s v="2022-4039" u="1"/>
        <s v="2017-955" u="1"/>
        <s v="2017-1097" u="1"/>
        <s v="2020-2480" u="1"/>
        <s v="2020-2572" u="1"/>
        <s v="2020-2664" u="1"/>
        <s v="2020-2756" u="1"/>
        <s v="2020-2848" u="1"/>
        <s v="2022-4047" u="1"/>
        <s v="2021-2939" u="1"/>
        <s v="2013-156" u="1"/>
        <s v="2017-1289" u="1"/>
        <s v="2020-2580" u="1"/>
        <s v="2020-2672" u="1"/>
        <s v="2020-2764" u="1"/>
        <s v="2016-565" u="1"/>
        <s v="2022-4055" u="1"/>
        <s v="2022-4147" u="1"/>
        <s v="2022-4239" u="1"/>
        <s v="2021-2855" u="1"/>
        <s v="2021-2947" u="1"/>
        <s v="2013-166" u="1"/>
        <s v="2017-975" u="1"/>
        <s v="2017-1389" u="1"/>
        <s v="2020-2680" u="1"/>
        <s v="2020-2772" u="1"/>
        <s v="2022-4063" u="1"/>
        <s v="2022-4155" u="1"/>
        <s v="2022-4247" u="1"/>
        <s v="2022-4339" u="1"/>
        <s v="2021-2955" u="1"/>
        <s v="2017-985" u="1"/>
        <s v="2017-1397" u="1"/>
        <s v="2020-2780" u="1"/>
        <s v="2022-4071" u="1"/>
        <s v="2022-4163" u="1"/>
        <s v="2022-4255" u="1"/>
        <s v="2022-4347" u="1"/>
        <s v="2013-80" u="1"/>
        <s v="2018-1488" u="1"/>
        <s v="2021-2871" u="1"/>
        <s v="2021-2963" u="1"/>
        <s v="2021-3000" u="1"/>
        <s v="2016-595" u="1"/>
        <s v="2022-4355" u="1"/>
        <s v="2022-4447" u="1"/>
        <s v="2013-81" u="1"/>
        <s v="2018-1496" u="1"/>
        <s v="2018-1588" u="1"/>
        <s v="2021-2971" u="1"/>
        <s v="2021-3100" u="1"/>
        <s v="2022-4271" u="1"/>
        <s v="2022-4363" u="1"/>
        <s v="2022-4455" u="1"/>
        <s v="2022-4547" u="1"/>
        <s v="2013-82" u="1"/>
        <s v="2018-1596" u="1"/>
        <s v="2018-1688" u="1"/>
        <s v="2021-3200" u="1"/>
        <s v="2022-4371" u="1"/>
        <s v="2022-4647" u="1"/>
        <s v="2013-83" u="1"/>
        <s v="2018-1696" u="1"/>
        <s v="2012-43" u="1"/>
        <s v="2021-3300" u="1"/>
        <s v="2018-1796" u="1"/>
        <s v="2018-1888" u="1"/>
        <s v="2019-1979" u="1"/>
        <s v="2021-3400" u="1"/>
        <s v="2018-1896" u="1"/>
        <s v="2019-2108" u="1"/>
        <s v="2019-2024" u="1"/>
        <s v="2019-2116" u="1"/>
        <s v="2019-2208" u="1"/>
        <s v="Tech GV (Rplct Tompos)-398" u="1"/>
        <s v="2019-1995" u="1"/>
        <s v="2021-3600" u="1"/>
        <s v="2019-2032" u="1"/>
        <s v="2019-2124" u="1"/>
        <s v="2019-2216" u="1"/>
        <s v="2019-2308" u="1"/>
        <s v="2015-506" u="1"/>
        <s v="2019-2040" u="1"/>
        <s v="2019-2224" u="1"/>
        <s v="2019-2316" u="1"/>
        <s v="2019-2408" u="1"/>
        <s v="2014-06-OTND-ING ETU VENTIL-266" u="1"/>
        <s v="2015-516" u="1"/>
        <s v="2019-2140" u="1"/>
        <s v="2019-2232" u="1"/>
        <s v="2019-2324" u="1"/>
        <s v="2019-2416" u="1"/>
        <s v="2020-2549" u="1"/>
        <s v="2015-526" u="1"/>
        <s v="2019-2240" u="1"/>
        <s v="2019-2424" u="1"/>
        <s v="2020-2465" u="1"/>
        <s v="2020-2557" u="1"/>
        <s v="2020-2649" u="1"/>
        <s v="2019-2340" u="1"/>
        <s v="2019-2432" u="1"/>
        <s v="2020-2473" u="1"/>
        <s v="2020-2565" u="1"/>
        <s v="2020-2657" u="1"/>
        <s v="2020-2749" u="1"/>
        <s v="2015-546" u="1"/>
        <s v="2017-1098" u="1"/>
        <s v="2020-2573" u="1"/>
        <s v="2020-2665" u="1"/>
        <s v="2020-2757" u="1"/>
        <s v="2020-2849" u="1"/>
        <s v="2022-4048" u="1"/>
        <s v="2017-1198" u="1"/>
        <s v="2020-2581" u="1"/>
        <s v="2020-2673" u="1"/>
        <s v="2020-2765" u="1"/>
        <s v="2022-4056" u="1"/>
        <s v="2022-4148" u="1"/>
        <s v="RI TDG RIC-587" u="1"/>
        <s v="2021-2856" u="1"/>
        <s v="2021-2948" u="1"/>
        <s v="2017-1298" u="1"/>
        <s v="2020-2681" u="1"/>
        <s v="2020-2773" u="1"/>
        <s v="2022-4064" u="1"/>
        <s v="2022-4248" u="1"/>
        <s v="2021-2864" u="1"/>
        <s v="2021-2956" u="1"/>
        <s v="2017-1398" u="1"/>
        <s v="2020-2781" u="1"/>
        <s v="2022-4072" u="1"/>
        <s v="2022-4164" u="1"/>
        <s v="2022-4256" u="1"/>
        <s v="2022-4348" u="1"/>
        <s v="2016-706" u="1"/>
        <s v="2018-1489" u="1"/>
        <s v="2021-2872" u="1"/>
        <s v="2021-2964" u="1"/>
        <s v="2021-3001" u="1"/>
        <s v="2022-4080" u="1"/>
        <s v="2022-4172" u="1"/>
        <s v="2022-4264" u="1"/>
        <s v="2022-4356" u="1"/>
        <s v="2022-4448" u="1"/>
        <s v="2016-716" u="1"/>
        <s v="2018-1497" u="1"/>
        <s v="2021-2880" u="1"/>
        <s v="2021-2972" u="1"/>
        <s v="2021-3101" u="1"/>
        <s v="2022-4180" u="1"/>
        <s v="2022-4272" u="1"/>
        <s v="2022-4364" u="1"/>
        <s v="2016-726" u="1"/>
        <s v="2018-1597" u="1"/>
        <s v="2018-1689" u="1"/>
        <s v="2021-2980" u="1"/>
        <s v="2021-3201" u="1"/>
        <s v="2022-4280" u="1"/>
        <s v="2022-4372" u="1"/>
        <s v="2022-4464" u="1"/>
        <s v="2018-1697" u="1"/>
        <s v="2021-3301" u="1"/>
        <s v="2022-4380" u="1"/>
        <s v="2016-746" u="1"/>
        <s v="2018-1797" u="1"/>
        <s v="2018-1889" u="1"/>
        <s v="2019-2009" u="1"/>
        <s v="2021-3401" u="1"/>
        <s v="2016-756" u="1"/>
        <s v="2018-1897" u="1"/>
        <s v="2019-2017" u="1"/>
        <s v="2019-2109" u="1"/>
        <s v="2021-3501" u="1"/>
        <s v="2022-4580" u="1"/>
        <s v="2022-4672" u="1"/>
        <s v="2016-766" u="1"/>
        <s v="2019-2025" u="1"/>
        <s v="2019-2117" u="1"/>
        <s v="2019-2209" u="1"/>
        <s v="2019-1996" u="1"/>
        <s v="2021-3601" u="1"/>
        <s v="2022-4680" u="1"/>
        <s v="2016-776" u="1"/>
        <s v="2019-2033" u="1"/>
        <s v="2019-2125" u="1"/>
        <s v="2019-2217" u="1"/>
        <s v="2019-2309" u="1"/>
        <s v="2017-906" u="1"/>
        <s v="2016-786" u="1"/>
        <s v="2019-2041" u="1"/>
        <s v="2019-2133" u="1"/>
        <s v="2019-2225" u="1"/>
        <s v="2019-2317" u="1"/>
        <s v="2019-2409" u="1"/>
        <s v="2022-3700" u="1"/>
        <s v="2016-796" u="1"/>
        <s v="2019-2233" u="1"/>
        <s v="2019-2325" u="1"/>
        <s v="2019-2417" u="1"/>
        <s v="2015-396" u="1"/>
        <s v="2019-2241" u="1"/>
        <s v="2019-2333" u="1"/>
        <s v="2019-2425" u="1"/>
        <s v="2020-2466" u="1"/>
        <s v="2020-2558" u="1"/>
        <s v="2022-3900" u="1"/>
        <s v="2019-2341" u="1"/>
        <s v="2019-2433" u="1"/>
        <s v="2020-2474" u="1"/>
        <s v="2020-2566" u="1"/>
        <s v="2020-2658" u="1"/>
        <s v="2017-946" u="1"/>
        <s v="2017-1099" u="1"/>
        <s v="2019-2441" u="1"/>
        <s v="2020-2482" u="1"/>
        <s v="2020-2574" u="1"/>
        <s v="2020-2666" u="1"/>
        <s v="2020-2758" u="1"/>
        <s v="2022-4049" u="1"/>
        <s v="2017-956" u="1"/>
        <s v="2017-1199" u="1"/>
        <s v="2020-2490" u="1"/>
        <s v="2020-2674" u="1"/>
        <s v="2020-2766" u="1"/>
        <s v="2022-4057" u="1"/>
        <s v="2022-4149" u="1"/>
        <s v="2021-2857" u="1"/>
        <s v="2021-2949" u="1"/>
        <s v="2013-157" u="1"/>
        <s v="2017-966" u="1"/>
        <s v="2020-2590" u="1"/>
        <s v="2020-2682" u="1"/>
        <s v="2020-2774" u="1"/>
        <s v="2022-4065" u="1"/>
        <s v="2022-4249" u="1"/>
        <s v="2021-2865" u="1"/>
        <s v="2021-2957" u="1"/>
        <s v="2017-976" u="1"/>
        <s v="2020-2690" u="1"/>
        <s v="2020-2782" u="1"/>
        <s v="2022-4073" u="1"/>
        <s v="2022-4165" u="1"/>
        <s v="2022-4257" u="1"/>
        <s v="2022-4349" u="1"/>
        <s v="2021-2873" u="1"/>
        <s v="2021-2965" u="1"/>
        <s v="2020-2790" u="1"/>
        <s v="2021-3002" u="1"/>
        <s v="2022-4081" u="1"/>
        <s v="2022-4173" u="1"/>
        <s v="2022-4265" u="1"/>
        <s v="2022-4357" u="1"/>
        <s v="2018-1498" u="1"/>
        <s v="2021-2881" u="1"/>
        <s v="2021-2973" u="1"/>
        <s v="2021-3010" u="1"/>
        <s v="2021-3102" u="1"/>
        <s v="2022-4181" u="1"/>
        <s v="2022-4273" u="1"/>
        <s v="2022-4457" u="1"/>
        <s v="2022-4549" u="1"/>
        <s v="2021-2981" u="1"/>
        <s v="2013-197" u="1"/>
        <s v="2021-3110" u="1"/>
        <s v="2021-3202" u="1"/>
        <s v="2022-4281" u="1"/>
        <s v="2022-4373" u="1"/>
        <s v="2018-1698" u="1"/>
        <s v="2021-3210" u="1"/>
        <s v="2021-3302" u="1"/>
        <s v="2022-4473" u="1"/>
        <s v="2022-4565" u="1"/>
        <s v="2022-4657" u="1"/>
        <s v="2018-1798" u="1"/>
        <s v="2021-3310" u="1"/>
        <s v="2021-3402" u="1"/>
        <s v="2022-4481" u="1"/>
        <s v="2022-4665" u="1"/>
        <s v="2018-1898" u="1"/>
        <s v="2019-2018" u="1"/>
        <s v="2019-1989" u="1"/>
        <s v="2021-3410" u="1"/>
        <s v="2021-3502" u="1"/>
        <s v="2022-4581" u="1"/>
        <s v="2019-2118" u="1"/>
        <s v="2019-1997" u="1"/>
        <s v="2021-3510" u="1"/>
        <s v="2021-3602" u="1"/>
        <s v="2022-4681" u="1"/>
        <s v="2019-2218" u="1"/>
        <s v="2021-3610" u="1"/>
        <s v="2019-2042" u="1"/>
        <s v="2022-3701" u="1"/>
        <s v="2019-2050" u="1"/>
        <s v="2019-2142" u="1"/>
        <s v="2019-2234" u="1"/>
        <s v="2019-2326" u="1"/>
        <s v="2020-2459" u="1"/>
        <s v="2022-3801" u="1"/>
        <s v="2019-2150" u="1"/>
        <s v="2019-2242" u="1"/>
        <s v="2019-2334" u="1"/>
        <s v="2019-2426" u="1"/>
        <s v="2020-2467" u="1"/>
        <s v="2020-2559" u="1"/>
        <s v="2022-3901" u="1"/>
        <s v="2015-527" u="1"/>
        <s v="2019-2342" u="1"/>
        <s v="2019-2434" u="1"/>
        <s v="2020-2475" u="1"/>
        <s v="2020-2567" u="1"/>
        <s v="2020-2659" u="1"/>
        <s v="2019-2350" u="1"/>
        <s v="2019-2442" u="1"/>
        <s v="2020-2483" u="1"/>
        <s v="2020-2575" u="1"/>
        <s v="2020-2667" u="1"/>
        <s v="2020-2759" u="1"/>
        <s v="2019-2450" u="1"/>
        <s v="2020-2491" u="1"/>
        <s v="2020-2583" u="1"/>
        <s v="2020-2675" u="1"/>
        <s v="2020-2767" u="1"/>
        <s v="2022-4058" u="1"/>
        <s v="2021-2858" u="1"/>
        <s v="Ing Etu Confirmé SN Villejust-340" u="1"/>
        <s v="2020-2683" u="1"/>
        <s v="2020-2775" u="1"/>
        <s v="2022-4158" u="1"/>
        <s v="2021-2866" u="1"/>
        <s v="2021-2958" u="1"/>
        <s v="2020-2691" u="1"/>
        <s v="2020-2783" u="1"/>
        <s v="2022-4074" u="1"/>
        <s v="2022-4166" u="1"/>
        <s v="2022-4258" u="1"/>
        <s v="2021-2874" u="1"/>
        <s v="2021-2966" u="1"/>
        <s v="2021-3003" u="1"/>
        <s v="2022-4082" u="1"/>
        <s v="2022-4266" u="1"/>
        <s v="2016-707" u="1"/>
        <s v="2018-1499" u="1"/>
        <s v="2021-2882" u="1"/>
        <s v="2021-2974" u="1"/>
        <s v="2021-3011" u="1"/>
        <s v="2021-3103" u="1"/>
        <s v="Chargé d'Affaires Déchets Villejust-387" u="1"/>
        <s v="2013-200" u="1"/>
        <s v="2022-4274" u="1"/>
        <s v="2022-4366" u="1"/>
        <s v="2022-4458" u="1"/>
        <s v="2016-717" u="1"/>
        <s v="2018-1599" u="1"/>
        <s v="2021-2890" u="1"/>
        <s v="2021-2982" u="1"/>
        <s v="2021-3111" u="1"/>
        <s v="2021-3203" u="1"/>
        <s v="2022-4190" u="1"/>
        <s v="2022-4282" u="1"/>
        <s v="2022-4466" u="1"/>
        <s v="2022-4558" u="1"/>
        <s v="2016-727" u="1"/>
        <s v="2018-1699" u="1"/>
        <s v="2021-2990" u="1"/>
        <s v="2021-3211" u="1"/>
        <s v="2021-3303" u="1"/>
        <s v="2022-4290" u="1"/>
        <s v="2022-4382" u="1"/>
        <s v="2022-4474" u="1"/>
        <s v="2022-4566" u="1"/>
        <s v="2022-4658" u="1"/>
        <s v="2016-737" u="1"/>
        <s v="2018-1799" u="1"/>
        <s v="2021-3311" u="1"/>
        <s v="2022-4390" u="1"/>
        <s v="2022-4666" u="1"/>
        <s v="2018-1899" u="1"/>
        <s v="2019-2019" u="1"/>
        <s v="2021-3411" u="1"/>
        <s v="2021-3503" u="1"/>
        <s v="2016-757" u="1"/>
        <s v="2019-2027" u="1"/>
        <s v="2019-2119" u="1"/>
        <s v="2019-1998" u="1"/>
        <s v="2021-3511" u="1"/>
        <s v="2021-3603" u="1"/>
        <s v="2022-4590" u="1"/>
        <s v="2022-4682" u="1"/>
        <s v="2016-767" u="1"/>
        <s v="2019-2035" u="1"/>
        <s v="2019-2127" u="1"/>
        <s v="2019-2219" u="1"/>
        <s v="2021-3611" u="1"/>
        <s v="Firgoriste SCY-344" u="1"/>
        <s v="2022-4690" u="1"/>
        <s v="2019-2135" u="1"/>
        <s v="2019-2227" u="1"/>
        <s v="2019-2319" u="1"/>
        <s v="2022-3702" u="1"/>
        <s v="2019-2235" u="1"/>
        <s v="2019-2419" u="1"/>
        <s v="2022-3802" u="1"/>
        <s v="2019-2151" u="1"/>
        <s v="2019-2243" u="1"/>
        <s v="2019-2335" u="1"/>
        <s v="2019-2427" u="1"/>
        <s v="2020-2468" u="1"/>
        <s v="2022-3810" u="1"/>
        <s v="2019-2251" u="1"/>
        <s v="2019-2343" u="1"/>
        <s v="2019-2435" u="1"/>
        <s v="2020-2476" u="1"/>
        <s v="2020-2568" u="1"/>
        <s v="2022-3910" u="1"/>
        <s v="2013-128" u="1"/>
        <s v="2019-2351" u="1"/>
        <s v="2019-2443" u="1"/>
        <s v="2020-2484" u="1"/>
        <s v="2020-2576" u="1"/>
        <s v="2020-2668" u="1"/>
        <s v="2013-138" u="1"/>
        <s v="2019-2451" u="1"/>
        <s v="2020-2492" u="1"/>
        <s v="2020-2584" u="1"/>
        <s v="2020-2676" u="1"/>
        <s v="2020-2768" u="1"/>
        <s v="2022-4059" u="1"/>
        <s v="2021-2859" u="1"/>
        <s v="2020-2592" u="1"/>
        <s v="2020-2684" u="1"/>
        <s v="2020-2776" u="1"/>
        <s v="2022-4067" u="1"/>
        <s v="2022-4159" u="1"/>
        <s v="2021-2867" u="1"/>
        <s v="2021-2959" u="1"/>
        <s v="2013-158" u="1"/>
        <s v="2017-967" u="1"/>
        <s v="Chef de Projet TN Pierrelatte-417" u="1"/>
        <s v="2020-2692" u="1"/>
        <s v="2020-2784" u="1"/>
        <s v="2022-4075" u="1"/>
        <s v="2022-4259" u="1"/>
        <s v="2021-2875" u="1"/>
        <s v="2021-2967" u="1"/>
        <s v="2017-977" u="1"/>
        <s v="Tech GC-228" u="1"/>
        <s v="2020-2792" u="1"/>
        <s v="2021-3004" u="1"/>
        <s v="2022-4083" u="1"/>
        <s v="2022-4175" u="1"/>
        <s v="2022-4267" u="1"/>
        <s v="2022-4359" u="1"/>
        <s v="2021-2883" u="1"/>
        <s v="2021-2975" u="1"/>
        <s v="2021-3012" u="1"/>
        <s v="2021-3104" u="1"/>
        <s v="2022-4183" u="1"/>
        <s v="2022-4275" u="1"/>
        <s v="2022-4459" u="1"/>
        <s v="2021-2891" u="1"/>
        <s v="2021-2983" u="1"/>
        <s v="2017-997" u="1"/>
        <s v="2021-3112" u="1"/>
        <s v="2021-3204" u="1"/>
        <s v="PLANIF OUEST-72" u="1"/>
        <s v="2016-597" u="1"/>
        <s v="2022-4191" u="1"/>
        <s v="2022-4283" u="1"/>
        <s v="2022-4375" u="1"/>
        <s v="2021-2991" u="1"/>
        <s v="2013-198" u="1"/>
        <s v="2021-3120" u="1"/>
        <s v="2021-3212" u="1"/>
        <s v="2021-3304" u="1"/>
        <s v="2022-4291" u="1"/>
        <s v="2022-4383" u="1"/>
        <s v="2022-4475" u="1"/>
        <s v="2022-4567" u="1"/>
        <s v="2021-3220" u="1"/>
        <s v="2021-3312" u="1"/>
        <s v="2021-3404" u="1"/>
        <s v="2022-4391" u="1"/>
        <s v="2022-4483" u="1"/>
        <s v="2022-4575" u="1"/>
        <s v="2021-3320" u="1"/>
        <s v="2021-3412" u="1"/>
        <s v="2021-3504" u="1"/>
        <s v="2022-4491" u="1"/>
        <s v="2022-4583" u="1"/>
        <s v="2022-4675" u="1"/>
        <s v="2019-2028" u="1"/>
        <s v="2019-1999" u="1"/>
        <s v="2021-3420" u="1"/>
        <s v="2021-3512" u="1"/>
        <s v="2021-3604" u="1"/>
        <s v="2022-4591" u="1"/>
        <s v="2022-4683" u="1"/>
        <s v="2019-2128" u="1"/>
        <s v="2021-3520" u="1"/>
        <s v="2021-3612" u="1"/>
        <s v="2019-2044" u="1"/>
        <s v="2019-2136" u="1"/>
        <s v="2019-2228" u="1"/>
        <s v="2022-3703" u="1"/>
        <s v="2021-3620" u="1"/>
        <s v="2019-2052" u="1"/>
        <s v="2019-2144" u="1"/>
        <s v="2019-2236" u="1"/>
        <s v="2019-2328" u="1"/>
        <s v="2022-3711" u="1"/>
        <s v="2022-3803" u="1"/>
        <s v="2019-2060" u="1"/>
        <s v="2019-2152" u="1"/>
        <s v="2019-2244" u="1"/>
        <s v="2019-2336" u="1"/>
        <s v="2019-2428" u="1"/>
        <s v="2020-2469" u="1"/>
        <s v="2022-3811" u="1"/>
        <s v="2022-3903" u="1"/>
        <s v="2016-810" u="1"/>
        <s v="2015-518" u="1"/>
        <s v="2015-410" u="1"/>
        <s v="2019-2160" u="1"/>
        <s v="2019-2252" u="1"/>
        <s v="2019-2344" u="1"/>
        <s v="2019-2436" u="1"/>
        <s v="2020-2477" u="1"/>
        <s v="2020-2569" u="1"/>
        <s v="2022-3911" u="1"/>
        <s v="2016-820" u="1"/>
        <s v="2019-2260" u="1"/>
        <s v="2019-2444" u="1"/>
        <s v="2020-2485" u="1"/>
        <s v="2020-2577" u="1"/>
        <s v="2020-2669" u="1"/>
        <s v="2016-830" u="1"/>
        <s v="2019-2360" u="1"/>
        <s v="2020-2493" u="1"/>
        <s v="2020-2585" u="1"/>
        <s v="2020-2677" u="1"/>
        <s v="2020-2769" u="1"/>
        <s v="2015-548" u="1"/>
        <s v="2015-440" u="1"/>
        <s v="2020-2593" u="1"/>
        <s v="2020-2685" u="1"/>
        <s v="2020-2777" u="1"/>
        <s v="2016-850" u="1"/>
        <s v="2020-2693" u="1"/>
        <s v="2020-2785" u="1"/>
        <s v="2022-4076" u="1"/>
        <s v="2021-2876" u="1"/>
        <s v="2021-2968" u="1"/>
        <s v="ING SN CONFIRME-282" u="1"/>
        <s v="2020-2793" u="1"/>
        <s v="2021-3005" u="1"/>
        <s v="2022-4084" u="1"/>
        <s v="2022-4268" u="1"/>
        <s v="2016-870" u="1"/>
        <s v="2021-2884" u="1"/>
        <s v="2021-2976" u="1"/>
        <s v="2015-470" u="1"/>
        <s v="2021-3013" u="1"/>
        <s v="2021-3105" u="1"/>
        <s v="2022-4184" u="1"/>
        <s v="2022-4276" u="1"/>
        <s v="2022-4368" u="1"/>
        <s v="2016-708" u="1"/>
        <s v="2016-880" u="1"/>
        <s v="2021-2892" u="1"/>
        <s v="2021-2984" u="1"/>
        <s v="2021-3021" u="1"/>
        <s v="2021-3113" u="1"/>
        <s v="2021-3205" u="1"/>
        <s v="2013-201" u="1"/>
        <s v="2022-4284" u="1"/>
        <s v="2022-4376" u="1"/>
        <s v="2022-4468" u="1"/>
        <s v="2021-2992" u="1"/>
        <s v="2016-610" u="1"/>
        <s v="2021-3121" u="1"/>
        <s v="2021-3213" u="1"/>
        <s v="2021-3305" u="1"/>
        <s v="2013-211" u="1"/>
        <s v="2022-4292" u="1"/>
        <s v="2022-4384" u="1"/>
        <s v="2022-4568" u="1"/>
        <s v="2016-728" u="1"/>
        <s v="2021-3313" u="1"/>
        <s v="2021-3405" u="1"/>
        <s v="2022-4484" u="1"/>
        <s v="2022-4576" u="1"/>
        <s v="2022-4668" u="1"/>
        <s v="2016-738" u="1"/>
        <s v="2021-3321" u="1"/>
        <s v="2021-3413" u="1"/>
        <s v="2021-3505" u="1"/>
        <s v="2022-4492" u="1"/>
        <s v="2022-4584" u="1"/>
        <s v="2016-748" u="1"/>
        <s v="2019-2029" u="1"/>
        <s v="2021-3513" u="1"/>
        <s v="2021-3605" u="1"/>
        <s v="2022-4592" u="1"/>
        <s v="2022-4684" u="1"/>
        <s v="CdP LHA-458" u="1"/>
        <s v="QUALITE AGENCE-129" u="1"/>
        <s v="2016-758" u="1"/>
        <s v="2019-2129" u="1"/>
        <s v="2021-3521" u="1"/>
        <s v="2022-4692" u="1"/>
        <s v="2016-768" u="1"/>
        <s v="2019-2045" u="1"/>
        <s v="2019-2137" u="1"/>
        <s v="2019-2229" u="1"/>
        <s v="2022-3704" u="1"/>
        <s v="2016-660" u="1"/>
        <s v="2021-3621" u="1"/>
        <s v="2016-778" u="1"/>
        <s v="2019-2145" u="1"/>
        <s v="2019-2237" u="1"/>
        <s v="2019-2329" u="1"/>
        <s v="2022-3712" u="1"/>
        <s v="2022-3804" u="1"/>
        <s v="2019-2061" u="1"/>
        <s v="2019-2153" u="1"/>
        <s v="2019-2245" u="1"/>
        <s v="2019-2337" u="1"/>
        <s v="2019-2429" u="1"/>
        <s v="2022-3720" u="1"/>
        <s v="2022-3812" u="1"/>
        <s v="2022-3904" u="1"/>
        <s v="2013-109" u="1"/>
        <s v="2016-798" u="1"/>
        <s v="2019-2253" u="1"/>
        <s v="2019-2345" u="1"/>
        <s v="2020-2478" u="1"/>
        <s v="2022-3820" u="1"/>
        <s v="2022-3912" u="1"/>
        <s v="2017-928" u="1"/>
        <s v="2019-2261" u="1"/>
        <s v="2019-2353" u="1"/>
        <s v="2019-2445" u="1"/>
        <s v="2020-2486" u="1"/>
        <s v="2020-2578" u="1"/>
        <s v="2022-3920" u="1"/>
        <s v="Ingé Méthodes SP3C-341" u="1"/>
        <s v="2019-2361" u="1"/>
        <s v="2020-2586" u="1"/>
        <s v="2020-2678" u="1"/>
        <s v="2013-139" u="1"/>
        <s v="2020-2594" u="1"/>
        <s v="2020-2686" u="1"/>
        <s v="2020-2778" u="1"/>
        <s v="2021-2869" u="1"/>
        <s v="2020-2694" u="1"/>
        <s v="2020-2786" u="1"/>
        <s v="2022-4077" u="1"/>
        <s v="2022-4169" u="1"/>
        <s v="2021-2877" u="1"/>
        <s v="2021-2969" u="1"/>
        <s v="Ch Et IG-227" u="1"/>
        <s v="2013-159" u="1"/>
        <s v="2020-2794" u="1"/>
        <s v="2021-3006" u="1"/>
        <s v="2022-4085" u="1"/>
        <s v="2022-4269" u="1"/>
        <s v="RI TDG RIC-594" u="1"/>
        <s v="2021-2885" u="1"/>
        <s v="2021-2977" u="1"/>
        <s v="2017-978" u="1"/>
        <s v="2021-3014" u="1"/>
        <s v="2021-3106" u="1"/>
        <s v="2022-4093" u="1"/>
        <s v="2022-4185" u="1"/>
        <s v="2022-4277" u="1"/>
        <s v="2022-4369" u="1"/>
        <s v="2021-2893" u="1"/>
        <s v="2021-2985" u="1"/>
        <s v="2017-988" u="1"/>
        <s v="2021-3022" u="1"/>
        <s v="2021-3114" u="1"/>
        <s v="2021-3206" u="1"/>
        <s v="2022-4285" u="1"/>
        <s v="2022-4377" u="1"/>
        <s v="2022-4469" u="1"/>
        <s v="2021-2993" u="1"/>
        <s v="2021-3030" u="1"/>
        <s v="2021-3122" u="1"/>
        <s v="2021-3214" u="1"/>
        <s v="2021-3306" u="1"/>
        <s v="2016-598" u="1"/>
        <s v="2022-4385" u="1"/>
        <s v="2022-4569" u="1"/>
        <s v="2013-199" u="1"/>
        <s v="2021-3130" u="1"/>
        <s v="2021-3222" u="1"/>
        <s v="2021-3314" u="1"/>
        <s v="2022-4393" u="1"/>
        <s v="2022-4485" u="1"/>
        <s v="2022-4577" u="1"/>
        <s v="2022-4669" u="1"/>
        <s v="2021-3230" u="1"/>
        <s v="2021-3322" u="1"/>
        <s v="2021-3414" u="1"/>
        <s v="2021-3506" u="1"/>
        <s v="2022-4493" u="1"/>
        <s v="2022-4585" u="1"/>
        <s v="2022-4677" u="1"/>
        <s v="2021-3330" u="1"/>
        <s v="2021-3422" u="1"/>
        <s v="2021-3514" u="1"/>
        <s v="2021-3606" u="1"/>
        <s v="2014-07-OTND-ING Génie Chimique senior-273" u="1"/>
        <s v="2022-4593" u="1"/>
        <s v="2022-4685" u="1"/>
        <s v="2019-2038" u="1"/>
        <s v="2021-3430" u="1"/>
        <s v="2021-3522" u="1"/>
        <s v="2021-3614" u="1"/>
        <s v="2019-2138" u="1"/>
        <s v="2022-3705" u="1"/>
        <s v="2021-3530" u="1"/>
        <s v="2021-3622" u="1"/>
        <s v="2019-2054" u="1"/>
        <s v="2019-2146" u="1"/>
        <s v="2022-3713" u="1"/>
        <s v="2022-3805" u="1"/>
        <s v="2021-3630" u="1"/>
        <s v="2019-2062" u="1"/>
        <s v="2019-2246" u="1"/>
        <s v="2019-2338" u="1"/>
        <s v="2022-3721" u="1"/>
        <s v="2022-3813" u="1"/>
        <s v="2022-3905" u="1"/>
        <s v="2015-509" u="1"/>
        <s v="2019-2070" u="1"/>
        <s v="2019-2162" u="1"/>
        <s v="2019-2254" u="1"/>
        <s v="2019-2346" u="1"/>
        <s v="2019-2438" u="1"/>
        <s v="2020-2479" u="1"/>
        <s v="2022-3821" u="1"/>
        <s v="2022-3913" u="1"/>
        <s v="2016-811" u="1"/>
        <s v="2019-2170" u="1"/>
        <s v="2019-2262" u="1"/>
        <s v="2019-2354" u="1"/>
        <s v="2019-2446" u="1"/>
        <s v="2020-2579" u="1"/>
        <s v="2022-3921" u="1"/>
        <s v="2015-529" u="1"/>
        <s v="2019-2270" u="1"/>
        <s v="2019-2362" u="1"/>
        <s v="2020-2495" u="1"/>
        <s v="2020-2587" u="1"/>
        <s v="2020-2679" u="1"/>
        <s v="2017-1200" u="1"/>
        <s v="2019-2370" u="1"/>
        <s v="2020-2595" u="1"/>
        <s v="2020-2687" u="1"/>
        <s v="2020-2779" u="1"/>
        <s v="2017-1300" u="1"/>
        <s v="2016-841" u="1"/>
        <s v="2015-441" u="1"/>
        <s v="2020-2787" u="1"/>
        <s v="2022-4078" u="1"/>
        <s v="2021-2878" u="1"/>
        <s v="2015-559" u="1"/>
        <s v="Ingé Etu Ass/dém Junior FaR-330" u="1"/>
        <s v="2020-2795" u="1"/>
        <s v="2021-3007" u="1"/>
        <s v="2022-4086" u="1"/>
        <s v="2022-4178" u="1"/>
        <s v="2016-861" u="1"/>
        <s v="2021-2886" u="1"/>
        <s v="2021-2978" u="1"/>
        <s v="2021-3015" u="1"/>
        <s v="2021-3107" u="1"/>
        <s v="2022-4186" u="1"/>
        <s v="2022-4278" u="1"/>
        <s v="2016-871" u="1"/>
        <s v="2021-2894" u="1"/>
        <s v="2021-2986" u="1"/>
        <s v="2021-3115" u="1"/>
        <s v="2021-3207" u="1"/>
        <s v="2022-4194" u="1"/>
        <s v="2022-4286" u="1"/>
        <s v="2021-2994" u="1"/>
        <s v="OTND -Correspondant Sécurité Pierrelatte-296" u="1"/>
        <s v="2021-3123" u="1"/>
        <s v="2021-3215" u="1"/>
        <s v="2021-3307" u="1"/>
        <s v="Resp Svice SN-394" u="1"/>
        <s v="2022-4294" u="1"/>
        <s v="2021-3131" u="1"/>
        <s v="2021-3223" u="1"/>
        <s v="2021-3315" u="1"/>
        <s v="2021-3407" u="1"/>
        <s v="2022-4394" u="1"/>
        <s v="2022-4578" u="1"/>
        <s v="2016-729" u="1"/>
        <s v="2021-3231" u="1"/>
        <s v="2021-3323" u="1"/>
        <s v="2021-3415" u="1"/>
        <s v="2021-3507" u="1"/>
        <s v="2022-4586" u="1"/>
        <s v="2022-4678" u="1"/>
        <s v="2016-739" u="1"/>
        <s v="2021-3331" u="1"/>
        <s v="2021-3515" u="1"/>
        <s v="2021-3607" u="1"/>
        <s v="2022-4594" u="1"/>
        <s v="2022-4686" u="1"/>
        <s v="2016-749" u="1"/>
        <s v="2021-3431" u="1"/>
        <s v="2021-3523" u="1"/>
        <s v="2021-3615" u="1"/>
        <s v="2016-759" u="1"/>
        <s v="2019-2139" u="1"/>
        <s v="2022-3706" u="1"/>
        <s v="2021-3623" u="1"/>
        <s v="2016-769" u="1"/>
        <s v="2019-2055" u="1"/>
        <s v="2019-2239" u="1"/>
        <s v="2022-3714" u="1"/>
        <s v="2022-3806" u="1"/>
        <s v="2021-3631" u="1"/>
        <s v="2016-779" u="1"/>
        <s v="2019-2063" u="1"/>
        <s v="2019-2247" u="1"/>
        <s v="2019-2339" u="1"/>
        <s v="2022-3722" u="1"/>
        <s v="2022-3814" u="1"/>
        <s v="2022-3906" u="1"/>
        <s v="2017-909" u="1"/>
        <s v="2016-789" u="1"/>
        <s v="2019-2071" u="1"/>
        <s v="2019-2163" u="1"/>
        <s v="2019-2255" u="1"/>
        <s v="2019-2347" u="1"/>
        <s v="2019-2439" u="1"/>
        <s v="2022-3822" u="1"/>
        <s v="2022-3914" u="1"/>
        <s v="2016-799" u="1"/>
        <s v="2019-2171" u="1"/>
        <s v="2019-2263" u="1"/>
        <s v="2019-2355" u="1"/>
        <s v="2019-2447" u="1"/>
        <s v="2020-2488" u="1"/>
        <s v="2022-3830" u="1"/>
        <s v="2022-3922" u="1"/>
        <s v="2016-691" u="1"/>
        <s v="2019-2271" u="1"/>
        <s v="2020-2496" u="1"/>
        <s v="2020-2588" u="1"/>
        <s v="2022-3930" u="1"/>
        <s v="2017-1201" u="1"/>
        <s v="2019-2371" u="1"/>
        <s v="2020-2596" u="1"/>
        <s v="2017-1301" u="1"/>
        <s v="2020-2696" u="1"/>
        <s v="2020-2788" u="1"/>
        <s v="2017-1401" u="1"/>
        <s v="2022-4079" u="1"/>
        <s v="2021-2879" u="1"/>
        <s v="2020-2796" u="1"/>
        <s v="2021-3008" u="1"/>
        <s v="2022-4087" u="1"/>
        <s v="2022-4179" u="1"/>
        <s v="2021-2887" u="1"/>
        <s v="2021-2979" u="1"/>
        <s v="2018-1500" u="1"/>
        <s v="2021-3016" u="1"/>
        <s v="2021-3108" u="1"/>
        <s v="2022-4095" u="1"/>
        <s v="2022-4187" u="1"/>
        <s v="2022-4279" u="1"/>
        <s v="2021-2895" u="1"/>
        <s v="2021-2987" u="1"/>
        <s v="2021-3024" u="1"/>
        <s v="2021-3116" u="1"/>
        <s v="2021-3208" u="1"/>
        <s v="2022-4195" u="1"/>
        <s v="2022-4287" u="1"/>
        <s v="2022-4379" u="1"/>
        <s v="2021-2995" u="1"/>
        <s v="2018-1700" u="1"/>
        <s v="2021-3032" u="1"/>
        <s v="2021-3124" u="1"/>
        <s v="2021-3216" u="1"/>
        <s v="2021-3308" u="1"/>
        <s v="2022-4295" u="1"/>
        <s v="2022-4387" u="1"/>
        <s v="2022-4479" u="1"/>
        <s v="CXN2012-10-30" u="1"/>
        <s v="2018-1800" u="1"/>
        <s v="2021-3040" u="1"/>
        <s v="2021-3132" u="1"/>
        <s v="2021-3224" u="1"/>
        <s v="2021-3316" u="1"/>
        <s v="2021-3408" u="1"/>
        <s v="2016-599" u="1"/>
        <s v="2018-1900" u="1"/>
        <s v="2021-3140" u="1"/>
        <s v="2021-3232" u="1"/>
        <s v="2021-3324" u="1"/>
        <s v="2021-3416" u="1"/>
        <s v="2021-3508" u="1"/>
        <s v="2022-4495" u="1"/>
        <s v="2022-4679" u="1"/>
        <s v="Planificateur LHA-307" u="1"/>
        <s v="2021-3240" u="1"/>
        <s v="2021-3332" u="1"/>
        <s v="2021-3516" u="1"/>
        <s v="2022-4687" u="1"/>
        <s v="2021-3340" u="1"/>
        <s v="2021-3432" u="1"/>
        <s v="2021-3524" u="1"/>
        <s v="2021-3616" u="1"/>
        <s v="2019-2048" u="1"/>
        <s v="2022-3707" u="1"/>
        <s v="2021-3532" u="1"/>
        <s v="2021-3624" u="1"/>
        <s v="2019-2148" u="1"/>
        <s v="2022-3715" u="1"/>
        <s v="2022-3807" u="1"/>
        <s v="2021-3540" u="1"/>
        <s v="2021-3632" u="1"/>
        <s v="2019-2064" u="1"/>
        <s v="2019-2156" u="1"/>
        <s v="2019-2248" u="1"/>
        <s v="2022-3723" u="1"/>
        <s v="2022-3815" u="1"/>
        <s v="2022-3907" u="1"/>
        <s v="2021-3640" u="1"/>
        <s v="2019-2072" u="1"/>
        <s v="2019-2164" u="1"/>
        <s v="2019-2256" u="1"/>
        <s v="2019-2348" u="1"/>
        <s v="2022-3731" u="1"/>
        <s v="2022-3823" u="1"/>
        <s v="2022-3915" u="1"/>
        <s v="2019-2172" u="1"/>
        <s v="2019-2264" u="1"/>
        <s v="2019-2356" u="1"/>
        <s v="2019-2448" u="1"/>
        <s v="2020-2489" u="1"/>
        <s v="2022-3831" u="1"/>
        <s v="2022-3923" u="1"/>
        <s v="2017-1102" u="1"/>
        <s v="2019-2272" u="1"/>
        <s v="2019-2364" u="1"/>
        <s v="2020-2497" u="1"/>
        <s v="2020-2589" u="1"/>
        <s v="2022-3931" u="1"/>
        <s v="2017-1110" u="1"/>
        <s v="2017-1202" u="1"/>
        <s v="2016-822" u="1"/>
        <s v="2019-2280" u="1"/>
        <s v="2020-2597" u="1"/>
        <s v="2020-2689" u="1"/>
        <s v="2017-1210" u="1"/>
        <s v="2016-832" u="1"/>
        <s v="2019-2380" u="1"/>
        <s v="2020-2697" u="1"/>
        <s v="2020-2789" u="1"/>
        <s v="2017-1310" u="1"/>
        <s v="2017-1402" u="1"/>
        <s v="2016-842" u="1"/>
        <s v="2015-442" u="1"/>
        <s v="2020-2797" u="1"/>
        <s v="2021-3009" u="1"/>
        <s v="2022-4088" u="1"/>
        <s v="2021-2888" u="1"/>
        <s v="2021-3109" u="1"/>
        <s v="2022-4096" u="1"/>
        <s v="2022-4188" u="1"/>
        <s v="2016-862" u="1"/>
        <s v="2021-2896" u="1"/>
        <s v="2021-2988" u="1"/>
        <s v="2018-1601" u="1"/>
        <s v="Correspondant Déchets Cadarache-436" u="1"/>
        <s v="2021-3025" u="1"/>
        <s v="2021-3117" u="1"/>
        <s v="2021-3209" u="1"/>
        <s v="2022-4196" u="1"/>
        <s v="2022-4288" u="1"/>
        <s v="2016-872" u="1"/>
        <s v="2021-2996" u="1"/>
        <s v="2018-1701" u="1"/>
        <s v="2021-3033" u="1"/>
        <s v="2021-3125" u="1"/>
        <s v="2021-3309" u="1"/>
        <s v="2022-4296" u="1"/>
        <s v="2022-4388" u="1"/>
        <s v="2016-602" u="1"/>
        <s v="2018-1801" u="1"/>
        <s v="2021-3041" u="1"/>
        <s v="2021-3225" u="1"/>
        <s v="2021-3317" u="1"/>
        <s v="2021-3409" u="1"/>
        <s v="ING SN CONF Pierrelatte-391" u="1"/>
        <s v="2022-4396" u="1"/>
        <s v="2018-1901" u="1"/>
        <s v="2021-3141" u="1"/>
        <s v="2021-3233" u="1"/>
        <s v="2021-3325" u="1"/>
        <s v="2021-3417" u="1"/>
        <s v="2021-3509" u="1"/>
        <s v="2022-4588" u="1"/>
        <s v="2021-3241" u="1"/>
        <s v="2021-3333" u="1"/>
        <s v="2021-3425" u="1"/>
        <s v="2021-3517" u="1"/>
        <s v="2021-3609" u="1"/>
        <s v="2022-4596" u="1"/>
        <s v="2022-4688" u="1"/>
        <s v="2016-632" u="1"/>
        <s v="Ing Etudes Ass/Dém expérimenté Villejust-329" u="1"/>
        <s v="2021-3341" u="1"/>
        <s v="2021-3433" u="1"/>
        <s v="2021-3525" u="1"/>
        <s v="2021-3617" u="1"/>
        <s v="2019-2049" u="1"/>
        <s v="2022-3708" u="1"/>
        <s v="2021-3441" u="1"/>
        <s v="2021-3533" u="1"/>
        <s v="2021-3625" u="1"/>
        <s v="2019-2057" u="1"/>
        <s v="2019-2149" u="1"/>
        <s v="2022-3716" u="1"/>
        <s v="2022-3808" u="1"/>
        <s v="2021-3541" u="1"/>
        <s v="2021-3633" u="1"/>
        <s v="2019-2065" u="1"/>
        <s v="2019-2157" u="1"/>
        <s v="2019-2249" u="1"/>
        <s v="2022-3908" u="1"/>
        <s v="2021-3641" u="1"/>
        <s v="2019-2073" u="1"/>
        <s v="2019-2165" u="1"/>
        <s v="2019-2257" u="1"/>
        <s v="2019-2349" u="1"/>
        <s v="2022-3732" u="1"/>
        <s v="2022-3824" u="1"/>
        <s v="2022-3916" u="1"/>
        <s v="2016-672" u="1"/>
        <s v="Asst Ingé Ass-Dém FàR-386" u="1"/>
        <s v="2019-2081" u="1"/>
        <s v="2019-2173" u="1"/>
        <s v="2019-2357" u="1"/>
        <s v="2019-2449" u="1"/>
        <s v="2022-3740" u="1"/>
        <s v="2022-3832" u="1"/>
        <s v="2022-3924" u="1"/>
        <s v="2016-682" u="1"/>
        <s v="2014-06-OTND-Juriste Droit Social-270" u="1"/>
        <s v="2019-2273" u="1"/>
        <s v="2019-2365" u="1"/>
        <s v="2020-2498" u="1"/>
        <s v="2022-3840" u="1"/>
        <s v="2022-3932" u="1"/>
        <s v="2017-1203" u="1"/>
        <s v="2019-2281" u="1"/>
        <s v="2019-2373" u="1"/>
        <s v="2020-2598" u="1"/>
        <s v="2022-3940" u="1"/>
        <s v="2017-1211" u="1"/>
        <s v="2017-1303" u="1"/>
        <s v="2019-2381" u="1"/>
        <s v="2020-2698" u="1"/>
        <s v="2017-1311" u="1"/>
        <s v="2020-2798" u="1"/>
        <s v="2022-4089" u="1"/>
        <s v="2018-1410" u="1"/>
        <s v="2021-3018" u="1"/>
        <s v="2022-4097" u="1"/>
        <s v="2022-4189" u="1"/>
        <s v="2021-2897" u="1"/>
        <s v="2021-2989" u="1"/>
        <s v="2018-1510" u="1"/>
        <s v="2018-1602" u="1"/>
        <s v="2021-3026" u="1"/>
        <s v="2021-3118" u="1"/>
        <s v="2021-2997" u="1"/>
        <s v="2018-1610" u="1"/>
        <s v="2018-1702" u="1"/>
        <s v="2021-3034" u="1"/>
        <s v="2021-3126" u="1"/>
        <s v="2021-3218" u="1"/>
        <s v="2022-4297" u="1"/>
        <s v="2018-1710" u="1"/>
        <s v="2018-1802" u="1"/>
        <s v="2021-3042" u="1"/>
        <s v="2021-3134" u="1"/>
        <s v="2021-3226" u="1"/>
        <s v="2021-3318" u="1"/>
        <s v="2014-07-ING CHI- CDD-271" u="1"/>
        <s v="2018-1902" u="1"/>
        <s v="2021-3142" u="1"/>
        <s v="2021-3234" u="1"/>
        <s v="2021-3326" u="1"/>
        <s v="2021-3418" u="1"/>
        <s v="2022-4497" u="1"/>
        <s v="2021-3150" u="1"/>
        <s v="2021-3242" u="1"/>
        <s v="2021-3334" u="1"/>
        <s v="2021-3426" u="1"/>
        <s v="2021-3518" u="1"/>
        <s v="2022-4597" u="1"/>
        <s v="2014-223" u="1"/>
        <s v="2021-3250" u="1"/>
        <s v="2021-3342" u="1"/>
        <s v="2021-3434" u="1"/>
        <s v="2021-3526" u="1"/>
        <s v="2021-3618" u="1"/>
        <s v="2022-3709" u="1"/>
        <s v="2021-3442" u="1"/>
        <s v="2019-2058" u="1"/>
        <s v="2022-3717" u="1"/>
        <s v="2022-3809" u="1"/>
        <s v="ventil pierrelatte-187" u="1"/>
        <s v="2021-3450" u="1"/>
        <s v="2021-3542" u="1"/>
        <s v="2021-3634" u="1"/>
        <s v="2019-2066" u="1"/>
        <s v="2019-2158" u="1"/>
        <s v="2022-3725" u="1"/>
        <s v="2022-3817" u="1"/>
        <s v="2022-3909" u="1"/>
        <s v="2021-3550" u="1"/>
        <s v="2021-3642" u="1"/>
        <s v="2019-2166" u="1"/>
        <s v="2022-3733" u="1"/>
        <s v="2022-3825" u="1"/>
        <s v="2022-3917" u="1"/>
        <s v="2021-3650" u="1"/>
        <s v="2019-2082" u="1"/>
        <s v="2019-2174" u="1"/>
        <s v="2019-2266" u="1"/>
        <s v="2019-2358" u="1"/>
        <s v="2022-3833" u="1"/>
        <s v="2022-3925" u="1"/>
        <s v="2017-1012" u="1"/>
        <s v="2016-803" u="1"/>
        <s v="2019-2090" u="1"/>
        <s v="2019-2182" u="1"/>
        <s v="2019-2274" u="1"/>
        <s v="2019-2366" u="1"/>
        <s v="2020-2499" u="1"/>
        <s v="2022-3841" u="1"/>
        <s v="2022-3933" u="1"/>
        <s v="2017-1112" u="1"/>
        <s v="2017-1204" u="1"/>
        <s v="2016-813" u="1"/>
        <s v="2019-2282" u="1"/>
        <s v="2019-2374" u="1"/>
        <s v="2020-2599" u="1"/>
        <s v="2022-3941" u="1"/>
        <s v="2014-293" u="1"/>
        <s v="2017-1212" u="1"/>
        <s v="2017-1304" u="1"/>
        <s v="2016-823" u="1"/>
        <s v="2019-2290" u="1"/>
        <s v="2019-2382" u="1"/>
        <s v="2020-2699" u="1"/>
        <s v="2017-1220" u="1"/>
        <s v="2017-1312" u="1"/>
        <s v="2018-1403" u="1"/>
        <s v="2019-2390" u="1"/>
        <s v="2020-2799" u="1"/>
        <s v="2017-1320" u="1"/>
        <s v="2018-1411" u="1"/>
        <s v="2018-1503" u="1"/>
        <s v="2015-443" u="1"/>
        <s v="2021-3019" u="1"/>
        <s v="2022-4098" u="1"/>
        <s v="2021-2898" u="1"/>
        <s v="2018-1511" u="1"/>
        <s v="2018-1603" u="1"/>
        <s v="2015-453" u="1"/>
        <s v="2021-3027" u="1"/>
        <s v="2021-3119" u="1"/>
        <s v="2022-4198" u="1"/>
        <s v="2016-863" u="1"/>
        <s v="2021-2998" u="1"/>
        <s v="2018-1611" u="1"/>
        <s v="2015-463" u="1"/>
        <s v="2021-3127" u="1"/>
        <s v="2021-3219" u="1"/>
        <s v="2022-4298" u="1"/>
        <s v="2016-873" u="1"/>
        <s v="2018-1711" u="1"/>
        <s v="2021-3043" u="1"/>
        <s v="2021-3135" u="1"/>
        <s v="2021-3227" u="1"/>
        <s v="2021-3319" u="1"/>
        <s v="2022-4398" u="1"/>
        <s v="2016-883" u="1"/>
        <s v="2018-1811" u="1"/>
        <s v="2018-1903" u="1"/>
        <s v="Soudeur SP3C-384" u="1"/>
        <s v="2021-3051" u="1"/>
        <s v="2021-3143" u="1"/>
        <s v="2021-3235" u="1"/>
        <s v="2021-3327" u="1"/>
        <s v="2021-3419" u="1"/>
        <s v="2021-3151" u="1"/>
        <s v="2021-3243" u="1"/>
        <s v="2021-3335" u="1"/>
        <s v="2021-3427" u="1"/>
        <s v="2021-3519" u="1"/>
        <s v="2013-214" u="1"/>
        <s v="2022-4598" u="1"/>
        <s v="2021-3251" u="1"/>
        <s v="2021-3343" u="1"/>
        <s v="2021-3435" u="1"/>
        <s v="2021-3351" u="1"/>
        <s v="2021-3443" u="1"/>
        <s v="2021-3627" u="1"/>
        <s v="2019-2059" u="1"/>
        <s v="2022-3718" u="1"/>
        <s v="ING SN SENIOR - CHERBOURG-300" u="1"/>
        <s v="2021-3451" u="1"/>
        <s v="2021-3543" u="1"/>
        <s v="2021-3635" u="1"/>
        <s v="2019-2159" u="1"/>
        <s v="2022-3726" u="1"/>
        <s v="2022-3818" u="1"/>
        <s v="2021-3551" u="1"/>
        <s v="2021-3643" u="1"/>
        <s v="2019-2075" u="1"/>
        <s v="2019-2259" u="1"/>
        <s v="2022-3734" u="1"/>
        <s v="2022-3826" u="1"/>
        <s v="2022-3918" u="1"/>
        <s v="2021-3651" u="1"/>
        <s v="2019-2083" u="1"/>
        <s v="2019-2267" u="1"/>
        <s v="2019-2359" u="1"/>
        <s v="2022-3742" u="1"/>
        <s v="2022-3834" u="1"/>
        <s v="2022-3926" u="1"/>
        <s v="2016-673" u="1"/>
        <s v="2017-1013" u="1"/>
        <s v="2019-2091" u="1"/>
        <s v="2019-2183" u="1"/>
        <s v="2019-2275" u="1"/>
        <s v="2019-2367" u="1"/>
        <s v="2022-3842" u="1"/>
        <s v="2022-3934" u="1"/>
        <s v="2017-1113" u="1"/>
        <s v="2017-1205" u="1"/>
        <s v="2019-2191" u="1"/>
        <s v="2019-2375" u="1"/>
        <s v="2022-3850" u="1"/>
        <s v="2022-3942" u="1"/>
        <s v="2016-693" u="1"/>
        <s v="2017-1121" u="1"/>
        <s v="2017-1213" u="1"/>
        <s v="2017-1305" u="1"/>
        <s v="2019-2291" u="1"/>
        <s v="2019-2383" u="1"/>
        <s v="2022-3950" u="1"/>
        <s v="2017-1313" u="1"/>
        <s v="2018-1404" u="1"/>
        <s v="2019-2391" u="1"/>
        <s v="2017-1321" u="1"/>
        <s v="2018-1412" u="1"/>
        <s v="2018-1504" u="1"/>
        <s v="2022-4099" u="1"/>
        <s v="2021-2899" u="1"/>
        <s v="2018-1420" u="1"/>
        <s v="2018-1512" u="1"/>
        <s v="2018-1604" u="1"/>
        <s v="2021-3028" u="1"/>
        <s v="2022-4199" u="1"/>
        <s v="2021-2999" u="1"/>
        <s v="2018-1520" u="1"/>
        <s v="2018-1704" u="1"/>
        <s v="2021-3036" u="1"/>
        <s v="2021-3128" u="1"/>
        <s v="2022-4299" u="1"/>
        <s v="2018-1620" u="1"/>
        <s v="2018-1804" u="1"/>
        <s v="2021-3044" u="1"/>
        <s v="2021-3136" u="1"/>
        <s v="2021-3228" u="1"/>
        <s v="2022-4399" u="1"/>
        <s v="2018-1720" u="1"/>
        <s v="2018-1812" u="1"/>
        <s v="2018-1904" u="1"/>
        <s v="2021-3052" u="1"/>
        <s v="2021-3144" u="1"/>
        <s v="2021-3236" u="1"/>
        <s v="2021-3328" u="1"/>
        <s v="2018-1820" u="1"/>
        <s v="2018-1912" u="1"/>
        <s v="2017-893" u="1"/>
        <s v="2021-3060" u="1"/>
        <s v="2021-3152" u="1"/>
        <s v="2021-3244" u="1"/>
        <s v="2021-3336" u="1"/>
        <s v="2021-3428" u="1"/>
        <s v="2022-4599" u="1"/>
        <s v="2021-3160" u="1"/>
        <s v="2021-3252" u="1"/>
        <s v="2021-3344" u="1"/>
        <s v="2021-3436" u="1"/>
        <s v="2022-4699" u="1"/>
        <s v="2014-224" u="1"/>
        <s v="2021-3260" u="1"/>
        <s v="2021-3352" u="1"/>
        <s v="2021-3444" u="1"/>
        <s v="2021-3536" u="1"/>
        <s v="2021-3628" u="1"/>
        <s v="2022-3719" u="1"/>
        <s v="2021-3360" u="1"/>
        <s v="2021-3452" u="1"/>
        <s v="2021-3544" u="1"/>
        <s v="2021-3636" u="1"/>
        <s v="2019-2068" u="1"/>
        <s v="2022-3727" u="1"/>
        <s v="2022-3819" u="1"/>
        <s v="2014-244" u="1"/>
        <s v="2021-3460" u="1"/>
        <s v="2021-3552" u="1"/>
        <s v="2021-3644" u="1"/>
        <s v="2019-2076" u="1"/>
        <s v="2019-2168" u="1"/>
        <s v="2022-3735" u="1"/>
        <s v="2022-3827" u="1"/>
        <s v="2022-3919" u="1"/>
        <s v="2021-3652" u="1"/>
        <s v="ING SN JUNIOR-392" u="1"/>
        <s v="2019-2084" u="1"/>
        <s v="2019-2176" u="1"/>
        <s v="2019-2268" u="1"/>
        <s v="2022-3743" u="1"/>
        <s v="2022-3835" u="1"/>
        <s v="2022-3927" u="1"/>
        <s v="2017-1106" u="1"/>
        <s v="2021-3660" u="1"/>
        <s v="Asst-ingénieur Etu Ass/Dém Villejust-322" u="1"/>
        <s v="2019-2092" u="1"/>
        <s v="2019-2184" u="1"/>
        <s v="2019-2368" u="1"/>
        <s v="2022-3751" u="1"/>
        <s v="2022-3843" u="1"/>
        <s v="2022-3935" u="1"/>
        <s v="2017-1114" u="1"/>
        <s v="2017-1206" u="1"/>
        <s v="2019-2192" u="1"/>
        <s v="2019-2284" u="1"/>
        <s v="2019-2376" u="1"/>
        <s v="2022-3851" u="1"/>
        <s v="2022-3943" u="1"/>
        <s v="2017-1030" u="1"/>
        <s v="2017-1122" u="1"/>
        <s v="2017-1214" u="1"/>
        <s v="2016-814" u="1"/>
        <s v="2019-2292" u="1"/>
        <s v="2019-2384" u="1"/>
        <s v="2022-3951" u="1"/>
        <s v="2017-1130" u="1"/>
        <s v="2017-1222" u="1"/>
        <s v="2017-1314" u="1"/>
        <s v="2016-824" u="1"/>
        <s v="2018-1405" u="1"/>
        <s v="2019-2392" u="1"/>
        <s v="2017-1230" u="1"/>
        <s v="2018-1421" u="1"/>
        <s v="2018-1605" u="1"/>
        <s v="2021-3029" u="1"/>
        <s v="2016-854" u="1"/>
        <s v="2018-1521" u="1"/>
        <s v="2018-1613" u="1"/>
        <s v="2018-1705" u="1"/>
        <s v="2015-454" u="1"/>
        <s v="2021-3037" u="1"/>
        <s v="2021-3129" u="1"/>
        <s v="2016-864" u="1"/>
        <s v="2018-1621" u="1"/>
        <s v="2018-1713" u="1"/>
        <s v="2018-1805" u="1"/>
        <s v="2021-3045" u="1"/>
        <s v="2021-3137" u="1"/>
        <s v="2021-3229" u="1"/>
        <s v="2018-1721" u="1"/>
        <s v="2018-1905" u="1"/>
        <s v="2021-3053" u="1"/>
        <s v="2021-3145" u="1"/>
        <s v="2021-3329" u="1"/>
        <s v="2018-1821" u="1"/>
        <s v="2018-1913" u="1"/>
        <s v="2021-3061" u="1"/>
        <s v="2021-3153" u="1"/>
        <s v="2021-3245" u="1"/>
        <s v="2021-3337" u="1"/>
        <s v="2021-3429" u="1"/>
        <s v="2021-3161" u="1"/>
        <s v="2021-3253" u="1"/>
        <s v="2021-3345" u="1"/>
        <s v="2021-3437" u="1"/>
        <s v="2021-3529" u="1"/>
        <s v="2013-215" u="1"/>
        <s v="2019-1920" u="1"/>
        <s v="2021-3261" u="1"/>
        <s v="2021-3353" u="1"/>
        <s v="2021-3445" u="1"/>
        <s v="2021-3537" u="1"/>
        <s v="2021-3629" u="1"/>
        <s v="2021-3361" u="1"/>
        <s v="2021-3453" u="1"/>
        <s v="2021-3545" u="1"/>
        <s v="2021-3637" u="1"/>
        <s v="2019-2069" u="1"/>
        <s v="2022-3728" u="1"/>
        <s v="2021-3461" u="1"/>
        <s v="2021-3553" u="1"/>
        <s v="2021-3645" u="1"/>
        <s v="2019-2077" u="1"/>
        <s v="2019-2169" u="1"/>
        <s v="2022-3736" u="1"/>
        <s v="2022-3828" u="1"/>
        <s v="2016-654" u="1"/>
        <s v="2021-3561" u="1"/>
        <s v="2021-3653" u="1"/>
        <s v="2019-2085" u="1"/>
        <s v="2019-2177" u="1"/>
        <s v="2019-2269" u="1"/>
        <s v="2022-3744" u="1"/>
        <s v="2022-3836" u="1"/>
        <s v="2022-3928" u="1"/>
        <s v="2017-1107" u="1"/>
        <s v="2021-3661" u="1"/>
        <s v="2019-2277" u="1"/>
        <s v="2022-3752" u="1"/>
        <s v="2022-3844" u="1"/>
        <s v="2022-3936" u="1"/>
        <s v="2017-1115" u="1"/>
        <s v="2017-1207" u="1"/>
        <s v="2019-2193" u="1"/>
        <s v="2019-2285" u="1"/>
        <s v="2019-2377" u="1"/>
        <s v="2022-3760" u="1"/>
        <s v="2022-3852" u="1"/>
        <s v="2022-3944" u="1"/>
        <s v="2017-1031" u="1"/>
        <s v="2017-1123" u="1"/>
        <s v="2017-1215" u="1"/>
        <s v="2017-1307" u="1"/>
        <s v="2019-2293" u="1"/>
        <s v="2019-2385" u="1"/>
        <s v="2022-3860" u="1"/>
        <s v="2017-1131" u="1"/>
        <s v="2017-1223" u="1"/>
        <s v="2017-1315" u="1"/>
        <s v="2018-1406" u="1"/>
        <s v="INGE SURETE-140" u="1"/>
        <s v="2019-2393" u="1"/>
        <s v="2017-1231" u="1"/>
        <s v="2018-1414" u="1"/>
        <s v="2018-1506" u="1"/>
        <s v="2017-1331" u="1"/>
        <s v="2018-1422" u="1"/>
        <s v="2018-1514" u="1"/>
        <s v="2018-1606" u="1"/>
        <s v="2018-1430" u="1"/>
        <s v="2018-1522" u="1"/>
        <s v="2018-1614" u="1"/>
        <s v="2018-1706" u="1"/>
        <s v="2021-3038" u="1"/>
        <s v="2018-1714" u="1"/>
        <s v="2018-1806" u="1"/>
        <s v="2021-3046" u="1"/>
        <s v="2021-3138" u="1"/>
        <s v="2018-1630" u="1"/>
        <s v="2018-1722" u="1"/>
        <s v="2018-1814" u="1"/>
        <s v="2018-1906" u="1"/>
        <s v="2021-3054" u="1"/>
        <s v="2021-3146" u="1"/>
        <s v="2021-3238" u="1"/>
        <s v="2018-1730" u="1"/>
        <s v="2018-1822" u="1"/>
        <s v="2018-1914" u="1"/>
        <s v="2021-3062" u="1"/>
        <s v="2021-3154" u="1"/>
        <s v="2021-3246" u="1"/>
        <s v="2021-3338" u="1"/>
        <s v="2018-1830" u="1"/>
        <s v="2017-894" u="1"/>
        <s v="2021-3070" u="1"/>
        <s v="2021-3162" u="1"/>
        <s v="2021-3254" u="1"/>
        <s v="2021-3346" u="1"/>
        <s v="2021-3438" u="1"/>
        <s v="2019-1921" u="1"/>
        <s v="2021-3170" u="1"/>
        <s v="2021-3262" u="1"/>
        <s v="2021-3354" u="1"/>
        <s v="2021-3446" u="1"/>
        <s v="2021-3538" u="1"/>
        <s v="2021-3270" u="1"/>
        <s v="2021-3362" u="1"/>
        <s v="2021-3454" u="1"/>
        <s v="2021-3546" u="1"/>
        <s v="2021-3638" u="1"/>
        <s v="2022-3729" u="1"/>
        <s v="2021-3370" u="1"/>
        <s v="2021-3462" u="1"/>
        <s v="2021-3646" u="1"/>
        <s v="2019-2078" u="1"/>
        <s v="2022-3737" u="1"/>
        <s v="2017-1008" u="1"/>
        <s v="2021-3470" u="1"/>
        <s v="2021-3654" u="1"/>
        <s v="2019-2086" u="1"/>
        <s v="2019-2178" u="1"/>
        <s v="2022-3745" u="1"/>
        <s v="2022-3837" u="1"/>
        <s v="2022-3929" u="1"/>
        <s v="2017-1016" u="1"/>
        <s v="2017-1108" u="1"/>
        <s v="Ingé DEM-231" u="1"/>
        <s v="2021-3662" u="1"/>
        <s v="2019-2094" u="1"/>
        <s v="2019-2278" u="1"/>
        <s v="2022-3753" u="1"/>
        <s v="2022-3845" u="1"/>
        <s v="2022-3937" u="1"/>
        <s v="INGENIEUR DECHETS Pierrelatte-306" u="1"/>
        <s v="2019-2194" u="1"/>
        <s v="2019-2286" u="1"/>
        <s v="2022-3761" u="1"/>
        <s v="2022-3853" u="1"/>
        <s v="2022-3945" u="1"/>
        <s v="2014-275" u="1"/>
        <s v="2017-1032" u="1"/>
        <s v="2017-1124" u="1"/>
        <s v="2017-1308" u="1"/>
        <s v="2019-2294" u="1"/>
        <s v="2019-2386" u="1"/>
        <s v="2022-3861" u="1"/>
        <s v="2017-1040" u="1"/>
        <s v="2017-1224" u="1"/>
        <s v="2017-1316" u="1"/>
        <s v="2016-815" u="1"/>
        <s v="2018-1407" u="1"/>
        <s v="2019-2394" u="1"/>
        <s v="2022-3961" u="1"/>
        <s v="2017-1140" u="1"/>
        <s v="2017-1232" u="1"/>
        <s v="2017-1324" u="1"/>
        <s v="2016-825" u="1"/>
        <s v="2018-1415" u="1"/>
        <s v="2018-1507" u="1"/>
        <s v="2017-1240" u="1"/>
        <s v="2018-1423" u="1"/>
        <s v="2018-1515" u="1"/>
        <s v="2018-1607" u="1"/>
        <s v="2016-845" u="1"/>
        <s v="2014-08-11 PLANIF NOGENT-283" u="1"/>
        <s v="2018-1431" u="1"/>
        <s v="2018-1523" u="1"/>
        <s v="2018-1615" u="1"/>
        <s v="2018-1707" u="1"/>
        <s v="2021-3039" u="1"/>
        <s v="2018-1715" u="1"/>
        <s v="2018-1807" u="1"/>
        <s v="2015-455" u="1"/>
        <s v="2021-3047" u="1"/>
        <s v="2021-3139" u="1"/>
        <s v="2018-1631" u="1"/>
        <s v="2018-1723" u="1"/>
        <s v="2018-1815" u="1"/>
        <s v="2018-1907" u="1"/>
        <s v="2021-3055" u="1"/>
        <s v="2021-3147" u="1"/>
        <s v="2021-3239" u="1"/>
        <s v="ING SN CHERBOURG-301" u="1"/>
        <s v="2016-875" u="1"/>
        <s v="2018-1731" u="1"/>
        <s v="2018-1823" u="1"/>
        <s v="2018-1915" u="1"/>
        <s v="2021-3063" u="1"/>
        <s v="2021-3155" u="1"/>
        <s v="2021-3247" u="1"/>
        <s v="2021-3339" u="1"/>
        <s v="2016-885" u="1"/>
        <s v="2018-1831" u="1"/>
        <s v="2021-3071" u="1"/>
        <s v="2021-3163" u="1"/>
        <s v="2021-3255" u="1"/>
        <s v="2021-3347" u="1"/>
        <s v="2021-3439" u="1"/>
        <s v="2013-206" u="1"/>
        <s v="2019-1922" u="1"/>
        <s v="2016-615" u="1"/>
        <s v="2021-3171" u="1"/>
        <s v="2021-3263" u="1"/>
        <s v="2021-3355" u="1"/>
        <s v="2021-3447" u="1"/>
        <s v="2021-3539" u="1"/>
        <s v="2019-1930" u="1"/>
        <s v="2021-3271" u="1"/>
        <s v="2021-3363" u="1"/>
        <s v="2021-3455" u="1"/>
        <s v="2021-3547" u="1"/>
        <s v="2021-3639" u="1"/>
        <s v="2016-635" u="1"/>
        <s v="2021-3371" u="1"/>
        <s v="2021-3463" u="1"/>
        <s v="2021-3555" u="1"/>
        <s v="2021-3647" u="1"/>
        <s v="2019-2079" u="1"/>
        <s v="2022-3738" u="1"/>
        <s v="2016-645" u="1"/>
        <s v="2021-3471" u="1"/>
        <s v="2021-3563" u="1"/>
        <s v="2021-3655" u="1"/>
        <s v="2019-2087" u="1"/>
        <s v="2022-3746" u="1"/>
        <s v="2022-3838" u="1"/>
        <s v="2016-655" u="1"/>
        <s v="2017-1017" u="1"/>
        <s v="2017-1109" u="1"/>
        <s v="2021-3571" u="1"/>
        <s v="2021-3663" u="1"/>
        <s v="2019-2095" u="1"/>
        <s v="2019-2187" u="1"/>
        <s v="2019-2279" u="1"/>
        <s v="2022-3754" u="1"/>
        <s v="2022-3846" u="1"/>
        <s v="2022-3938" u="1"/>
        <s v="2017-1117" u="1"/>
        <s v="2020-2500" u="1"/>
        <s v="2019-2195" u="1"/>
        <s v="2019-2287" u="1"/>
        <s v="2019-2379" u="1"/>
        <s v="2022-3670" u="1"/>
        <s v="2022-3762" u="1"/>
        <s v="2022-3854" u="1"/>
        <s v="2022-3946" u="1"/>
        <s v="2016-675" u="1"/>
        <s v="2017-1125" u="1"/>
        <s v="2017-1309" u="1"/>
        <s v="2020-2600" u="1"/>
        <s v="2019-2295" u="1"/>
        <s v="2019-2387" u="1"/>
        <s v="2022-3770" u="1"/>
        <s v="2022-3862" u="1"/>
        <s v="2022-3954" u="1"/>
        <s v="2017-1041" u="1"/>
        <s v="2017-1225" u="1"/>
        <s v="2017-1317" u="1"/>
        <s v="2020-2700" u="1"/>
        <s v="2019-2395" u="1"/>
        <s v="2022-3870" u="1"/>
        <s v="2017-1141" u="1"/>
        <s v="2017-1233" u="1"/>
        <s v="2020-2800" u="1"/>
        <s v="2013-91" u="1"/>
        <s v="2018-1416" u="1"/>
        <s v="2022-3970" u="1"/>
        <s v="2017-1241" u="1"/>
        <s v="2018-1516" u="1"/>
        <s v="2018-1608" u="1"/>
        <s v="2018-1524" u="1"/>
        <s v="2018-1616" u="1"/>
        <s v="2018-1708" u="1"/>
        <s v="2018-1440" u="1"/>
        <s v="2018-1532" u="1"/>
        <s v="2018-1624" u="1"/>
        <s v="2018-1716" u="1"/>
        <s v="2018-1808" u="1"/>
        <s v="2021-3048" u="1"/>
        <s v="2013-95" u="1"/>
        <s v="2018-1540" u="1"/>
        <s v="2018-1632" u="1"/>
        <s v="2018-1724" u="1"/>
        <s v="2018-1816" u="1"/>
        <s v="2018-1908" u="1"/>
        <s v="2021-3056" u="1"/>
        <s v="2021-3148" u="1"/>
        <s v="2013-96" u="1"/>
        <s v="2018-1640" u="1"/>
        <s v="2018-1732" u="1"/>
        <s v="2018-1824" u="1"/>
        <s v="2021-3064" u="1"/>
        <s v="2021-3156" u="1"/>
        <s v="2021-3248" u="1"/>
        <s v="2021-3072" u="1"/>
        <s v="2021-3164" u="1"/>
        <s v="2021-3256" u="1"/>
        <s v="2021-3348" u="1"/>
        <s v="2017-895" u="1"/>
        <s v="2021-3080" u="1"/>
        <s v="2021-3172" u="1"/>
        <s v="2021-3264" u="1"/>
        <s v="2021-3356" u="1"/>
        <s v="2021-3448" u="1"/>
        <s v="2019-1931" u="1"/>
        <s v="2014-216" u="1"/>
        <s v="2021-3180" u="1"/>
        <s v="2021-3272" u="1"/>
        <s v="2021-3364" u="1"/>
        <s v="2021-3456" u="1"/>
        <s v="2021-3280" u="1"/>
        <s v="2021-3372" u="1"/>
        <s v="2021-3464" u="1"/>
        <s v="2021-3556" u="1"/>
        <s v="2021-3648" u="1"/>
        <s v="2022-3739" u="1"/>
        <s v="2021-3472" u="1"/>
        <s v="2021-3564" u="1"/>
        <s v="2021-3656" u="1"/>
        <s v="2022-3747" u="1"/>
        <s v="2022-3839" u="1"/>
        <s v="2021-3480" u="1"/>
        <s v="2021-3572" u="1"/>
        <s v="2019-2188" u="1"/>
        <s v="2022-3755" u="1"/>
        <s v="2022-3847" u="1"/>
        <s v="2022-3939" u="1"/>
        <s v="2017-1026" u="1"/>
        <s v="2017-1118" u="1"/>
        <s v="2020-2501" u="1"/>
        <s v="2021-3580" u="1"/>
        <s v="2019-2196" u="1"/>
        <s v="2019-2288" u="1"/>
        <s v="2022-3671" u="1"/>
        <s v="2022-3763" u="1"/>
        <s v="2022-3947" u="1"/>
        <s v="2017-1126" u="1"/>
        <s v="2017-1218" u="1"/>
        <s v="2020-2601" u="1"/>
        <s v="Tech RP Cadarache-434" u="1"/>
        <s v="2012-36" u="1"/>
        <s v="2019-2296" u="1"/>
        <s v="2022-3771" u="1"/>
        <s v="2022-3955" u="1"/>
        <s v="2013-77" u="1"/>
        <s v="2017-1042" u="1"/>
        <s v="2017-1134" u="1"/>
        <s v="2017-1226" u="1"/>
        <s v="2017-1318" u="1"/>
        <s v="2020-2701" u="1"/>
        <s v="2012-37" u="1"/>
        <s v="2018-1409" u="1"/>
        <s v="2022-3871" u="1"/>
        <s v="2022-3963" u="1"/>
        <s v="TECH RP Bagnols-313" u="1"/>
        <s v="2013-78" u="1"/>
        <s v="2017-1142" u="1"/>
        <s v="2017-1234" u="1"/>
        <s v="2017-1326" u="1"/>
        <s v="2016-816" u="1"/>
        <s v="2022-4000" u="1"/>
        <s v="2018-1509" u="1"/>
        <s v="2017-1242" u="1"/>
        <s v="2016-826" u="1"/>
        <s v="2022-4100" u="1"/>
        <s v="2018-1425" u="1"/>
        <s v="2018-1517" u="1"/>
        <s v="2018-1609" u="1"/>
        <s v="2021-2900" u="1"/>
        <s v="2017-1342" u="1"/>
        <s v="2022-4200" u="1"/>
        <s v="2018-1617" u="1"/>
        <s v="2017-1350" u="1"/>
        <s v="2022-4300" u="1"/>
        <s v="2018-1441" u="1"/>
        <s v="2018-1533" u="1"/>
        <s v="2018-1625" u="1"/>
        <s v="2021-3049" u="1"/>
        <s v="2016-856" u="1"/>
        <s v="2022-4400" u="1"/>
        <s v="2018-1633" u="1"/>
        <s v="2018-1725" u="1"/>
        <s v="2018-1817" u="1"/>
        <s v="2021-3057" u="1"/>
        <s v="2021-3149" u="1"/>
        <s v="2022-4500" u="1"/>
        <s v="2018-1641" u="1"/>
        <s v="2018-1733" u="1"/>
        <s v="2018-1825" u="1"/>
        <s v="2015-466" u="1"/>
        <s v="2021-3065" u="1"/>
        <s v="2021-3157" u="1"/>
        <s v="2021-3249" u="1"/>
        <s v="2019-1916" u="1"/>
        <s v="2013-56" u="1"/>
        <s v="2016-876" u="1"/>
        <s v="2022-4600" u="1"/>
        <s v="2018-1741" u="1"/>
        <s v="2018-1833" u="1"/>
        <s v="2021-3073" u="1"/>
        <s v="2021-3257" u="1"/>
        <s v="2021-3349" u="1"/>
        <s v="2019-1924" u="1"/>
        <s v="2013-57" u="1"/>
        <s v="2016-886" u="1"/>
        <s v="2012-17" u="1"/>
        <s v="2021-3081" u="1"/>
        <s v="2021-3173" u="1"/>
        <s v="2021-3265" u="1"/>
        <s v="2021-3357" u="1"/>
        <s v="2021-3449" u="1"/>
        <s v="CDP EXPORT-297" u="1"/>
        <s v="2019-1932" u="1"/>
        <s v="2013-58" u="1"/>
        <s v="2016-616" u="1"/>
        <s v="2021-3181" u="1"/>
        <s v="2021-3273" u="1"/>
        <s v="2021-3365" u="1"/>
        <s v="2021-3457" u="1"/>
        <s v="2021-3549" u="1"/>
        <s v="2021-3281" u="1"/>
        <s v="2021-3373" u="1"/>
        <s v="2021-3465" u="1"/>
        <s v="2021-3557" u="1"/>
        <s v="2021-3649" u="1"/>
        <s v="2016-636" u="1"/>
        <s v="2021-3381" u="1"/>
        <s v="2021-3473" u="1"/>
        <s v="2021-3565" u="1"/>
        <s v="2021-3657" u="1"/>
        <s v="2019-2089" u="1"/>
        <s v="2022-3748" u="1"/>
        <s v="2021-3481" u="1"/>
        <s v="2021-3573" u="1"/>
        <s v="2019-2097" u="1"/>
        <s v="2022-3664" u="1"/>
        <s v="2022-3756" u="1"/>
        <s v="2022-3848" u="1"/>
        <s v="2017-1119" u="1"/>
        <s v="2020-2502" u="1"/>
        <s v="2021-3581" u="1"/>
        <s v="2019-2197" u="1"/>
        <s v="2019-2289" u="1"/>
        <s v="2022-3672" u="1"/>
        <s v="2022-3764" u="1"/>
        <s v="2022-3948" u="1"/>
        <s v="2017-1127" u="1"/>
        <s v="2020-2510" u="1"/>
        <s v="2020-2602" u="1"/>
        <s v="2019-2297" u="1"/>
        <s v="2019-2389" u="1"/>
        <s v="2022-3680" u="1"/>
        <s v="2022-3864" u="1"/>
        <s v="2022-3956" u="1"/>
        <s v="2017-1135" u="1"/>
        <s v="2017-1227" u="1"/>
        <s v="2017-1319" u="1"/>
        <s v="2020-2610" u="1"/>
        <s v="2020-2702" u="1"/>
        <s v="2019-2397" u="1"/>
        <s v="2022-3780" u="1"/>
        <s v="2022-3872" u="1"/>
        <s v="2022-3964" u="1"/>
        <s v="2016-686" u="1"/>
        <s v="2017-1235" u="1"/>
        <s v="2020-2710" u="1"/>
        <s v="2020-2802" u="1"/>
        <s v="2022-4001" u="1"/>
        <s v="2022-3880" u="1"/>
        <s v="2022-3972" u="1"/>
        <s v="2017-1151" u="1"/>
        <s v="2017-1243" u="1"/>
        <s v="2017-1335" u="1"/>
        <s v="2020-2810" u="1"/>
        <s v="2022-4101" u="1"/>
        <s v="2018-1426" u="1"/>
        <s v="2018-1518" u="1"/>
        <s v="2021-2901" u="1"/>
        <s v="2022-3980" u="1"/>
        <s v="2022-4201" u="1"/>
        <s v="2018-1618" u="1"/>
        <s v="2022-4301" u="1"/>
        <s v="2018-1442" u="1"/>
        <s v="2018-1534" u="1"/>
        <s v="2018-1626" u="1"/>
        <s v="2018-1718" u="1"/>
        <s v="2022-4401" u="1"/>
        <s v="2018-1542" u="1"/>
        <s v="2018-1634" u="1"/>
        <s v="2018-1726" u="1"/>
        <s v="2018-1818" u="1"/>
        <s v="2021-3058" u="1"/>
        <s v="2022-4501" u="1"/>
        <s v="2018-1642" u="1"/>
        <s v="2018-1734" u="1"/>
        <s v="2018-1826" u="1"/>
        <s v="2021-3066" u="1"/>
        <s v="2021-3158" u="1"/>
        <s v="2018-1650" u="1"/>
        <s v="2018-1742" u="1"/>
        <s v="2018-1834" u="1"/>
        <s v="2021-3074" u="1"/>
        <s v="2021-3166" u="1"/>
        <s v="2021-3258" u="1"/>
        <s v="2019-1925" u="1"/>
        <s v="2018-1750" u="1"/>
        <s v="2021-3082" u="1"/>
        <s v="2021-3174" u="1"/>
        <s v="2021-3266" u="1"/>
        <s v="2021-3358" u="1"/>
        <s v="2019-1933" u="1"/>
        <s v="2018-1850" u="1"/>
        <s v="2017-896" u="1"/>
        <s v="2021-3090" u="1"/>
        <s v="2021-3182" u="1"/>
        <s v="2021-3274" u="1"/>
        <s v="2021-3190" u="1"/>
        <s v="2021-3282" u="1"/>
        <s v="2021-3374" u="1"/>
        <s v="2021-3466" u="1"/>
        <s v="2021-3558" u="1"/>
        <s v="2021-3290" u="1"/>
        <s v="2021-3382" u="1"/>
        <s v="2021-3474" u="1"/>
        <s v="2021-3566" u="1"/>
        <s v="2021-3658" u="1"/>
        <s v="2022-3749" u="1"/>
        <s v="2014-237" u="1"/>
        <s v="2021-3390" u="1"/>
        <s v="2021-3482" u="1"/>
        <s v="2022-3665" u="1"/>
        <s v="2022-3757" u="1"/>
        <s v="2022-3849" u="1"/>
        <s v="2020-2503" u="1"/>
        <s v="2021-3490" u="1"/>
        <s v="2021-3582" u="1"/>
        <s v="2019-2198" u="1"/>
        <s v="2022-3673" u="1"/>
        <s v="2022-3765" u="1"/>
        <s v="2022-3857" u="1"/>
        <s v="2022-3949" u="1"/>
        <s v="2017-1036" u="1"/>
        <s v="2017-1128" u="1"/>
        <s v="2020-2511" u="1"/>
        <s v="2020-2603" u="1"/>
        <s v="2021-3590" u="1"/>
        <s v="2019-2298" u="1"/>
        <s v="2022-3681" u="1"/>
        <s v="2022-3865" u="1"/>
        <s v="2022-3957" u="1"/>
        <s v="2017-1044" u="1"/>
        <s v="2017-1228" u="1"/>
        <s v="2020-2611" u="1"/>
        <s v="2020-2703" u="1"/>
        <s v="2019-2398" u="1"/>
        <s v="2022-3781" u="1"/>
        <s v="2022-3873" u="1"/>
        <s v="2022-3965" u="1"/>
        <s v="2014-277" u="1"/>
        <s v="2017-1052" u="1"/>
        <s v="2017-1144" u="1"/>
        <s v="2017-1328" u="1"/>
        <s v="2020-2711" u="1"/>
        <s v="2020-2803" u="1"/>
        <s v="RH-205" u="1"/>
        <s v="2022-3881" u="1"/>
        <s v="2022-3973" u="1"/>
        <s v="2014-287" u="1"/>
        <s v="2017-1060" u="1"/>
        <s v="2017-1152" u="1"/>
        <s v="2017-1244" u="1"/>
        <s v="2017-1336" u="1"/>
        <s v="2020-2811" u="1"/>
        <s v="2016-817" u="1"/>
        <s v="2022-4010" u="1"/>
        <s v="2022-4102" u="1"/>
        <s v="2018-1427" u="1"/>
        <s v="2021-2902" u="1"/>
        <s v="2022-3981" u="1"/>
        <s v="2017-1160" u="1"/>
        <s v="2017-1252" u="1"/>
        <s v="2022-4110" u="1"/>
        <s v="2022-4202" u="1"/>
        <s v="CXN2012-4-24" u="1"/>
        <s v="2018-1527" u="1"/>
        <s v="2018-1619" u="1"/>
        <s v="2021-2910" u="1"/>
        <s v="2017-1260" u="1"/>
        <s v="2016-837" u="1"/>
        <s v="2022-4210" u="1"/>
        <s v="2022-4302" u="1"/>
        <s v="2018-1443" u="1"/>
        <s v="2018-1535" u="1"/>
        <s v="2018-1627" u="1"/>
        <s v="2018-1719" u="1"/>
        <s v="2016-847" u="1"/>
        <s v="2022-4310" u="1"/>
        <s v="2018-1451" u="1"/>
        <s v="2018-1543" u="1"/>
        <s v="2018-1727" u="1"/>
        <s v="2018-1819" u="1"/>
        <s v="2021-3059" u="1"/>
        <s v="2022-4410" u="1"/>
        <s v="2022-4502" u="1"/>
        <s v="2018-1643" u="1"/>
        <s v="2018-1735" u="1"/>
        <s v="2018-1827" u="1"/>
        <s v="2021-3067" u="1"/>
        <s v="2021-3159" u="1"/>
        <s v="2019-1918" u="1"/>
        <s v="2016-867" u="1"/>
        <s v="2018-1651" u="1"/>
        <s v="2018-1743" u="1"/>
        <s v="2018-1835" u="1"/>
        <s v="2021-3075" u="1"/>
        <s v="2021-3167" u="1"/>
        <s v="2021-3259" u="1"/>
        <s v="2019-1926" u="1"/>
        <s v="2016-877" u="1"/>
        <s v="2018-1751" u="1"/>
        <s v="2021-3083" u="1"/>
        <s v="2021-3175" u="1"/>
        <s v="2021-3267" u="1"/>
        <s v="2021-3359" u="1"/>
        <s v="2019-1934" u="1"/>
        <s v="2021-3091" u="1"/>
        <s v="2021-3183" u="1"/>
        <s v="2021-3275" u="1"/>
        <s v="2021-3367" u="1"/>
        <s v="2021-3459" u="1"/>
        <s v="2013-208" u="1"/>
        <s v="2019-1942" u="1"/>
        <s v="2021-3191" u="1"/>
        <s v="2021-3283" u="1"/>
        <s v="2021-3375" u="1"/>
        <s v="2021-3467" u="1"/>
        <s v="2021-3559" u="1"/>
        <s v="2019-1950" u="1"/>
        <s v="2021-3291" u="1"/>
        <s v="2021-3383" u="1"/>
        <s v="2021-3475" u="1"/>
        <s v="2021-3567" u="1"/>
        <s v="2021-3659" u="1"/>
        <s v="2013-120" u="1"/>
        <s v="2021-3391" u="1"/>
        <s v="2021-3483" u="1"/>
        <s v="2021-3575" u="1"/>
        <s v="2019-2099" u="1"/>
        <s v="2022-3666" u="1"/>
        <s v="2022-3758" u="1"/>
        <s v="Ingé Etudes Méca Pierrelatte-461" u="1"/>
        <s v="2016-647" u="1"/>
        <s v="2020-2504" u="1"/>
        <s v="2014-07-OTND-ING SENIOR MN-274" u="1"/>
        <s v="2021-3491" u="1"/>
        <s v="2021-3583" u="1"/>
        <s v="2019-2199" u="1"/>
        <s v="2022-3674" u="1"/>
        <s v="2022-3766" u="1"/>
        <s v="2022-3858" u="1"/>
        <s v="2017-1129" u="1"/>
        <s v="2020-2512" u="1"/>
        <s v="2020-2604" u="1"/>
        <s v="2021-3591" u="1"/>
        <s v="2013-150" u="1"/>
        <s v="2019-2299" u="1"/>
        <s v="2022-3682" u="1"/>
        <s v="2022-3866" u="1"/>
        <s v="2022-3958" u="1"/>
        <s v="2017-1045" u="1"/>
        <s v="2017-1137" u="1"/>
        <s v="2017-1229" u="1"/>
        <s v="2020-2520" u="1"/>
        <s v="2020-2612" u="1"/>
        <s v="2020-2704" u="1"/>
        <s v="2013-160" u="1"/>
        <s v="2019-2399" u="1"/>
        <s v="2022-3690" u="1"/>
        <s v="2022-3782" u="1"/>
        <s v="2022-3874" u="1"/>
        <s v="2022-3966" u="1"/>
        <s v="2017-1237" u="1"/>
        <s v="2020-2620" u="1"/>
        <s v="2020-2712" u="1"/>
        <s v="2020-2804" u="1"/>
        <s v="2022-4003" u="1"/>
        <s v="2022-3790" u="1"/>
        <s v="2022-3882" u="1"/>
        <s v="2022-3974" u="1"/>
        <s v="2017-1061" u="1"/>
        <s v="2017-1153" u="1"/>
        <s v="2017-1245" u="1"/>
        <s v="2020-2720" u="1"/>
        <s v="2020-2812" u="1"/>
        <s v="2022-4011" u="1"/>
        <s v="2022-4103" u="1"/>
        <s v="2021-2903" u="1"/>
        <s v="2022-3890" u="1"/>
        <s v="2022-3982" u="1"/>
        <s v="2017-1161" u="1"/>
        <s v="2017-1345" u="1"/>
        <s v="2020-2820" u="1"/>
        <s v="2022-4203" u="1"/>
        <s v="2018-1436" u="1"/>
        <s v="2018-1528" u="1"/>
        <s v="2021-2911" u="1"/>
        <s v="2022-3990" u="1"/>
        <s v="Chargé de Chiffrages Pierrelatte-323" u="1"/>
        <s v="2017-1261" u="1"/>
        <s v="2017-1353" u="1"/>
        <s v="2022-4211" u="1"/>
        <s v="2022-4303" u="1"/>
        <s v="2018-1536" u="1"/>
        <s v="2018-1628" u="1"/>
        <s v="2017-1361" u="1"/>
        <s v="2022-4311" u="1"/>
        <s v="2022-4403" u="1"/>
        <s v="2018-1452" u="1"/>
        <s v="2018-1544" u="1"/>
        <s v="2018-1636" u="1"/>
        <s v="2018-1728" u="1"/>
        <s v="2022-4411" u="1"/>
        <s v="2022-4503" u="1"/>
        <s v="2018-1460" u="1"/>
        <s v="2018-1552" u="1"/>
        <s v="2018-1644" u="1"/>
        <s v="2018-1736" u="1"/>
        <s v="2018-1828" u="1"/>
        <s v="2021-3068" u="1"/>
        <s v="2018-1560" u="1"/>
        <s v="2018-1652" u="1"/>
        <s v="2018-1744" u="1"/>
        <s v="2018-1836" u="1"/>
        <s v="2021-3076" u="1"/>
        <s v="2021-3168" u="1"/>
        <s v="2019-1927" u="1"/>
        <s v="2022-4611" u="1"/>
        <s v="2018-1660" u="1"/>
        <s v="2021-3084" u="1"/>
        <s v="2021-3268" u="1"/>
        <s v="2019-1935" u="1"/>
        <s v="2018-1760" u="1"/>
        <s v="2018-1852" u="1"/>
        <s v="2021-3092" u="1"/>
        <s v="2021-3184" u="1"/>
        <s v="2021-3276" u="1"/>
        <s v="2021-3368" u="1"/>
        <s v="2019-1943" u="1"/>
        <s v="2018-1860" u="1"/>
        <s v="2017-897" u="1"/>
        <s v="2021-3192" u="1"/>
        <s v="2021-3284" u="1"/>
        <s v="2021-3376" u="1"/>
        <s v="2021-3468" u="1"/>
        <s v="2019-1951" u="1"/>
        <s v="2021-3292" u="1"/>
        <s v="2021-3384" u="1"/>
        <s v="2021-3476" u="1"/>
        <s v="2021-3568" u="1"/>
        <s v="2015-520" u="1"/>
        <s v="2021-3392" u="1"/>
        <s v="2021-3484" u="1"/>
        <s v="2021-3576" u="1"/>
        <s v="2022-3667" u="1"/>
        <s v="2022-3759" u="1"/>
        <s v="2014-238" u="1"/>
        <s v="2020-2505" u="1"/>
        <s v="2021-3492" u="1"/>
        <s v="2021-3584" u="1"/>
        <s v="2022-3675" u="1"/>
        <s v="2022-3859" u="1"/>
        <s v="2020-2513" u="1"/>
        <s v="2020-2605" u="1"/>
        <s v="2021-3592" u="1"/>
        <s v="2022-3683" u="1"/>
        <s v="2022-3867" u="1"/>
        <s v="2022-3959" u="1"/>
        <s v="2017-1138" u="1"/>
        <s v="2020-2613" u="1"/>
        <s v="2020-2705" u="1"/>
        <s v="2015-560" u="1"/>
        <s v="2022-3691" u="1"/>
        <s v="2022-3783" u="1"/>
        <s v="2022-3875" u="1"/>
        <s v="2022-3967" u="1"/>
        <s v="2017-1146" u="1"/>
        <s v="2020-2621" u="1"/>
        <s v="2020-2713" u="1"/>
        <s v="2020-2805" u="1"/>
        <s v="2022-4004" u="1"/>
        <s v="2022-3791" u="1"/>
        <s v="2022-3883" u="1"/>
        <s v="2022-3975" u="1"/>
        <s v="2017-1246" u="1"/>
        <s v="2020-2721" u="1"/>
        <s v="2020-2813" u="1"/>
        <s v="2022-4012" u="1"/>
        <s v="2022-4104" u="1"/>
        <s v="RCCP-383" u="1"/>
        <s v="2018-1429" u="1"/>
        <s v="2021-2904" u="1"/>
        <s v="2015-408" u="1"/>
        <s v="2022-3891" u="1"/>
        <s v="2022-3983" u="1"/>
        <s v="2017-1254" u="1"/>
        <s v="2020-2821" u="1"/>
        <s v="2016-818" u="1"/>
        <s v="2022-4020" u="1"/>
        <s v="2022-4204" u="1"/>
        <s v="2016-710" u="1"/>
        <s v="2018-1437" u="1"/>
        <s v="2018-1529" u="1"/>
        <s v="2021-2912" u="1"/>
        <s v="2022-3991" u="1"/>
        <s v="2017-1170" u="1"/>
        <s v="2016-828" u="1"/>
        <s v="2022-4120" u="1"/>
        <s v="2022-4212" u="1"/>
        <s v="2022-4304" u="1"/>
        <s v="2018-1445" u="1"/>
        <s v="2018-1537" u="1"/>
        <s v="2018-1629" u="1"/>
        <s v="2021-2920" u="1"/>
        <s v="2017-1270" u="1"/>
        <s v="2017-1362" u="1"/>
        <s v="2022-4220" u="1"/>
        <s v="2022-4312" u="1"/>
        <s v="2022-4404" u="1"/>
        <s v="2016-730" u="1"/>
        <s v="2018-1453" u="1"/>
        <s v="2018-1545" u="1"/>
        <s v="2018-1637" u="1"/>
        <s v="2015-438" u="1"/>
        <s v="2017-1370" u="1"/>
        <s v="2016-848" u="1"/>
        <s v="2022-4320" u="1"/>
        <s v="2022-4412" u="1"/>
        <s v="2022-4504" u="1"/>
        <s v="2016-740" u="1"/>
        <s v="2018-1461" u="1"/>
        <s v="2018-1553" u="1"/>
        <s v="2018-1737" u="1"/>
        <s v="2018-1829" u="1"/>
        <s v="2021-3069" u="1"/>
        <s v="2022-4420" u="1"/>
        <s v="2022-4512" u="1"/>
        <s v="2018-1561" u="1"/>
        <s v="2018-1653" u="1"/>
        <s v="2018-1745" u="1"/>
        <s v="2018-1837" u="1"/>
        <s v="2021-3169" u="1"/>
        <s v="2019-1928" u="1"/>
        <s v="2022-4520" u="1"/>
        <s v="2016-760" u="1"/>
        <s v="2018-1661" u="1"/>
        <s v="2018-1753" u="1"/>
        <s v="2018-1845" u="1"/>
        <s v="2015-468" u="1"/>
        <s v="2021-3085" u="1"/>
        <s v="2021-3177" u="1"/>
        <s v="2021-3269" u="1"/>
        <s v="2019-1936" u="1"/>
        <s v="2016-878" u="1"/>
        <s v="2016-770" u="1"/>
        <s v="2018-1853" u="1"/>
        <s v="2021-3093" u="1"/>
        <s v="2021-3185" u="1"/>
        <s v="2021-3277" u="1"/>
        <s v="2019-1944" u="1"/>
        <s v="2016-780" u="1"/>
        <s v="2018-1861" u="1"/>
        <s v="2021-3285" u="1"/>
        <s v="2021-3377" u="1"/>
        <s v="2021-3469" u="1"/>
        <s v="2017-910" u="1"/>
        <s v="2021-3293" u="1"/>
        <s v="2021-3477" u="1"/>
        <s v="2021-3569" u="1"/>
        <s v="2021-3393" u="1"/>
        <s v="2021-3485" u="1"/>
        <s v="2021-3577" u="1"/>
        <s v="2022-3668" u="1"/>
        <s v="2020-2506" u="1"/>
        <s v="2021-3493" u="1"/>
        <s v="2021-3585" u="1"/>
        <s v="2022-3768" u="1"/>
        <s v="2017-1039" u="1"/>
        <s v="2020-2514" u="1"/>
        <s v="2020-2606" u="1"/>
        <s v="2021-3593" u="1"/>
        <s v="2022-3684" u="1"/>
        <s v="2022-3868" u="1"/>
        <s v="2020-2522" u="1"/>
        <s v="2020-2614" u="1"/>
        <s v="2020-2706" u="1"/>
        <s v="2022-3692" u="1"/>
        <s v="2022-3784" u="1"/>
        <s v="2022-3876" u="1"/>
        <s v="2022-3968" u="1"/>
        <s v="2017-1055" u="1"/>
        <s v="2020-2622" u="1"/>
        <s v="2020-2714" u="1"/>
        <s v="2020-2806" u="1"/>
        <s v="2022-4005" u="1"/>
        <s v="2017-970" u="1"/>
        <s v="2022-3792" u="1"/>
        <s v="2022-3884" u="1"/>
        <s v="2022-3976" u="1"/>
        <s v="Ingénieur Etudes ECC Pierrelatte-321" u="1"/>
        <s v="2017-1155" u="1"/>
        <s v="2017-1247" u="1"/>
        <s v="2020-2630" u="1"/>
        <s v="2020-2722" u="1"/>
        <s v="2020-2814" u="1"/>
        <s v="2022-4013" u="1"/>
        <s v="2022-4105" u="1"/>
        <s v="2021-2905" u="1"/>
        <s v="2022-3892" u="1"/>
        <s v="2022-3984" u="1"/>
        <s v="2017-1255" u="1"/>
        <s v="2020-2730" u="1"/>
        <s v="2020-2822" u="1"/>
        <s v="2022-4021" u="1"/>
        <s v="2022-4113" u="1"/>
        <s v="2022-4205" u="1"/>
        <s v="2018-1438" u="1"/>
        <s v="2021-2913" u="1"/>
        <s v="2017-990" u="1"/>
        <s v="2022-3992" u="1"/>
        <s v="2017-1171" u="1"/>
        <s v="2022-4121" u="1"/>
        <s v="2022-4213" u="1"/>
        <s v="2022-4305" u="1"/>
        <s v="2018-1446" u="1"/>
        <s v="2018-1538" u="1"/>
        <s v="2021-2921" u="1"/>
        <s v="2017-1271" u="1"/>
        <s v="2017-1363" u="1"/>
        <s v="2022-4221" u="1"/>
        <s v="2022-4313" u="1"/>
        <s v="2022-4405" u="1"/>
        <s v="2018-1454" u="1"/>
        <s v="2018-1546" u="1"/>
        <s v="2022-4321" u="1"/>
        <s v="2022-4413" u="1"/>
        <s v="2022-4505" u="1"/>
        <s v="2018-1462" u="1"/>
        <s v="2018-1554" u="1"/>
        <s v="2018-1738" u="1"/>
        <s v="2022-4421" u="1"/>
        <s v="2022-4513" u="1"/>
        <s v="2018-1562" u="1"/>
        <s v="2018-1654" u="1"/>
        <s v="2018-1746" u="1"/>
        <s v="2018-1838" u="1"/>
        <s v="2021-3078" u="1"/>
        <s v="2019-1929" u="1"/>
        <s v="2022-4521" u="1"/>
        <s v="2022-4613" u="1"/>
        <s v="2018-1570" u="1"/>
        <s v="2018-1662" u="1"/>
        <s v="2018-1754" u="1"/>
        <s v="2018-1846" u="1"/>
        <s v="2021-3086" u="1"/>
        <s v="2021-3178" u="1"/>
        <s v="2022-4621" u="1"/>
        <s v="2018-1762" u="1"/>
        <s v="2021-3094" u="1"/>
        <s v="2021-3186" u="1"/>
        <s v="2021-3278" u="1"/>
        <s v="2019-1945" u="1"/>
        <s v="2018-1770" u="1"/>
        <s v="2018-1862" u="1"/>
        <s v="2021-3194" u="1"/>
        <s v="2021-3286" u="1"/>
        <s v="2021-3378" u="1"/>
        <s v="2019-1953" u="1"/>
        <s v="2015-501" u="1"/>
        <s v="2018-1870" u="1"/>
        <s v="2021-3294" u="1"/>
        <s v="2021-3386" u="1"/>
        <s v="2021-3478" u="1"/>
        <s v="2019-1961" u="1"/>
        <s v="2015-511" u="1"/>
        <s v="2021-3394" u="1"/>
        <s v="2021-3486" u="1"/>
        <s v="2021-3578" u="1"/>
        <s v="2022-3669" u="1"/>
        <s v="2014-229" u="1"/>
        <s v="2020-2507" u="1"/>
        <s v="2021-3494" u="1"/>
        <s v="2021-3586" u="1"/>
        <s v="2015-531" u="1"/>
        <s v="2022-3677" u="1"/>
        <s v="2022-3769" u="1"/>
        <s v="2014-239" u="1"/>
        <s v="2020-2515" u="1"/>
        <s v="2020-2607" u="1"/>
        <s v="2021-3594" u="1"/>
        <s v="2022-3685" u="1"/>
        <s v="2022-3777" u="1"/>
        <s v="2022-3869" u="1"/>
        <s v="2017-1048" u="1"/>
        <s v="2020-2523" u="1"/>
        <s v="2020-2615" u="1"/>
        <s v="2020-2707" u="1"/>
        <s v="2022-3693" u="1"/>
        <s v="2022-3785" u="1"/>
        <s v="2022-3877" u="1"/>
        <s v="2022-3969" u="1"/>
        <s v="2017-1056" u="1"/>
        <s v="2020-2531" u="1"/>
        <s v="2020-2623" u="1"/>
        <s v="2020-2715" u="1"/>
        <s v="2020-2807" u="1"/>
        <s v="2014-07-OTND-CHA DAFF RP-276" u="1"/>
        <s v="2015-561" u="1"/>
        <s v="2022-3793" u="1"/>
        <s v="2022-3885" u="1"/>
        <s v="2022-3977" u="1"/>
        <s v="2017-1156" u="1"/>
        <s v="2017-1248" u="1"/>
        <s v="2020-2631" u="1"/>
        <s v="2020-2723" u="1"/>
        <s v="2020-2815" u="1"/>
        <s v="2022-4014" u="1"/>
        <s v="2022-4106" u="1"/>
        <s v="2021-2906" u="1"/>
        <s v="2022-3893" u="1"/>
        <s v="2022-3985" u="1"/>
        <s v="2017-1164" u="1"/>
        <s v="2017-1256" u="1"/>
        <s v="2020-2731" u="1"/>
        <s v="2020-2823" u="1"/>
        <s v="2016-809" u="1"/>
        <s v="2022-4022" u="1"/>
        <s v="2022-4114" u="1"/>
        <s v="2022-4206" u="1"/>
        <s v="2016-701" u="1"/>
        <s v="2018-1439" u="1"/>
        <s v="2015-409" u="1"/>
        <s v="2022-3993" u="1"/>
        <s v="2017-1080" u="1"/>
        <s v="2017-1172" u="1"/>
        <s v="2020-2831" u="1"/>
        <s v="2016-819" u="1"/>
        <s v="2022-4122" u="1"/>
        <s v="2022-4214" u="1"/>
        <s v="2022-4306" u="1"/>
        <s v="2016-711" u="1"/>
        <s v="2018-1539" u="1"/>
        <s v="2021-2922" u="1"/>
        <s v="2017-1180" u="1"/>
        <s v="2022-4130" u="1"/>
        <s v="2022-4222" u="1"/>
        <s v="2022-4314" u="1"/>
        <s v="2022-4406" u="1"/>
        <s v="2016-721" u="1"/>
        <s v="2018-1455" u="1"/>
        <s v="2018-1547" u="1"/>
        <s v="2018-1639" u="1"/>
        <s v="2021-2930" u="1"/>
        <s v="2022-4230" u="1"/>
        <s v="2022-4322" u="1"/>
        <s v="2022-4506" u="1"/>
        <s v="2018-1463" u="1"/>
        <s v="2018-1647" u="1"/>
        <s v="2018-1739" u="1"/>
        <s v="2022-4422" u="1"/>
        <s v="2022-4606" u="1"/>
        <s v="2018-1471" u="1"/>
        <s v="2018-1655" u="1"/>
        <s v="2018-1747" u="1"/>
        <s v="2021-3079" u="1"/>
        <s v="2022-4522" u="1"/>
        <s v="2018-1571" u="1"/>
        <s v="2018-1663" u="1"/>
        <s v="2015-459" u="1"/>
        <s v="2021-3087" u="1"/>
        <s v="2021-3179" u="1"/>
        <s v="2019-1938" u="1"/>
        <s v="2022-4530" u="1"/>
        <s v="2016-761" u="1"/>
        <s v="2018-1671" u="1"/>
        <s v="2018-1763" u="1"/>
        <s v="2018-1855" u="1"/>
        <s v="2021-3095" u="1"/>
        <s v="2021-3187" u="1"/>
        <s v="2021-3279" u="1"/>
        <s v="2019-1946" u="1"/>
        <s v="2022-4630" u="1"/>
        <s v="2018-1771" u="1"/>
        <s v="2018-1863" u="1"/>
        <s v="2021-3287" u="1"/>
        <s v="2021-3379" u="1"/>
        <s v="2019-1954" u="1"/>
        <s v="2017-901" u="1"/>
        <s v="2016-609" u="1"/>
        <s v="2018-1871" u="1"/>
        <s v="2021-3295" u="1"/>
        <s v="2021-3387" u="1"/>
        <s v="2021-3479" u="1"/>
        <s v="2019-1962" u="1"/>
        <s v="2016-619" u="1"/>
        <s v="2016-791" u="1"/>
        <s v="2015-499" u="1"/>
        <s v="2021-3395" u="1"/>
        <s v="2021-3487" u="1"/>
        <s v="2021-3579" u="1"/>
        <s v="2019-1970" u="1"/>
        <s v="ventil tech-188" u="1"/>
        <s v="2016-629" u="1"/>
        <s v="2020-2508" u="1"/>
        <s v="2021-3495" u="1"/>
        <s v="2021-3587" u="1"/>
        <s v="2016-639" u="1"/>
        <s v="2020-2516" u="1"/>
        <s v="2020-2608" u="1"/>
        <s v="2021-3595" u="1"/>
        <s v="2017-941" u="1"/>
        <s v="2022-3686" u="1"/>
        <s v="2022-3778" u="1"/>
        <s v="2017-1049" u="1"/>
        <s v="2020-2524" u="1"/>
        <s v="2020-2616" u="1"/>
        <s v="2020-2708" u="1"/>
        <s v="2013-142" u="1"/>
        <s v="2022-3694" u="1"/>
        <s v="2022-3786" u="1"/>
        <s v="2022-3878" u="1"/>
        <s v="2017-1057" u="1"/>
        <s v="2017-1149" u="1"/>
        <s v="2020-2532" u="1"/>
        <s v="2020-2624" u="1"/>
        <s v="2020-2716" u="1"/>
        <s v="2020-2808" u="1"/>
        <s v="2022-4007" u="1"/>
        <s v="2017-961" u="1"/>
        <s v="2022-3794" u="1"/>
        <s v="2022-3886" u="1"/>
        <s v="2022-3978" u="1"/>
        <s v="2017-1065" u="1"/>
        <s v="2017-1157" u="1"/>
        <s v="2017-1249" u="1"/>
        <s v="2020-2540" u="1"/>
        <s v="2020-2632" u="1"/>
        <s v="2020-2724" u="1"/>
        <s v="2020-2816" u="1"/>
        <s v="2022-4015" u="1"/>
        <s v="2022-4107" u="1"/>
        <s v="2021-2907" u="1"/>
        <s v="2013-162" u="1"/>
        <s v="2022-3986" u="1"/>
        <s v="2017-1073" u="1"/>
        <s v="2017-1165" u="1"/>
        <s v="2017-1257" u="1"/>
        <s v="2017-1349" u="1"/>
        <s v="2020-2640" u="1"/>
        <s v="2020-2732" u="1"/>
        <s v="2020-2824" u="1"/>
        <s v="2022-4023" u="1"/>
        <s v="2022-4115" u="1"/>
        <s v="2022-4207" u="1"/>
        <s v="2021-2915" u="1"/>
        <s v="2022-3994" u="1"/>
        <s v="2016-689" u="1"/>
        <s v="2017-1081" u="1"/>
        <s v="2017-1265" u="1"/>
        <s v="2017-1357" u="1"/>
        <s v="2020-2740" u="1"/>
        <s v="2020-2832" u="1"/>
        <s v="2022-4031" u="1"/>
        <s v="2022-4123" u="1"/>
        <s v="2022-4215" u="1"/>
        <s v="2022-4307" u="1"/>
        <s v="2018-1448" u="1"/>
        <s v="2021-2923" u="1"/>
        <s v="2013-182" u="1"/>
        <s v="2017-991" u="1"/>
        <s v="2017-1181" u="1"/>
        <s v="2017-1273" u="1"/>
        <s v="2020-2840" u="1"/>
        <s v="2016-591" u="1"/>
        <s v="2022-4131" u="1"/>
        <s v="2022-4223" u="1"/>
        <s v="2022-4315" u="1"/>
        <s v="2022-4407" u="1"/>
        <s v="2018-1456" u="1"/>
        <s v="2018-1548" u="1"/>
        <s v="2021-2931" u="1"/>
        <s v="2013-192" u="1"/>
        <s v="2017-1281" u="1"/>
        <s v="2022-4231" u="1"/>
        <s v="2022-4323" u="1"/>
        <s v="2022-4507" u="1"/>
        <s v="2018-1556" u="1"/>
        <s v="2018-1648" u="1"/>
        <s v="2017-1381" u="1"/>
        <s v="2022-4331" u="1"/>
        <s v="2022-4515" u="1"/>
        <s v="2022-4607" u="1"/>
        <s v="2018-1472" u="1"/>
        <s v="2018-1656" u="1"/>
        <s v="2018-1748" u="1"/>
        <s v="2022-4431" u="1"/>
        <s v="2022-4615" u="1"/>
        <s v="2018-1480" u="1"/>
        <s v="2018-1572" u="1"/>
        <s v="2018-1664" u="1"/>
        <s v="2018-1756" u="1"/>
        <s v="2018-1848" u="1"/>
        <s v="2021-3088" u="1"/>
        <s v="2019-1939" u="1"/>
        <s v="2022-4531" u="1"/>
        <s v="2018-1580" u="1"/>
        <s v="2018-1672" u="1"/>
        <s v="2018-1764" u="1"/>
        <s v="2018-1856" u="1"/>
        <s v="2021-3096" u="1"/>
        <s v="2021-3188" u="1"/>
        <s v="2019-1947" u="1"/>
        <s v="2022-4631" u="1"/>
        <s v="2018-1680" u="1"/>
        <s v="2018-1772" u="1"/>
        <s v="2021-3196" u="1"/>
        <s v="2021-3288" u="1"/>
        <s v="2019-1955" u="1"/>
        <s v="2021-3296" u="1"/>
        <s v="2021-3388" u="1"/>
        <s v="2015-502" u="1"/>
        <s v="2019-2000" u="1"/>
        <s v="2021-3396" u="1"/>
        <s v="2021-3488" u="1"/>
        <s v="CdG Pierrelatte-450" u="1"/>
        <s v="2019-2100" u="1"/>
        <s v="2021-3496" u="1"/>
        <s v="2021-3588" u="1"/>
        <s v="2022-3679" u="1"/>
        <s v="2020-2517" u="1"/>
        <s v="2020-2609" u="1"/>
        <s v="2021-3596" u="1"/>
        <s v="2022-3687" u="1"/>
        <s v="2022-3779" u="1"/>
        <s v="2019-2300" u="1"/>
        <s v="2020-2525" u="1"/>
        <s v="2020-2617" u="1"/>
        <s v="2020-2709" u="1"/>
        <s v="2022-3695" u="1"/>
        <s v="2022-3787" u="1"/>
        <s v="2022-3879" u="1"/>
        <s v="Chargé d'aff PIGV-456" u="1"/>
        <s v="2019-2400" u="1"/>
        <s v="2020-2533" u="1"/>
        <s v="2020-2625" u="1"/>
        <s v="2020-2717" u="1"/>
        <s v="2020-2809" u="1"/>
        <s v="2022-4008" u="1"/>
        <s v="OTND-2014-07-TS CFO MARCOULE-279" u="1"/>
        <s v="2022-3887" u="1"/>
        <s v="2022-3979" u="1"/>
        <s v="2020-2541" u="1"/>
        <s v="2020-2633" u="1"/>
        <s v="2020-2725" u="1"/>
        <s v="2020-2817" u="1"/>
        <s v="2022-4016" u="1"/>
        <s v="2021-2908" u="1"/>
        <s v="2022-3895" u="1"/>
        <s v="2017-1166" u="1"/>
        <s v="2017-1258" u="1"/>
        <s v="2020-2641" u="1"/>
        <s v="2020-2733" u="1"/>
        <s v="2022-4024" u="1"/>
        <s v="2022-4116" u="1"/>
        <s v="2022-4208" u="1"/>
        <s v="2021-2916" u="1"/>
        <s v="2022-3995" u="1"/>
        <s v="2017-1174" u="1"/>
        <s v="2017-1266" u="1"/>
        <s v="2020-2741" u="1"/>
        <s v="2020-2833" u="1"/>
        <s v="2022-4124" u="1"/>
        <s v="2022-4216" u="1"/>
        <s v="2022-4308" u="1"/>
        <s v="2016-702" u="1"/>
        <s v="2018-1449" u="1"/>
        <s v="2021-2924" u="1"/>
        <s v="2020-2841" u="1"/>
        <s v="2022-4040" u="1"/>
        <s v="2022-4132" u="1"/>
        <s v="2022-4224" u="1"/>
        <s v="2022-4316" u="1"/>
        <s v="2016-712" u="1"/>
        <s v="2018-1457" u="1"/>
        <s v="2021-2932" u="1"/>
        <s v="2014-05-ING ECC Marcoule-242" u="1"/>
        <s v="2017-1282" u="1"/>
        <s v="2022-4140" u="1"/>
        <s v="2022-4232" u="1"/>
        <s v="2022-4324" u="1"/>
        <s v="2022-4416" u="1"/>
        <s v="2022-4508" u="1"/>
        <s v="2016-722" u="1"/>
        <s v="2018-1465" u="1"/>
        <s v="2018-1557" u="1"/>
        <s v="2018-1649" u="1"/>
        <s v="2021-2940" u="1"/>
        <s v="2017-1290" u="1"/>
        <s v="2017-1382" u="1"/>
        <s v="2022-4240" u="1"/>
        <s v="2022-4424" u="1"/>
        <s v="2022-4516" u="1"/>
        <s v="2022-4608" u="1"/>
        <s v="2018-1473" u="1"/>
        <s v="2018-1565" u="1"/>
        <s v="2018-1657" u="1"/>
        <s v="2018-1749" u="1"/>
        <s v="proj meca-232" u="1"/>
        <s v="CCM ST ALB-510" u="1"/>
        <s v="2017-1390" u="1"/>
        <s v="2022-4432" u="1"/>
        <s v="2016-742" u="1"/>
        <s v="2018-1481" u="1"/>
        <s v="2018-1573" u="1"/>
        <s v="2018-1665" u="1"/>
        <s v="2018-1757" u="1"/>
        <s v="2021-3089" u="1"/>
        <s v="2022-4440" u="1"/>
        <s v="2018-1673" u="1"/>
        <s v="2018-1765" u="1"/>
        <s v="2018-1857" u="1"/>
        <s v="2021-3097" u="1"/>
        <s v="2021-3189" u="1"/>
        <s v="2022-4540" u="1"/>
        <s v="2022-4632" u="1"/>
        <s v="2018-1681" u="1"/>
        <s v="2018-1773" u="1"/>
        <s v="2018-1865" u="1"/>
        <s v="2021-3197" u="1"/>
        <s v="2021-3289" u="1"/>
        <s v="2019-1956" u="1"/>
        <s v="2016-772" u="1"/>
        <s v="2018-1873" u="1"/>
        <s v="2021-3297" u="1"/>
        <s v="2021-3389" u="1"/>
        <s v="2019-1964" u="1"/>
        <s v="2017-902" u="1"/>
        <s v="2018-1881" u="1"/>
        <s v="2019-2001" u="1"/>
        <s v="2021-3397" u="1"/>
        <s v="2021-3489" u="1"/>
        <s v="2019-1972" u="1"/>
        <s v="2017-912" u="1"/>
        <s v="2016-792" u="1"/>
        <s v="2019-2101" u="1"/>
        <s v="2021-3497" u="1"/>
        <s v="2021-3589" u="1"/>
        <s v="2019-1980" u="1"/>
        <s v="2013-113" u="1"/>
        <s v="2017-922" u="1"/>
        <s v="2019-2201" u="1"/>
        <s v="2020-2518" u="1"/>
        <s v="2021-3597" u="1"/>
        <s v="2017-932" u="1"/>
        <s v="2022-3688" u="1"/>
        <s v="2020-2526" u="1"/>
        <s v="2020-2618" u="1"/>
        <s v="2017-942" u="1"/>
        <s v="2022-3696" u="1"/>
        <s v="2022-3788" u="1"/>
        <s v="2017-1059" u="1"/>
        <s v="2019-2401" u="1"/>
        <s v="2020-2534" u="1"/>
        <s v="2020-2626" u="1"/>
        <s v="2020-2718" u="1"/>
        <s v="2022-4009" u="1"/>
        <s v="2013-143" u="1"/>
        <s v="2017-952" u="1"/>
        <s v="2022-3796" u="1"/>
        <s v="2022-3888" u="1"/>
        <s v="2017-1067" u="1"/>
        <s v="2020-2542" u="1"/>
        <s v="2020-2634" u="1"/>
        <s v="2020-2726" u="1"/>
        <s v="2020-2818" u="1"/>
        <s v="2022-4017" u="1"/>
        <s v="2022-4109" u="1"/>
        <s v="2021-2909" u="1"/>
        <s v="2013-153" u="1"/>
        <s v="2022-3896" u="1"/>
        <s v="2022-3988" u="1"/>
        <s v="2017-1075" u="1"/>
        <s v="2017-1167" u="1"/>
        <s v="2020-2550" u="1"/>
        <s v="2020-2642" u="1"/>
        <s v="2022-4025" u="1"/>
        <s v="2022-4117" u="1"/>
        <s v="2022-4209" u="1"/>
        <s v="2021-2917" u="1"/>
        <s v="2013-163" u="1"/>
        <s v="2017-972" u="1"/>
        <s v="2022-3996" u="1"/>
        <s v="2017-1175" u="1"/>
        <s v="2020-2650" u="1"/>
        <s v="2020-2742" u="1"/>
        <s v="2020-2834" u="1"/>
        <s v="2022-4125" u="1"/>
        <s v="2022-4217" u="1"/>
        <s v="2022-4309" u="1"/>
        <s v="2021-2925" u="1"/>
        <s v="2013-173" u="1"/>
        <s v="2017-1183" u="1"/>
        <s v="2017-1367" u="1"/>
        <s v="2020-2750" u="1"/>
        <s v="2020-2842" u="1"/>
        <s v="2022-4041" u="1"/>
        <s v="2022-4133" u="1"/>
        <s v="2022-4225" u="1"/>
        <s v="2022-4317" u="1"/>
        <s v="2014-303" u="1"/>
        <s v="2021-2933" u="1"/>
        <s v="2017-1191" u="1"/>
        <s v="2017-1283" u="1"/>
        <s v="2017-1375" u="1"/>
        <s v="2020-2850" u="1"/>
        <s v="2022-4141" u="1"/>
        <s v="2022-4233" u="1"/>
        <s v="2022-4325" u="1"/>
        <s v="2022-4417" u="1"/>
        <s v="2022-4509" u="1"/>
        <s v="ING ETU RP CADARACHE-281" u="1"/>
        <s v="2018-1466" u="1"/>
        <s v="2018-1558" u="1"/>
        <s v="2021-2941" u="1"/>
        <s v="2017-1291" u="1"/>
        <s v="2017-1383" u="1"/>
      </sharedItems>
    </cacheField>
    <cacheField name="Offer_CreationDate_" numFmtId="165">
      <sharedItems containsSemiMixedTypes="0" containsNonDate="0" containsDate="1" containsString="0" minDate="1899-12-30T00:00:00" maxDate="2022-07-19T14:40:29" count="20">
        <d v="1899-12-30T00:00:00"/>
        <d v="2022-05-23T16:02:13"/>
        <d v="2022-03-25T09:43:41"/>
        <d v="2022-07-13T16:24:46"/>
        <d v="2022-06-23T14:54:25"/>
        <d v="2022-06-21T10:13:36"/>
        <d v="2022-07-19T14:40:29"/>
        <d v="2022-06-09T15:20:22"/>
        <d v="2022-03-31T15:01:01"/>
        <d v="2022-05-24T12:05:31"/>
        <d v="2022-06-20T15:11:30"/>
        <d v="2022-06-16T10:39:01"/>
        <d v="2022-05-13T15:55:21"/>
        <d v="2022-07-01T10:09:40"/>
        <d v="2022-04-12T10:01:53"/>
        <d v="2022-06-22T14:42:48"/>
        <d v="2022-01-19T16:48:39"/>
        <d v="2022-03-21T17:38:46"/>
        <d v="2022-06-30T16:13:32"/>
        <d v="2022-05-11T12:18:28"/>
      </sharedItems>
      <fieldGroup par="39" base="8">
        <rangePr groupBy="days" startDate="1899-12-30T00:00:00" endDate="2022-07-19T14:40:29"/>
        <groupItems count="368">
          <s v="&lt;00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07/2022"/>
        </groupItems>
      </fieldGroup>
    </cacheField>
    <cacheField name="Offer_OfferStatus_" numFmtId="0">
      <sharedItems count="6">
        <s v=""/>
        <s v="Diffusée"/>
        <s v="Validée" u="1"/>
        <s v="Archivée" u="1"/>
        <s v="Suspendue" u="1"/>
        <s v="Finalisée" u="1"/>
      </sharedItems>
    </cacheField>
    <cacheField name="JobDescriptionTranslation_JobTitle_" numFmtId="0">
      <sharedItems/>
    </cacheField>
    <cacheField name="Origin_Entity_" numFmtId="0">
      <sharedItems containsMixedTypes="1" containsNumber="1" containsInteger="1" minValue="1009" maxValue="1100" count="18">
        <s v=""/>
        <n v="1028"/>
        <n v="1027"/>
        <n v="1062"/>
        <n v="1047"/>
        <n v="1077"/>
        <n v="1046"/>
        <n v="1034"/>
        <n v="1026"/>
        <n v="1071"/>
        <n v="1009"/>
        <n v="1057"/>
        <n v="1032"/>
        <n v="1087"/>
        <n v="1100"/>
        <n v="1013"/>
        <n v="1025"/>
        <n v="1059"/>
      </sharedItems>
    </cacheField>
    <cacheField name="JobApplicationEvent_PublicationSupport_With1" numFmtId="0">
      <sharedItems/>
    </cacheField>
    <cacheField name="JobApplicationEvent_PublicationSupport_" numFmtId="0">
      <sharedItems/>
    </cacheField>
    <cacheField name="JobApplicationEvent_Supervisor_" numFmtId="0">
      <sharedItems/>
    </cacheField>
    <cacheField name="JobApplicationEvent_JobApplicationStatus_" numFmtId="0">
      <sharedItems/>
    </cacheField>
    <cacheField name="JobApplicationEvent_JobApplicationEventType_" numFmtId="0">
      <sharedItems/>
    </cacheField>
    <cacheField name="CV par offre" numFmtId="0">
      <sharedItems containsSemiMixedTypes="0" containsString="0" containsNumber="1" containsInteger="1" minValue="1" maxValue="1048435"/>
    </cacheField>
    <cacheField name="CV transmis pour avis" numFmtId="0">
      <sharedItems containsSemiMixedTypes="0" containsString="0" containsNumber="1" containsInteger="1" minValue="0" maxValue="1"/>
    </cacheField>
    <cacheField name="Propositions d'embauche envoyées par offre" numFmtId="0">
      <sharedItems containsSemiMixedTypes="0" containsString="0" containsNumber="1" containsInteger="1" minValue="0" maxValue="0"/>
    </cacheField>
    <cacheField name="Nombre d'embauches pour une offre" numFmtId="0">
      <sharedItems containsSemiMixedTypes="0" containsString="0" containsNumber="1" containsInteger="1" minValue="0" maxValue="0"/>
    </cacheField>
    <cacheField name="Applicant_CreationDate_ApplicantID" numFmtId="14">
      <sharedItems containsSemiMixedTypes="0" containsNonDate="0" containsDate="1" containsString="0" minDate="2012-12-06T14:09:43" maxDate="2022-07-20T13:42:05"/>
    </cacheField>
    <cacheField name="Date de la candidature" numFmtId="14">
      <sharedItems containsSemiMixedTypes="0" containsNonDate="0" containsDate="1" containsString="0" minDate="2012-12-06T14:09:43" maxDate="2022-07-20T13:42:05" count="142">
        <d v="2012-12-06T14:09:43"/>
        <d v="2013-01-28T14:30:54"/>
        <d v="2013-02-04T15:36:45"/>
        <d v="2013-02-08T14:58:18"/>
        <d v="2013-02-08T15:02:30"/>
        <d v="2013-03-15T09:35:57"/>
        <d v="2022-07-20T13:40:53"/>
        <d v="2022-07-20T13:42:05"/>
        <d v="2022-07-20T12:51:25"/>
        <d v="2022-07-20T12:52:08"/>
        <d v="2022-07-20T12:56:36"/>
        <d v="2022-07-20T12:57:37"/>
        <d v="2022-07-20T13:00:42"/>
        <d v="2022-07-20T13:32:31"/>
        <d v="2022-07-20T12:37:29"/>
        <d v="2022-07-20T12:39:54"/>
        <d v="2022-07-20T12:42:19"/>
        <d v="2022-07-20T12:45:36"/>
        <d v="2022-07-20T12:21:10"/>
        <d v="2022-07-20T12:25:38"/>
        <d v="2022-07-20T12:25:39"/>
        <d v="2022-05-15T14:38:25"/>
        <d v="2022-07-20T12:33:21"/>
        <d v="2022-07-20T12:34:08"/>
        <d v="2022-06-30T11:00:04"/>
        <d v="2022-07-20T12:12:05"/>
        <d v="2022-07-11T15:56:21"/>
        <d v="2022-07-20T12:17:20"/>
        <d v="2022-07-13T17:30:55"/>
        <d v="2022-07-17T00:48:53"/>
        <d v="2022-07-20T11:39:38"/>
        <d v="2022-07-20T11:40:27"/>
        <d v="2022-07-20T11:45:17"/>
        <d v="2022-07-20T11:53:58"/>
        <d v="2022-07-20T11:56:00"/>
        <d v="2022-07-20T11:57:57"/>
        <d v="2022-07-20T10:55:55"/>
        <d v="2022-07-20T11:10:13"/>
        <d v="2022-07-20T11:11:10"/>
        <d v="2022-07-20T11:11:39"/>
        <d v="2022-07-20T11:12:16"/>
        <d v="2022-07-20T11:20:30"/>
        <d v="2022-07-20T10:38:32"/>
        <d v="2022-07-20T10:46:54"/>
        <d v="2022-07-20T10:46:57"/>
        <d v="2022-07-20T10:51:01"/>
        <d v="2022-07-20T10:55:14"/>
        <d v="2022-07-20T10:55:47"/>
        <d v="2022-07-20T10:09:18"/>
        <d v="2022-07-20T10:09:41"/>
        <d v="2022-07-20T10:22:37"/>
        <d v="2022-07-20T10:30:51"/>
        <d v="2022-07-20T10:34:31"/>
        <d v="2022-07-20T08:57:38"/>
        <d v="2022-07-20T07:21:52"/>
        <d v="2022-04-04T00:49:02"/>
        <d v="2022-07-20T09:29:42"/>
        <d v="2022-07-20T09:53:26"/>
        <d v="2021-11-18T19:28:23"/>
        <d v="2022-07-20T08:23:02"/>
        <d v="2022-07-11T17:51:00"/>
        <d v="2022-07-20T08:41:43"/>
        <d v="2022-07-20T08:45:10"/>
        <d v="2022-07-20T08:52:20"/>
        <d v="2022-07-20T08:56:08"/>
        <d v="2022-07-20T08:04:48"/>
        <d v="2022-07-20T08:06:31"/>
        <d v="2022-07-20T08:08:43"/>
        <d v="2020-10-28T11:51:38"/>
        <d v="2022-07-20T07:17:42"/>
        <d v="2020-06-30T16:50:56"/>
        <d v="2022-07-20T07:25:06"/>
        <d v="2022-07-20T07:43:48"/>
        <d v="2022-07-20T07:56:09"/>
        <d v="2021-08-29T19:44:30"/>
        <d v="2022-07-20T06:21:44"/>
        <d v="2022-07-20T06:38:14"/>
        <d v="2022-07-20T06:57:42"/>
        <d v="2022-07-12T21:52:29"/>
        <d v="2022-07-20T07:13:50"/>
        <d v="2022-07-20T04:51:02"/>
        <d v="2022-05-26T19:56:43"/>
        <d v="2022-07-20T05:07:37"/>
        <d v="2022-07-20T06:04:32"/>
        <d v="2022-07-20T06:12:51"/>
        <d v="2018-05-22T17:48:48"/>
        <d v="2022-07-20T03:29:16"/>
        <d v="2022-07-20T03:44:07"/>
        <d v="2022-07-20T04:02:42"/>
        <d v="2022-07-20T04:17:31"/>
        <d v="2022-07-20T04:34:30"/>
        <d v="2022-07-20T04:37:27"/>
        <d v="2022-07-14T17:23:46"/>
        <d v="2022-07-20T03:07:42"/>
        <d v="2022-07-19T16:57:03"/>
        <d v="2022-07-20T03:19:38"/>
        <d v="2021-11-09T23:18:04"/>
        <d v="2022-07-20T03:29:03"/>
        <d v="2022-07-20T02:13:45"/>
        <d v="2022-07-20T02:28:17"/>
        <d v="2022-07-20T02:31:22"/>
        <d v="2021-06-12T02:45:37"/>
        <d v="2022-07-20T02:44:57"/>
        <d v="2022-07-20T02:57:02"/>
        <d v="2022-07-20T00:18:04"/>
        <d v="2022-05-31T08:52:59"/>
        <d v="2022-07-19T09:44:32"/>
        <d v="2022-07-20T00:42:20"/>
        <d v="2019-12-16T16:43:55"/>
        <d v="2022-07-20T02:02:56"/>
        <d v="2022-07-19T23:15:58"/>
        <d v="2021-12-09T11:09:03"/>
        <d v="2022-07-19T23:34:07"/>
        <d v="2022-07-19T23:45:57"/>
        <d v="2022-07-19T23:59:59"/>
        <d v="2022-07-20T00:02:58"/>
        <d v="2022-07-19T22:28:31"/>
        <d v="2022-07-19T22:36:05"/>
        <d v="2022-07-19T22:39:57"/>
        <d v="2022-07-19T22:40:04"/>
        <d v="2022-07-19T22:45:50"/>
        <d v="2022-07-19T23:01:07"/>
        <d v="2021-06-29T12:51:14"/>
        <d v="2022-07-19T22:08:29"/>
        <d v="2022-05-05T16:36:26"/>
        <d v="2022-07-19T22:21:26"/>
        <d v="2022-07-19T22:28:21"/>
        <d v="2022-07-19T20:58:10"/>
        <d v="2022-07-19T21:31:25"/>
        <d v="2022-05-20T16:36:06"/>
        <d v="2022-07-19T21:42:12"/>
        <d v="2022-07-19T21:43:22"/>
        <d v="2022-07-19T12:41:48"/>
        <d v="2022-07-12T23:46:17"/>
        <d v="2022-07-19T15:00:02"/>
        <d v="2022-07-19T19:59:51"/>
        <d v="2021-09-02T17:52:47"/>
        <d v="2022-07-19T20:21:00"/>
        <d v="2022-07-19T20:29:00"/>
        <d v="2022-07-19T18:54:14"/>
        <d v="2022-07-19T18:58:11"/>
        <d v="2022-07-19T19:03:04"/>
      </sharedItems>
      <fieldGroup par="37" base="22">
        <rangePr groupBy="days" startDate="2012-12-06T14:09:43" endDate="2022-07-20T13:42:05"/>
        <groupItems count="368">
          <s v="&lt;06/12/201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22"/>
        </groupItems>
      </fieldGroup>
    </cacheField>
    <cacheField name="Applicant_ModificationDate_ApplicantID" numFmtId="22">
      <sharedItems containsDate="1" containsMixedTypes="1" minDate="2013-03-05T16:21:30" maxDate="2022-07-20T13:42:05"/>
    </cacheField>
    <cacheField name="Applicant_ApplicantModificationDate_ApplicantID" numFmtId="22">
      <sharedItems containsDate="1" containsMixedTypes="1" minDate="2013-03-15T09:36:00" maxDate="2022-07-20T11:42:05"/>
    </cacheField>
    <cacheField name="Applicant_ApplicantID_ApplicantID" numFmtId="0">
      <sharedItems containsSemiMixedTypes="0" containsString="0" containsNumber="1" containsInteger="1" minValue="1300" maxValue="212879"/>
    </cacheField>
    <cacheField name="Applicant_ApplicantCreationMode_ApplicantID" numFmtId="0">
      <sharedItems/>
    </cacheField>
    <cacheField name="Applicant_ModificationUser_ApplicantID" numFmtId="0">
      <sharedItems/>
    </cacheField>
    <cacheField name="Applicant_FullName_ApplicantID" numFmtId="0">
      <sharedItems/>
    </cacheField>
    <cacheField name="Applicant_ApplicantStatus_ApplicantID" numFmtId="0">
      <sharedItems/>
    </cacheField>
    <cacheField name="Employee_Entity_EmployeeIDWith1" numFmtId="0">
      <sharedItems/>
    </cacheField>
    <cacheField name="Employee_Entity_EmployeeID" numFmtId="0">
      <sharedItems/>
    </cacheField>
    <cacheField name="JobPreferences_PrimaryProfile_ApplicantID" numFmtId="0">
      <sharedItems/>
    </cacheField>
    <cacheField name="JobPreferences_Country_ApplicantID" numFmtId="0">
      <sharedItems/>
    </cacheField>
    <cacheField name="JobPreferences_JobTime_ApplicantID" numFmtId="0">
      <sharedItems/>
    </cacheField>
    <cacheField name="ApplicantID" numFmtId="0">
      <sharedItems containsSemiMixedTypes="0" containsString="0" containsNumber="1" containsInteger="1" minValue="1300" maxValue="212879"/>
    </cacheField>
    <cacheField name="Mois" numFmtId="0" databaseField="0">
      <fieldGroup base="22">
        <rangePr groupBy="months" startDate="2012-12-06T14:09:43" endDate="2022-07-20T13:42:05"/>
        <groupItems count="14">
          <s v="&lt;06/12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22"/>
        </groupItems>
      </fieldGroup>
    </cacheField>
    <cacheField name="Années" numFmtId="0" databaseField="0">
      <fieldGroup base="22">
        <rangePr groupBy="years" startDate="2012-12-06T14:09:43" endDate="2022-07-20T13:42:05"/>
        <groupItems count="13">
          <s v="&lt;06/12/2012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&gt;20/07/2022"/>
        </groupItems>
      </fieldGroup>
    </cacheField>
    <cacheField name="Mois2" numFmtId="0" databaseField="0">
      <fieldGroup base="8">
        <rangePr groupBy="months" startDate="1899-12-30T00:00:00" endDate="2022-07-19T14:40:29"/>
        <groupItems count="14">
          <s v="&lt;00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22"/>
        </groupItems>
      </fieldGroup>
    </cacheField>
    <cacheField name="Années2" numFmtId="0" databaseField="0">
      <fieldGroup base="8">
        <rangePr groupBy="years" startDate="1899-12-30T00:00:00" endDate="2022-07-19T14:40:29"/>
        <groupItems count="125">
          <s v="&lt;00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&gt;19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0">
  <r>
    <n v="88"/>
    <s v=""/>
    <d v="2012-12-06T14:09:46"/>
    <d v="2012-12-06T14:09:46"/>
    <d v="2016-06-21T18:12:48"/>
    <s v="AAA"/>
    <n v="10"/>
    <x v="0"/>
    <x v="0"/>
    <x v="0"/>
    <s v=""/>
    <x v="0"/>
    <s v="AAA"/>
    <s v="AAA"/>
    <s v="AAA"/>
    <s v="Retour négatif CV"/>
    <s v="Candidature spontanée"/>
    <n v="1048435"/>
    <n v="0"/>
    <n v="0"/>
    <n v="0"/>
    <d v="2012-12-06T14:09:43"/>
    <x v="0"/>
    <d v="2022-02-18T10:20:43"/>
    <d v="2022-02-15T09:28:35"/>
    <n v="1300"/>
    <s v="Front Office"/>
    <s v="AAA"/>
    <s v="AAA"/>
    <s v="Recherche active"/>
    <s v=""/>
    <s v=""/>
    <s v="CHARGE(E) D'AFFAIRES"/>
    <s v=""/>
    <s v="Temps partiel"/>
    <n v="1300"/>
  </r>
  <r>
    <n v="317"/>
    <s v=""/>
    <d v="2013-01-28T14:30:57"/>
    <d v="2013-01-28T14:30:57"/>
    <d v="2014-08-13T16:57:59"/>
    <s v="AAA"/>
    <n v="10"/>
    <x v="1"/>
    <x v="0"/>
    <x v="0"/>
    <s v=""/>
    <x v="0"/>
    <s v="BBB"/>
    <s v="BBB"/>
    <s v="BBB"/>
    <s v="Retour négatif CV"/>
    <s v="Réponse à offre"/>
    <n v="1"/>
    <n v="0"/>
    <n v="0"/>
    <n v="0"/>
    <d v="2013-01-28T14:30:54"/>
    <x v="1"/>
    <d v="2020-02-05T07:11:51"/>
    <d v="2017-03-27T13:39:06"/>
    <n v="1558"/>
    <s v="Front Office"/>
    <s v="BBB"/>
    <s v="BBB"/>
    <s v="Recherche active"/>
    <s v=""/>
    <s v=""/>
    <s v="COORDINATEUR QSE"/>
    <s v=""/>
    <s v="Temps complet"/>
    <n v="1558"/>
  </r>
  <r>
    <n v="359"/>
    <s v=""/>
    <d v="2013-02-04T15:36:45"/>
    <d v="2013-02-04T15:34:46"/>
    <s v=""/>
    <s v="AAA"/>
    <n v="15"/>
    <x v="0"/>
    <x v="0"/>
    <x v="0"/>
    <s v=""/>
    <x v="0"/>
    <s v="CCC"/>
    <s v="CCC"/>
    <s v="CCC"/>
    <s v="A traiter"/>
    <s v="Candidature spontanée"/>
    <n v="1048435"/>
    <n v="0"/>
    <n v="0"/>
    <n v="0"/>
    <d v="2013-02-04T15:36:45"/>
    <x v="2"/>
    <s v=""/>
    <s v=""/>
    <n v="1599"/>
    <s v="Back Office"/>
    <s v="CCC"/>
    <s v="CCC"/>
    <s v="Recherche active"/>
    <s v=""/>
    <s v=""/>
    <s v="CHEF DE PROJET"/>
    <s v="France"/>
    <s v="Temps complet"/>
    <n v="1599"/>
  </r>
  <r>
    <n v="387"/>
    <s v=""/>
    <d v="2013-02-08T14:58:18"/>
    <d v="2013-02-08T14:47:45"/>
    <s v=""/>
    <s v="AAA"/>
    <n v="10"/>
    <x v="0"/>
    <x v="0"/>
    <x v="0"/>
    <s v=""/>
    <x v="0"/>
    <s v="DDD"/>
    <s v="DDD"/>
    <s v="DDD"/>
    <s v="A traiter"/>
    <s v="Candidature spontanée"/>
    <n v="1048435"/>
    <n v="0"/>
    <n v="0"/>
    <n v="0"/>
    <d v="2013-02-08T14:58:18"/>
    <x v="3"/>
    <d v="2013-03-05T16:21:30"/>
    <s v=""/>
    <n v="1620"/>
    <s v="Back Office"/>
    <s v="DDD"/>
    <s v="DDD"/>
    <s v="Recherche active"/>
    <s v=""/>
    <s v=""/>
    <s v="TECHNICIEN EXPLOITATION"/>
    <s v="France"/>
    <s v="Temps complet"/>
    <n v="1620"/>
  </r>
  <r>
    <n v="388"/>
    <s v=""/>
    <d v="2013-02-08T15:02:30"/>
    <d v="2013-02-08T14:58:50"/>
    <s v=""/>
    <s v="AAA"/>
    <n v="17"/>
    <x v="0"/>
    <x v="0"/>
    <x v="0"/>
    <s v=""/>
    <x v="0"/>
    <s v="EEE"/>
    <s v="EEE"/>
    <s v="EEE"/>
    <s v="A traiter"/>
    <s v="Candidature spontanée"/>
    <n v="1048435"/>
    <n v="0"/>
    <n v="0"/>
    <n v="0"/>
    <d v="2013-02-08T15:02:30"/>
    <x v="4"/>
    <s v=""/>
    <s v=""/>
    <n v="1621"/>
    <s v="Back Office"/>
    <s v="EEE"/>
    <s v="EEE"/>
    <s v="Recherche active"/>
    <s v=""/>
    <s v=""/>
    <s v="INGENIEUR EXPLOIT"/>
    <s v="France"/>
    <s v="Temps complet"/>
    <n v="1621"/>
  </r>
  <r>
    <n v="584"/>
    <s v=""/>
    <d v="2013-03-15T09:36:00"/>
    <d v="2013-03-15T09:36:00"/>
    <d v="2013-04-10T11:00:39"/>
    <s v="AAA"/>
    <n v="18"/>
    <x v="2"/>
    <x v="0"/>
    <x v="0"/>
    <s v=""/>
    <x v="0"/>
    <s v="FFF"/>
    <s v="FFF"/>
    <s v="FFF"/>
    <s v="En attente de propale"/>
    <s v="Réponse à offre"/>
    <n v="1"/>
    <n v="0"/>
    <n v="0"/>
    <n v="0"/>
    <d v="2013-03-15T09:35:57"/>
    <x v="5"/>
    <d v="2013-04-10T11:00:39"/>
    <d v="2013-03-15T09:36:00"/>
    <n v="1832"/>
    <s v="Front Office"/>
    <s v="FFF"/>
    <s v="FFF"/>
    <s v="Recruté"/>
    <s v=""/>
    <s v=""/>
    <s v="PROJETEUR CHEF DE GROUPE"/>
    <s v=""/>
    <s v="Temps complet"/>
    <n v="1832"/>
  </r>
  <r>
    <n v="244863"/>
    <s v=""/>
    <d v="2022-07-20T13:40:53"/>
    <d v="2022-07-20T13:40:53"/>
    <s v=""/>
    <s v="AAA"/>
    <n v="14"/>
    <x v="3"/>
    <x v="0"/>
    <x v="0"/>
    <s v=""/>
    <x v="0"/>
    <s v="GGG"/>
    <s v="GGG"/>
    <s v="GGG"/>
    <s v="A traiter"/>
    <s v="Réponse à offre"/>
    <n v="2"/>
    <n v="0"/>
    <n v="0"/>
    <n v="0"/>
    <d v="2022-07-20T13:40:53"/>
    <x v="6"/>
    <d v="2022-07-20T13:40:53"/>
    <d v="2022-07-20T11:40:53"/>
    <n v="212878"/>
    <s v="Front Office"/>
    <s v="GGG"/>
    <s v="GGG"/>
    <s v="Recherche active"/>
    <s v=""/>
    <s v=""/>
    <s v="ASSISTANT ETUDES"/>
    <s v=""/>
    <s v=""/>
    <n v="212878"/>
  </r>
  <r>
    <n v="244864"/>
    <s v=""/>
    <d v="2022-07-20T13:42:05"/>
    <d v="2022-07-20T13:42:05"/>
    <s v=""/>
    <s v="AAA"/>
    <n v="15"/>
    <x v="4"/>
    <x v="0"/>
    <x v="0"/>
    <s v=""/>
    <x v="0"/>
    <s v="HHH"/>
    <s v="HHH"/>
    <s v="HHH"/>
    <s v="A traiter"/>
    <s v="Réponse à offre"/>
    <n v="2"/>
    <n v="0"/>
    <n v="0"/>
    <n v="0"/>
    <d v="2022-07-20T13:42:05"/>
    <x v="7"/>
    <d v="2022-07-20T13:42:05"/>
    <d v="2022-07-20T11:42:05"/>
    <n v="212879"/>
    <s v="Front Office"/>
    <s v="HHH"/>
    <s v="HHH"/>
    <s v="Recherche active"/>
    <s v=""/>
    <s v=""/>
    <s v=""/>
    <s v=""/>
    <s v=""/>
    <n v="212879"/>
  </r>
  <r>
    <n v="244857"/>
    <s v=""/>
    <d v="2022-07-20T12:51:25"/>
    <d v="2022-07-20T12:51:25"/>
    <s v=""/>
    <s v="AAA"/>
    <n v="14"/>
    <x v="5"/>
    <x v="0"/>
    <x v="0"/>
    <s v=""/>
    <x v="0"/>
    <s v="AAA"/>
    <s v="AAA"/>
    <s v="AAA"/>
    <s v="A traiter"/>
    <s v="Réponse à offre"/>
    <n v="1"/>
    <n v="0"/>
    <n v="0"/>
    <n v="0"/>
    <d v="2022-07-20T12:51:25"/>
    <x v="8"/>
    <d v="2022-07-20T12:51:25"/>
    <d v="2022-07-20T10:51:25"/>
    <n v="212872"/>
    <s v="Front Office"/>
    <s v="Administrateur Administrateur"/>
    <s v="Administrateur Administrateur"/>
    <s v="Recherche active"/>
    <s v=""/>
    <s v=""/>
    <s v=""/>
    <s v=""/>
    <s v=""/>
    <n v="212872"/>
  </r>
  <r>
    <n v="244858"/>
    <s v=""/>
    <d v="2022-07-20T12:52:08"/>
    <d v="2022-07-20T12:52:08"/>
    <s v=""/>
    <s v="AAA"/>
    <n v="17"/>
    <x v="6"/>
    <x v="0"/>
    <x v="0"/>
    <s v=""/>
    <x v="0"/>
    <s v="BBB"/>
    <s v="BBB"/>
    <s v="BBB"/>
    <s v="A traiter"/>
    <s v="Réponse à offre"/>
    <n v="1"/>
    <n v="0"/>
    <n v="0"/>
    <n v="0"/>
    <d v="2022-07-20T12:52:08"/>
    <x v="9"/>
    <d v="2022-07-20T12:52:08"/>
    <d v="2022-07-20T10:52:08"/>
    <n v="212873"/>
    <s v="Front Office"/>
    <s v="AAA"/>
    <s v="AAA"/>
    <s v="Recherche active"/>
    <s v=""/>
    <s v=""/>
    <s v=""/>
    <s v=""/>
    <s v=""/>
    <n v="212873"/>
  </r>
  <r>
    <n v="244859"/>
    <s v=""/>
    <d v="2022-07-20T12:56:36"/>
    <d v="2022-07-20T12:56:36"/>
    <s v=""/>
    <s v="AAA"/>
    <n v="12"/>
    <x v="7"/>
    <x v="0"/>
    <x v="0"/>
    <s v=""/>
    <x v="0"/>
    <s v="CCC"/>
    <s v="CCC"/>
    <s v="CCC"/>
    <s v="A traiter"/>
    <s v="Réponse à offre"/>
    <n v="6"/>
    <n v="0"/>
    <n v="0"/>
    <n v="0"/>
    <d v="2022-07-20T12:56:36"/>
    <x v="10"/>
    <d v="2022-07-20T12:56:36"/>
    <d v="2022-07-20T10:56:36"/>
    <n v="212874"/>
    <s v="Front Office"/>
    <s v="BBB"/>
    <s v="BBB"/>
    <s v="Recherche active"/>
    <s v=""/>
    <s v=""/>
    <s v=""/>
    <s v=""/>
    <s v=""/>
    <n v="212874"/>
  </r>
  <r>
    <n v="244860"/>
    <s v=""/>
    <d v="2022-07-20T12:57:37"/>
    <d v="2022-07-20T12:57:37"/>
    <d v="2022-07-20T12:57:37"/>
    <s v="AAA"/>
    <n v="10"/>
    <x v="0"/>
    <x v="0"/>
    <x v="0"/>
    <s v=""/>
    <x v="0"/>
    <s v="DDD"/>
    <s v="DDD"/>
    <s v="DDD"/>
    <s v="A traiter"/>
    <s v="Candidature spontanée"/>
    <n v="1048435"/>
    <n v="0"/>
    <n v="0"/>
    <n v="0"/>
    <d v="2022-07-20T12:57:37"/>
    <x v="11"/>
    <d v="2022-07-20T12:57:37"/>
    <d v="2022-07-20T10:57:37"/>
    <n v="212875"/>
    <s v="Front Office"/>
    <s v="CCC"/>
    <s v="CCC"/>
    <s v="Recherche active"/>
    <s v=""/>
    <s v=""/>
    <s v="AGENT LOGISTIQUE"/>
    <s v=""/>
    <s v=""/>
    <n v="212875"/>
  </r>
  <r>
    <n v="244861"/>
    <s v=""/>
    <d v="2022-07-20T13:00:42"/>
    <d v="2022-07-20T13:00:42"/>
    <s v=""/>
    <s v="AAA"/>
    <n v="16"/>
    <x v="8"/>
    <x v="0"/>
    <x v="0"/>
    <s v=""/>
    <x v="0"/>
    <s v="EEE"/>
    <s v="EEE"/>
    <s v="EEE"/>
    <s v="A traiter"/>
    <s v="Réponse à offre"/>
    <n v="1"/>
    <n v="0"/>
    <n v="0"/>
    <n v="0"/>
    <d v="2022-07-20T13:00:42"/>
    <x v="12"/>
    <d v="2022-07-20T13:00:42"/>
    <d v="2022-07-20T11:00:42"/>
    <n v="212876"/>
    <s v=""/>
    <s v="DDD"/>
    <s v="DDD"/>
    <s v="Recherche active"/>
    <s v=""/>
    <s v=""/>
    <s v="ASSISTANT(E) ADMNISTRATIF(VE)"/>
    <s v=""/>
    <s v=""/>
    <n v="212876"/>
  </r>
  <r>
    <n v="244862"/>
    <s v=""/>
    <d v="2022-07-20T13:32:31"/>
    <d v="2022-07-20T13:32:31"/>
    <s v=""/>
    <s v="AAA"/>
    <n v="13"/>
    <x v="9"/>
    <x v="0"/>
    <x v="0"/>
    <s v=""/>
    <x v="0"/>
    <s v="FFF"/>
    <s v="FFF"/>
    <s v="FFF"/>
    <s v="A traiter"/>
    <s v="Réponse à offre"/>
    <n v="2"/>
    <n v="0"/>
    <n v="0"/>
    <n v="0"/>
    <d v="2022-07-20T13:32:31"/>
    <x v="13"/>
    <d v="2022-07-20T13:33:47"/>
    <d v="2022-07-20T11:33:47"/>
    <n v="212877"/>
    <s v="Front Office"/>
    <s v="EEE"/>
    <s v="EEE"/>
    <s v="Recherche active"/>
    <s v=""/>
    <s v=""/>
    <s v="AGENT D'ACCUEIL"/>
    <s v=""/>
    <s v="Temps complet"/>
    <n v="212877"/>
  </r>
  <r>
    <n v="244851"/>
    <s v=""/>
    <d v="2022-07-20T12:37:29"/>
    <d v="2022-07-20T12:37:29"/>
    <s v=""/>
    <s v="AAA"/>
    <n v="10"/>
    <x v="7"/>
    <x v="0"/>
    <x v="0"/>
    <s v=""/>
    <x v="0"/>
    <s v="GGG"/>
    <s v="GGG"/>
    <s v="GGG"/>
    <s v="A traiter"/>
    <s v="Réponse à offre"/>
    <n v="6"/>
    <n v="0"/>
    <n v="0"/>
    <n v="0"/>
    <d v="2022-07-20T12:37:29"/>
    <x v="14"/>
    <d v="2022-07-20T12:37:29"/>
    <d v="2022-07-20T10:37:29"/>
    <n v="212868"/>
    <s v="Front Office"/>
    <s v="FFF"/>
    <s v="FFF"/>
    <s v="Recherche active"/>
    <s v=""/>
    <s v=""/>
    <s v=""/>
    <s v=""/>
    <s v=""/>
    <n v="212868"/>
  </r>
  <r>
    <n v="244852"/>
    <s v=""/>
    <d v="2022-07-20T12:39:54"/>
    <d v="2022-07-20T12:39:54"/>
    <s v=""/>
    <s v="AAA"/>
    <n v="13"/>
    <x v="10"/>
    <x v="1"/>
    <x v="1"/>
    <s v="INGENIEUR D'ETUDES H/F"/>
    <x v="1"/>
    <s v="HHH"/>
    <s v="HHH"/>
    <s v="HHH"/>
    <s v="A traiter"/>
    <s v="Réponse à offre"/>
    <n v="4"/>
    <n v="0"/>
    <n v="0"/>
    <n v="0"/>
    <d v="2022-07-20T12:39:54"/>
    <x v="15"/>
    <d v="2022-07-20T12:42:40"/>
    <d v="2022-07-20T10:39:54"/>
    <n v="212869"/>
    <s v="Front Office"/>
    <s v="GGG"/>
    <s v="GGG"/>
    <s v="Recherche active"/>
    <s v=""/>
    <s v=""/>
    <s v="RESPONSABLE EXPLOITATION"/>
    <s v=""/>
    <s v=""/>
    <n v="212869"/>
  </r>
  <r>
    <n v="244853"/>
    <s v=""/>
    <d v="2022-07-20T12:41:22"/>
    <d v="2022-07-20T12:41:22"/>
    <s v=""/>
    <s v="AAA"/>
    <n v="19"/>
    <x v="11"/>
    <x v="2"/>
    <x v="1"/>
    <s v="ADJOINT AU DIRECTEUR DES PROJETS H/F"/>
    <x v="2"/>
    <s v="AAA"/>
    <s v="AAA"/>
    <s v="AAA"/>
    <s v="A traiter"/>
    <s v="Réponse à offre"/>
    <n v="1"/>
    <n v="0"/>
    <n v="0"/>
    <n v="0"/>
    <d v="2022-07-20T12:39:54"/>
    <x v="15"/>
    <d v="2022-07-20T12:42:40"/>
    <d v="2022-07-20T10:39:54"/>
    <n v="212869"/>
    <s v="Front Office"/>
    <s v="HHH"/>
    <s v="HHH"/>
    <s v="Recherche active"/>
    <s v=""/>
    <s v=""/>
    <s v="RESPONSABLE EXPLOITATION"/>
    <s v=""/>
    <s v=""/>
    <n v="212869"/>
  </r>
  <r>
    <n v="244854"/>
    <s v=""/>
    <d v="2022-07-20T12:42:19"/>
    <d v="2022-07-20T12:42:19"/>
    <s v=""/>
    <s v="AAA"/>
    <n v="19"/>
    <x v="12"/>
    <x v="0"/>
    <x v="0"/>
    <s v=""/>
    <x v="0"/>
    <s v="BBB"/>
    <s v="BBB"/>
    <s v="BBB"/>
    <s v="A traiter"/>
    <s v="Réponse à offre"/>
    <n v="1"/>
    <n v="0"/>
    <n v="0"/>
    <n v="0"/>
    <d v="2022-07-20T12:42:19"/>
    <x v="16"/>
    <d v="2022-07-20T12:42:19"/>
    <d v="2022-07-20T10:42:19"/>
    <n v="212870"/>
    <s v="Front Office"/>
    <s v="Administrateur Administrateur"/>
    <s v="Administrateur Administrateur"/>
    <s v="Recherche active"/>
    <s v=""/>
    <s v=""/>
    <s v=""/>
    <s v=""/>
    <s v=""/>
    <n v="212870"/>
  </r>
  <r>
    <n v="244855"/>
    <s v=""/>
    <d v="2022-07-20T12:42:40"/>
    <d v="2022-07-20T12:42:40"/>
    <s v=""/>
    <s v="AAA"/>
    <n v="17"/>
    <x v="13"/>
    <x v="0"/>
    <x v="0"/>
    <s v=""/>
    <x v="0"/>
    <s v="CCC"/>
    <s v="CCC"/>
    <s v="CCC"/>
    <s v="A traiter"/>
    <s v="Réponse à offre"/>
    <n v="1"/>
    <n v="0"/>
    <n v="0"/>
    <n v="0"/>
    <d v="2022-07-20T12:39:54"/>
    <x v="15"/>
    <d v="2022-07-20T12:42:40"/>
    <d v="2022-07-20T10:39:54"/>
    <n v="212869"/>
    <s v="Front Office"/>
    <s v="AAA"/>
    <s v="AAA"/>
    <s v="Recherche active"/>
    <s v=""/>
    <s v=""/>
    <s v="RESPONSABLE EXPLOITATION"/>
    <s v=""/>
    <s v=""/>
    <n v="212869"/>
  </r>
  <r>
    <n v="244856"/>
    <s v=""/>
    <d v="2022-07-20T12:45:36"/>
    <d v="2022-07-20T12:45:36"/>
    <s v=""/>
    <s v="AAA"/>
    <n v="15"/>
    <x v="9"/>
    <x v="0"/>
    <x v="0"/>
    <s v=""/>
    <x v="0"/>
    <s v="DDD"/>
    <s v="DDD"/>
    <s v="DDD"/>
    <s v="A traiter"/>
    <s v="Réponse à offre"/>
    <n v="2"/>
    <n v="0"/>
    <n v="0"/>
    <n v="0"/>
    <d v="2022-07-20T12:45:36"/>
    <x v="17"/>
    <d v="2022-07-20T12:45:36"/>
    <d v="2022-07-20T10:45:36"/>
    <n v="212871"/>
    <s v="Front Office"/>
    <s v="BBB"/>
    <s v="BBB"/>
    <s v="Recherche active"/>
    <s v=""/>
    <s v=""/>
    <s v=""/>
    <s v=""/>
    <s v=""/>
    <n v="212871"/>
  </r>
  <r>
    <n v="244845"/>
    <s v=""/>
    <d v="2022-07-20T12:21:10"/>
    <d v="2022-07-20T12:19:05"/>
    <d v="2022-07-20T12:21:11"/>
    <s v="AAA"/>
    <n v="17"/>
    <x v="0"/>
    <x v="0"/>
    <x v="0"/>
    <s v=""/>
    <x v="0"/>
    <s v="EEE"/>
    <s v="EEE"/>
    <s v="EEE"/>
    <s v="A traiter"/>
    <s v="Candidature spontanée"/>
    <n v="1048435"/>
    <n v="0"/>
    <n v="0"/>
    <n v="0"/>
    <d v="2022-07-20T12:21:10"/>
    <x v="18"/>
    <s v=""/>
    <s v=""/>
    <n v="212863"/>
    <s v="Back Office"/>
    <s v="CCC"/>
    <s v="CCC"/>
    <s v="Recherche active"/>
    <s v=""/>
    <s v=""/>
    <s v="EXPERT TECHNIQUE"/>
    <s v="France"/>
    <s v=""/>
    <n v="212863"/>
  </r>
  <r>
    <n v="244846"/>
    <s v=""/>
    <d v="2022-07-20T12:25:38"/>
    <d v="2022-07-20T12:25:38"/>
    <s v=""/>
    <s v="AAA"/>
    <n v="15"/>
    <x v="14"/>
    <x v="0"/>
    <x v="0"/>
    <s v=""/>
    <x v="0"/>
    <s v="FFF"/>
    <s v="FFF"/>
    <s v="FFF"/>
    <s v="A traiter"/>
    <s v="Réponse à offre"/>
    <n v="1"/>
    <n v="0"/>
    <n v="0"/>
    <n v="0"/>
    <d v="2022-07-20T12:25:38"/>
    <x v="19"/>
    <d v="2022-07-20T12:25:38"/>
    <d v="2022-07-20T10:25:38"/>
    <n v="212864"/>
    <s v=""/>
    <s v="DDD"/>
    <s v="DDD"/>
    <s v="Recherche active"/>
    <s v=""/>
    <s v=""/>
    <s v="AGENT D'ACCUEIL"/>
    <s v=""/>
    <s v=""/>
    <n v="212864"/>
  </r>
  <r>
    <n v="244847"/>
    <s v=""/>
    <d v="2022-07-20T12:25:39"/>
    <d v="2022-07-20T12:21:45"/>
    <d v="2022-07-20T12:25:39"/>
    <s v="AAA"/>
    <n v="17"/>
    <x v="0"/>
    <x v="0"/>
    <x v="0"/>
    <s v=""/>
    <x v="0"/>
    <s v="GGG"/>
    <s v="GGG"/>
    <s v="GGG"/>
    <s v="A traiter"/>
    <s v="Candidature spontanée"/>
    <n v="1048435"/>
    <n v="0"/>
    <n v="0"/>
    <n v="0"/>
    <d v="2022-07-20T12:25:39"/>
    <x v="20"/>
    <s v=""/>
    <s v=""/>
    <n v="212865"/>
    <s v="Back Office"/>
    <s v="EEE"/>
    <s v="EEE"/>
    <s v="Recherche active"/>
    <s v=""/>
    <s v=""/>
    <s v="CHEF DE PROJET"/>
    <s v="France"/>
    <s v=""/>
    <n v="212865"/>
  </r>
  <r>
    <n v="244848"/>
    <s v=""/>
    <d v="2022-07-20T12:28:22"/>
    <d v="2022-07-20T12:28:22"/>
    <s v=""/>
    <s v="AAA"/>
    <n v="13"/>
    <x v="15"/>
    <x v="0"/>
    <x v="0"/>
    <s v=""/>
    <x v="0"/>
    <s v="HHH"/>
    <s v="HHH"/>
    <s v="HHH"/>
    <s v="A traiter"/>
    <s v="Réponse à offre"/>
    <n v="1"/>
    <n v="0"/>
    <n v="0"/>
    <n v="0"/>
    <d v="2022-05-15T14:38:25"/>
    <x v="21"/>
    <d v="2022-07-20T12:28:22"/>
    <d v="2022-07-20T10:28:22"/>
    <n v="203670"/>
    <s v="Front Office"/>
    <s v="FFF"/>
    <s v="FFF"/>
    <s v="Recherche active"/>
    <s v=""/>
    <s v=""/>
    <s v=""/>
    <s v=""/>
    <s v=""/>
    <n v="203670"/>
  </r>
  <r>
    <n v="244849"/>
    <s v=""/>
    <d v="2022-07-20T12:33:21"/>
    <d v="2022-07-20T12:33:21"/>
    <s v=""/>
    <s v="AAA"/>
    <n v="16"/>
    <x v="16"/>
    <x v="0"/>
    <x v="0"/>
    <s v=""/>
    <x v="0"/>
    <s v="AAA"/>
    <s v="AAA"/>
    <s v="AAA"/>
    <s v="A traiter"/>
    <s v="Réponse à offre"/>
    <n v="1"/>
    <n v="0"/>
    <n v="0"/>
    <n v="0"/>
    <d v="2022-07-20T12:33:21"/>
    <x v="22"/>
    <d v="2022-07-20T12:33:21"/>
    <d v="2022-07-20T10:33:21"/>
    <n v="212866"/>
    <s v="Front Office"/>
    <s v="GGG"/>
    <s v="GGG"/>
    <s v="Recherche active"/>
    <s v=""/>
    <s v=""/>
    <s v=""/>
    <s v=""/>
    <s v=""/>
    <n v="212866"/>
  </r>
  <r>
    <n v="244850"/>
    <s v=""/>
    <d v="2022-07-20T12:34:08"/>
    <d v="2022-07-20T12:34:08"/>
    <s v=""/>
    <s v="AAA"/>
    <n v="14"/>
    <x v="17"/>
    <x v="0"/>
    <x v="0"/>
    <s v=""/>
    <x v="0"/>
    <s v="BBB"/>
    <s v="BBB"/>
    <s v="BBB"/>
    <s v="A traiter"/>
    <s v="Réponse à offre"/>
    <n v="8"/>
    <n v="0"/>
    <n v="0"/>
    <n v="0"/>
    <d v="2022-07-20T12:34:08"/>
    <x v="23"/>
    <d v="2022-07-20T12:34:08"/>
    <d v="2022-07-20T10:34:08"/>
    <n v="212867"/>
    <s v="Front Office"/>
    <s v="HHH"/>
    <s v="HHH"/>
    <s v="Recherche active"/>
    <s v=""/>
    <s v=""/>
    <s v=""/>
    <s v=""/>
    <s v=""/>
    <n v="212867"/>
  </r>
  <r>
    <n v="244839"/>
    <s v=""/>
    <d v="2022-07-20T12:10:27"/>
    <d v="2022-07-20T12:10:27"/>
    <s v=""/>
    <s v="AAA"/>
    <n v="11"/>
    <x v="18"/>
    <x v="0"/>
    <x v="0"/>
    <s v=""/>
    <x v="0"/>
    <s v="CCC"/>
    <s v="CCC"/>
    <s v="CCC"/>
    <s v="A traiter"/>
    <s v="Positionné sur offre"/>
    <n v="4"/>
    <n v="0"/>
    <n v="0"/>
    <n v="0"/>
    <d v="2022-06-30T11:00:04"/>
    <x v="24"/>
    <d v="2022-07-20T12:10:27"/>
    <d v="2022-06-30T09:00:04"/>
    <n v="211445"/>
    <s v="Front Office"/>
    <s v="Administrateur Administrateur"/>
    <s v="Administrateur Administrateur"/>
    <s v="Recherche active"/>
    <s v=""/>
    <s v=""/>
    <s v="CHARGE(E) DE MISSION RH"/>
    <s v=""/>
    <s v=""/>
    <n v="211445"/>
  </r>
  <r>
    <n v="244840"/>
    <s v=""/>
    <d v="2022-07-20T12:12:05"/>
    <d v="2022-07-20T12:12:05"/>
    <s v=""/>
    <s v="AAA"/>
    <n v="14"/>
    <x v="19"/>
    <x v="0"/>
    <x v="0"/>
    <s v=""/>
    <x v="0"/>
    <s v="DDD"/>
    <s v="DDD"/>
    <s v="DDD"/>
    <s v="A traiter"/>
    <s v="Réponse à offre"/>
    <n v="2"/>
    <n v="0"/>
    <n v="0"/>
    <n v="0"/>
    <d v="2022-07-20T12:12:05"/>
    <x v="25"/>
    <d v="2022-07-20T12:12:05"/>
    <d v="2022-07-20T10:12:05"/>
    <n v="212861"/>
    <s v="Front Office"/>
    <s v="AAA"/>
    <s v="AAA"/>
    <s v="Recherche active"/>
    <s v=""/>
    <s v=""/>
    <s v=""/>
    <s v=""/>
    <s v=""/>
    <n v="212861"/>
  </r>
  <r>
    <n v="244841"/>
    <s v=""/>
    <d v="2022-07-20T12:15:16"/>
    <d v="2022-07-20T12:15:16"/>
    <s v=""/>
    <s v="AAA"/>
    <n v="15"/>
    <x v="18"/>
    <x v="0"/>
    <x v="0"/>
    <s v=""/>
    <x v="0"/>
    <s v="EEE"/>
    <s v="EEE"/>
    <s v="EEE"/>
    <s v="A traiter"/>
    <s v="Positionné sur offre"/>
    <n v="4"/>
    <n v="0"/>
    <n v="0"/>
    <n v="0"/>
    <d v="2022-07-11T15:56:21"/>
    <x v="26"/>
    <d v="2022-07-20T12:15:16"/>
    <d v="2022-07-11T13:56:21"/>
    <n v="212034"/>
    <s v="Front Office"/>
    <s v="BBB"/>
    <s v="BBB"/>
    <s v="Recherche active"/>
    <s v=""/>
    <s v=""/>
    <s v="CHARGE(E) DE MISSION RH"/>
    <s v=""/>
    <s v=""/>
    <n v="212034"/>
  </r>
  <r>
    <n v="244842"/>
    <s v=""/>
    <d v="2022-07-20T12:17:21"/>
    <d v="2022-07-20T12:17:20"/>
    <s v=""/>
    <s v="AAA"/>
    <n v="10"/>
    <x v="20"/>
    <x v="3"/>
    <x v="1"/>
    <s v="INGENIEUR D'ETUDES H/F"/>
    <x v="3"/>
    <s v="FFF"/>
    <s v="FFF"/>
    <s v="FFF"/>
    <s v="A traiter"/>
    <s v="Réponse à offre"/>
    <n v="7"/>
    <n v="0"/>
    <n v="0"/>
    <n v="0"/>
    <d v="2022-07-20T12:17:20"/>
    <x v="27"/>
    <d v="2022-07-20T12:17:21"/>
    <d v="2022-07-20T10:17:20"/>
    <n v="212862"/>
    <s v="Front Office"/>
    <s v="CCC"/>
    <s v="CCC"/>
    <s v="Recherche active"/>
    <s v=""/>
    <s v=""/>
    <s v="DIRECTEUR DE BU"/>
    <s v=""/>
    <s v=""/>
    <n v="212862"/>
  </r>
  <r>
    <n v="244843"/>
    <s v=""/>
    <d v="2022-07-20T12:18:18"/>
    <d v="2022-07-20T12:18:18"/>
    <s v=""/>
    <s v="AAA"/>
    <n v="12"/>
    <x v="18"/>
    <x v="0"/>
    <x v="0"/>
    <s v=""/>
    <x v="0"/>
    <s v="GGG"/>
    <s v="GGG"/>
    <s v="GGG"/>
    <s v="A traiter"/>
    <s v="Positionné sur offre"/>
    <n v="4"/>
    <n v="0"/>
    <n v="0"/>
    <n v="0"/>
    <d v="2022-07-13T17:30:55"/>
    <x v="28"/>
    <d v="2022-07-20T12:18:18"/>
    <d v="2022-07-13T15:30:55"/>
    <n v="212242"/>
    <s v="Front Office"/>
    <s v="DDD"/>
    <s v="DDD"/>
    <s v="Recherche active"/>
    <s v=""/>
    <s v=""/>
    <s v=""/>
    <s v=""/>
    <s v=""/>
    <n v="212242"/>
  </r>
  <r>
    <n v="244844"/>
    <s v=""/>
    <d v="2022-07-20T12:19:33"/>
    <d v="2022-07-20T12:19:33"/>
    <s v=""/>
    <s v="AAA"/>
    <n v="11"/>
    <x v="18"/>
    <x v="0"/>
    <x v="0"/>
    <s v=""/>
    <x v="0"/>
    <s v="HHH"/>
    <s v="HHH"/>
    <s v="HHH"/>
    <s v="A traiter"/>
    <s v="Positionné sur offre"/>
    <n v="4"/>
    <n v="0"/>
    <n v="0"/>
    <n v="0"/>
    <d v="2022-07-17T00:48:53"/>
    <x v="29"/>
    <d v="2022-07-20T12:19:33"/>
    <d v="2022-07-16T22:48:53"/>
    <n v="212535"/>
    <s v="Front Office"/>
    <s v="EEE"/>
    <s v="EEE"/>
    <s v="Recherche active"/>
    <s v=""/>
    <s v=""/>
    <s v=""/>
    <s v=""/>
    <s v=""/>
    <n v="212535"/>
  </r>
  <r>
    <n v="244833"/>
    <s v=""/>
    <d v="2022-07-20T11:39:38"/>
    <d v="2022-07-20T11:39:38"/>
    <s v=""/>
    <s v="AAA"/>
    <n v="12"/>
    <x v="21"/>
    <x v="0"/>
    <x v="0"/>
    <s v=""/>
    <x v="0"/>
    <s v="AAA"/>
    <s v="AAA"/>
    <s v="AAA"/>
    <s v="A traiter"/>
    <s v="Réponse à offre"/>
    <n v="1"/>
    <n v="0"/>
    <n v="0"/>
    <n v="0"/>
    <d v="2022-07-20T11:39:38"/>
    <x v="30"/>
    <d v="2022-07-20T11:39:38"/>
    <d v="2022-07-20T09:39:38"/>
    <n v="212855"/>
    <s v="Front Office"/>
    <s v="FFF"/>
    <s v="FFF"/>
    <s v="Recherche active"/>
    <s v=""/>
    <s v=""/>
    <s v=""/>
    <s v=""/>
    <s v=""/>
    <n v="212855"/>
  </r>
  <r>
    <n v="244834"/>
    <s v=""/>
    <d v="2022-07-20T11:40:27"/>
    <d v="2022-07-20T11:40:27"/>
    <s v=""/>
    <s v="AAA"/>
    <n v="17"/>
    <x v="20"/>
    <x v="3"/>
    <x v="1"/>
    <s v="INGENIEUR D'ETUDES H/F"/>
    <x v="3"/>
    <s v="BBB"/>
    <s v="BBB"/>
    <s v="BBB"/>
    <s v="A traiter"/>
    <s v="Réponse à offre"/>
    <n v="7"/>
    <n v="0"/>
    <n v="0"/>
    <n v="0"/>
    <d v="2022-07-20T11:40:27"/>
    <x v="31"/>
    <d v="2022-07-20T11:40:27"/>
    <d v="2022-07-20T09:40:27"/>
    <n v="212856"/>
    <s v="Front Office"/>
    <s v="GGG"/>
    <s v="GGG"/>
    <s v="Recherche active"/>
    <s v=""/>
    <s v=""/>
    <s v="DIRECTEUR D'EXPLOITATION"/>
    <s v=""/>
    <s v=""/>
    <n v="212856"/>
  </r>
  <r>
    <n v="244835"/>
    <s v=""/>
    <d v="2022-07-20T11:45:17"/>
    <d v="2022-07-20T11:45:17"/>
    <s v=""/>
    <s v="AAA"/>
    <n v="10"/>
    <x v="22"/>
    <x v="0"/>
    <x v="0"/>
    <s v=""/>
    <x v="0"/>
    <s v="CCC"/>
    <s v="CCC"/>
    <s v="CCC"/>
    <s v="A traiter"/>
    <s v="Réponse à offre"/>
    <n v="1"/>
    <n v="0"/>
    <n v="0"/>
    <n v="0"/>
    <d v="2022-07-20T11:45:17"/>
    <x v="32"/>
    <d v="2022-07-20T11:45:17"/>
    <d v="2022-07-20T09:45:17"/>
    <n v="212857"/>
    <s v="Front Office"/>
    <s v="HHH"/>
    <s v="HHH"/>
    <s v="Recherche active"/>
    <s v=""/>
    <s v=""/>
    <s v=""/>
    <s v=""/>
    <s v=""/>
    <n v="212857"/>
  </r>
  <r>
    <n v="244836"/>
    <s v=""/>
    <d v="2022-07-20T11:53:58"/>
    <d v="2022-07-20T11:53:58"/>
    <s v=""/>
    <s v="AAA"/>
    <n v="15"/>
    <x v="23"/>
    <x v="0"/>
    <x v="0"/>
    <s v=""/>
    <x v="0"/>
    <s v="DDD"/>
    <s v="DDD"/>
    <s v="DDD"/>
    <s v="A traiter"/>
    <s v="Réponse à offre"/>
    <n v="8"/>
    <n v="0"/>
    <n v="0"/>
    <n v="0"/>
    <d v="2022-07-20T11:53:58"/>
    <x v="33"/>
    <d v="2022-07-20T11:53:58"/>
    <d v="2022-07-20T09:53:58"/>
    <n v="212858"/>
    <s v="Front Office"/>
    <s v="Administrateur Administrateur"/>
    <s v="Administrateur Administrateur"/>
    <s v="Recherche active"/>
    <s v=""/>
    <s v=""/>
    <s v=""/>
    <s v=""/>
    <s v=""/>
    <n v="212858"/>
  </r>
  <r>
    <n v="244837"/>
    <s v=""/>
    <d v="2022-07-20T11:56:00"/>
    <d v="2022-07-20T11:56:00"/>
    <s v=""/>
    <s v="AAA"/>
    <n v="15"/>
    <x v="24"/>
    <x v="0"/>
    <x v="0"/>
    <s v=""/>
    <x v="0"/>
    <s v="EEE"/>
    <s v="EEE"/>
    <s v="EEE"/>
    <s v="A traiter"/>
    <s v="Réponse à offre"/>
    <n v="2"/>
    <n v="0"/>
    <n v="0"/>
    <n v="0"/>
    <d v="2022-07-20T11:56:00"/>
    <x v="34"/>
    <d v="2022-07-20T11:56:00"/>
    <d v="2022-07-20T09:56:00"/>
    <n v="212859"/>
    <s v="Front Office"/>
    <s v="AAA"/>
    <s v="AAA"/>
    <s v="Recherche active"/>
    <s v=""/>
    <s v=""/>
    <s v=""/>
    <s v=""/>
    <s v=""/>
    <n v="212859"/>
  </r>
  <r>
    <n v="244838"/>
    <s v=""/>
    <d v="2022-07-20T11:57:57"/>
    <d v="2022-07-20T11:57:57"/>
    <s v=""/>
    <s v="AAA"/>
    <n v="17"/>
    <x v="20"/>
    <x v="3"/>
    <x v="1"/>
    <s v="INGENIEUR D'ETUDES H/F"/>
    <x v="3"/>
    <s v="FFF"/>
    <s v="FFF"/>
    <s v="FFF"/>
    <s v="A traiter"/>
    <s v="Réponse à offre"/>
    <n v="7"/>
    <n v="0"/>
    <n v="0"/>
    <n v="0"/>
    <d v="2022-07-20T11:57:57"/>
    <x v="35"/>
    <d v="2022-07-20T11:57:57"/>
    <d v="2022-07-20T09:57:57"/>
    <n v="212860"/>
    <s v="Front Office"/>
    <s v="BBB"/>
    <s v="BBB"/>
    <s v="Recherche active"/>
    <s v=""/>
    <s v=""/>
    <s v=""/>
    <s v=""/>
    <s v=""/>
    <n v="212860"/>
  </r>
  <r>
    <n v="244827"/>
    <s v=""/>
    <d v="2022-07-20T10:55:56"/>
    <d v="2022-07-20T10:55:56"/>
    <s v=""/>
    <s v="AAA"/>
    <n v="12"/>
    <x v="25"/>
    <x v="0"/>
    <x v="0"/>
    <s v=""/>
    <x v="0"/>
    <s v="GGG"/>
    <s v="GGG"/>
    <s v="GGG"/>
    <s v="A traiter"/>
    <s v="Réponse à offre"/>
    <n v="1"/>
    <n v="0"/>
    <n v="0"/>
    <n v="0"/>
    <d v="2022-07-20T10:55:55"/>
    <x v="36"/>
    <d v="2022-07-20T10:55:56"/>
    <d v="2022-07-20T08:55:56"/>
    <n v="212849"/>
    <s v="Front Office"/>
    <s v="CCC"/>
    <s v="CCC"/>
    <s v="Recherche active"/>
    <s v=""/>
    <s v=""/>
    <s v=""/>
    <s v=""/>
    <s v=""/>
    <n v="212849"/>
  </r>
  <r>
    <n v="244828"/>
    <s v=""/>
    <d v="2022-07-20T11:10:13"/>
    <d v="2022-07-20T11:10:13"/>
    <s v=""/>
    <s v="AAA"/>
    <n v="15"/>
    <x v="10"/>
    <x v="1"/>
    <x v="1"/>
    <s v="INGENIEUR D'ETUDES H/F"/>
    <x v="1"/>
    <s v="HHH"/>
    <s v="HHH"/>
    <s v="HHH"/>
    <s v="A traiter"/>
    <s v="Réponse à offre"/>
    <n v="4"/>
    <n v="0"/>
    <n v="0"/>
    <n v="0"/>
    <d v="2022-07-20T11:10:13"/>
    <x v="37"/>
    <d v="2022-07-20T11:10:13"/>
    <d v="2022-07-20T09:10:13"/>
    <n v="212850"/>
    <s v="Front Office"/>
    <s v="DDD"/>
    <s v="DDD"/>
    <s v="Recherche active"/>
    <s v=""/>
    <s v=""/>
    <s v=""/>
    <s v=""/>
    <s v=""/>
    <n v="212850"/>
  </r>
  <r>
    <n v="244829"/>
    <s v=""/>
    <d v="2022-07-20T11:11:10"/>
    <d v="2022-07-20T11:11:10"/>
    <s v=""/>
    <s v="AAA"/>
    <n v="10"/>
    <x v="23"/>
    <x v="0"/>
    <x v="0"/>
    <s v=""/>
    <x v="0"/>
    <s v="AAA"/>
    <s v="AAA"/>
    <s v="AAA"/>
    <s v="A traiter"/>
    <s v="Réponse à offre"/>
    <n v="8"/>
    <n v="0"/>
    <n v="0"/>
    <n v="0"/>
    <d v="2022-07-20T11:11:10"/>
    <x v="38"/>
    <d v="2022-07-20T11:11:10"/>
    <d v="2022-07-20T09:11:10"/>
    <n v="212851"/>
    <s v="Front Office"/>
    <s v="EEE"/>
    <s v="EEE"/>
    <s v="Recherche active"/>
    <s v=""/>
    <s v=""/>
    <s v=""/>
    <s v=""/>
    <s v=""/>
    <n v="212851"/>
  </r>
  <r>
    <n v="244830"/>
    <s v=""/>
    <d v="2022-07-20T11:11:39"/>
    <d v="2022-07-20T11:11:39"/>
    <s v=""/>
    <s v="AAA"/>
    <n v="13"/>
    <x v="10"/>
    <x v="1"/>
    <x v="1"/>
    <s v="INGENIEUR D'ETUDES H/F"/>
    <x v="1"/>
    <s v="BBB"/>
    <s v="BBB"/>
    <s v="BBB"/>
    <s v="A traiter"/>
    <s v="Réponse à offre"/>
    <n v="4"/>
    <n v="0"/>
    <n v="0"/>
    <n v="0"/>
    <d v="2022-07-20T11:11:39"/>
    <x v="39"/>
    <d v="2022-07-20T11:11:39"/>
    <d v="2022-07-20T09:11:39"/>
    <n v="212852"/>
    <s v="Front Office"/>
    <s v="FFF"/>
    <s v="FFF"/>
    <s v="Recherche active"/>
    <s v=""/>
    <s v=""/>
    <s v=""/>
    <s v=""/>
    <s v=""/>
    <n v="212852"/>
  </r>
  <r>
    <n v="244831"/>
    <s v=""/>
    <d v="2022-07-20T11:12:16"/>
    <d v="2022-07-20T11:12:16"/>
    <s v=""/>
    <s v="AAA"/>
    <n v="15"/>
    <x v="26"/>
    <x v="0"/>
    <x v="0"/>
    <s v=""/>
    <x v="0"/>
    <s v="CCC"/>
    <s v="CCC"/>
    <s v="CCC"/>
    <s v="A traiter"/>
    <s v="Réponse à offre"/>
    <n v="1"/>
    <n v="0"/>
    <n v="0"/>
    <n v="0"/>
    <d v="2022-07-20T11:12:16"/>
    <x v="40"/>
    <d v="2022-07-20T11:12:16"/>
    <d v="2022-07-20T09:12:16"/>
    <n v="212853"/>
    <s v="Front Office"/>
    <s v="GGG"/>
    <s v="GGG"/>
    <s v="Recherche active"/>
    <s v=""/>
    <s v=""/>
    <s v=""/>
    <s v=""/>
    <s v=""/>
    <n v="212853"/>
  </r>
  <r>
    <n v="244832"/>
    <s v=""/>
    <d v="2022-07-20T11:20:30"/>
    <d v="2022-07-20T11:20:30"/>
    <s v=""/>
    <s v="AAA"/>
    <n v="19"/>
    <x v="17"/>
    <x v="0"/>
    <x v="0"/>
    <s v=""/>
    <x v="0"/>
    <s v="DDD"/>
    <s v="DDD"/>
    <s v="DDD"/>
    <s v="A traiter"/>
    <s v="Réponse à offre"/>
    <n v="8"/>
    <n v="0"/>
    <n v="0"/>
    <n v="0"/>
    <d v="2022-07-20T11:20:30"/>
    <x v="41"/>
    <d v="2022-07-20T11:20:30"/>
    <d v="2022-07-20T09:20:30"/>
    <n v="212854"/>
    <s v="Front Office"/>
    <s v="HHH"/>
    <s v="HHH"/>
    <s v="Recherche active"/>
    <s v=""/>
    <s v=""/>
    <s v=""/>
    <s v=""/>
    <s v=""/>
    <n v="212854"/>
  </r>
  <r>
    <n v="244821"/>
    <s v=""/>
    <d v="2022-07-20T10:38:33"/>
    <d v="2022-07-20T10:38:33"/>
    <s v=""/>
    <s v="AAA"/>
    <n v="14"/>
    <x v="23"/>
    <x v="0"/>
    <x v="0"/>
    <s v=""/>
    <x v="0"/>
    <s v="EEE"/>
    <s v="EEE"/>
    <s v="EEE"/>
    <s v="A traiter"/>
    <s v="Réponse à offre"/>
    <n v="8"/>
    <n v="0"/>
    <n v="0"/>
    <n v="0"/>
    <d v="2022-07-20T10:38:32"/>
    <x v="42"/>
    <d v="2022-07-20T10:39:59"/>
    <d v="2022-07-20T08:39:59"/>
    <n v="212843"/>
    <s v="Front Office"/>
    <s v="Administrateur Administrateur"/>
    <s v="Administrateur Administrateur"/>
    <s v="Recherche active"/>
    <s v=""/>
    <s v=""/>
    <s v="ASSISTANT(E) ADMNISTRATIF(VE)"/>
    <s v=""/>
    <s v=""/>
    <n v="212843"/>
  </r>
  <r>
    <n v="244822"/>
    <s v=""/>
    <d v="2022-07-20T10:46:54"/>
    <d v="2022-07-20T10:46:54"/>
    <s v=""/>
    <s v="AAA"/>
    <n v="15"/>
    <x v="23"/>
    <x v="0"/>
    <x v="0"/>
    <s v=""/>
    <x v="0"/>
    <s v="FFF"/>
    <s v="FFF"/>
    <s v="FFF"/>
    <s v="A traiter"/>
    <s v="Réponse à offre"/>
    <n v="8"/>
    <n v="0"/>
    <n v="0"/>
    <n v="0"/>
    <d v="2022-07-20T10:46:54"/>
    <x v="43"/>
    <d v="2022-07-20T10:46:54"/>
    <d v="2022-07-20T08:46:54"/>
    <n v="212844"/>
    <s v="Front Office"/>
    <s v="AAA"/>
    <s v="AAA"/>
    <s v="Recherche active"/>
    <s v=""/>
    <s v=""/>
    <s v=""/>
    <s v=""/>
    <s v=""/>
    <n v="212844"/>
  </r>
  <r>
    <n v="244823"/>
    <s v=""/>
    <d v="2022-07-20T10:46:57"/>
    <d v="2022-07-20T10:46:57"/>
    <s v=""/>
    <s v="AAA"/>
    <n v="10"/>
    <x v="27"/>
    <x v="0"/>
    <x v="0"/>
    <s v=""/>
    <x v="0"/>
    <s v="GGG"/>
    <s v="GGG"/>
    <s v="GGG"/>
    <s v="A traiter"/>
    <s v="Réponse à offre"/>
    <n v="3"/>
    <n v="0"/>
    <n v="0"/>
    <n v="0"/>
    <d v="2022-07-20T10:46:57"/>
    <x v="44"/>
    <d v="2022-07-20T10:49:55"/>
    <d v="2022-07-20T08:49:55"/>
    <n v="212845"/>
    <s v=""/>
    <s v="BBB"/>
    <s v="BBB"/>
    <s v="Recherche active"/>
    <s v=""/>
    <s v=""/>
    <s v="CHARGE(E) DE MISSION RH"/>
    <s v=""/>
    <s v="Temps complet"/>
    <n v="212845"/>
  </r>
  <r>
    <n v="244824"/>
    <s v=""/>
    <d v="2022-07-20T10:51:01"/>
    <d v="2022-07-20T10:51:01"/>
    <s v=""/>
    <s v="AAA"/>
    <n v="19"/>
    <x v="28"/>
    <x v="0"/>
    <x v="0"/>
    <s v=""/>
    <x v="0"/>
    <s v="HHH"/>
    <s v="HHH"/>
    <s v="HHH"/>
    <s v="A traiter"/>
    <s v="Réponse à offre"/>
    <n v="1"/>
    <n v="0"/>
    <n v="0"/>
    <n v="0"/>
    <d v="2022-07-20T10:51:01"/>
    <x v="45"/>
    <d v="2022-07-20T10:51:43"/>
    <d v="2022-07-20T08:51:01"/>
    <n v="212846"/>
    <s v="Front Office"/>
    <s v="CCC"/>
    <s v="CCC"/>
    <s v="Recherche active"/>
    <s v=""/>
    <s v=""/>
    <s v="ASSISTANT(E) ADMNISTRATIF(VE)"/>
    <s v=""/>
    <s v=""/>
    <n v="212846"/>
  </r>
  <r>
    <n v="244825"/>
    <s v=""/>
    <d v="2022-07-20T10:55:14"/>
    <d v="2022-07-20T10:55:14"/>
    <s v=""/>
    <s v="AAA"/>
    <n v="16"/>
    <x v="29"/>
    <x v="0"/>
    <x v="0"/>
    <s v=""/>
    <x v="0"/>
    <s v="AAA"/>
    <s v="AAA"/>
    <s v="AAA"/>
    <s v="A traiter"/>
    <s v="Réponse à offre"/>
    <n v="1"/>
    <n v="0"/>
    <n v="0"/>
    <n v="0"/>
    <d v="2022-07-20T10:55:14"/>
    <x v="46"/>
    <d v="2022-07-20T10:55:14"/>
    <d v="2022-07-20T08:55:14"/>
    <n v="212847"/>
    <s v="Front Office"/>
    <s v="DDD"/>
    <s v="DDD"/>
    <s v="Recherche active"/>
    <s v=""/>
    <s v=""/>
    <s v=""/>
    <s v=""/>
    <s v=""/>
    <n v="212847"/>
  </r>
  <r>
    <n v="244826"/>
    <s v=""/>
    <d v="2022-07-20T10:55:47"/>
    <d v="2022-07-20T10:55:47"/>
    <s v=""/>
    <s v="AAA"/>
    <n v="12"/>
    <x v="30"/>
    <x v="4"/>
    <x v="1"/>
    <s v="ADJOINT AU DIRECTEUR DES PROJETS H/F"/>
    <x v="4"/>
    <s v="BBB"/>
    <s v="BBB"/>
    <s v="BBB"/>
    <s v="A traiter"/>
    <s v="Réponse à offre"/>
    <n v="2"/>
    <n v="0"/>
    <n v="0"/>
    <n v="0"/>
    <d v="2022-07-20T10:55:47"/>
    <x v="47"/>
    <d v="2022-07-20T10:55:47"/>
    <d v="2022-07-20T08:55:47"/>
    <n v="212848"/>
    <s v="Front Office"/>
    <s v="EEE"/>
    <s v="EEE"/>
    <s v="Recherche active"/>
    <s v=""/>
    <s v=""/>
    <s v=""/>
    <s v=""/>
    <s v=""/>
    <n v="212848"/>
  </r>
  <r>
    <n v="244815"/>
    <s v=""/>
    <d v="2022-07-20T10:09:18"/>
    <d v="2022-07-20T10:09:18"/>
    <s v=""/>
    <s v="AAA"/>
    <n v="15"/>
    <x v="31"/>
    <x v="0"/>
    <x v="0"/>
    <s v=""/>
    <x v="0"/>
    <s v="CCC"/>
    <s v="CCC"/>
    <s v="CCC"/>
    <s v="A traiter"/>
    <s v="Réponse à offre"/>
    <n v="1"/>
    <n v="0"/>
    <n v="0"/>
    <n v="0"/>
    <d v="2022-07-20T10:09:18"/>
    <x v="48"/>
    <d v="2022-07-20T10:09:18"/>
    <d v="2022-07-20T08:09:18"/>
    <n v="212838"/>
    <s v="Front Office"/>
    <s v="FFF"/>
    <s v="FFF"/>
    <s v="Recherche active"/>
    <s v=""/>
    <s v=""/>
    <s v=""/>
    <s v=""/>
    <s v=""/>
    <n v="212838"/>
  </r>
  <r>
    <n v="244816"/>
    <s v=""/>
    <d v="2022-07-20T10:09:41"/>
    <d v="2022-07-20T10:09:41"/>
    <s v=""/>
    <s v="AAA"/>
    <n v="13"/>
    <x v="32"/>
    <x v="0"/>
    <x v="0"/>
    <s v=""/>
    <x v="0"/>
    <s v="DDD"/>
    <s v="DDD"/>
    <s v="DDD"/>
    <s v="A traiter"/>
    <s v="Réponse à offre"/>
    <n v="1"/>
    <n v="0"/>
    <n v="0"/>
    <n v="0"/>
    <d v="2022-07-20T10:09:41"/>
    <x v="49"/>
    <d v="2022-07-20T10:11:35"/>
    <d v="2022-07-20T08:09:41"/>
    <n v="212839"/>
    <s v="Front Office"/>
    <s v="GGG"/>
    <s v="GGG"/>
    <s v="Recherche active"/>
    <s v=""/>
    <s v=""/>
    <s v="ASSISTANT(E) PAIE / ADMNISTRATION DU PERSONNE"/>
    <s v=""/>
    <s v=""/>
    <n v="212839"/>
  </r>
  <r>
    <n v="244817"/>
    <s v=""/>
    <d v="2022-07-20T10:11:35"/>
    <d v="2022-07-20T10:11:35"/>
    <s v=""/>
    <s v="AAA"/>
    <n v="16"/>
    <x v="33"/>
    <x v="0"/>
    <x v="0"/>
    <s v=""/>
    <x v="0"/>
    <s v="EEE"/>
    <s v="EEE"/>
    <s v="EEE"/>
    <s v="A traiter"/>
    <s v="Réponse à offre"/>
    <n v="1"/>
    <n v="0"/>
    <n v="0"/>
    <n v="0"/>
    <d v="2022-07-20T10:09:41"/>
    <x v="49"/>
    <d v="2022-07-20T10:11:35"/>
    <d v="2022-07-20T08:09:41"/>
    <n v="212839"/>
    <s v="Front Office"/>
    <s v="HHH"/>
    <s v="HHH"/>
    <s v="Recherche active"/>
    <s v=""/>
    <s v=""/>
    <s v="ASSISTANT(E) PAIE / ADMNISTRATION DU PERSONNE"/>
    <s v=""/>
    <s v=""/>
    <n v="212839"/>
  </r>
  <r>
    <n v="244818"/>
    <s v=""/>
    <d v="2022-07-20T10:22:37"/>
    <d v="2022-07-20T10:22:37"/>
    <d v="2022-07-20T10:24:59"/>
    <s v="AAA"/>
    <n v="12"/>
    <x v="34"/>
    <x v="0"/>
    <x v="0"/>
    <s v=""/>
    <x v="0"/>
    <s v="FFF"/>
    <s v="FFF"/>
    <s v="FFF"/>
    <s v="Attente retour opérationnel suite envoi CV pour avis"/>
    <s v="Réponse à offre"/>
    <n v="1"/>
    <n v="1"/>
    <n v="0"/>
    <n v="0"/>
    <d v="2022-07-20T10:22:37"/>
    <x v="50"/>
    <d v="2022-07-20T10:22:37"/>
    <d v="2022-07-20T08:22:37"/>
    <n v="212840"/>
    <s v="Front Office"/>
    <s v="Administrateur Administrateur"/>
    <s v="Administrateur Administrateur"/>
    <s v="Recherche active"/>
    <s v=""/>
    <s v=""/>
    <s v="TECHNICIEN RP"/>
    <s v=""/>
    <s v=""/>
    <n v="212840"/>
  </r>
  <r>
    <n v="244819"/>
    <s v=""/>
    <d v="2022-07-20T10:30:51"/>
    <d v="2022-07-20T10:30:51"/>
    <s v=""/>
    <s v="AAA"/>
    <n v="14"/>
    <x v="23"/>
    <x v="0"/>
    <x v="0"/>
    <s v=""/>
    <x v="0"/>
    <s v="GGG"/>
    <s v="GGG"/>
    <s v="GGG"/>
    <s v="A traiter"/>
    <s v="Réponse à offre"/>
    <n v="8"/>
    <n v="0"/>
    <n v="0"/>
    <n v="0"/>
    <d v="2022-07-20T10:30:51"/>
    <x v="51"/>
    <d v="2022-07-20T10:30:51"/>
    <d v="2022-07-20T08:30:51"/>
    <n v="212841"/>
    <s v="Front Office"/>
    <s v="AAA"/>
    <s v="AAA"/>
    <s v="Recherche active"/>
    <s v=""/>
    <s v=""/>
    <s v=""/>
    <s v=""/>
    <s v=""/>
    <n v="212841"/>
  </r>
  <r>
    <n v="244820"/>
    <s v=""/>
    <d v="2022-07-20T10:34:31"/>
    <d v="2022-07-20T10:34:31"/>
    <d v="2022-07-20T10:54:13"/>
    <s v="AAA"/>
    <n v="10"/>
    <x v="35"/>
    <x v="0"/>
    <x v="0"/>
    <s v=""/>
    <x v="0"/>
    <s v="HHH"/>
    <s v="HHH"/>
    <s v="HHH"/>
    <s v="Sélectionné sur CV"/>
    <s v="Réponse à offre"/>
    <n v="1"/>
    <n v="0"/>
    <n v="0"/>
    <n v="0"/>
    <d v="2022-07-20T10:34:31"/>
    <x v="52"/>
    <d v="2022-07-20T11:00:46"/>
    <d v="2022-07-20T08:34:31"/>
    <n v="212842"/>
    <s v="Front Office"/>
    <s v="BBB"/>
    <s v="BBB"/>
    <s v="Recherche active"/>
    <s v=""/>
    <s v=""/>
    <s v="RESPONSABLE DEVELOPPEMENT COMMERCIAL"/>
    <s v=""/>
    <s v=""/>
    <n v="212842"/>
  </r>
  <r>
    <n v="244809"/>
    <s v=""/>
    <d v="2022-07-20T08:57:38"/>
    <d v="2022-07-20T08:57:38"/>
    <s v=""/>
    <s v="AAA"/>
    <n v="13"/>
    <x v="36"/>
    <x v="0"/>
    <x v="0"/>
    <s v=""/>
    <x v="0"/>
    <s v="AAA"/>
    <s v="AAA"/>
    <s v="AAA"/>
    <s v="A traiter"/>
    <s v="Réponse à offre"/>
    <n v="1"/>
    <n v="0"/>
    <n v="0"/>
    <n v="0"/>
    <d v="2022-07-20T08:57:38"/>
    <x v="53"/>
    <d v="2022-07-20T08:57:38"/>
    <d v="2022-07-20T06:57:38"/>
    <n v="212835"/>
    <s v="Front Office"/>
    <s v="CCC"/>
    <s v="CCC"/>
    <s v="Recherche active"/>
    <s v=""/>
    <s v=""/>
    <s v=""/>
    <s v=""/>
    <s v=""/>
    <n v="212835"/>
  </r>
  <r>
    <n v="244810"/>
    <s v=""/>
    <d v="2022-07-20T09:18:29"/>
    <d v="2022-07-20T09:18:29"/>
    <s v=""/>
    <s v="AAA"/>
    <n v="13"/>
    <x v="7"/>
    <x v="0"/>
    <x v="0"/>
    <s v=""/>
    <x v="0"/>
    <s v="BBB"/>
    <s v="BBB"/>
    <s v="BBB"/>
    <s v="A traiter"/>
    <s v="Réponse à offre"/>
    <n v="6"/>
    <n v="0"/>
    <n v="0"/>
    <n v="0"/>
    <d v="2022-07-20T07:21:52"/>
    <x v="54"/>
    <d v="2022-07-20T09:18:29"/>
    <d v="2022-07-20T07:18:29"/>
    <n v="212814"/>
    <s v="Front Office"/>
    <s v="DDD"/>
    <s v="DDD"/>
    <s v="Recherche active"/>
    <s v=""/>
    <s v=""/>
    <s v=""/>
    <s v=""/>
    <s v=""/>
    <n v="212814"/>
  </r>
  <r>
    <n v="244811"/>
    <s v=""/>
    <d v="2022-07-20T09:29:09"/>
    <d v="2022-07-20T09:29:09"/>
    <s v=""/>
    <s v="AAA"/>
    <n v="17"/>
    <x v="37"/>
    <x v="5"/>
    <x v="1"/>
    <s v="ADJOINT AU DIRECTEUR DES PROJETS H/F"/>
    <x v="5"/>
    <s v="CCC"/>
    <s v="CCC"/>
    <s v="CCC"/>
    <s v="A traiter"/>
    <s v="Réponse à offre"/>
    <n v="4"/>
    <n v="0"/>
    <n v="0"/>
    <n v="0"/>
    <d v="2022-04-04T00:49:02"/>
    <x v="55"/>
    <d v="2022-07-20T09:29:09"/>
    <d v="2022-07-20T07:29:09"/>
    <n v="194708"/>
    <s v=""/>
    <s v="EEE"/>
    <s v="EEE"/>
    <s v="Recherche active"/>
    <s v=""/>
    <s v=""/>
    <s v="RESPONSABLE COMMUNICATION"/>
    <s v=""/>
    <s v=""/>
    <n v="194708"/>
  </r>
  <r>
    <n v="244812"/>
    <s v=""/>
    <d v="2022-07-20T09:29:42"/>
    <d v="2022-07-20T09:29:42"/>
    <d v="2022-07-20T09:51:43"/>
    <s v="AAA"/>
    <n v="19"/>
    <x v="38"/>
    <x v="0"/>
    <x v="0"/>
    <s v=""/>
    <x v="0"/>
    <s v="DDD"/>
    <s v="DDD"/>
    <s v="DDD"/>
    <s v="Attente retour opérationnel suite envoi CV pour avis"/>
    <s v="Réponse à offre"/>
    <n v="1"/>
    <n v="1"/>
    <n v="0"/>
    <n v="0"/>
    <d v="2022-07-20T09:29:42"/>
    <x v="56"/>
    <d v="2022-07-20T09:29:42"/>
    <d v="2022-07-20T07:29:42"/>
    <n v="212836"/>
    <s v="Front Office"/>
    <s v="FFF"/>
    <s v="FFF"/>
    <s v="Recherche active"/>
    <s v=""/>
    <s v=""/>
    <s v=""/>
    <s v=""/>
    <s v=""/>
    <n v="212836"/>
  </r>
  <r>
    <n v="244813"/>
    <s v=""/>
    <d v="2022-07-20T09:53:27"/>
    <d v="2022-07-20T09:53:27"/>
    <s v=""/>
    <s v="AAA"/>
    <n v="15"/>
    <x v="23"/>
    <x v="0"/>
    <x v="0"/>
    <s v=""/>
    <x v="0"/>
    <s v="EEE"/>
    <s v="EEE"/>
    <s v="EEE"/>
    <s v="A traiter"/>
    <s v="Réponse à offre"/>
    <n v="8"/>
    <n v="0"/>
    <n v="0"/>
    <n v="0"/>
    <d v="2022-07-20T09:53:26"/>
    <x v="57"/>
    <d v="2022-07-20T09:53:27"/>
    <d v="2022-07-20T07:53:27"/>
    <n v="212837"/>
    <s v="Front Office"/>
    <s v="GGG"/>
    <s v="GGG"/>
    <s v="Recherche active"/>
    <s v=""/>
    <s v=""/>
    <s v="ASSISTANT(E) ADMNISTRATIF(VE)"/>
    <s v=""/>
    <s v=""/>
    <n v="212837"/>
  </r>
  <r>
    <n v="244814"/>
    <s v=""/>
    <d v="2022-07-20T09:57:55"/>
    <d v="2022-07-20T09:57:55"/>
    <s v=""/>
    <s v="AAA"/>
    <n v="11"/>
    <x v="20"/>
    <x v="3"/>
    <x v="1"/>
    <s v="INGENIEUR D'ETUDES H/F"/>
    <x v="3"/>
    <s v="FFF"/>
    <s v="FFF"/>
    <s v="FFF"/>
    <s v="A traiter"/>
    <s v="Réponse à offre"/>
    <n v="7"/>
    <n v="0"/>
    <n v="0"/>
    <n v="0"/>
    <d v="2021-11-18T19:28:23"/>
    <x v="58"/>
    <d v="2022-07-20T09:57:55"/>
    <d v="2022-07-20T07:57:55"/>
    <n v="173120"/>
    <s v="Front Office"/>
    <s v="HHH"/>
    <s v="HHH"/>
    <s v="Recherche active"/>
    <s v=""/>
    <s v=""/>
    <s v=""/>
    <s v=""/>
    <s v=""/>
    <n v="173120"/>
  </r>
  <r>
    <n v="244803"/>
    <s v=""/>
    <d v="2022-07-20T08:23:02"/>
    <d v="2022-07-20T08:23:02"/>
    <d v="2022-07-20T08:41:39"/>
    <s v="AAA"/>
    <n v="10"/>
    <x v="37"/>
    <x v="5"/>
    <x v="1"/>
    <s v="ADJOINT AU DIRECTEUR DES PROJETS H/F"/>
    <x v="5"/>
    <s v="GGG"/>
    <s v="GGG"/>
    <s v="GGG"/>
    <s v="Retour négatif CV"/>
    <s v="Réponse à offre"/>
    <n v="4"/>
    <n v="0"/>
    <n v="0"/>
    <n v="0"/>
    <d v="2022-07-20T08:23:02"/>
    <x v="59"/>
    <d v="2022-07-20T08:41:38"/>
    <d v="2022-07-20T06:23:02"/>
    <n v="212821"/>
    <s v="Front Office"/>
    <s v="Administrateur Administrateur"/>
    <s v="Administrateur Administrateur"/>
    <s v="Recherche active"/>
    <s v=""/>
    <s v=""/>
    <s v=""/>
    <s v=""/>
    <s v=""/>
    <n v="212821"/>
  </r>
  <r>
    <n v="244804"/>
    <s v=""/>
    <d v="2022-07-20T08:40:03"/>
    <d v="2022-07-20T08:40:03"/>
    <s v=""/>
    <s v="AAA"/>
    <n v="13"/>
    <x v="39"/>
    <x v="6"/>
    <x v="1"/>
    <s v="INGENIEUR D'ETUDES H/F"/>
    <x v="6"/>
    <s v="HHH"/>
    <s v="HHH"/>
    <s v="HHH"/>
    <s v="A traiter"/>
    <s v="Réponse à offre"/>
    <n v="2"/>
    <n v="0"/>
    <n v="0"/>
    <n v="0"/>
    <d v="2022-07-11T17:51:00"/>
    <x v="60"/>
    <d v="2022-07-20T08:40:13"/>
    <d v="2022-07-20T06:40:13"/>
    <n v="212045"/>
    <s v=""/>
    <s v="AAA"/>
    <s v="AAA"/>
    <s v="Recherche active"/>
    <s v=""/>
    <s v=""/>
    <s v="CADRE DE MAINTENANCE"/>
    <s v=""/>
    <s v=""/>
    <n v="212045"/>
  </r>
  <r>
    <n v="244805"/>
    <s v=""/>
    <d v="2022-07-20T08:41:43"/>
    <d v="2022-07-20T08:41:43"/>
    <s v=""/>
    <s v="AAA"/>
    <n v="18"/>
    <x v="23"/>
    <x v="0"/>
    <x v="0"/>
    <s v=""/>
    <x v="0"/>
    <s v="AAA"/>
    <s v="AAA"/>
    <s v="AAA"/>
    <s v="A traiter"/>
    <s v="Réponse à offre"/>
    <n v="8"/>
    <n v="0"/>
    <n v="0"/>
    <n v="0"/>
    <d v="2022-07-20T08:41:43"/>
    <x v="61"/>
    <d v="2022-07-20T08:41:43"/>
    <d v="2022-07-20T06:41:43"/>
    <n v="212831"/>
    <s v="Front Office"/>
    <s v="BBB"/>
    <s v="BBB"/>
    <s v="Recherche active"/>
    <s v=""/>
    <s v=""/>
    <s v=""/>
    <s v=""/>
    <s v=""/>
    <n v="212831"/>
  </r>
  <r>
    <n v="244806"/>
    <s v=""/>
    <d v="2022-07-20T08:45:10"/>
    <d v="2022-07-20T08:45:10"/>
    <s v=""/>
    <s v="AAA"/>
    <n v="12"/>
    <x v="40"/>
    <x v="0"/>
    <x v="0"/>
    <s v=""/>
    <x v="0"/>
    <s v="BBB"/>
    <s v="BBB"/>
    <s v="BBB"/>
    <s v="A traiter"/>
    <s v="Réponse à offre"/>
    <n v="1"/>
    <n v="0"/>
    <n v="0"/>
    <n v="0"/>
    <d v="2022-07-20T08:45:10"/>
    <x v="62"/>
    <d v="2022-07-20T08:45:10"/>
    <d v="2022-07-20T06:45:10"/>
    <n v="212832"/>
    <s v=""/>
    <s v="CCC"/>
    <s v="CCC"/>
    <s v="Recherche active"/>
    <s v=""/>
    <s v=""/>
    <s v="AGENT D'ACCUEIL"/>
    <s v=""/>
    <s v=""/>
    <n v="212832"/>
  </r>
  <r>
    <n v="244807"/>
    <s v=""/>
    <d v="2022-07-20T08:52:21"/>
    <d v="2022-07-20T08:52:21"/>
    <s v=""/>
    <s v="AAA"/>
    <n v="10"/>
    <x v="7"/>
    <x v="0"/>
    <x v="0"/>
    <s v=""/>
    <x v="0"/>
    <s v="CCC"/>
    <s v="CCC"/>
    <s v="CCC"/>
    <s v="A traiter"/>
    <s v="Réponse à offre"/>
    <n v="6"/>
    <n v="0"/>
    <n v="0"/>
    <n v="0"/>
    <d v="2022-07-20T08:52:20"/>
    <x v="63"/>
    <d v="2022-07-20T08:52:21"/>
    <d v="2022-07-20T06:52:21"/>
    <n v="212833"/>
    <s v="Front Office"/>
    <s v="DDD"/>
    <s v="DDD"/>
    <s v="Recherche active"/>
    <s v=""/>
    <s v=""/>
    <s v=""/>
    <s v=""/>
    <s v=""/>
    <n v="212833"/>
  </r>
  <r>
    <n v="244808"/>
    <s v=""/>
    <d v="2022-07-20T08:56:08"/>
    <d v="2022-07-20T08:56:08"/>
    <s v=""/>
    <s v="AAA"/>
    <n v="12"/>
    <x v="7"/>
    <x v="0"/>
    <x v="0"/>
    <s v=""/>
    <x v="0"/>
    <s v="DDD"/>
    <s v="DDD"/>
    <s v="DDD"/>
    <s v="A traiter"/>
    <s v="Réponse à offre"/>
    <n v="6"/>
    <n v="0"/>
    <n v="0"/>
    <n v="0"/>
    <d v="2022-07-20T08:56:08"/>
    <x v="64"/>
    <d v="2022-07-20T08:56:08"/>
    <d v="2022-07-20T06:56:08"/>
    <n v="212834"/>
    <s v="Front Office"/>
    <s v="EEE"/>
    <s v="EEE"/>
    <s v="Recherche active"/>
    <s v=""/>
    <s v=""/>
    <s v=""/>
    <s v=""/>
    <s v=""/>
    <n v="212834"/>
  </r>
  <r>
    <n v="244797"/>
    <s v=""/>
    <d v="2022-07-20T08:04:48"/>
    <d v="2022-07-20T08:04:48"/>
    <d v="2022-07-20T11:15:09"/>
    <s v="AAA"/>
    <n v="11"/>
    <x v="41"/>
    <x v="0"/>
    <x v="0"/>
    <s v=""/>
    <x v="0"/>
    <s v="EEE"/>
    <s v="EEE"/>
    <s v="EEE"/>
    <s v="Retour négatif CV"/>
    <s v="Réponse à offre"/>
    <n v="2"/>
    <n v="0"/>
    <n v="0"/>
    <n v="0"/>
    <d v="2022-07-20T08:04:48"/>
    <x v="65"/>
    <d v="2022-07-20T11:15:09"/>
    <d v="2022-07-20T06:04:48"/>
    <n v="212818"/>
    <s v="Front Office"/>
    <s v="FFF"/>
    <s v="FFF"/>
    <s v="Recherche active"/>
    <s v=""/>
    <s v=""/>
    <s v="ASSISTANT(E) PAIE / ADMNISTRATION DU PERSONNE"/>
    <s v=""/>
    <s v=""/>
    <n v="212818"/>
  </r>
  <r>
    <n v="244798"/>
    <s v=""/>
    <d v="2022-07-20T08:06:32"/>
    <d v="2022-07-20T08:06:32"/>
    <d v="2022-07-20T08:31:55"/>
    <s v="AAA"/>
    <n v="12"/>
    <x v="42"/>
    <x v="7"/>
    <x v="1"/>
    <s v="INGENIEUR D'ETUDES H/F"/>
    <x v="7"/>
    <s v="FFF"/>
    <s v="FFF"/>
    <s v="FFF"/>
    <s v="Retour négatif CV"/>
    <s v="Réponse à offre"/>
    <n v="1"/>
    <n v="0"/>
    <n v="0"/>
    <n v="0"/>
    <d v="2022-07-20T08:06:31"/>
    <x v="66"/>
    <d v="2022-07-20T08:31:55"/>
    <d v="2022-07-20T06:06:32"/>
    <n v="212819"/>
    <s v="Front Office"/>
    <s v="GGG"/>
    <s v="GGG"/>
    <s v="Recherche active"/>
    <s v=""/>
    <s v=""/>
    <s v=""/>
    <s v=""/>
    <s v=""/>
    <n v="212819"/>
  </r>
  <r>
    <n v="244799"/>
    <s v=""/>
    <d v="2022-07-20T08:08:43"/>
    <d v="2022-07-20T08:08:43"/>
    <d v="2022-07-20T08:08:43"/>
    <s v="AAA"/>
    <n v="13"/>
    <x v="0"/>
    <x v="0"/>
    <x v="0"/>
    <s v=""/>
    <x v="0"/>
    <s v="GGG"/>
    <s v="GGG"/>
    <s v="GGG"/>
    <s v="A traiter"/>
    <s v="Candidature spontanée"/>
    <n v="1048435"/>
    <n v="0"/>
    <n v="0"/>
    <n v="0"/>
    <d v="2022-07-20T08:08:43"/>
    <x v="67"/>
    <d v="2022-07-20T08:18:56"/>
    <d v="2022-07-20T06:08:43"/>
    <n v="212820"/>
    <s v="Front Office"/>
    <s v="HHH"/>
    <s v="HHH"/>
    <s v="Recherche active"/>
    <s v=""/>
    <s v=""/>
    <s v="CHARGE(E) DE MISSION RH"/>
    <s v=""/>
    <s v=""/>
    <n v="212820"/>
  </r>
  <r>
    <n v="244800"/>
    <s v=""/>
    <d v="2022-07-20T08:16:12"/>
    <d v="2022-07-20T08:16:12"/>
    <s v=""/>
    <s v="AAA"/>
    <n v="13"/>
    <x v="43"/>
    <x v="8"/>
    <x v="1"/>
    <s v="INGENIEUR D'ETUDES H/F"/>
    <x v="8"/>
    <s v="HHH"/>
    <s v="HHH"/>
    <s v="HHH"/>
    <s v="A traiter"/>
    <s v="Réponse à offre"/>
    <n v="2"/>
    <n v="0"/>
    <n v="0"/>
    <n v="0"/>
    <d v="2020-10-28T11:51:38"/>
    <x v="68"/>
    <d v="2022-07-20T08:16:12"/>
    <d v="2022-07-20T06:16:12"/>
    <n v="131462"/>
    <s v="Front Office"/>
    <s v="Administrateur Administrateur"/>
    <s v="Administrateur Administrateur"/>
    <s v="Recherche active"/>
    <s v=""/>
    <s v=""/>
    <s v=""/>
    <s v=""/>
    <s v=""/>
    <n v="131462"/>
  </r>
  <r>
    <n v="244801"/>
    <s v=""/>
    <d v="2022-07-20T08:17:29"/>
    <d v="2022-07-20T08:17:29"/>
    <s v=""/>
    <s v="AAA"/>
    <n v="16"/>
    <x v="44"/>
    <x v="0"/>
    <x v="0"/>
    <s v=""/>
    <x v="0"/>
    <s v="AAA"/>
    <s v="AAA"/>
    <s v="AAA"/>
    <s v="A traiter"/>
    <s v="Réponse à offre"/>
    <n v="1"/>
    <n v="0"/>
    <n v="0"/>
    <n v="0"/>
    <d v="2022-07-20T08:08:43"/>
    <x v="67"/>
    <d v="2022-07-20T08:18:56"/>
    <d v="2022-07-20T06:08:43"/>
    <n v="212820"/>
    <s v="Front Office"/>
    <s v="AAA"/>
    <s v="AAA"/>
    <s v="Recherche active"/>
    <s v=""/>
    <s v=""/>
    <s v="CHARGE(E) DE MISSION RH"/>
    <s v=""/>
    <s v=""/>
    <n v="212820"/>
  </r>
  <r>
    <n v="244802"/>
    <s v=""/>
    <d v="2022-07-20T08:18:56"/>
    <d v="2022-07-20T08:18:56"/>
    <s v=""/>
    <s v="AAA"/>
    <n v="10"/>
    <x v="45"/>
    <x v="0"/>
    <x v="0"/>
    <s v=""/>
    <x v="0"/>
    <s v="BBB"/>
    <s v="BBB"/>
    <s v="BBB"/>
    <s v="A traiter"/>
    <s v="Réponse à offre"/>
    <n v="6"/>
    <n v="0"/>
    <n v="0"/>
    <n v="0"/>
    <d v="2022-07-20T08:08:43"/>
    <x v="67"/>
    <d v="2022-07-20T08:18:56"/>
    <d v="2022-07-20T06:08:43"/>
    <n v="212820"/>
    <s v="Front Office"/>
    <s v="BBB"/>
    <s v="BBB"/>
    <s v="Recherche active"/>
    <s v=""/>
    <s v=""/>
    <s v="CHARGE(E) DE MISSION RH"/>
    <s v=""/>
    <s v=""/>
    <n v="212820"/>
  </r>
  <r>
    <n v="244791"/>
    <s v=""/>
    <d v="2022-07-20T07:17:42"/>
    <d v="2022-07-20T07:17:42"/>
    <s v=""/>
    <s v="AAA"/>
    <n v="15"/>
    <x v="46"/>
    <x v="0"/>
    <x v="0"/>
    <s v=""/>
    <x v="0"/>
    <s v="CCC"/>
    <s v="CCC"/>
    <s v="CCC"/>
    <s v="A traiter"/>
    <s v="Réponse à offre"/>
    <n v="1"/>
    <n v="0"/>
    <n v="0"/>
    <n v="0"/>
    <d v="2022-07-20T07:17:42"/>
    <x v="69"/>
    <d v="2022-07-20T07:17:42"/>
    <d v="2022-07-20T05:17:42"/>
    <n v="212813"/>
    <s v="Front Office"/>
    <s v="CCC"/>
    <s v="CCC"/>
    <s v="Recherche active"/>
    <s v=""/>
    <s v=""/>
    <s v=""/>
    <s v=""/>
    <s v=""/>
    <n v="212813"/>
  </r>
  <r>
    <n v="244792"/>
    <s v=""/>
    <d v="2022-07-20T07:19:48"/>
    <d v="2022-07-20T07:19:48"/>
    <s v=""/>
    <s v="AAA"/>
    <n v="17"/>
    <x v="47"/>
    <x v="9"/>
    <x v="1"/>
    <s v="OPERATEUR AMIANTE ACQPA H/F"/>
    <x v="9"/>
    <s v="DDD"/>
    <s v="DDD"/>
    <s v="DDD"/>
    <s v="A traiter"/>
    <s v="Réponse à offre"/>
    <n v="1"/>
    <n v="0"/>
    <n v="0"/>
    <n v="0"/>
    <d v="2020-06-30T16:50:56"/>
    <x v="70"/>
    <d v="2022-07-20T07:19:48"/>
    <d v="2022-07-20T05:19:48"/>
    <n v="117006"/>
    <s v="Front Office"/>
    <s v="DDD"/>
    <s v="DDD"/>
    <s v="Recherche active"/>
    <s v=""/>
    <s v=""/>
    <s v=""/>
    <s v=""/>
    <s v=""/>
    <n v="117006"/>
  </r>
  <r>
    <n v="244793"/>
    <s v=""/>
    <d v="2022-07-20T07:21:52"/>
    <d v="2022-07-20T07:21:52"/>
    <s v=""/>
    <s v="AAA"/>
    <n v="10"/>
    <x v="48"/>
    <x v="0"/>
    <x v="0"/>
    <s v=""/>
    <x v="0"/>
    <s v="EEE"/>
    <s v="EEE"/>
    <s v="EEE"/>
    <s v="A traiter"/>
    <s v="Réponse à offre"/>
    <n v="1"/>
    <n v="0"/>
    <n v="0"/>
    <n v="0"/>
    <d v="2022-07-20T07:21:52"/>
    <x v="54"/>
    <d v="2022-07-20T09:18:29"/>
    <d v="2022-07-20T07:18:29"/>
    <n v="212814"/>
    <s v="Front Office"/>
    <s v="EEE"/>
    <s v="EEE"/>
    <s v="Recherche active"/>
    <s v=""/>
    <s v=""/>
    <s v=""/>
    <s v=""/>
    <s v=""/>
    <n v="212814"/>
  </r>
  <r>
    <n v="244794"/>
    <s v=""/>
    <d v="2022-07-20T07:25:06"/>
    <d v="2022-07-20T07:25:06"/>
    <s v=""/>
    <s v="AAA"/>
    <n v="12"/>
    <x v="41"/>
    <x v="0"/>
    <x v="0"/>
    <s v=""/>
    <x v="0"/>
    <s v="FFF"/>
    <s v="FFF"/>
    <s v="FFF"/>
    <s v="A traiter"/>
    <s v="Réponse à offre"/>
    <n v="2"/>
    <n v="0"/>
    <n v="0"/>
    <n v="0"/>
    <d v="2022-07-20T07:25:06"/>
    <x v="71"/>
    <d v="2022-07-20T07:25:06"/>
    <d v="2022-07-20T05:25:06"/>
    <n v="212815"/>
    <s v="Front Office"/>
    <s v="FFF"/>
    <s v="FFF"/>
    <s v="Recherche active"/>
    <s v=""/>
    <s v=""/>
    <s v=""/>
    <s v=""/>
    <s v=""/>
    <n v="212815"/>
  </r>
  <r>
    <n v="244795"/>
    <s v=""/>
    <d v="2022-07-20T07:43:48"/>
    <d v="2022-07-20T07:43:48"/>
    <s v=""/>
    <s v="AAA"/>
    <n v="19"/>
    <x v="49"/>
    <x v="0"/>
    <x v="0"/>
    <s v=""/>
    <x v="0"/>
    <s v="GGG"/>
    <s v="GGG"/>
    <s v="GGG"/>
    <s v="A traiter"/>
    <s v="Réponse à offre"/>
    <n v="1"/>
    <n v="0"/>
    <n v="0"/>
    <n v="0"/>
    <d v="2022-07-20T07:43:48"/>
    <x v="72"/>
    <d v="2022-07-20T07:43:48"/>
    <d v="2022-07-20T05:43:48"/>
    <n v="212816"/>
    <s v="Front Office"/>
    <s v="GGG"/>
    <s v="GGG"/>
    <s v="Recherche active"/>
    <s v=""/>
    <s v=""/>
    <s v=""/>
    <s v=""/>
    <s v=""/>
    <n v="212816"/>
  </r>
  <r>
    <n v="244796"/>
    <s v=""/>
    <d v="2022-07-20T07:56:09"/>
    <d v="2022-07-20T07:56:09"/>
    <s v=""/>
    <s v="AAA"/>
    <n v="19"/>
    <x v="7"/>
    <x v="0"/>
    <x v="0"/>
    <s v=""/>
    <x v="0"/>
    <s v="HHH"/>
    <s v="HHH"/>
    <s v="HHH"/>
    <s v="A traiter"/>
    <s v="Réponse à offre"/>
    <n v="6"/>
    <n v="0"/>
    <n v="0"/>
    <n v="0"/>
    <d v="2022-07-20T07:56:09"/>
    <x v="73"/>
    <d v="2022-07-20T07:56:09"/>
    <d v="2022-07-20T05:56:09"/>
    <n v="212817"/>
    <s v="Front Office"/>
    <s v="HHH"/>
    <s v="HHH"/>
    <s v="Recherche active"/>
    <s v=""/>
    <s v=""/>
    <s v=""/>
    <s v=""/>
    <s v=""/>
    <n v="212817"/>
  </r>
  <r>
    <n v="244785"/>
    <s v=""/>
    <d v="2022-07-20T06:21:10"/>
    <d v="2022-07-20T06:21:10"/>
    <s v=""/>
    <s v="AAA"/>
    <n v="10"/>
    <x v="50"/>
    <x v="10"/>
    <x v="1"/>
    <s v="INGENIEUR D'ETUDES H/F"/>
    <x v="10"/>
    <s v="AAA"/>
    <s v="AAA"/>
    <s v="AAA"/>
    <s v="A traiter"/>
    <s v="Réponse à offre"/>
    <n v="1"/>
    <n v="0"/>
    <n v="0"/>
    <n v="0"/>
    <d v="2021-08-29T19:44:30"/>
    <x v="74"/>
    <d v="2022-07-20T06:21:10"/>
    <d v="2022-07-20T04:21:10"/>
    <n v="159926"/>
    <s v=""/>
    <s v="Administrateur Administrateur"/>
    <s v="Administrateur Administrateur"/>
    <s v="Recherche active"/>
    <s v=""/>
    <s v=""/>
    <s v="EXPERT TECHNIQUE"/>
    <s v=""/>
    <s v=""/>
    <n v="159926"/>
  </r>
  <r>
    <n v="244786"/>
    <s v=""/>
    <d v="2022-07-20T06:21:44"/>
    <d v="2022-07-20T06:21:44"/>
    <d v="2022-07-20T10:05:34"/>
    <s v="AAA"/>
    <n v="13"/>
    <x v="51"/>
    <x v="0"/>
    <x v="0"/>
    <s v=""/>
    <x v="0"/>
    <s v="BBB"/>
    <s v="BBB"/>
    <s v="BBB"/>
    <s v="Sélectionné sur CV"/>
    <s v="Réponse à offre"/>
    <n v="1"/>
    <n v="0"/>
    <n v="0"/>
    <n v="0"/>
    <d v="2022-07-20T06:21:44"/>
    <x v="75"/>
    <d v="2022-07-20T06:21:44"/>
    <d v="2022-07-20T04:21:44"/>
    <n v="212809"/>
    <s v="Front Office"/>
    <s v="AAA"/>
    <s v="AAA"/>
    <s v="Recherche active"/>
    <s v=""/>
    <s v=""/>
    <s v=""/>
    <s v=""/>
    <s v=""/>
    <n v="212809"/>
  </r>
  <r>
    <n v="244787"/>
    <s v=""/>
    <d v="2022-07-20T06:38:14"/>
    <d v="2022-07-20T06:38:14"/>
    <s v=""/>
    <s v="AAA"/>
    <n v="13"/>
    <x v="23"/>
    <x v="0"/>
    <x v="0"/>
    <s v=""/>
    <x v="0"/>
    <s v="CCC"/>
    <s v="CCC"/>
    <s v="CCC"/>
    <s v="A traiter"/>
    <s v="Réponse à offre"/>
    <n v="8"/>
    <n v="0"/>
    <n v="0"/>
    <n v="0"/>
    <d v="2022-07-20T06:38:14"/>
    <x v="76"/>
    <d v="2022-07-20T06:38:14"/>
    <d v="2022-07-20T04:38:14"/>
    <n v="212810"/>
    <s v="Front Office"/>
    <s v="BBB"/>
    <s v="BBB"/>
    <s v="Recherche active"/>
    <s v=""/>
    <s v=""/>
    <s v=""/>
    <s v=""/>
    <s v=""/>
    <n v="212810"/>
  </r>
  <r>
    <n v="244788"/>
    <s v=""/>
    <d v="2022-07-20T06:57:42"/>
    <d v="2022-07-20T06:57:42"/>
    <s v=""/>
    <s v="AAA"/>
    <n v="11"/>
    <x v="52"/>
    <x v="11"/>
    <x v="1"/>
    <s v="AGENT TECHNIQUE H/F"/>
    <x v="11"/>
    <s v="DDD"/>
    <s v="DDD"/>
    <s v="DDD"/>
    <s v="A traiter"/>
    <s v="Réponse à offre"/>
    <n v="3"/>
    <n v="0"/>
    <n v="0"/>
    <n v="0"/>
    <d v="2022-07-20T06:57:42"/>
    <x v="77"/>
    <d v="2022-07-20T06:57:42"/>
    <d v="2022-07-20T04:57:42"/>
    <n v="212811"/>
    <s v="Front Office"/>
    <s v="CCC"/>
    <s v="CCC"/>
    <s v="Recherche active"/>
    <s v=""/>
    <s v=""/>
    <s v=""/>
    <s v=""/>
    <s v=""/>
    <n v="212811"/>
  </r>
  <r>
    <n v="244789"/>
    <s v=""/>
    <d v="2022-07-20T07:12:19"/>
    <d v="2022-07-20T07:12:19"/>
    <s v=""/>
    <s v="AAA"/>
    <n v="15"/>
    <x v="53"/>
    <x v="0"/>
    <x v="0"/>
    <s v=""/>
    <x v="0"/>
    <s v="EEE"/>
    <s v="EEE"/>
    <s v="EEE"/>
    <s v="A traiter"/>
    <s v="Réponse à offre"/>
    <n v="3"/>
    <n v="0"/>
    <n v="0"/>
    <n v="0"/>
    <d v="2022-07-12T21:52:29"/>
    <x v="78"/>
    <d v="2022-07-20T07:12:19"/>
    <d v="2022-07-20T05:12:19"/>
    <n v="212140"/>
    <s v="Front Office"/>
    <s v="DDD"/>
    <s v="DDD"/>
    <s v="Recherche active"/>
    <s v=""/>
    <s v=""/>
    <s v=""/>
    <s v=""/>
    <s v=""/>
    <n v="212140"/>
  </r>
  <r>
    <n v="244790"/>
    <s v=""/>
    <d v="2022-07-20T07:13:50"/>
    <d v="2022-07-20T07:13:50"/>
    <s v=""/>
    <s v="AAA"/>
    <n v="10"/>
    <x v="45"/>
    <x v="0"/>
    <x v="0"/>
    <s v=""/>
    <x v="0"/>
    <s v="FFF"/>
    <s v="FFF"/>
    <s v="FFF"/>
    <s v="A traiter"/>
    <s v="Réponse à offre"/>
    <n v="6"/>
    <n v="0"/>
    <n v="0"/>
    <n v="0"/>
    <d v="2022-07-20T07:13:50"/>
    <x v="79"/>
    <d v="2022-07-20T07:13:50"/>
    <d v="2022-07-20T05:13:50"/>
    <n v="212812"/>
    <s v="Front Office"/>
    <s v="EEE"/>
    <s v="EEE"/>
    <s v="Recherche active"/>
    <s v=""/>
    <s v=""/>
    <s v=""/>
    <s v=""/>
    <s v=""/>
    <n v="212812"/>
  </r>
  <r>
    <n v="244779"/>
    <s v=""/>
    <d v="2022-07-20T04:51:03"/>
    <d v="2022-07-20T04:51:03"/>
    <s v=""/>
    <s v="AAA"/>
    <n v="12"/>
    <x v="54"/>
    <x v="0"/>
    <x v="0"/>
    <s v=""/>
    <x v="0"/>
    <s v="GGG"/>
    <s v="GGG"/>
    <s v="GGG"/>
    <s v="A traiter"/>
    <s v="Réponse à offre"/>
    <n v="1"/>
    <n v="0"/>
    <n v="0"/>
    <n v="0"/>
    <d v="2022-07-20T04:51:02"/>
    <x v="80"/>
    <d v="2022-07-20T04:51:03"/>
    <d v="2022-07-20T02:51:03"/>
    <n v="212805"/>
    <s v="Front Office"/>
    <s v="FFF"/>
    <s v="FFF"/>
    <s v="Recherche active"/>
    <s v=""/>
    <s v=""/>
    <s v=""/>
    <s v=""/>
    <s v=""/>
    <n v="212805"/>
  </r>
  <r>
    <n v="244780"/>
    <s v=""/>
    <d v="2022-07-20T05:07:24"/>
    <d v="2022-07-20T05:07:24"/>
    <s v=""/>
    <s v="AAA"/>
    <n v="11"/>
    <x v="17"/>
    <x v="0"/>
    <x v="0"/>
    <s v=""/>
    <x v="0"/>
    <s v="HHH"/>
    <s v="HHH"/>
    <s v="HHH"/>
    <s v="A traiter"/>
    <s v="Réponse à offre"/>
    <n v="8"/>
    <n v="0"/>
    <n v="0"/>
    <n v="0"/>
    <d v="2022-05-26T19:56:43"/>
    <x v="81"/>
    <d v="2022-07-20T05:07:24"/>
    <d v="2022-07-20T03:07:24"/>
    <n v="206647"/>
    <s v=""/>
    <s v="GGG"/>
    <s v="GGG"/>
    <s v="Recherche active"/>
    <s v=""/>
    <s v=""/>
    <s v="CHEF DE SITE"/>
    <s v=""/>
    <s v=""/>
    <n v="206647"/>
  </r>
  <r>
    <n v="244781"/>
    <s v=""/>
    <d v="2022-07-20T05:07:37"/>
    <d v="2022-07-20T05:07:37"/>
    <s v=""/>
    <s v="AAA"/>
    <n v="12"/>
    <x v="55"/>
    <x v="0"/>
    <x v="0"/>
    <s v=""/>
    <x v="0"/>
    <s v="AAA"/>
    <s v="AAA"/>
    <s v="AAA"/>
    <s v="A traiter"/>
    <s v="Réponse à offre"/>
    <n v="4"/>
    <n v="0"/>
    <n v="0"/>
    <n v="0"/>
    <d v="2022-07-20T05:07:37"/>
    <x v="82"/>
    <d v="2022-07-20T05:07:37"/>
    <d v="2022-07-20T03:07:37"/>
    <n v="212806"/>
    <s v="Front Office"/>
    <s v="HHH"/>
    <s v="HHH"/>
    <s v="Recherche active"/>
    <s v=""/>
    <s v=""/>
    <s v=""/>
    <s v=""/>
    <s v=""/>
    <n v="212806"/>
  </r>
  <r>
    <n v="244782"/>
    <s v=""/>
    <d v="2022-07-20T06:04:32"/>
    <d v="2022-07-20T06:04:32"/>
    <d v="2022-07-20T08:41:39"/>
    <s v="AAA"/>
    <n v="17"/>
    <x v="37"/>
    <x v="5"/>
    <x v="1"/>
    <s v="ADJOINT AU DIRECTEUR DES PROJETS H/F"/>
    <x v="5"/>
    <s v="BBB"/>
    <s v="BBB"/>
    <s v="BBB"/>
    <s v="Retour négatif CV"/>
    <s v="Réponse à offre"/>
    <n v="4"/>
    <n v="0"/>
    <n v="0"/>
    <n v="0"/>
    <d v="2022-07-20T06:04:32"/>
    <x v="83"/>
    <d v="2022-07-20T08:41:39"/>
    <d v="2022-07-20T04:04:32"/>
    <n v="212807"/>
    <s v="Front Office"/>
    <s v="Administrateur Administrateur"/>
    <s v="Administrateur Administrateur"/>
    <s v="Recherche active"/>
    <s v=""/>
    <s v=""/>
    <s v=""/>
    <s v=""/>
    <s v=""/>
    <n v="212807"/>
  </r>
  <r>
    <n v="244783"/>
    <s v=""/>
    <d v="2022-07-20T06:12:51"/>
    <d v="2022-07-20T06:12:51"/>
    <d v="2022-07-20T08:41:39"/>
    <s v="AAA"/>
    <n v="10"/>
    <x v="37"/>
    <x v="5"/>
    <x v="1"/>
    <s v="ADJOINT AU DIRECTEUR DES PROJETS H/F"/>
    <x v="5"/>
    <s v="CCC"/>
    <s v="CCC"/>
    <s v="CCC"/>
    <s v="Retour négatif CV"/>
    <s v="Réponse à offre"/>
    <n v="4"/>
    <n v="0"/>
    <n v="0"/>
    <n v="0"/>
    <d v="2022-07-20T06:12:51"/>
    <x v="84"/>
    <d v="2022-07-20T08:41:38"/>
    <d v="2022-07-20T04:12:51"/>
    <n v="212808"/>
    <s v="Front Office"/>
    <s v="AAA"/>
    <s v="AAA"/>
    <s v="Recherche active"/>
    <s v=""/>
    <s v=""/>
    <s v=""/>
    <s v=""/>
    <s v=""/>
    <n v="212808"/>
  </r>
  <r>
    <n v="244784"/>
    <s v=""/>
    <d v="2022-07-20T06:16:28"/>
    <d v="2022-07-20T06:16:28"/>
    <s v=""/>
    <s v="AAA"/>
    <n v="10"/>
    <x v="52"/>
    <x v="11"/>
    <x v="1"/>
    <s v="AGENT TECHNIQUE H/F"/>
    <x v="11"/>
    <s v="DDD"/>
    <s v="DDD"/>
    <s v="DDD"/>
    <s v="A traiter"/>
    <s v="Réponse à offre"/>
    <n v="3"/>
    <n v="0"/>
    <n v="0"/>
    <n v="0"/>
    <d v="2018-05-22T17:48:48"/>
    <x v="85"/>
    <d v="2022-07-20T06:16:28"/>
    <d v="2022-07-20T04:16:28"/>
    <n v="51748"/>
    <s v="Back Office"/>
    <s v="BBB"/>
    <s v="BBB"/>
    <s v="Recherche active"/>
    <s v=""/>
    <s v=""/>
    <s v="COORDINATEUR QSE"/>
    <s v="France"/>
    <s v=""/>
    <n v="51748"/>
  </r>
  <r>
    <n v="244773"/>
    <s v=""/>
    <d v="2022-07-20T03:29:16"/>
    <d v="2022-07-20T03:29:16"/>
    <s v=""/>
    <s v="AAA"/>
    <n v="13"/>
    <x v="45"/>
    <x v="0"/>
    <x v="0"/>
    <s v=""/>
    <x v="0"/>
    <s v="EEE"/>
    <s v="EEE"/>
    <s v="EEE"/>
    <s v="A traiter"/>
    <s v="Réponse à offre"/>
    <n v="6"/>
    <n v="0"/>
    <n v="0"/>
    <n v="0"/>
    <d v="2022-07-20T03:29:16"/>
    <x v="86"/>
    <d v="2022-07-20T03:29:16"/>
    <d v="2022-07-20T01:29:16"/>
    <n v="212799"/>
    <s v="Front Office"/>
    <s v="CCC"/>
    <s v="CCC"/>
    <s v="Recherche active"/>
    <s v=""/>
    <s v=""/>
    <s v=""/>
    <s v=""/>
    <s v=""/>
    <n v="212799"/>
  </r>
  <r>
    <n v="244774"/>
    <s v=""/>
    <d v="2022-07-20T03:44:08"/>
    <d v="2022-07-20T03:44:08"/>
    <s v=""/>
    <s v="AAA"/>
    <n v="12"/>
    <x v="24"/>
    <x v="0"/>
    <x v="0"/>
    <s v=""/>
    <x v="0"/>
    <s v="FFF"/>
    <s v="FFF"/>
    <s v="FFF"/>
    <s v="A traiter"/>
    <s v="Réponse à offre"/>
    <n v="2"/>
    <n v="0"/>
    <n v="0"/>
    <n v="0"/>
    <d v="2022-07-20T03:44:07"/>
    <x v="87"/>
    <d v="2022-07-20T03:44:08"/>
    <d v="2022-07-20T01:44:08"/>
    <n v="212800"/>
    <s v="Front Office"/>
    <s v="DDD"/>
    <s v="DDD"/>
    <s v="Recherche active"/>
    <s v=""/>
    <s v=""/>
    <s v=""/>
    <s v=""/>
    <s v=""/>
    <n v="212800"/>
  </r>
  <r>
    <n v="244775"/>
    <s v=""/>
    <d v="2022-07-20T04:02:42"/>
    <d v="2022-07-20T04:02:42"/>
    <s v=""/>
    <s v="AAA"/>
    <n v="16"/>
    <x v="27"/>
    <x v="0"/>
    <x v="0"/>
    <s v=""/>
    <x v="0"/>
    <s v="GGG"/>
    <s v="GGG"/>
    <s v="GGG"/>
    <s v="A traiter"/>
    <s v="Réponse à offre"/>
    <n v="3"/>
    <n v="0"/>
    <n v="0"/>
    <n v="0"/>
    <d v="2022-07-20T04:02:42"/>
    <x v="88"/>
    <d v="2022-07-20T04:02:42"/>
    <d v="2022-07-20T02:02:42"/>
    <n v="212801"/>
    <s v="Front Office"/>
    <s v="EEE"/>
    <s v="EEE"/>
    <s v="Recherche active"/>
    <s v=""/>
    <s v=""/>
    <s v=""/>
    <s v=""/>
    <s v=""/>
    <n v="212801"/>
  </r>
  <r>
    <n v="244776"/>
    <s v=""/>
    <d v="2022-07-20T04:17:31"/>
    <d v="2022-07-20T04:17:31"/>
    <s v=""/>
    <s v="AAA"/>
    <n v="14"/>
    <x v="56"/>
    <x v="12"/>
    <x v="1"/>
    <s v="ACHETEUR H/F"/>
    <x v="12"/>
    <s v="HHH"/>
    <s v="HHH"/>
    <s v="HHH"/>
    <s v="A traiter"/>
    <s v="Réponse à offre"/>
    <n v="1"/>
    <n v="0"/>
    <n v="0"/>
    <n v="0"/>
    <d v="2022-07-20T04:17:31"/>
    <x v="89"/>
    <d v="2022-07-20T04:17:31"/>
    <d v="2022-07-20T02:17:31"/>
    <n v="212802"/>
    <s v="Front Office"/>
    <s v="FFF"/>
    <s v="FFF"/>
    <s v="Recherche active"/>
    <s v=""/>
    <s v=""/>
    <s v=""/>
    <s v=""/>
    <s v=""/>
    <n v="212802"/>
  </r>
  <r>
    <n v="244777"/>
    <s v=""/>
    <d v="2022-07-20T04:34:30"/>
    <d v="2022-07-20T04:34:30"/>
    <s v=""/>
    <s v="AAA"/>
    <n v="11"/>
    <x v="20"/>
    <x v="3"/>
    <x v="1"/>
    <s v="INGENIEUR D'ETUDES H/F"/>
    <x v="3"/>
    <s v="AAA"/>
    <s v="AAA"/>
    <s v="AAA"/>
    <s v="A traiter"/>
    <s v="Réponse à offre"/>
    <n v="7"/>
    <n v="0"/>
    <n v="0"/>
    <n v="0"/>
    <d v="2022-07-20T04:34:30"/>
    <x v="90"/>
    <d v="2022-07-20T04:34:30"/>
    <d v="2022-07-20T02:34:30"/>
    <n v="212803"/>
    <s v="Front Office"/>
    <s v="GGG"/>
    <s v="GGG"/>
    <s v="Recherche active"/>
    <s v=""/>
    <s v=""/>
    <s v="DIRECTEUR GENERAL"/>
    <s v=""/>
    <s v=""/>
    <n v="212803"/>
  </r>
  <r>
    <n v="244778"/>
    <s v=""/>
    <d v="2022-07-20T04:37:27"/>
    <d v="2022-07-20T04:37:27"/>
    <s v=""/>
    <s v="AAA"/>
    <n v="11"/>
    <x v="17"/>
    <x v="0"/>
    <x v="0"/>
    <s v=""/>
    <x v="0"/>
    <s v="BBB"/>
    <s v="BBB"/>
    <s v="BBB"/>
    <s v="A traiter"/>
    <s v="Réponse à offre"/>
    <n v="8"/>
    <n v="0"/>
    <n v="0"/>
    <n v="0"/>
    <d v="2022-07-20T04:37:27"/>
    <x v="91"/>
    <d v="2022-07-20T04:37:27"/>
    <d v="2022-07-20T02:37:27"/>
    <n v="212804"/>
    <s v="Front Office"/>
    <s v="HHH"/>
    <s v="HHH"/>
    <s v="Recherche active"/>
    <s v=""/>
    <s v=""/>
    <s v=""/>
    <s v=""/>
    <s v=""/>
    <n v="212804"/>
  </r>
  <r>
    <n v="244767"/>
    <s v=""/>
    <d v="2022-07-20T03:00:42"/>
    <d v="2022-07-20T03:00:42"/>
    <s v=""/>
    <s v="AAA"/>
    <n v="10"/>
    <x v="43"/>
    <x v="8"/>
    <x v="1"/>
    <s v="INGENIEUR D'ETUDES H/F"/>
    <x v="8"/>
    <s v="CCC"/>
    <s v="CCC"/>
    <s v="CCC"/>
    <s v="A traiter"/>
    <s v="Réponse à offre"/>
    <n v="2"/>
    <n v="0"/>
    <n v="0"/>
    <n v="0"/>
    <d v="2022-07-14T17:23:46"/>
    <x v="92"/>
    <d v="2022-07-20T03:00:42"/>
    <d v="2022-07-20T01:00:42"/>
    <n v="212348"/>
    <s v="Front Office"/>
    <s v="Administrateur Administrateur"/>
    <s v="Administrateur Administrateur"/>
    <s v="Recherche active"/>
    <s v=""/>
    <s v=""/>
    <s v=""/>
    <s v=""/>
    <s v=""/>
    <n v="212348"/>
  </r>
  <r>
    <n v="244768"/>
    <s v=""/>
    <d v="2022-07-20T03:07:43"/>
    <d v="2022-07-20T03:07:43"/>
    <s v=""/>
    <s v="AAA"/>
    <n v="12"/>
    <x v="57"/>
    <x v="0"/>
    <x v="0"/>
    <s v=""/>
    <x v="0"/>
    <s v="DDD"/>
    <s v="DDD"/>
    <s v="DDD"/>
    <s v="A traiter"/>
    <s v="Réponse à offre"/>
    <n v="2"/>
    <n v="0"/>
    <n v="0"/>
    <n v="0"/>
    <d v="2022-07-20T03:07:42"/>
    <x v="93"/>
    <d v="2022-07-20T03:07:43"/>
    <d v="2022-07-20T01:07:43"/>
    <n v="212796"/>
    <s v="Front Office"/>
    <s v="AAA"/>
    <s v="AAA"/>
    <s v="Recherche active"/>
    <s v=""/>
    <s v=""/>
    <s v=""/>
    <s v=""/>
    <s v=""/>
    <n v="212796"/>
  </r>
  <r>
    <n v="244769"/>
    <s v=""/>
    <d v="2022-07-20T03:09:05"/>
    <d v="2022-07-20T03:09:05"/>
    <s v=""/>
    <s v="AAA"/>
    <n v="15"/>
    <x v="58"/>
    <x v="13"/>
    <x v="1"/>
    <s v="OPERATEUR AMIANTE ACQPA H/F"/>
    <x v="13"/>
    <s v="EEE"/>
    <s v="EEE"/>
    <s v="EEE"/>
    <s v="A traiter"/>
    <s v="Réponse à offre"/>
    <n v="1"/>
    <n v="0"/>
    <n v="0"/>
    <n v="0"/>
    <d v="2022-07-19T16:57:03"/>
    <x v="94"/>
    <d v="2022-07-20T03:09:05"/>
    <d v="2022-07-20T01:09:05"/>
    <n v="212748"/>
    <s v="Front Office"/>
    <s v="BBB"/>
    <s v="BBB"/>
    <s v="Recherche active"/>
    <s v=""/>
    <s v=""/>
    <s v=""/>
    <s v=""/>
    <s v=""/>
    <n v="212748"/>
  </r>
  <r>
    <n v="244770"/>
    <s v=""/>
    <d v="2022-07-20T03:19:38"/>
    <d v="2022-07-20T03:19:38"/>
    <s v=""/>
    <s v="AAA"/>
    <n v="12"/>
    <x v="27"/>
    <x v="0"/>
    <x v="0"/>
    <s v=""/>
    <x v="0"/>
    <s v="FFF"/>
    <s v="FFF"/>
    <s v="FFF"/>
    <s v="A traiter"/>
    <s v="Réponse à offre"/>
    <n v="3"/>
    <n v="0"/>
    <n v="0"/>
    <n v="0"/>
    <d v="2022-07-20T03:19:38"/>
    <x v="95"/>
    <d v="2022-07-20T03:19:38"/>
    <d v="2022-07-20T01:19:38"/>
    <n v="212797"/>
    <s v="Front Office"/>
    <s v="CCC"/>
    <s v="CCC"/>
    <s v="Recherche active"/>
    <s v=""/>
    <s v=""/>
    <s v=""/>
    <s v=""/>
    <s v=""/>
    <n v="212797"/>
  </r>
  <r>
    <n v="244771"/>
    <s v=""/>
    <d v="2022-07-20T03:25:31"/>
    <d v="2022-07-20T03:25:31"/>
    <d v="2022-07-20T08:40:19"/>
    <s v="AAA"/>
    <n v="16"/>
    <x v="10"/>
    <x v="1"/>
    <x v="1"/>
    <s v="INGENIEUR D'ETUDES H/F"/>
    <x v="1"/>
    <s v="GGG"/>
    <s v="GGG"/>
    <s v="GGG"/>
    <s v="Retour négatif CV"/>
    <s v="Réponse à offre"/>
    <n v="4"/>
    <n v="0"/>
    <n v="0"/>
    <n v="0"/>
    <d v="2021-11-09T23:18:04"/>
    <x v="96"/>
    <d v="2022-07-20T08:40:19"/>
    <d v="2022-07-20T01:25:31"/>
    <n v="171649"/>
    <s v="Front Office"/>
    <s v="DDD"/>
    <s v="DDD"/>
    <s v="Recherche active"/>
    <s v=""/>
    <s v=""/>
    <s v=""/>
    <s v=""/>
    <s v=""/>
    <n v="171649"/>
  </r>
  <r>
    <n v="244772"/>
    <s v=""/>
    <d v="2022-07-20T03:29:03"/>
    <d v="2022-07-20T03:29:03"/>
    <s v=""/>
    <s v="AAA"/>
    <n v="14"/>
    <x v="53"/>
    <x v="0"/>
    <x v="0"/>
    <s v=""/>
    <x v="0"/>
    <s v="HHH"/>
    <s v="HHH"/>
    <s v="HHH"/>
    <s v="A traiter"/>
    <s v="Réponse à offre"/>
    <n v="3"/>
    <n v="0"/>
    <n v="0"/>
    <n v="0"/>
    <d v="2022-07-20T03:29:03"/>
    <x v="97"/>
    <d v="2022-07-20T03:29:03"/>
    <d v="2022-07-20T01:29:03"/>
    <n v="212798"/>
    <s v="Front Office"/>
    <s v="EEE"/>
    <s v="EEE"/>
    <s v="Recherche active"/>
    <s v=""/>
    <s v=""/>
    <s v=""/>
    <s v=""/>
    <s v=""/>
    <n v="212798"/>
  </r>
  <r>
    <n v="244761"/>
    <s v=""/>
    <d v="2022-07-20T02:13:46"/>
    <d v="2022-07-20T02:13:46"/>
    <s v=""/>
    <s v="AAA"/>
    <n v="17"/>
    <x v="17"/>
    <x v="0"/>
    <x v="0"/>
    <s v=""/>
    <x v="0"/>
    <s v="AAA"/>
    <s v="AAA"/>
    <s v="AAA"/>
    <s v="A traiter"/>
    <s v="Réponse à offre"/>
    <n v="8"/>
    <n v="0"/>
    <n v="0"/>
    <n v="0"/>
    <d v="2022-07-20T02:13:45"/>
    <x v="98"/>
    <d v="2022-07-20T02:13:46"/>
    <d v="2022-07-20T00:13:46"/>
    <n v="212791"/>
    <s v="Front Office"/>
    <s v="FFF"/>
    <s v="FFF"/>
    <s v="Recherche active"/>
    <s v=""/>
    <s v=""/>
    <s v=""/>
    <s v=""/>
    <s v=""/>
    <n v="212791"/>
  </r>
  <r>
    <n v="244762"/>
    <s v=""/>
    <d v="2022-07-20T02:28:17"/>
    <d v="2022-07-20T02:28:17"/>
    <s v=""/>
    <s v="AAA"/>
    <n v="12"/>
    <x v="19"/>
    <x v="0"/>
    <x v="0"/>
    <s v=""/>
    <x v="0"/>
    <s v="BBB"/>
    <s v="BBB"/>
    <s v="BBB"/>
    <s v="A traiter"/>
    <s v="Réponse à offre"/>
    <n v="2"/>
    <n v="0"/>
    <n v="0"/>
    <n v="0"/>
    <d v="2022-07-20T02:28:17"/>
    <x v="99"/>
    <d v="2022-07-20T02:28:17"/>
    <d v="2022-07-20T00:28:17"/>
    <n v="212792"/>
    <s v="Front Office"/>
    <s v="GGG"/>
    <s v="GGG"/>
    <s v="Recherche active"/>
    <s v=""/>
    <s v=""/>
    <s v=""/>
    <s v=""/>
    <s v=""/>
    <n v="212792"/>
  </r>
  <r>
    <n v="244763"/>
    <s v=""/>
    <d v="2022-07-20T02:31:22"/>
    <d v="2022-07-20T02:31:22"/>
    <s v=""/>
    <s v="AAA"/>
    <n v="12"/>
    <x v="59"/>
    <x v="14"/>
    <x v="1"/>
    <s v="OPERATEUR AMIANTE ACQPA H/F"/>
    <x v="14"/>
    <s v="CCC"/>
    <s v="CCC"/>
    <s v="CCC"/>
    <s v="A traiter"/>
    <s v="Réponse à offre"/>
    <n v="2"/>
    <n v="0"/>
    <n v="0"/>
    <n v="0"/>
    <d v="2022-07-20T02:31:22"/>
    <x v="100"/>
    <d v="2022-07-20T02:31:22"/>
    <d v="2022-07-20T00:31:22"/>
    <n v="212793"/>
    <s v="Front Office"/>
    <s v="HHH"/>
    <s v="HHH"/>
    <s v="Recherche active"/>
    <s v=""/>
    <s v=""/>
    <s v=""/>
    <s v=""/>
    <s v=""/>
    <n v="212793"/>
  </r>
  <r>
    <n v="244764"/>
    <s v=""/>
    <d v="2022-07-20T02:43:48"/>
    <d v="2022-07-20T02:43:48"/>
    <s v=""/>
    <s v="AAA"/>
    <n v="14"/>
    <x v="60"/>
    <x v="0"/>
    <x v="0"/>
    <s v=""/>
    <x v="0"/>
    <s v="DDD"/>
    <s v="DDD"/>
    <s v="DDD"/>
    <s v="A traiter"/>
    <s v="Réponse à offre"/>
    <n v="1"/>
    <n v="0"/>
    <n v="0"/>
    <n v="0"/>
    <d v="2021-06-12T02:45:37"/>
    <x v="101"/>
    <d v="2022-07-20T02:43:48"/>
    <d v="2022-07-20T00:43:48"/>
    <n v="152898"/>
    <s v="Front Office"/>
    <s v="Administrateur Administrateur"/>
    <s v="Administrateur Administrateur"/>
    <s v="Recherche active"/>
    <s v=""/>
    <s v=""/>
    <s v=""/>
    <s v=""/>
    <s v=""/>
    <n v="152898"/>
  </r>
  <r>
    <n v="244765"/>
    <s v=""/>
    <d v="2022-07-20T02:44:57"/>
    <d v="2022-07-20T02:44:57"/>
    <s v=""/>
    <s v="AAA"/>
    <n v="11"/>
    <x v="55"/>
    <x v="0"/>
    <x v="0"/>
    <s v=""/>
    <x v="0"/>
    <s v="EEE"/>
    <s v="EEE"/>
    <s v="EEE"/>
    <s v="A traiter"/>
    <s v="Réponse à offre"/>
    <n v="4"/>
    <n v="0"/>
    <n v="0"/>
    <n v="0"/>
    <d v="2022-07-20T02:44:57"/>
    <x v="102"/>
    <d v="2022-07-20T02:44:57"/>
    <d v="2022-07-20T00:44:57"/>
    <n v="212794"/>
    <s v="Front Office"/>
    <s v="AAA"/>
    <s v="AAA"/>
    <s v="Recherche active"/>
    <s v=""/>
    <s v=""/>
    <s v=""/>
    <s v=""/>
    <s v=""/>
    <n v="212794"/>
  </r>
  <r>
    <n v="244766"/>
    <s v=""/>
    <d v="2022-07-20T02:57:02"/>
    <d v="2022-07-20T02:57:02"/>
    <s v=""/>
    <s v="AAA"/>
    <n v="16"/>
    <x v="61"/>
    <x v="0"/>
    <x v="0"/>
    <s v=""/>
    <x v="0"/>
    <s v="FFF"/>
    <s v="FFF"/>
    <s v="FFF"/>
    <s v="A traiter"/>
    <s v="Réponse à offre"/>
    <n v="1"/>
    <n v="0"/>
    <n v="0"/>
    <n v="0"/>
    <d v="2022-07-20T02:57:02"/>
    <x v="103"/>
    <d v="2022-07-20T02:57:02"/>
    <d v="2022-07-20T00:57:02"/>
    <n v="212795"/>
    <s v=""/>
    <s v="BBB"/>
    <s v="BBB"/>
    <s v="Recherche active"/>
    <s v=""/>
    <s v=""/>
    <s v="ASSISTANT QSE / Q3SER"/>
    <s v=""/>
    <s v=""/>
    <n v="212795"/>
  </r>
  <r>
    <n v="244754"/>
    <s v=""/>
    <d v="2022-07-20T00:18:04"/>
    <d v="2022-07-20T00:18:04"/>
    <s v=""/>
    <s v="AAA"/>
    <n v="19"/>
    <x v="62"/>
    <x v="15"/>
    <x v="1"/>
    <s v="ADJOINT AU DIRECTEUR DES PROJETS H/F"/>
    <x v="15"/>
    <s v="GGG"/>
    <s v="GGG"/>
    <s v="GGG"/>
    <s v="A traiter"/>
    <s v="Réponse à offre"/>
    <n v="1"/>
    <n v="0"/>
    <n v="0"/>
    <n v="0"/>
    <d v="2022-07-20T00:18:04"/>
    <x v="104"/>
    <d v="2022-07-20T00:18:04"/>
    <d v="2022-07-19T22:18:04"/>
    <n v="212787"/>
    <s v="Front Office"/>
    <s v="CCC"/>
    <s v="CCC"/>
    <s v="Recherche active"/>
    <s v=""/>
    <s v=""/>
    <s v=""/>
    <s v=""/>
    <s v=""/>
    <n v="212787"/>
  </r>
  <r>
    <n v="244755"/>
    <s v=""/>
    <d v="2022-07-20T00:22:21"/>
    <d v="2022-07-20T00:22:21"/>
    <s v=""/>
    <s v="AAA"/>
    <n v="10"/>
    <x v="17"/>
    <x v="0"/>
    <x v="0"/>
    <s v=""/>
    <x v="0"/>
    <s v="HHH"/>
    <s v="HHH"/>
    <s v="HHH"/>
    <s v="A traiter"/>
    <s v="Réponse à offre"/>
    <n v="8"/>
    <n v="0"/>
    <n v="0"/>
    <n v="0"/>
    <d v="2022-05-31T08:52:59"/>
    <x v="105"/>
    <d v="2022-07-20T00:22:21"/>
    <d v="2022-07-19T22:22:21"/>
    <n v="208342"/>
    <s v=""/>
    <s v="DDD"/>
    <s v="DDD"/>
    <s v="Recherche active"/>
    <s v=""/>
    <s v=""/>
    <s v="CHEF DE SITE"/>
    <s v=""/>
    <s v=""/>
    <n v="208342"/>
  </r>
  <r>
    <n v="244756"/>
    <s v=""/>
    <d v="2022-07-20T00:26:22"/>
    <d v="2022-07-20T00:26:22"/>
    <s v=""/>
    <s v="AAA"/>
    <n v="19"/>
    <x v="63"/>
    <x v="0"/>
    <x v="0"/>
    <s v=""/>
    <x v="0"/>
    <s v="AAA"/>
    <s v="AAA"/>
    <s v="AAA"/>
    <s v="A traiter"/>
    <s v="Réponse à offre"/>
    <n v="1"/>
    <n v="0"/>
    <n v="0"/>
    <n v="0"/>
    <d v="2022-07-19T09:44:32"/>
    <x v="106"/>
    <d v="2022-07-20T00:26:22"/>
    <d v="2022-07-19T22:26:22"/>
    <n v="212698"/>
    <s v="Front Office"/>
    <s v="EEE"/>
    <s v="EEE"/>
    <s v="Recherche active"/>
    <s v=""/>
    <s v=""/>
    <s v=""/>
    <s v=""/>
    <s v=""/>
    <n v="212698"/>
  </r>
  <r>
    <n v="244757"/>
    <s v=""/>
    <d v="2022-07-20T00:42:21"/>
    <d v="2022-07-20T00:42:21"/>
    <s v=""/>
    <s v="AAA"/>
    <n v="10"/>
    <x v="64"/>
    <x v="0"/>
    <x v="0"/>
    <s v=""/>
    <x v="0"/>
    <s v="BBB"/>
    <s v="BBB"/>
    <s v="BBB"/>
    <s v="A traiter"/>
    <s v="Réponse à offre"/>
    <n v="1"/>
    <n v="0"/>
    <n v="0"/>
    <n v="0"/>
    <d v="2022-07-20T00:42:20"/>
    <x v="107"/>
    <d v="2022-07-20T00:42:41"/>
    <d v="2022-07-19T22:42:41"/>
    <n v="212788"/>
    <s v="Front Office"/>
    <s v="FFF"/>
    <s v="FFF"/>
    <s v="Recherche active"/>
    <s v=""/>
    <s v=""/>
    <s v="GESTIONNAIRE ADMINISTRATIF"/>
    <s v=""/>
    <s v=""/>
    <n v="212788"/>
  </r>
  <r>
    <n v="244759"/>
    <s v=""/>
    <d v="2022-07-20T01:29:56"/>
    <d v="2022-07-20T01:29:56"/>
    <s v=""/>
    <s v="AAA"/>
    <n v="13"/>
    <x v="52"/>
    <x v="11"/>
    <x v="1"/>
    <s v="AGENT TECHNIQUE H/F"/>
    <x v="11"/>
    <s v="CCC"/>
    <s v="CCC"/>
    <s v="CCC"/>
    <s v="A traiter"/>
    <s v="Réponse à offre"/>
    <n v="3"/>
    <n v="0"/>
    <n v="0"/>
    <n v="0"/>
    <d v="2019-12-16T16:43:55"/>
    <x v="108"/>
    <d v="2022-07-20T01:29:56"/>
    <d v="2022-07-19T23:29:56"/>
    <n v="96248"/>
    <s v="Front Office"/>
    <s v="GGG"/>
    <s v="GGG"/>
    <s v="Recherche active"/>
    <s v=""/>
    <s v=""/>
    <s v=""/>
    <s v=""/>
    <s v=""/>
    <n v="96248"/>
  </r>
  <r>
    <n v="244760"/>
    <s v=""/>
    <d v="2022-07-20T02:02:56"/>
    <d v="2022-07-20T02:02:56"/>
    <s v=""/>
    <s v="AAA"/>
    <n v="14"/>
    <x v="65"/>
    <x v="16"/>
    <x v="1"/>
    <s v="ADJOINT AU DIRECTEUR DES PROJETS H/F"/>
    <x v="1"/>
    <s v="DDD"/>
    <s v="DDD"/>
    <s v="DDD"/>
    <s v="A traiter"/>
    <s v="Réponse à offre"/>
    <n v="1"/>
    <n v="0"/>
    <n v="0"/>
    <n v="0"/>
    <d v="2022-07-20T02:02:56"/>
    <x v="109"/>
    <d v="2022-07-20T02:02:56"/>
    <d v="2022-07-20T00:02:56"/>
    <n v="212790"/>
    <s v="Front Office"/>
    <s v="HHH"/>
    <s v="HHH"/>
    <s v="Recherche active"/>
    <s v=""/>
    <s v=""/>
    <s v=""/>
    <s v=""/>
    <s v=""/>
    <n v="212790"/>
  </r>
  <r>
    <n v="244748"/>
    <s v=""/>
    <d v="2022-07-19T23:15:58"/>
    <d v="2022-07-19T23:15:58"/>
    <s v=""/>
    <s v="AAA"/>
    <n v="10"/>
    <x v="59"/>
    <x v="14"/>
    <x v="1"/>
    <s v="OPERATEUR AMIANTE ACQPA H/F"/>
    <x v="14"/>
    <s v="EEE"/>
    <s v="EEE"/>
    <s v="EEE"/>
    <s v="A traiter"/>
    <s v="Réponse à offre"/>
    <n v="2"/>
    <n v="0"/>
    <n v="0"/>
    <n v="0"/>
    <d v="2022-07-19T23:15:58"/>
    <x v="110"/>
    <d v="2022-07-19T23:15:58"/>
    <d v="2022-07-19T21:15:58"/>
    <n v="212782"/>
    <s v="Front Office"/>
    <s v="Administrateur Administrateur"/>
    <s v="Administrateur Administrateur"/>
    <s v="Recherche active"/>
    <s v=""/>
    <s v=""/>
    <s v=""/>
    <s v=""/>
    <s v=""/>
    <n v="212782"/>
  </r>
  <r>
    <n v="244749"/>
    <s v=""/>
    <d v="2022-07-19T23:26:45"/>
    <d v="2022-07-19T23:26:45"/>
    <s v=""/>
    <s v="AAA"/>
    <n v="15"/>
    <x v="66"/>
    <x v="0"/>
    <x v="0"/>
    <s v=""/>
    <x v="0"/>
    <s v="FFF"/>
    <s v="FFF"/>
    <s v="FFF"/>
    <s v="A traiter"/>
    <s v="Réponse à offre"/>
    <n v="1"/>
    <n v="0"/>
    <n v="0"/>
    <n v="0"/>
    <d v="2021-12-09T11:09:03"/>
    <x v="111"/>
    <d v="2022-07-19T23:26:45"/>
    <d v="2022-07-19T21:26:45"/>
    <n v="176637"/>
    <s v="Front Office"/>
    <s v="AAA"/>
    <s v="AAA"/>
    <s v="Recherche active"/>
    <s v=""/>
    <s v=""/>
    <s v=""/>
    <s v=""/>
    <s v=""/>
    <n v="176637"/>
  </r>
  <r>
    <n v="244750"/>
    <s v=""/>
    <d v="2022-07-19T23:34:07"/>
    <d v="2022-07-19T23:34:07"/>
    <s v=""/>
    <s v="AAA"/>
    <n v="15"/>
    <x v="3"/>
    <x v="0"/>
    <x v="0"/>
    <s v=""/>
    <x v="0"/>
    <s v="GGG"/>
    <s v="GGG"/>
    <s v="GGG"/>
    <s v="A traiter"/>
    <s v="Réponse à offre"/>
    <n v="2"/>
    <n v="0"/>
    <n v="0"/>
    <n v="0"/>
    <d v="2022-07-19T23:34:07"/>
    <x v="112"/>
    <d v="2022-07-19T23:34:07"/>
    <d v="2022-07-19T21:34:07"/>
    <n v="212783"/>
    <s v=""/>
    <s v="BBB"/>
    <s v="BBB"/>
    <s v="Recherche active"/>
    <s v=""/>
    <s v=""/>
    <s v="ASSISTANT ETUDES"/>
    <s v=""/>
    <s v=""/>
    <n v="212783"/>
  </r>
  <r>
    <n v="244751"/>
    <s v=""/>
    <d v="2022-07-19T23:45:57"/>
    <d v="2022-07-19T23:45:57"/>
    <d v="2022-07-20T08:39:32"/>
    <s v="AAA"/>
    <n v="16"/>
    <x v="39"/>
    <x v="6"/>
    <x v="1"/>
    <s v="INGENIEUR D'ETUDES H/F"/>
    <x v="6"/>
    <s v="HHH"/>
    <s v="HHH"/>
    <s v="HHH"/>
    <s v="Retour négatif CV"/>
    <s v="Réponse à offre"/>
    <n v="2"/>
    <n v="0"/>
    <n v="0"/>
    <n v="0"/>
    <d v="2022-07-19T23:45:57"/>
    <x v="113"/>
    <d v="2022-07-20T08:39:32"/>
    <d v="2022-07-19T21:47:41"/>
    <n v="212784"/>
    <s v=""/>
    <s v="CCC"/>
    <s v="CCC"/>
    <s v="Recherche active"/>
    <s v=""/>
    <s v=""/>
    <s v="RESPONSABLE D'ACTIVITE/METIER"/>
    <s v=""/>
    <s v="Temps complet"/>
    <n v="212784"/>
  </r>
  <r>
    <n v="244752"/>
    <s v=""/>
    <d v="2022-07-19T23:59:59"/>
    <d v="2022-07-19T23:59:59"/>
    <s v=""/>
    <s v="AAA"/>
    <n v="16"/>
    <x v="67"/>
    <x v="0"/>
    <x v="0"/>
    <s v=""/>
    <x v="0"/>
    <s v="AAA"/>
    <s v="AAA"/>
    <s v="AAA"/>
    <s v="A traiter"/>
    <s v="Réponse à offre"/>
    <n v="2"/>
    <n v="0"/>
    <n v="0"/>
    <n v="0"/>
    <d v="2022-07-19T23:59:59"/>
    <x v="114"/>
    <d v="2022-07-19T23:59:59"/>
    <d v="2022-07-19T21:59:59"/>
    <n v="212785"/>
    <s v="Front Office"/>
    <s v="DDD"/>
    <s v="DDD"/>
    <s v="Recherche active"/>
    <s v=""/>
    <s v=""/>
    <s v=""/>
    <s v=""/>
    <s v=""/>
    <n v="212785"/>
  </r>
  <r>
    <n v="244753"/>
    <s v=""/>
    <d v="2022-07-20T00:02:58"/>
    <d v="2022-07-20T00:02:58"/>
    <s v=""/>
    <s v="AAA"/>
    <n v="13"/>
    <x v="68"/>
    <x v="17"/>
    <x v="1"/>
    <s v="INGENIEUR D'ETUDES H/F"/>
    <x v="5"/>
    <s v="BBB"/>
    <s v="BBB"/>
    <s v="BBB"/>
    <s v="A traiter"/>
    <s v="Réponse à offre"/>
    <n v="1"/>
    <n v="0"/>
    <n v="0"/>
    <n v="0"/>
    <d v="2022-07-20T00:02:58"/>
    <x v="115"/>
    <d v="2022-07-20T00:02:58"/>
    <d v="2022-07-19T22:02:58"/>
    <n v="212786"/>
    <s v=""/>
    <s v="EEE"/>
    <s v="EEE"/>
    <s v="Recherche active"/>
    <s v=""/>
    <s v=""/>
    <s v="RESPONSABLE SANTE SECURITE"/>
    <s v=""/>
    <s v=""/>
    <n v="212786"/>
  </r>
  <r>
    <n v="244742"/>
    <s v=""/>
    <d v="2022-07-19T22:30:20"/>
    <d v="2022-07-19T22:30:20"/>
    <s v=""/>
    <s v="AAA"/>
    <n v="19"/>
    <x v="69"/>
    <x v="0"/>
    <x v="0"/>
    <s v=""/>
    <x v="0"/>
    <s v="CCC"/>
    <s v="CCC"/>
    <s v="CCC"/>
    <s v="A traiter"/>
    <s v="Réponse à offre"/>
    <n v="1"/>
    <n v="0"/>
    <n v="0"/>
    <n v="0"/>
    <d v="2022-07-19T22:28:31"/>
    <x v="116"/>
    <d v="2022-07-19T22:30:20"/>
    <d v="2022-07-19T20:30:20"/>
    <n v="212776"/>
    <s v="Front Office"/>
    <s v="FFF"/>
    <s v="FFF"/>
    <s v="Recherche active"/>
    <s v=""/>
    <s v=""/>
    <s v="OUVRIER DE SECURITE"/>
    <s v=""/>
    <s v=""/>
    <n v="212776"/>
  </r>
  <r>
    <n v="244743"/>
    <s v=""/>
    <d v="2022-07-19T22:36:05"/>
    <d v="2022-07-19T22:36:05"/>
    <d v="2022-07-20T09:42:10"/>
    <s v="AAA"/>
    <n v="19"/>
    <x v="70"/>
    <x v="18"/>
    <x v="1"/>
    <s v="ACHETEUR H/F"/>
    <x v="16"/>
    <s v="DDD"/>
    <s v="DDD"/>
    <s v="DDD"/>
    <s v="Retour négatif CV"/>
    <s v="Réponse à offre"/>
    <n v="1"/>
    <n v="0"/>
    <n v="0"/>
    <n v="0"/>
    <d v="2022-07-19T22:36:05"/>
    <x v="117"/>
    <d v="2022-07-20T09:42:10"/>
    <d v="2022-07-19T20:36:05"/>
    <n v="212777"/>
    <s v="Front Office"/>
    <s v="GGG"/>
    <s v="GGG"/>
    <s v="Recherche active"/>
    <s v=""/>
    <s v=""/>
    <s v=""/>
    <s v=""/>
    <s v=""/>
    <n v="212777"/>
  </r>
  <r>
    <n v="244744"/>
    <s v=""/>
    <d v="2022-07-19T22:39:58"/>
    <d v="2022-07-19T22:39:58"/>
    <s v=""/>
    <s v="AAA"/>
    <n v="14"/>
    <x v="71"/>
    <x v="19"/>
    <x v="1"/>
    <s v="INGENIEUR D'ETUDES H/F"/>
    <x v="17"/>
    <s v="EEE"/>
    <s v="EEE"/>
    <s v="EEE"/>
    <s v="A traiter"/>
    <s v="Réponse à offre"/>
    <n v="1"/>
    <n v="0"/>
    <n v="0"/>
    <n v="0"/>
    <d v="2022-07-19T22:39:57"/>
    <x v="118"/>
    <d v="2022-07-19T22:39:58"/>
    <d v="2022-07-19T20:39:58"/>
    <n v="212778"/>
    <s v="Front Office"/>
    <s v="HHH"/>
    <s v="HHH"/>
    <s v="Recherche active"/>
    <s v=""/>
    <s v=""/>
    <s v=""/>
    <s v=""/>
    <s v=""/>
    <n v="212778"/>
  </r>
  <r>
    <n v="244745"/>
    <s v=""/>
    <d v="2022-07-19T22:40:04"/>
    <d v="2022-07-19T22:40:04"/>
    <s v=""/>
    <s v="AAA"/>
    <n v="19"/>
    <x v="72"/>
    <x v="0"/>
    <x v="0"/>
    <s v=""/>
    <x v="0"/>
    <s v="FFF"/>
    <s v="FFF"/>
    <s v="FFF"/>
    <s v="A traiter"/>
    <s v="Réponse à offre"/>
    <n v="2"/>
    <n v="0"/>
    <n v="0"/>
    <n v="0"/>
    <d v="2022-07-19T22:40:04"/>
    <x v="119"/>
    <d v="2022-07-19T22:40:04"/>
    <d v="2022-07-19T20:40:04"/>
    <n v="212779"/>
    <s v="Front Office"/>
    <s v="Administrateur Administrateur"/>
    <s v="Administrateur Administrateur"/>
    <s v="Recherche active"/>
    <s v=""/>
    <s v=""/>
    <s v=""/>
    <s v=""/>
    <s v=""/>
    <n v="212779"/>
  </r>
  <r>
    <n v="244746"/>
    <s v=""/>
    <d v="2022-07-19T22:45:50"/>
    <d v="2022-07-19T22:45:50"/>
    <s v=""/>
    <s v="AAA"/>
    <n v="10"/>
    <x v="55"/>
    <x v="0"/>
    <x v="0"/>
    <s v=""/>
    <x v="0"/>
    <s v="GGG"/>
    <s v="GGG"/>
    <s v="GGG"/>
    <s v="A traiter"/>
    <s v="Réponse à offre"/>
    <n v="4"/>
    <n v="0"/>
    <n v="0"/>
    <n v="0"/>
    <d v="2022-07-19T22:45:50"/>
    <x v="120"/>
    <d v="2022-07-19T22:45:50"/>
    <d v="2022-07-19T20:45:50"/>
    <n v="212780"/>
    <s v="Front Office"/>
    <s v="AAA"/>
    <s v="AAA"/>
    <s v="Recherche active"/>
    <s v=""/>
    <s v=""/>
    <s v=""/>
    <s v=""/>
    <s v=""/>
    <n v="212780"/>
  </r>
  <r>
    <n v="244747"/>
    <s v=""/>
    <d v="2022-07-19T23:01:07"/>
    <d v="2022-07-19T23:01:07"/>
    <s v=""/>
    <s v="AAA"/>
    <n v="19"/>
    <x v="20"/>
    <x v="3"/>
    <x v="1"/>
    <s v="INGENIEUR D'ETUDES H/F"/>
    <x v="3"/>
    <s v="HHH"/>
    <s v="HHH"/>
    <s v="HHH"/>
    <s v="A traiter"/>
    <s v="Réponse à offre"/>
    <n v="7"/>
    <n v="0"/>
    <n v="0"/>
    <n v="0"/>
    <d v="2022-07-19T23:01:07"/>
    <x v="121"/>
    <d v="2022-07-19T23:01:07"/>
    <d v="2022-07-19T21:01:07"/>
    <n v="212781"/>
    <s v=""/>
    <s v="BBB"/>
    <s v="BBB"/>
    <s v="Recherche active"/>
    <s v=""/>
    <s v=""/>
    <s v="DIRECTEUR D'EXPLOITATION"/>
    <s v=""/>
    <s v=""/>
    <n v="212781"/>
  </r>
  <r>
    <n v="244736"/>
    <s v=""/>
    <d v="2022-07-19T22:08:12"/>
    <d v="2022-07-19T22:08:12"/>
    <s v=""/>
    <s v="AAA"/>
    <n v="19"/>
    <x v="30"/>
    <x v="4"/>
    <x v="1"/>
    <s v="ADJOINT AU DIRECTEUR DES PROJETS H/F"/>
    <x v="4"/>
    <s v="AAA"/>
    <s v="AAA"/>
    <s v="AAA"/>
    <s v="A traiter"/>
    <s v="Réponse à offre"/>
    <n v="2"/>
    <n v="0"/>
    <n v="0"/>
    <n v="0"/>
    <d v="2021-06-29T12:51:14"/>
    <x v="122"/>
    <d v="2022-07-19T22:08:12"/>
    <d v="2022-07-19T20:08:12"/>
    <n v="154062"/>
    <s v="Front Office"/>
    <s v="CCC"/>
    <s v="CCC"/>
    <s v="Recherche active"/>
    <s v=""/>
    <s v=""/>
    <s v="RESPONSABLE D'AFFAIRES EXPLOITATION"/>
    <s v=""/>
    <s v=""/>
    <n v="154062"/>
  </r>
  <r>
    <n v="244737"/>
    <s v=""/>
    <d v="2022-07-19T22:08:29"/>
    <d v="2022-07-19T22:08:29"/>
    <s v=""/>
    <s v="AAA"/>
    <n v="11"/>
    <x v="17"/>
    <x v="0"/>
    <x v="0"/>
    <s v=""/>
    <x v="0"/>
    <s v="BBB"/>
    <s v="BBB"/>
    <s v="BBB"/>
    <s v="A traiter"/>
    <s v="Réponse à offre"/>
    <n v="8"/>
    <n v="0"/>
    <n v="0"/>
    <n v="0"/>
    <d v="2022-07-19T22:08:29"/>
    <x v="123"/>
    <d v="2022-07-19T22:08:29"/>
    <d v="2022-07-19T20:08:29"/>
    <n v="212773"/>
    <s v="Front Office"/>
    <s v="DDD"/>
    <s v="DDD"/>
    <s v="Recherche active"/>
    <s v=""/>
    <s v=""/>
    <s v=""/>
    <s v=""/>
    <s v=""/>
    <n v="212773"/>
  </r>
  <r>
    <n v="244738"/>
    <s v=""/>
    <d v="2022-07-19T22:20:45"/>
    <d v="2022-07-19T22:20:45"/>
    <s v=""/>
    <s v="AAA"/>
    <n v="11"/>
    <x v="45"/>
    <x v="0"/>
    <x v="0"/>
    <s v=""/>
    <x v="0"/>
    <s v="CCC"/>
    <s v="CCC"/>
    <s v="CCC"/>
    <s v="A traiter"/>
    <s v="Réponse à offre"/>
    <n v="6"/>
    <n v="0"/>
    <n v="0"/>
    <n v="0"/>
    <d v="2022-05-05T16:36:26"/>
    <x v="124"/>
    <d v="2022-07-19T22:20:45"/>
    <d v="2022-07-19T20:20:45"/>
    <n v="201985"/>
    <s v=""/>
    <s v="EEE"/>
    <s v="EEE"/>
    <s v="Recherche active"/>
    <s v=""/>
    <s v=""/>
    <s v="ASSISTANT(E) PAIE / ADMNISTRATION DU PERSONNE"/>
    <s v=""/>
    <s v=""/>
    <n v="201985"/>
  </r>
  <r>
    <n v="244739"/>
    <s v=""/>
    <d v="2022-07-19T22:21:27"/>
    <d v="2022-07-19T22:21:27"/>
    <s v=""/>
    <s v="AAA"/>
    <n v="17"/>
    <x v="72"/>
    <x v="0"/>
    <x v="0"/>
    <s v=""/>
    <x v="0"/>
    <s v="DDD"/>
    <s v="DDD"/>
    <s v="DDD"/>
    <s v="A traiter"/>
    <s v="Réponse à offre"/>
    <n v="2"/>
    <n v="0"/>
    <n v="0"/>
    <n v="0"/>
    <d v="2022-07-19T22:21:26"/>
    <x v="125"/>
    <d v="2022-07-19T22:21:27"/>
    <d v="2022-07-19T20:21:27"/>
    <n v="212774"/>
    <s v="Front Office"/>
    <s v="FFF"/>
    <s v="FFF"/>
    <s v="Recherche active"/>
    <s v=""/>
    <s v=""/>
    <s v=""/>
    <s v=""/>
    <s v=""/>
    <n v="212774"/>
  </r>
  <r>
    <n v="244740"/>
    <s v=""/>
    <d v="2022-07-19T22:28:21"/>
    <d v="2022-07-19T22:28:21"/>
    <s v=""/>
    <s v="AAA"/>
    <n v="15"/>
    <x v="4"/>
    <x v="0"/>
    <x v="0"/>
    <s v=""/>
    <x v="0"/>
    <s v="EEE"/>
    <s v="EEE"/>
    <s v="EEE"/>
    <s v="A traiter"/>
    <s v="Réponse à offre"/>
    <n v="2"/>
    <n v="0"/>
    <n v="0"/>
    <n v="0"/>
    <d v="2022-07-19T22:28:21"/>
    <x v="126"/>
    <d v="2022-07-19T22:29:48"/>
    <d v="2022-07-19T20:29:48"/>
    <n v="212775"/>
    <s v=""/>
    <s v="GGG"/>
    <s v="GGG"/>
    <s v="Recherche active"/>
    <s v=""/>
    <s v=""/>
    <s v="ASSISTANT QSE / Q3SER"/>
    <s v=""/>
    <s v="Temps complet"/>
    <n v="212775"/>
  </r>
  <r>
    <n v="244741"/>
    <s v=""/>
    <d v="2022-07-19T22:28:31"/>
    <d v="2022-07-19T22:28:31"/>
    <s v=""/>
    <s v="AAA"/>
    <n v="10"/>
    <x v="73"/>
    <x v="0"/>
    <x v="0"/>
    <s v=""/>
    <x v="0"/>
    <s v="FFF"/>
    <s v="FFF"/>
    <s v="FFF"/>
    <s v="A traiter"/>
    <s v="Réponse à offre"/>
    <n v="1"/>
    <n v="0"/>
    <n v="0"/>
    <n v="0"/>
    <d v="2022-07-19T22:28:31"/>
    <x v="116"/>
    <d v="2022-07-19T22:30:20"/>
    <d v="2022-07-19T20:30:20"/>
    <n v="212776"/>
    <s v="Front Office"/>
    <s v="HHH"/>
    <s v="HHH"/>
    <s v="Recherche active"/>
    <s v=""/>
    <s v=""/>
    <s v="OUVRIER DE SECURITE"/>
    <s v=""/>
    <s v=""/>
    <n v="212776"/>
  </r>
  <r>
    <n v="244730"/>
    <s v=""/>
    <d v="2022-07-19T20:58:10"/>
    <d v="2022-07-19T20:58:10"/>
    <s v=""/>
    <s v="AAA"/>
    <n v="19"/>
    <x v="74"/>
    <x v="0"/>
    <x v="0"/>
    <s v=""/>
    <x v="0"/>
    <s v="GGG"/>
    <s v="GGG"/>
    <s v="GGG"/>
    <s v="A traiter"/>
    <s v="Réponse à offre"/>
    <n v="1"/>
    <n v="0"/>
    <n v="0"/>
    <n v="0"/>
    <d v="2022-07-19T20:58:10"/>
    <x v="127"/>
    <d v="2022-07-19T20:58:10"/>
    <d v="2022-07-19T18:58:10"/>
    <n v="212769"/>
    <s v="Front Office"/>
    <s v="Administrateur Administrateur"/>
    <s v="Administrateur Administrateur"/>
    <s v="Recherche active"/>
    <s v=""/>
    <s v=""/>
    <s v=""/>
    <s v=""/>
    <s v=""/>
    <n v="212769"/>
  </r>
  <r>
    <n v="244731"/>
    <s v=""/>
    <d v="2022-07-19T21:31:25"/>
    <d v="2022-07-19T21:31:25"/>
    <s v=""/>
    <s v="AAA"/>
    <n v="15"/>
    <x v="55"/>
    <x v="0"/>
    <x v="0"/>
    <s v=""/>
    <x v="0"/>
    <s v="HHH"/>
    <s v="HHH"/>
    <s v="HHH"/>
    <s v="A traiter"/>
    <s v="Réponse à offre"/>
    <n v="4"/>
    <n v="0"/>
    <n v="0"/>
    <n v="0"/>
    <d v="2022-07-19T21:31:25"/>
    <x v="128"/>
    <d v="2022-07-19T21:31:25"/>
    <d v="2022-07-19T19:31:25"/>
    <n v="212770"/>
    <s v=""/>
    <s v="AAA"/>
    <s v="AAA"/>
    <s v="Recherche active"/>
    <s v=""/>
    <s v=""/>
    <s v="AGENT D'ACCUEIL"/>
    <s v=""/>
    <s v=""/>
    <n v="212770"/>
  </r>
  <r>
    <n v="244732"/>
    <s v=""/>
    <d v="2022-07-19T21:32:03"/>
    <d v="2022-07-19T21:32:03"/>
    <s v=""/>
    <s v="AAA"/>
    <n v="16"/>
    <x v="57"/>
    <x v="0"/>
    <x v="0"/>
    <s v=""/>
    <x v="0"/>
    <s v="AAA"/>
    <s v="AAA"/>
    <s v="AAA"/>
    <s v="A traiter"/>
    <s v="Réponse à offre"/>
    <n v="2"/>
    <n v="0"/>
    <n v="0"/>
    <n v="0"/>
    <d v="2022-05-20T16:36:06"/>
    <x v="129"/>
    <d v="2022-07-19T21:32:03"/>
    <d v="2022-07-19T19:32:03"/>
    <n v="205273"/>
    <s v="Front Office"/>
    <s v="BBB"/>
    <s v="BBB"/>
    <s v="Recherche active"/>
    <s v=""/>
    <s v=""/>
    <s v=""/>
    <s v=""/>
    <s v=""/>
    <n v="205273"/>
  </r>
  <r>
    <n v="244733"/>
    <s v=""/>
    <d v="2022-07-19T21:42:13"/>
    <d v="2022-07-19T21:42:13"/>
    <s v=""/>
    <s v="AAA"/>
    <n v="13"/>
    <x v="17"/>
    <x v="0"/>
    <x v="0"/>
    <s v=""/>
    <x v="0"/>
    <s v="BBB"/>
    <s v="BBB"/>
    <s v="BBB"/>
    <s v="A traiter"/>
    <s v="Réponse à offre"/>
    <n v="8"/>
    <n v="0"/>
    <n v="0"/>
    <n v="0"/>
    <d v="2022-07-19T21:42:12"/>
    <x v="130"/>
    <d v="2022-07-19T21:42:13"/>
    <d v="2022-07-19T19:42:13"/>
    <n v="212771"/>
    <s v="Front Office"/>
    <s v="CCC"/>
    <s v="CCC"/>
    <s v="Recherche active"/>
    <s v=""/>
    <s v=""/>
    <s v=""/>
    <s v=""/>
    <s v=""/>
    <n v="212771"/>
  </r>
  <r>
    <n v="244734"/>
    <s v=""/>
    <d v="2022-07-19T21:43:23"/>
    <d v="2022-07-19T21:43:22"/>
    <s v=""/>
    <s v="AAA"/>
    <n v="13"/>
    <x v="75"/>
    <x v="0"/>
    <x v="0"/>
    <s v=""/>
    <x v="0"/>
    <s v="CCC"/>
    <s v="CCC"/>
    <s v="CCC"/>
    <s v="A traiter"/>
    <s v="Réponse à offre"/>
    <n v="1"/>
    <n v="0"/>
    <n v="0"/>
    <n v="0"/>
    <d v="2022-07-19T21:43:22"/>
    <x v="131"/>
    <d v="2022-07-20T00:20:13"/>
    <d v="2022-07-19T19:47:23"/>
    <n v="212772"/>
    <s v="Front Office"/>
    <s v="DDD"/>
    <s v="DDD"/>
    <s v="Recherche active"/>
    <s v=""/>
    <s v=""/>
    <s v="AGENT D'ENCADREMENT D'EXPLOITATION"/>
    <s v=""/>
    <s v="Temps complet"/>
    <n v="212772"/>
  </r>
  <r>
    <n v="244735"/>
    <s v=""/>
    <d v="2022-07-19T21:47:26"/>
    <d v="2022-07-19T21:47:26"/>
    <s v=""/>
    <s v="AAA"/>
    <n v="16"/>
    <x v="76"/>
    <x v="0"/>
    <x v="0"/>
    <s v=""/>
    <x v="0"/>
    <s v="DDD"/>
    <s v="DDD"/>
    <s v="DDD"/>
    <s v="A traiter"/>
    <s v="Réponse à offre"/>
    <n v="1"/>
    <n v="0"/>
    <n v="0"/>
    <n v="0"/>
    <d v="2022-07-19T12:41:48"/>
    <x v="132"/>
    <d v="2022-07-19T21:47:26"/>
    <d v="2022-07-19T19:47:26"/>
    <n v="212720"/>
    <s v="Front Office"/>
    <s v="EEE"/>
    <s v="EEE"/>
    <s v="Recherche active"/>
    <s v=""/>
    <s v=""/>
    <s v=""/>
    <s v=""/>
    <s v=""/>
    <n v="212720"/>
  </r>
  <r>
    <n v="244724"/>
    <s v=""/>
    <d v="2022-07-19T19:35:09"/>
    <d v="2022-07-19T19:35:08"/>
    <s v=""/>
    <s v="AAA"/>
    <n v="12"/>
    <x v="77"/>
    <x v="0"/>
    <x v="0"/>
    <s v=""/>
    <x v="0"/>
    <s v="EEE"/>
    <s v="EEE"/>
    <s v="EEE"/>
    <s v="A traiter"/>
    <s v="Réponse à offre"/>
    <n v="1"/>
    <n v="0"/>
    <n v="0"/>
    <n v="0"/>
    <d v="2022-07-12T23:46:17"/>
    <x v="133"/>
    <d v="2022-07-19T19:35:09"/>
    <d v="2022-07-19T17:35:09"/>
    <n v="212152"/>
    <s v="Front Office"/>
    <s v="FFF"/>
    <s v="FFF"/>
    <s v="Recherche active"/>
    <s v=""/>
    <s v=""/>
    <s v=""/>
    <s v=""/>
    <s v=""/>
    <n v="212152"/>
  </r>
  <r>
    <n v="244725"/>
    <s v=""/>
    <d v="2022-07-19T19:37:11"/>
    <d v="2022-07-19T19:37:11"/>
    <s v=""/>
    <s v="AAA"/>
    <n v="19"/>
    <x v="53"/>
    <x v="0"/>
    <x v="0"/>
    <s v=""/>
    <x v="0"/>
    <s v="FFF"/>
    <s v="FFF"/>
    <s v="FFF"/>
    <s v="A traiter"/>
    <s v="Réponse à offre"/>
    <n v="3"/>
    <n v="0"/>
    <n v="0"/>
    <n v="0"/>
    <d v="2022-07-19T15:00:02"/>
    <x v="134"/>
    <d v="2022-07-19T19:37:11"/>
    <d v="2022-07-19T17:37:11"/>
    <n v="212734"/>
    <s v="Front Office"/>
    <s v="GGG"/>
    <s v="GGG"/>
    <s v="Recherche active"/>
    <s v=""/>
    <s v=""/>
    <s v=""/>
    <s v=""/>
    <s v=""/>
    <n v="212734"/>
  </r>
  <r>
    <n v="244726"/>
    <s v=""/>
    <d v="2022-07-19T19:59:51"/>
    <d v="2022-07-19T19:59:51"/>
    <s v=""/>
    <s v="AAA"/>
    <n v="19"/>
    <x v="45"/>
    <x v="0"/>
    <x v="0"/>
    <s v=""/>
    <x v="0"/>
    <s v="GGG"/>
    <s v="GGG"/>
    <s v="GGG"/>
    <s v="A traiter"/>
    <s v="Réponse à offre"/>
    <n v="6"/>
    <n v="0"/>
    <n v="0"/>
    <n v="0"/>
    <d v="2022-07-19T19:59:51"/>
    <x v="135"/>
    <d v="2022-07-19T19:59:51"/>
    <d v="2022-07-19T17:59:51"/>
    <n v="212766"/>
    <s v="Front Office"/>
    <s v="HHH"/>
    <s v="HHH"/>
    <s v="Recherche active"/>
    <s v=""/>
    <s v=""/>
    <s v=""/>
    <s v=""/>
    <s v=""/>
    <n v="212766"/>
  </r>
  <r>
    <n v="244727"/>
    <s v=""/>
    <d v="2022-07-19T20:04:15"/>
    <d v="2022-07-19T20:04:15"/>
    <s v=""/>
    <s v="AAA"/>
    <n v="13"/>
    <x v="20"/>
    <x v="3"/>
    <x v="1"/>
    <s v="INGENIEUR D'ETUDES H/F"/>
    <x v="3"/>
    <s v="HHH"/>
    <s v="HHH"/>
    <s v="HHH"/>
    <s v="A traiter"/>
    <s v="Réponse à offre"/>
    <n v="7"/>
    <n v="0"/>
    <n v="0"/>
    <n v="0"/>
    <d v="2021-09-02T17:52:47"/>
    <x v="136"/>
    <d v="2022-07-19T20:04:15"/>
    <d v="2022-07-19T18:04:15"/>
    <n v="160346"/>
    <s v="Front Office"/>
    <s v="Administrateur Administrateur"/>
    <s v="Administrateur Administrateur"/>
    <s v="Recherche active"/>
    <s v=""/>
    <s v=""/>
    <s v="RESPONSABLE DEVELOPPEMENT COMMERCIAL"/>
    <s v=""/>
    <s v=""/>
    <n v="160346"/>
  </r>
  <r>
    <n v="244728"/>
    <s v=""/>
    <d v="2022-07-19T20:21:00"/>
    <d v="2022-07-19T20:21:00"/>
    <s v=""/>
    <s v="AAA"/>
    <n v="10"/>
    <x v="67"/>
    <x v="0"/>
    <x v="0"/>
    <s v=""/>
    <x v="0"/>
    <s v="AAA"/>
    <s v="AAA"/>
    <s v="AAA"/>
    <s v="A traiter"/>
    <s v="Réponse à offre"/>
    <n v="2"/>
    <n v="0"/>
    <n v="0"/>
    <n v="0"/>
    <d v="2022-07-19T20:21:00"/>
    <x v="137"/>
    <d v="2022-07-19T20:21:00"/>
    <d v="2022-07-19T18:21:00"/>
    <n v="212767"/>
    <s v="Front Office"/>
    <s v="AAA"/>
    <s v="AAA"/>
    <s v="Recherche active"/>
    <s v=""/>
    <s v=""/>
    <s v=""/>
    <s v=""/>
    <s v=""/>
    <n v="212767"/>
  </r>
  <r>
    <n v="244729"/>
    <s v=""/>
    <d v="2022-07-19T20:29:00"/>
    <d v="2022-07-19T20:29:00"/>
    <s v=""/>
    <s v="AAA"/>
    <n v="10"/>
    <x v="45"/>
    <x v="0"/>
    <x v="0"/>
    <s v=""/>
    <x v="0"/>
    <s v="BBB"/>
    <s v="BBB"/>
    <s v="BBB"/>
    <s v="A traiter"/>
    <s v="Réponse à offre"/>
    <n v="6"/>
    <n v="0"/>
    <n v="0"/>
    <n v="0"/>
    <d v="2022-07-19T20:29:00"/>
    <x v="138"/>
    <d v="2022-07-19T20:29:00"/>
    <d v="2022-07-19T18:29:00"/>
    <n v="212768"/>
    <s v="Front Office"/>
    <s v="BBB"/>
    <s v="BBB"/>
    <s v="Recherche active"/>
    <s v=""/>
    <s v=""/>
    <s v=""/>
    <s v=""/>
    <s v=""/>
    <n v="212768"/>
  </r>
  <r>
    <n v="244718"/>
    <s v=""/>
    <d v="2022-07-19T18:54:15"/>
    <d v="2022-07-19T18:54:15"/>
    <d v="2022-07-19T18:54:15"/>
    <s v="AAA"/>
    <n v="10"/>
    <x v="0"/>
    <x v="0"/>
    <x v="0"/>
    <s v=""/>
    <x v="0"/>
    <s v="CCC"/>
    <s v="CCC"/>
    <s v="CCC"/>
    <s v="A traiter"/>
    <s v="Candidature spontanée"/>
    <n v="1048435"/>
    <n v="0"/>
    <n v="0"/>
    <n v="0"/>
    <d v="2022-07-19T18:54:14"/>
    <x v="139"/>
    <d v="2022-07-19T18:55:51"/>
    <d v="2022-07-19T16:55:51"/>
    <n v="212761"/>
    <s v="Front Office"/>
    <s v="CCC"/>
    <s v="CCC"/>
    <s v="Recherche active"/>
    <s v=""/>
    <s v=""/>
    <s v="AGENT D'ENCADREMENT D'EXPLOITATION"/>
    <s v=""/>
    <s v=""/>
    <n v="212761"/>
  </r>
  <r>
    <n v="244719"/>
    <s v=""/>
    <d v="2022-07-19T18:55:51"/>
    <d v="2022-07-19T18:55:51"/>
    <s v=""/>
    <s v="AAA"/>
    <n v="16"/>
    <x v="78"/>
    <x v="0"/>
    <x v="0"/>
    <s v=""/>
    <x v="0"/>
    <s v="DDD"/>
    <s v="DDD"/>
    <s v="DDD"/>
    <s v="A traiter"/>
    <s v="Réponse à offre"/>
    <n v="1"/>
    <n v="0"/>
    <n v="0"/>
    <n v="0"/>
    <d v="2022-07-19T18:54:14"/>
    <x v="139"/>
    <d v="2022-07-19T18:55:51"/>
    <d v="2022-07-19T16:55:51"/>
    <n v="212761"/>
    <s v="Front Office"/>
    <s v="DDD"/>
    <s v="DDD"/>
    <s v="Recherche active"/>
    <s v=""/>
    <s v=""/>
    <s v="AGENT D'ENCADREMENT D'EXPLOITATION"/>
    <s v=""/>
    <s v=""/>
    <n v="212761"/>
  </r>
  <r>
    <n v="244720"/>
    <s v=""/>
    <d v="2022-07-19T18:58:11"/>
    <d v="2022-07-19T18:58:11"/>
    <s v=""/>
    <s v="AAA"/>
    <n v="13"/>
    <x v="79"/>
    <x v="0"/>
    <x v="0"/>
    <s v=""/>
    <x v="0"/>
    <s v="EEE"/>
    <s v="EEE"/>
    <s v="EEE"/>
    <s v="A traiter"/>
    <s v="Réponse à offre"/>
    <n v="1"/>
    <n v="0"/>
    <n v="0"/>
    <n v="0"/>
    <d v="2022-07-19T18:58:11"/>
    <x v="140"/>
    <d v="2022-07-19T18:58:11"/>
    <d v="2022-07-19T16:58:11"/>
    <n v="212762"/>
    <s v="Front Office"/>
    <s v="EEE"/>
    <s v="EEE"/>
    <s v="Recherche active"/>
    <s v=""/>
    <s v=""/>
    <s v="RESPONSABLE CHANTIER"/>
    <s v=""/>
    <s v=""/>
    <n v="212762"/>
  </r>
  <r>
    <n v="244721"/>
    <s v=""/>
    <d v="2022-07-19T19:03:04"/>
    <d v="2022-07-19T19:03:04"/>
    <d v="2022-07-19T19:03:04"/>
    <s v="AAA"/>
    <n v="14"/>
    <x v="0"/>
    <x v="0"/>
    <x v="0"/>
    <s v=""/>
    <x v="0"/>
    <s v="FFF"/>
    <s v="FFF"/>
    <s v="FFF"/>
    <s v="A traiter"/>
    <s v="Candidature spontanée"/>
    <n v="1048435"/>
    <n v="0"/>
    <n v="0"/>
    <n v="0"/>
    <d v="2022-07-19T19:03:04"/>
    <x v="141"/>
    <d v="2022-07-19T19:03:04"/>
    <d v="2022-07-19T17:03:04"/>
    <n v="212763"/>
    <s v="Front Office"/>
    <s v="FFF"/>
    <s v="FFF"/>
    <s v="Recherche active"/>
    <s v=""/>
    <s v=""/>
    <s v="HOTE(SSE) D'ACCUEIL"/>
    <s v=""/>
    <s v=""/>
    <n v="2127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DAF559-09FD-46E0-9A69-45F1FCC48217}" name="Tableau croisé dynamique3" cacheId="69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rowHeaderCaption="Référence de l'offre">
  <location ref="A10:E90" firstHeaderRow="0" firstDataRow="1" firstDataCol="1" rowPageCount="8" colPageCount="1"/>
  <pivotFields count="40">
    <pivotField showAll="0" defaultSubtotal="0"/>
    <pivotField showAll="0" defaultSubtotal="0"/>
    <pivotField numFmtId="22" showAll="0" defaultSubtotal="0"/>
    <pivotField showAll="0" defaultSubtotal="0"/>
    <pivotField showAll="0" defaultSubtotal="0"/>
    <pivotField showAll="0" defaultSubtotal="0"/>
    <pivotField showAll="0" defaultSubtotal="0"/>
    <pivotField name="Référence de l'offre" axis="axisRow" showAll="0" defaultSubtotal="0">
      <items count="3507">
        <item m="1" x="8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m="1" x="199"/>
        <item m="1" x="173"/>
        <item m="1" x="1032"/>
        <item m="1" x="1782"/>
        <item m="1" x="1982"/>
        <item m="1" x="3030"/>
        <item m="1" x="1557"/>
        <item m="1" x="1915"/>
        <item m="1" x="94"/>
        <item m="1" x="2650"/>
        <item m="1" x="1555"/>
        <item m="1" x="1012"/>
        <item m="1" x="1357"/>
        <item m="1" x="3037"/>
        <item m="1" x="1276"/>
        <item m="1" x="81"/>
        <item m="1" x="2897"/>
        <item m="1" x="164"/>
        <item m="1" x="221"/>
        <item m="1" x="1123"/>
        <item m="1" x="915"/>
        <item m="1" x="1262"/>
        <item m="1" x="943"/>
        <item m="1" x="1378"/>
        <item m="1" x="225"/>
        <item m="1" x="3500"/>
        <item m="1" x="1282"/>
        <item m="1" x="949"/>
        <item m="1" x="3146"/>
        <item m="1" x="2917"/>
        <item m="1" x="88"/>
        <item m="1" x="593"/>
        <item m="1" x="3021"/>
        <item m="1" x="3488"/>
        <item m="1" x="2193"/>
        <item m="1" x="1373"/>
        <item m="1" x="3398"/>
        <item m="1" x="1582"/>
        <item m="1" x="430"/>
        <item m="1" x="3277"/>
        <item m="1" x="339"/>
        <item m="1" x="627"/>
        <item m="1" x="3293"/>
        <item m="1" x="3368"/>
        <item m="1" x="2818"/>
        <item m="1" x="3029"/>
        <item m="1" x="192"/>
        <item m="1" x="1749"/>
        <item m="1" x="2862"/>
        <item m="1" x="853"/>
        <item m="1" x="2869"/>
        <item m="1" x="2096"/>
        <item m="1" x="1896"/>
        <item m="1" x="1006"/>
        <item m="1" x="1169"/>
        <item m="1" x="1579"/>
        <item m="1" x="519"/>
        <item m="1" x="2855"/>
        <item m="1" x="1977"/>
        <item m="1" x="327"/>
        <item m="1" x="2996"/>
        <item m="1" x="3353"/>
        <item m="1" x="2457"/>
        <item m="1" x="429"/>
        <item m="1" x="3141"/>
        <item m="1" x="2551"/>
        <item m="1" x="527"/>
        <item m="1" x="1493"/>
        <item m="1" x="1365"/>
        <item m="1" x="3012"/>
        <item m="1" x="156"/>
        <item m="1" x="93"/>
        <item m="1" x="944"/>
        <item m="1" x="1371"/>
        <item m="1" x="1478"/>
        <item m="1" x="1346"/>
        <item m="1" x="1688"/>
        <item m="1" x="1269"/>
        <item m="1" x="3153"/>
        <item m="1" x="725"/>
        <item m="1" x="643"/>
        <item m="1" x="1387"/>
        <item m="1" x="1372"/>
        <item m="1" x="1406"/>
        <item m="1" x="1160"/>
        <item m="1" x="3272"/>
        <item m="1" x="1682"/>
        <item m="1" x="3162"/>
        <item m="1" x="932"/>
        <item m="1" x="2674"/>
        <item m="1" x="3004"/>
        <item m="1" x="1566"/>
        <item m="1" x="1264"/>
        <item m="1" x="1150"/>
        <item m="1" x="2468"/>
        <item m="1" x="2714"/>
        <item m="1" x="2880"/>
        <item m="1" x="1492"/>
        <item m="1" x="955"/>
        <item m="1" x="537"/>
        <item m="1" x="948"/>
        <item m="1" x="1479"/>
        <item m="1" x="1382"/>
        <item m="1" x="3405"/>
        <item m="1" x="1776"/>
        <item m="1" x="846"/>
        <item m="1" x="1067"/>
        <item m="1" x="898"/>
        <item m="1" x="316"/>
        <item m="1" x="1155"/>
        <item m="1" x="1593"/>
        <item m="1" x="1380"/>
        <item m="1" x="2808"/>
        <item m="1" x="1048"/>
        <item m="1" x="3128"/>
        <item m="1" x="110"/>
        <item m="1" x="580"/>
        <item m="1" x="1258"/>
        <item m="1" x="1587"/>
        <item m="1" x="1733"/>
        <item m="1" x="1393"/>
        <item m="1" x="906"/>
        <item m="1" x="102"/>
        <item m="1" x="420"/>
        <item m="1" x="1689"/>
        <item m="1" x="521"/>
        <item m="1" x="3073"/>
        <item m="1" x="3007"/>
        <item m="1" x="3236"/>
        <item m="1" x="435"/>
        <item m="1" x="302"/>
        <item m="1" x="2332"/>
        <item m="1" x="334"/>
        <item m="1" x="416"/>
        <item m="1" x="328"/>
        <item m="1" x="3118"/>
        <item m="1" x="526"/>
        <item m="1" x="528"/>
        <item m="1" x="1991"/>
        <item m="1" x="86"/>
        <item m="1" x="1718"/>
        <item m="1" x="1831"/>
        <item m="1" x="2675"/>
        <item m="1" x="1404"/>
        <item m="1" x="960"/>
        <item m="1" x="3383"/>
        <item m="1" x="3372"/>
        <item m="1" x="1060"/>
        <item m="1" x="628"/>
        <item m="1" x="314"/>
        <item m="1" x="2924"/>
        <item m="1" x="2740"/>
        <item m="1" x="2204"/>
        <item m="1" x="2481"/>
        <item m="1" x="1485"/>
        <item m="1" x="1886"/>
        <item m="1" x="2975"/>
        <item m="1" x="609"/>
        <item m="1" x="134"/>
        <item m="1" x="1498"/>
        <item m="1" x="1658"/>
        <item m="1" x="2793"/>
        <item m="1" x="1824"/>
        <item m="1" x="436"/>
        <item m="1" x="732"/>
        <item m="1" x="1484"/>
        <item m="1" x="2751"/>
        <item m="1" x="1154"/>
        <item m="1" x="1379"/>
        <item m="1" x="1011"/>
        <item m="1" x="3319"/>
        <item m="1" x="1680"/>
        <item m="1" x="293"/>
        <item m="1" x="1162"/>
        <item m="1" x="1649"/>
        <item m="1" x="680"/>
        <item m="1" x="2628"/>
        <item m="1" x="3276"/>
        <item m="1" x="2550"/>
        <item m="1" x="2029"/>
        <item m="1" x="183"/>
        <item m="1" x="3354"/>
        <item m="1" x="638"/>
        <item m="1" x="1021"/>
        <item m="1" x="95"/>
        <item m="1" x="443"/>
        <item m="1" x="1922"/>
        <item m="1" x="1161"/>
        <item m="1" x="191"/>
        <item m="1" x="1564"/>
        <item m="1" x="2509"/>
        <item m="1" x="2436"/>
        <item m="1" x="1573"/>
        <item m="1" x="701"/>
        <item m="1" x="2968"/>
        <item m="1" x="3271"/>
        <item m="1" x="3446"/>
        <item m="1" x="1156"/>
        <item m="1" x="1249"/>
        <item m="1" x="2899"/>
        <item m="1" x="2316"/>
        <item m="1" x="717"/>
        <item m="1" x="1452"/>
        <item m="1" x="1043"/>
        <item m="1" x="3256"/>
        <item m="1" x="113"/>
        <item m="1" x="830"/>
        <item m="1" x="632"/>
        <item m="1" x="1191"/>
        <item m="1" x="3221"/>
        <item m="1" x="706"/>
        <item m="1" x="1040"/>
        <item m="1" x="1270"/>
        <item m="1" x="1168"/>
        <item m="1" x="2868"/>
        <item m="1" x="2986"/>
        <item m="1" x="614"/>
        <item m="1" x="532"/>
        <item m="1" x="423"/>
        <item m="1" x="485"/>
        <item m="1" x="213"/>
        <item m="1" x="431"/>
        <item m="1" x="3016"/>
        <item m="1" x="3079"/>
        <item m="1" x="2951"/>
        <item m="1" x="1330"/>
        <item m="1" x="2533"/>
        <item m="1" x="599"/>
        <item m="1" x="484"/>
        <item m="1" x="1675"/>
        <item m="1" x="3478"/>
        <item m="1" x="291"/>
        <item m="1" x="3391"/>
        <item m="1" x="3113"/>
        <item m="1" x="1347"/>
        <item m="1" x="1275"/>
        <item m="1" x="1386"/>
        <item m="1" x="1809"/>
        <item m="1" x="323"/>
        <item m="1" x="608"/>
        <item m="1" x="1047"/>
        <item m="1" x="1667"/>
        <item m="1" x="3265"/>
        <item m="1" x="921"/>
        <item m="1" x="1471"/>
        <item m="1" x="407"/>
        <item m="1" x="1481"/>
        <item m="1" x="3091"/>
        <item m="1" x="3499"/>
        <item m="1" x="804"/>
        <item m="1" x="2075"/>
        <item m="1" x="2524"/>
        <item m="1" x="3360"/>
        <item m="1" x="1364"/>
        <item m="1" x="2970"/>
        <item m="1" x="2619"/>
        <item m="1" x="1257"/>
        <item m="1" x="723"/>
        <item m="1" x="631"/>
        <item m="1" x="740"/>
        <item m="1" x="129"/>
        <item m="1" x="3246"/>
        <item m="1" x="1356"/>
        <item m="1" x="309"/>
        <item m="1" x="1338"/>
        <item m="1" x="2783"/>
        <item m="1" x="3369"/>
        <item m="1" x="1597"/>
        <item m="1" x="80"/>
        <item m="1" x="1022"/>
        <item m="1" x="1059"/>
        <item m="1" x="3285"/>
        <item m="1" x="1256"/>
        <item m="1" x="1121"/>
        <item m="1" x="292"/>
        <item m="1" x="2822"/>
        <item m="1" x="1116"/>
        <item m="1" x="2916"/>
        <item m="1" x="930"/>
        <item m="1" x="923"/>
        <item m="1" x="525"/>
        <item m="1" x="170"/>
        <item m="1" x="845"/>
        <item m="1" x="724"/>
        <item m="1" x="2706"/>
        <item m="1" x="1263"/>
        <item m="1" x="942"/>
        <item m="1" x="2564"/>
        <item m="1" x="1693"/>
        <item m="1" x="212"/>
        <item m="1" x="3266"/>
        <item m="1" x="2759"/>
        <item m="1" x="2127"/>
        <item m="1" x="1870"/>
        <item m="1" x="1444"/>
        <item m="1" x="3136"/>
        <item m="1" x="2739"/>
        <item m="1" x="1472"/>
        <item m="1" x="2909"/>
        <item m="1" x="1337"/>
        <item m="1" x="625"/>
        <item m="1" x="637"/>
        <item m="1" x="2496"/>
        <item m="1" x="390"/>
        <item m="1" x="220"/>
        <item m="1" x="789"/>
        <item m="1" x="1549"/>
        <item m="1" x="1030"/>
        <item m="1" x="3244"/>
        <item m="1" x="2600"/>
        <item m="1" x="726"/>
        <item m="1" x="377"/>
        <item m="1" x="1476"/>
        <item m="1" x="2738"/>
        <item m="1" x="1039"/>
        <item m="1" x="3477"/>
        <item m="1" x="1042"/>
        <item m="1" x="3270"/>
        <item m="1" x="268"/>
        <item m="1" x="616"/>
        <item m="1" x="690"/>
        <item m="1" x="2581"/>
        <item m="1" x="513"/>
        <item m="1" x="937"/>
        <item m="1" x="1445"/>
        <item m="1" x="931"/>
        <item m="1" x="2325"/>
        <item m="1" x="439"/>
        <item m="1" x="3404"/>
        <item m="1" x="3371"/>
        <item m="1" x="3258"/>
        <item m="1" x="541"/>
        <item m="1" x="620"/>
        <item m="1" x="1033"/>
        <item m="1" x="3361"/>
        <item m="1" x="536"/>
        <item m="1" x="520"/>
        <item m="1" x="815"/>
        <item m="1" x="2266"/>
        <item m="1" x="1901"/>
        <item m="1" x="2307"/>
        <item m="1" x="829"/>
        <item m="1" x="3052"/>
        <item m="1" x="1222"/>
        <item m="1" x="2647"/>
        <item m="1" x="139"/>
        <item m="1" x="1528"/>
        <item m="1" x="1459"/>
        <item m="1" x="938"/>
        <item m="1" x="2629"/>
        <item m="1" x="731"/>
        <item m="1" x="3382"/>
        <item m="1" x="2717"/>
        <item m="1" x="2679"/>
        <item m="1" x="273"/>
        <item m="1" x="3415"/>
        <item m="1" x="322"/>
        <item m="1" x="3017"/>
        <item m="1" x="615"/>
        <item m="1" x="3450"/>
        <item m="1" x="422"/>
        <item m="1" x="3022"/>
        <item m="1" x="1238"/>
        <item m="1" x="3487"/>
        <item m="1" x="3460"/>
        <item m="1" x="797"/>
        <item m="1" x="1698"/>
        <item m="1" x="2833"/>
        <item m="1" x="3090"/>
        <item m="1" x="2788"/>
        <item m="1" x="321"/>
        <item m="1" x="2794"/>
        <item m="1" x="2407"/>
        <item m="1" x="2558"/>
        <item m="1" x="1074"/>
        <item m="1" x="1389"/>
        <item m="1" x="783"/>
        <item m="1" x="1581"/>
        <item m="1" x="1659"/>
        <item m="1" x="304"/>
        <item m="1" x="1863"/>
        <item m="1" x="1141"/>
        <item m="1" x="2308"/>
        <item m="1" x="1023"/>
        <item m="1" x="383"/>
        <item m="1" x="320"/>
        <item m="1" x="2392"/>
        <item m="1" x="3457"/>
        <item m="1" x="1149"/>
        <item m="1" x="2006"/>
        <item m="1" x="831"/>
        <item m="1" x="709"/>
        <item m="1" x="1248"/>
        <item m="1" x="3498"/>
        <item m="1" x="3134"/>
        <item m="1" x="3135"/>
        <item m="1" x="2735"/>
        <item m="1" x="1041"/>
        <item m="1" x="2451"/>
        <item m="1" x="2890"/>
        <item m="1" x="2482"/>
        <item m="1" x="87"/>
        <item m="1" x="1228"/>
        <item m="1" x="1370"/>
        <item m="1" x="3011"/>
        <item m="1" x="1105"/>
        <item m="1" x="189"/>
        <item m="1" x="1247"/>
        <item m="1" x="834"/>
        <item m="1" x="1131"/>
        <item m="1" x="3381"/>
        <item m="1" x="959"/>
        <item m="1" x="1130"/>
        <item m="1" x="1548"/>
        <item m="1" x="398"/>
        <item m="1" x="689"/>
        <item m="1" x="412"/>
        <item m="1" x="2620"/>
        <item m="1" x="626"/>
        <item m="1" x="1961"/>
        <item m="1" x="1148"/>
        <item m="1" x="171"/>
        <item m="1" x="408"/>
        <item m="1" x="1348"/>
        <item m="1" x="198"/>
        <item m="1" x="1955"/>
        <item m="1" x="514"/>
        <item m="1" x="1949"/>
        <item m="1" x="205"/>
        <item m="1" x="2500"/>
        <item m="1" x="1415"/>
        <item m="1" x="308"/>
        <item m="1" x="2445"/>
        <item m="1" x="1458"/>
        <item m="1" x="3234"/>
        <item m="1" x="2021"/>
        <item m="1" x="2104"/>
        <item m="1" x="2296"/>
        <item m="1" x="3362"/>
        <item m="1" x="1237"/>
        <item m="1" x="3321"/>
        <item m="1" x="2662"/>
        <item m="1" x="531"/>
        <item m="1" x="3370"/>
        <item m="1" x="3291"/>
        <item m="1" x="2874"/>
        <item m="1" x="698"/>
        <item m="1" x="2000"/>
        <item m="1" x="1787"/>
        <item m="1" x="385"/>
        <item m="1" x="2989"/>
        <item m="1" x="613"/>
        <item m="1" x="3461"/>
        <item m="1" x="2425"/>
        <item m="1" x="2661"/>
        <item m="1" x="248"/>
        <item m="1" x="1591"/>
        <item m="1" x="866"/>
        <item m="1" x="1565"/>
        <item m="1" x="2767"/>
        <item m="1" x="2424"/>
        <item m="1" x="2391"/>
        <item m="1" x="1613"/>
        <item m="1" x="3140"/>
        <item m="1" x="594"/>
        <item m="1" x="922"/>
        <item m="1" x="2953"/>
        <item m="1" x="3380"/>
        <item m="1" x="3120"/>
        <item m="1" x="3359"/>
        <item m="1" x="1317"/>
        <item m="1" x="415"/>
        <item m="1" x="3232"/>
        <item m="1" x="3331"/>
        <item m="1" x="3489"/>
        <item m="1" x="2442"/>
        <item m="1" x="1882"/>
        <item m="1" x="2209"/>
        <item m="1" x="2889"/>
        <item m="1" x="905"/>
        <item m="1" x="1182"/>
        <item m="1" x="2077"/>
        <item m="1" x="2908"/>
        <item m="1" x="355"/>
        <item m="1" x="1031"/>
        <item m="1" x="3449"/>
        <item m="1" x="1414"/>
        <item m="1" x="1309"/>
        <item m="1" x="716"/>
        <item m="1" x="707"/>
        <item m="1" x="414"/>
        <item m="1" x="2082"/>
        <item m="1" x="3166"/>
        <item m="1" x="822"/>
        <item m="1" x="1147"/>
        <item m="1" x="149"/>
        <item m="1" x="2036"/>
        <item m="1" x="1556"/>
        <item m="1" x="2553"/>
        <item m="1" x="3126"/>
        <item m="1" x="3098"/>
        <item m="1" x="3264"/>
        <item m="1" x="2782"/>
        <item m="1" x="600"/>
        <item m="1" x="180"/>
        <item m="1" x="3497"/>
        <item m="1" x="315"/>
        <item m="1" x="796"/>
        <item m="1" x="802"/>
        <item m="1" x="1124"/>
        <item m="1" x="1763"/>
        <item m="1" x="428"/>
        <item m="1" x="504"/>
        <item m="1" x="3257"/>
        <item m="1" x="530"/>
        <item m="1" x="1666"/>
        <item m="1" x="823"/>
        <item m="1" x="3061"/>
        <item m="1" x="1229"/>
        <item m="1" x="607"/>
        <item m="1" x="688"/>
        <item m="1" x="788"/>
        <item m="1" x="421"/>
        <item m="1" x="1466"/>
        <item m="1" x="914"/>
        <item m="1" x="172"/>
        <item m="1" x="2111"/>
        <item m="1" x="1451"/>
        <item m="1" x="391"/>
        <item m="1" x="495"/>
        <item m="1" x="3313"/>
        <item m="1" x="165"/>
        <item m="1" x="2907"/>
        <item m="1" x="814"/>
        <item m="1" x="124"/>
        <item m="1" x="2546"/>
        <item m="1" x="282"/>
        <item m="1" x="1536"/>
        <item m="1" x="3125"/>
        <item m="1" x="805"/>
        <item m="1" x="1849"/>
        <item m="1" x="3109"/>
        <item m="1" x="1398"/>
        <item m="1" x="204"/>
        <item m="1" x="1803"/>
        <item m="1" x="1355"/>
        <item m="1" x="3479"/>
        <item m="1" x="2654"/>
        <item m="1" x="1856"/>
        <item m="1" x="2603"/>
        <item m="1" x="2987"/>
        <item m="1" x="182"/>
        <item m="1" x="2898"/>
        <item m="1" x="708"/>
        <item m="1" x="2189"/>
        <item m="1" x="3172"/>
        <item m="1" x="2760"/>
        <item m="1" x="413"/>
        <item m="1" x="1302"/>
        <item m="1" x="2787"/>
        <item m="1" x="1796"/>
        <item m="1" x="1065"/>
        <item m="1" x="2956"/>
        <item m="1" x="2769"/>
        <item m="1" x="3127"/>
        <item m="1" x="2885"/>
        <item m="1" x="920"/>
        <item m="1" x="3046"/>
        <item m="1" x="1236"/>
        <item m="1" x="1254"/>
        <item m="1" x="303"/>
        <item m="1" x="2387"/>
        <item m="1" x="2004"/>
        <item m="1" x="1806"/>
        <item m="1" x="995"/>
        <item m="1" x="811"/>
        <item m="1" x="280"/>
        <item m="1" x="2668"/>
        <item m="1" x="1606"/>
        <item m="1" x="699"/>
        <item m="1" x="1140"/>
        <item m="1" x="3015"/>
        <item m="1" x="505"/>
        <item m="1" x="512"/>
        <item m="1" x="813"/>
        <item m="1" x="1627"/>
        <item m="1" x="1122"/>
        <item m="1" x="494"/>
        <item m="1" x="307"/>
        <item m="1" x="1422"/>
        <item m="1" x="406"/>
        <item m="1" x="929"/>
        <item m="1" x="2856"/>
        <item m="1" x="2324"/>
        <item m="1" x="3224"/>
        <item m="1" x="3003"/>
        <item m="1" x="163"/>
        <item m="1" x="190"/>
        <item m="1" x="1129"/>
        <item m="1" x="1908"/>
        <item m="1" x="361"/>
        <item m="1" x="2842"/>
        <item m="1" x="2081"/>
        <item m="1" x="1861"/>
        <item m="1" x="3233"/>
        <item m="1" x="2534"/>
        <item m="1" x="1438"/>
        <item m="1" x="2963"/>
        <item m="1" x="1099"/>
        <item m="1" x="2731"/>
        <item m="1" x="3010"/>
        <item m="1" x="2174"/>
        <item m="1" x="405"/>
        <item m="1" x="148"/>
        <item m="1" x="397"/>
        <item m="1" x="3208"/>
        <item m="1" x="3352"/>
        <item m="1" x="1976"/>
        <item m="1" x="1541"/>
        <item m="1" x="897"/>
        <item m="1" x="2195"/>
        <item m="1" x="3456"/>
        <item m="1" x="2276"/>
        <item m="1" x="503"/>
        <item m="1" x="1114"/>
        <item m="1" x="1007"/>
        <item m="1" x="2005"/>
        <item m="1" x="1808"/>
        <item m="1" x="1793"/>
        <item m="1" x="1750"/>
        <item m="1" x="912"/>
        <item m="1" x="3078"/>
        <item m="1" x="2100"/>
        <item m="1" x="1000"/>
        <item m="1" x="3486"/>
        <item m="1" x="2013"/>
        <item m="1" x="852"/>
        <item m="1" x="821"/>
        <item m="1" x="2326"/>
        <item m="1" x="2190"/>
        <item m="1" x="601"/>
        <item m="1" x="700"/>
        <item m="1" x="2208"/>
        <item m="1" x="2637"/>
        <item m="1" x="1504"/>
        <item m="1" x="2597"/>
        <item m="1" x="1201"/>
        <item m="1" x="2653"/>
        <item m="1" x="2995"/>
        <item m="1" x="511"/>
        <item m="1" x="1166"/>
        <item m="1" x="1778"/>
        <item m="1" x="181"/>
        <item m="1" x="2194"/>
        <item m="1" x="1823"/>
        <item m="1" x="1909"/>
        <item m="1" x="2888"/>
        <item m="1" x="3466"/>
        <item m="1" x="2210"/>
        <item m="1" x="3472"/>
        <item m="1" x="239"/>
        <item m="1" x="2778"/>
        <item m="1" x="1727"/>
        <item m="1" x="1005"/>
        <item m="1" x="3347"/>
        <item m="1" x="1802"/>
        <item m="1" x="1399"/>
        <item m="1" x="2774"/>
        <item m="1" x="592"/>
        <item m="1" x="3119"/>
        <item m="1" x="2015"/>
        <item m="1" x="1792"/>
        <item m="1" x="1797"/>
        <item m="1" x="1469"/>
        <item m="1" x="1113"/>
        <item m="1" x="3330"/>
        <item m="1" x="2979"/>
        <item m="1" x="2338"/>
        <item m="1" x="301"/>
        <item m="1" x="606"/>
        <item m="1" x="1547"/>
        <item m="1" x="672"/>
        <item m="1" x="3435"/>
        <item m="1" x="1929"/>
        <item m="1" x="1788"/>
        <item m="1" x="3343"/>
        <item m="1" x="1648"/>
        <item m="1" x="1683"/>
        <item m="1" x="1172"/>
        <item m="1" x="2853"/>
        <item m="1" x="587"/>
        <item m="1" x="1190"/>
        <item m="1" x="3002"/>
        <item m="1" x="3245"/>
        <item m="1" x="2297"/>
        <item m="1" x="3496"/>
        <item m="1" x="2847"/>
        <item m="1" x="1294"/>
        <item m="1" x="1801"/>
        <item m="1" x="396"/>
        <item m="1" x="2119"/>
        <item m="1" x="3243"/>
        <item m="1" x="3212"/>
        <item m="1" x="1515"/>
        <item m="1" x="586"/>
        <item m="1" x="3344"/>
        <item m="1" x="1145"/>
        <item m="1" x="2495"/>
        <item m="1" x="147"/>
        <item m="1" x="3199"/>
        <item m="1" x="1303"/>
        <item m="1" x="1699"/>
        <item m="1" x="3468"/>
        <item m="1" x="3345"/>
        <item m="1" x="2317"/>
        <item m="1" x="369"/>
        <item m="1" x="803"/>
        <item m="1" x="1139"/>
        <item m="1" x="1489"/>
        <item m="1" x="1773"/>
        <item m="1" x="1746"/>
        <item m="1" x="812"/>
        <item m="1" x="1692"/>
        <item m="1" x="2879"/>
        <item m="1" x="1329"/>
        <item m="1" x="290"/>
        <item m="1" x="2182"/>
        <item m="1" x="3097"/>
        <item m="1" x="1726"/>
        <item m="1" x="1943"/>
        <item m="1" x="2369"/>
        <item m="1" x="2274"/>
        <item m="1" x="1800"/>
        <item m="1" x="3000"/>
        <item m="1" x="913"/>
        <item m="1" x="1998"/>
        <item m="1" x="3107"/>
        <item m="1" x="384"/>
        <item m="1" x="378"/>
        <item m="1" x="896"/>
        <item m="1" x="2621"/>
        <item m="1" x="3402"/>
        <item m="1" x="1289"/>
        <item m="1" x="890"/>
        <item m="1" x="2539"/>
        <item m="1" x="2489"/>
        <item m="1" x="1694"/>
        <item m="1" x="2397"/>
        <item m="1" x="3504"/>
        <item m="1" x="2587"/>
        <item m="1" x="2875"/>
        <item m="1" x="1894"/>
        <item m="1" x="1554"/>
        <item m="1" x="1614"/>
        <item m="1" x="1153"/>
        <item m="1" x="269"/>
        <item m="1" x="154"/>
        <item m="1" x="1487"/>
        <item m="1" x="3255"/>
        <item m="1" x="2415"/>
        <item m="1" x="2541"/>
        <item m="1" x="2293"/>
        <item m="1" x="962"/>
        <item m="1" x="3053"/>
        <item m="1" x="2770"/>
        <item m="1" x="2693"/>
        <item m="1" x="2112"/>
        <item m="1" x="833"/>
        <item m="1" x="712"/>
        <item m="1" x="3308"/>
        <item m="1" x="3108"/>
        <item m="1" x="3192"/>
        <item m="1" x="3220"/>
        <item m="1" x="3101"/>
        <item m="1" x="2091"/>
        <item m="1" x="1395"/>
        <item m="1" x="2978"/>
        <item m="1" x="1621"/>
        <item m="1" x="1177"/>
        <item m="1" x="1645"/>
        <item m="1" x="1086"/>
        <item m="1" x="224"/>
        <item m="1" x="2854"/>
        <item m="1" x="1545"/>
        <item m="1" x="1540"/>
        <item m="1" x="3229"/>
        <item m="1" x="281"/>
        <item m="1" x="1167"/>
        <item m="1" x="1057"/>
        <item m="1" x="1104"/>
        <item m="1" x="1253"/>
        <item m="1" x="1345"/>
        <item m="1" x="3299"/>
        <item m="1" x="1523"/>
        <item m="1" x="1310"/>
        <item m="1" x="2217"/>
        <item m="1" x="2591"/>
        <item m="1" x="3467"/>
        <item m="1" x="2848"/>
        <item m="1" x="2224"/>
        <item m="1" x="736"/>
        <item m="1" x="1936"/>
        <item m="1" x="1505"/>
        <item m="1" x="2727"/>
        <item m="1" x="2374"/>
        <item m="1" x="2746"/>
        <item m="1" x="2003"/>
        <item m="1" x="2646"/>
        <item m="1" x="1604"/>
        <item m="1" x="2203"/>
        <item m="1" x="2507"/>
        <item m="1" x="2183"/>
        <item m="1" x="1522"/>
        <item m="1" x="2836"/>
        <item m="1" x="1739"/>
        <item m="1" x="3179"/>
        <item m="1" x="2432"/>
        <item m="1" x="3211"/>
        <item m="1" x="2494"/>
        <item m="1" x="2072"/>
        <item m="1" x="1598"/>
        <item m="1" x="270"/>
        <item m="1" x="3070"/>
        <item m="1" x="2864"/>
        <item m="1" x="2612"/>
        <item m="1" x="2617"/>
        <item m="1" x="3328"/>
        <item m="1" x="1814"/>
        <item m="1" x="2835"/>
        <item m="1" x="2405"/>
        <item m="1" x="2994"/>
        <item m="1" x="1383"/>
        <item m="1" x="1907"/>
        <item m="1" x="2990"/>
        <item m="1" x="2540"/>
        <item m="1" x="2713"/>
        <item m="1" x="2766"/>
        <item m="1" x="2517"/>
        <item m="1" x="2314"/>
        <item m="1" x="130"/>
        <item m="1" x="1678"/>
        <item m="1" x="1506"/>
        <item m="1" x="1815"/>
        <item m="1" x="1681"/>
        <item m="1" x="1171"/>
        <item m="1" x="2758"/>
        <item m="1" x="1914"/>
        <item m="1" x="258"/>
        <item m="1" x="958"/>
        <item m="1" x="3081"/>
        <item m="1" x="253"/>
        <item m="1" x="2729"/>
        <item m="1" x="1483"/>
        <item m="1" x="1734"/>
        <item m="1" x="2841"/>
        <item m="1" x="1710"/>
        <item m="1" x="2757"/>
        <item m="1" x="1165"/>
        <item m="1" x="3336"/>
        <item m="1" x="2120"/>
        <item m="1" x="2638"/>
        <item m="1" x="2398"/>
        <item m="1" x="2106"/>
        <item m="1" x="1884"/>
        <item m="1" x="2382"/>
        <item m="1" x="2525"/>
        <item m="1" x="1923"/>
        <item m="1" x="3089"/>
        <item m="1" x="3066"/>
        <item m="1" x="977"/>
        <item m="1" x="2752"/>
        <item m="1" x="2277"/>
        <item m="1" x="1775"/>
        <item m="1" x="2861"/>
        <item m="1" x="3210"/>
        <item m="1" x="2478"/>
        <item m="1" x="964"/>
        <item m="1" x="3439"/>
        <item m="1" x="2710"/>
        <item m="1" x="2288"/>
        <item m="1" x="2721"/>
        <item m="1" x="1514"/>
        <item m="1" x="1462"/>
        <item m="1" x="3314"/>
        <item m="1" x="1687"/>
        <item m="1" x="2022"/>
        <item m="1" x="3072"/>
        <item m="1" x="261"/>
        <item m="1" x="2611"/>
        <item m="1" x="1405"/>
        <item m="1" x="2492"/>
        <item m="1" x="3080"/>
        <item m="1" x="2306"/>
        <item m="1" x="2730"/>
        <item m="1" x="2846"/>
        <item m="1" x="1183"/>
        <item m="1" x="1725"/>
        <item m="1" x="2598"/>
        <item m="1" x="1607"/>
        <item m="1" x="2504"/>
        <item m="1" x="2097"/>
        <item m="1" x="2750"/>
        <item m="1" x="1807"/>
        <item m="1" x="3186"/>
        <item m="1" x="2863"/>
        <item m="1" x="1295"/>
        <item m="1" x="1482"/>
        <item m="1" x="3071"/>
        <item m="1" x="1913"/>
        <item m="1" x="2090"/>
        <item m="1" x="2105"/>
        <item m="1" x="1898"/>
        <item m="1" x="3100"/>
        <item m="1" x="2020"/>
        <item m="1" x="2373"/>
        <item m="1" x="2952"/>
        <item m="1" x="3320"/>
        <item m="1" x="1301"/>
        <item m="1" x="1703"/>
        <item m="1" x="2287"/>
        <item m="1" x="2609"/>
        <item m="1" x="2969"/>
        <item m="1" x="140"/>
        <item m="1" x="2503"/>
        <item m="1" x="970"/>
        <item m="1" x="2692"/>
        <item m="1" x="2012"/>
        <item m="1" x="1620"/>
        <item m="1" x="2406"/>
        <item m="1" x="2302"/>
        <item m="1" x="1717"/>
        <item m="1" x="2281"/>
        <item m="1" x="2093"/>
        <item m="1" x="2768"/>
        <item m="1" x="2177"/>
        <item m="1" x="3440"/>
        <item m="1" x="1716"/>
        <item m="1" x="3059"/>
        <item m="1" x="2579"/>
        <item m="1" x="2720"/>
        <item m="1" x="2064"/>
        <item m="1" x="2957"/>
        <item m="1" x="2202"/>
        <item m="1" x="2085"/>
        <item m="1" x="2749"/>
        <item m="1" x="2532"/>
        <item m="1" x="1080"/>
        <item m="1" x="3058"/>
        <item m="1" x="2932"/>
        <item m="1" x="1605"/>
        <item m="1" x="2169"/>
        <item m="1" x="877"/>
        <item m="1" x="3338"/>
        <item m="1" x="3193"/>
        <item m="1" x="2845"/>
        <item m="1" x="2161"/>
        <item m="1" x="1377"/>
        <item m="1" x="2977"/>
        <item m="1" x="3201"/>
        <item m="1" x="2118"/>
        <item m="1" x="2607"/>
        <item m="1" x="1704"/>
        <item m="1" x="3433"/>
        <item m="1" x="2949"/>
        <item m="1" x="1672"/>
        <item m="1" x="2515"/>
        <item m="1" x="2180"/>
        <item m="1" x="2290"/>
        <item m="1" x="953"/>
        <item m="1" x="1760"/>
        <item m="1" x="2604"/>
        <item m="1" x="1928"/>
        <item m="1" x="2028"/>
        <item m="1" x="2260"/>
        <item m="1" x="1325"/>
        <item m="1" x="2199"/>
        <item m="1" x="1988"/>
        <item m="1" x="1996"/>
        <item m="1" x="1612"/>
        <item m="1" x="2414"/>
        <item m="1" x="2185"/>
        <item m="1" x="2187"/>
        <item m="1" x="2396"/>
        <item m="1" x="1595"/>
        <item m="1" x="1769"/>
        <item m="1" x="3222"/>
        <item m="1" x="2523"/>
        <item m="1" x="419"/>
        <item m="1" x="3309"/>
        <item m="1" x="3312"/>
        <item m="1" x="1879"/>
        <item m="1" x="1686"/>
        <item m="1" x="1391"/>
        <item m="1" x="1580"/>
        <item m="1" x="2262"/>
        <item m="1" x="2402"/>
        <item m="1" x="2516"/>
        <item m="1" x="2076"/>
        <item m="1" x="1697"/>
        <item m="1" x="2390"/>
        <item m="1" x="2962"/>
        <item m="1" x="2810"/>
        <item m="1" x="3200"/>
        <item m="1" x="1550"/>
        <item m="1" x="1242"/>
        <item m="1" x="1176"/>
        <item m="1" x="2108"/>
        <item m="1" x="2939"/>
        <item m="1" x="2315"/>
        <item m="1" x="2817"/>
        <item m="1" x="2627"/>
        <item m="1" x="2505"/>
        <item m="1" x="1995"/>
        <item m="1" x="1594"/>
        <item m="1" x="3065"/>
        <item m="1" x="3160"/>
        <item m="1" x="1670"/>
        <item m="1" x="2493"/>
        <item m="1" x="2083"/>
        <item m="1" x="1071"/>
        <item m="1" x="2839"/>
        <item m="1" x="2610"/>
        <item m="1" x="2268"/>
        <item m="1" x="2011"/>
        <item m="1" x="3427"/>
        <item m="1" x="1993"/>
        <item m="1" x="2508"/>
        <item m="1" x="3041"/>
        <item m="1" x="2694"/>
        <item m="1" x="2389"/>
        <item m="1" x="2110"/>
        <item m="1" x="2294"/>
        <item m="1" x="1906"/>
        <item m="1" x="3185"/>
        <item m="1" x="3180"/>
        <item m="1" x="1902"/>
        <item m="1" x="3421"/>
        <item m="1" x="1903"/>
        <item m="1" x="1900"/>
        <item m="1" x="2501"/>
        <item m="1" x="2367"/>
        <item m="1" x="3397"/>
        <item m="1" x="2967"/>
        <item m="1" x="2381"/>
        <item m="1" x="2060"/>
        <item m="1" x="2357"/>
        <item m="1" x="2487"/>
        <item m="1" x="1989"/>
        <item m="1" x="1588"/>
        <item m="1" x="1560"/>
        <item m="1" x="1497"/>
        <item m="1" x="1711"/>
        <item m="1" x="2726"/>
        <item m="1" x="1789"/>
        <item m="1" x="1287"/>
        <item m="1" x="2697"/>
        <item m="1" x="827"/>
        <item m="1" x="2179"/>
        <item m="1" x="791"/>
        <item m="1" x="1586"/>
        <item m="1" x="1046"/>
        <item m="1" x="2181"/>
        <item m="1" x="2052"/>
        <item m="1" x="3190"/>
        <item m="1" x="2385"/>
        <item m="1" x="1695"/>
        <item m="1" x="2829"/>
        <item m="1" x="234"/>
        <item m="1" x="2099"/>
        <item m="1" x="1384"/>
        <item m="1" x="2368"/>
        <item m="1" x="1350"/>
        <item m="1" x="2175"/>
        <item m="1" x="1058"/>
        <item m="1" x="1561"/>
        <item m="1" x="1328"/>
        <item m="1" x="2993"/>
        <item m="1" x="2649"/>
        <item m="1" x="2088"/>
        <item m="1" x="2716"/>
        <item m="1" x="2602"/>
        <item m="1" x="2282"/>
        <item m="1" x="1953"/>
        <item m="1" x="1795"/>
        <item m="1" x="2512"/>
        <item m="1" x="2961"/>
        <item m="1" x="1883"/>
        <item m="1" x="2596"/>
        <item m="1" x="2830"/>
        <item m="1" x="2378"/>
        <item m="1" x="3063"/>
        <item m="1" x="2383"/>
        <item m="1" x="2840"/>
        <item m="1" x="1761"/>
        <item m="1" x="1158"/>
        <item m="1" x="2955"/>
        <item m="1" x="1590"/>
        <item m="1" x="2687"/>
        <item m="1" x="1781"/>
        <item m="1" x="1052"/>
        <item m="1" x="401"/>
        <item m="1" x="1804"/>
        <item m="1" x="2386"/>
        <item m="1" x="1268"/>
        <item m="1" x="2178"/>
        <item m="1" x="2711"/>
        <item m="1" x="2938"/>
        <item m="1" x="166"/>
        <item m="1" x="1790"/>
        <item m="1" x="2283"/>
        <item m="1" x="1477"/>
        <item m="1" x="1986"/>
        <item m="1" x="2712"/>
        <item m="1" x="1390"/>
        <item m="1" x="1362"/>
        <item m="1" x="748"/>
        <item m="1" x="2375"/>
        <item m="1" x="2092"/>
        <item m="1" x="1159"/>
        <item m="1" x="1599"/>
        <item m="1" x="2269"/>
        <item m="1" x="2176"/>
        <item m="1" x="1394"/>
        <item m="1" x="1897"/>
        <item m="1" x="2301"/>
        <item m="1" x="954"/>
        <item m="1" x="2601"/>
        <item m="1" x="2145"/>
        <item m="1" x="1980"/>
        <item m="1" x="1706"/>
        <item m="1" x="1499"/>
        <item m="1" x="1600"/>
        <item m="1" x="1400"/>
        <item m="1" x="2084"/>
        <item m="1" x="2708"/>
        <item m="1" x="1892"/>
        <item m="1" x="2490"/>
        <item m="1" x="3062"/>
        <item m="1" x="1664"/>
        <item m="1" x="2241"/>
        <item m="1" x="1786"/>
        <item m="1" x="2718"/>
        <item m="1" x="1700"/>
        <item m="1" x="2170"/>
        <item m="1" x="2834"/>
        <item m="1" x="1281"/>
        <item m="1" x="1274"/>
        <item m="1" x="1146"/>
        <item m="1" x="3123"/>
        <item m="1" x="1960"/>
        <item m="1" x="1381"/>
        <item m="1" x="1468"/>
        <item m="1" x="2074"/>
        <item m="1" x="2959"/>
        <item m="1" x="1985"/>
        <item m="1" x="1361"/>
        <item m="1" x="730"/>
        <item m="1" x="2372"/>
        <item m="1" x="993"/>
        <item m="1" x="3051"/>
        <item m="1" x="145"/>
        <item m="1" x="1376"/>
        <item m="1" x="3159"/>
        <item m="1" x="1705"/>
        <item m="1" x="1992"/>
        <item m="1" x="1875"/>
        <item m="1" x="3056"/>
        <item m="1" x="1589"/>
        <item m="1" x="1663"/>
        <item m="1" x="2087"/>
        <item m="1" x="3414"/>
        <item m="1" x="1889"/>
        <item m="1" x="1999"/>
        <item m="1" x="1774"/>
        <item m="1" x="844"/>
        <item m="1" x="1144"/>
        <item m="1" x="2286"/>
        <item m="1" x="2086"/>
        <item m="1" x="2285"/>
        <item m="1" x="1651"/>
        <item m="1" x="2606"/>
        <item m="1" x="1475"/>
        <item m="1" x="228"/>
        <item m="1" x="2394"/>
        <item m="1" x="2860"/>
        <item m="1" x="2491"/>
        <item m="1" x="2588"/>
        <item m="1" x="3307"/>
        <item m="1" x="3426"/>
        <item m="1" x="2498"/>
        <item m="1" x="1488"/>
        <item m="1" x="2688"/>
        <item m="1" x="2945"/>
        <item m="1" x="3351"/>
        <item m="1" x="1979"/>
        <item m="1" x="1891"/>
        <item m="1" x="2592"/>
        <item m="1" x="2700"/>
        <item m="1" x="2686"/>
        <item m="1" x="1987"/>
        <item m="1" x="3173"/>
        <item m="1" x="1981"/>
        <item m="1" x="3171"/>
        <item m="1" x="721"/>
        <item m="1" x="2273"/>
        <item m="1" x="2265"/>
        <item m="1" x="839"/>
        <item m="1" x="1038"/>
        <item m="1" x="1354"/>
        <item m="1" x="381"/>
        <item m="1" x="1273"/>
        <item m="1" x="1880"/>
        <item m="1" x="947"/>
        <item m="1" x="2832"/>
        <item m="1" x="1463"/>
        <item m="1" x="3178"/>
        <item m="1" x="1685"/>
        <item m="1" x="1584"/>
        <item m="1" x="692"/>
        <item m="1" x="2473"/>
        <item m="1" x="3047"/>
        <item m="1" x="3304"/>
        <item m="1" x="1267"/>
        <item m="1" x="2069"/>
        <item m="1" x="3057"/>
        <item m="1" x="1766"/>
        <item m="1" x="928"/>
        <item m="1" x="2393"/>
        <item m="1" x="2948"/>
        <item m="1" x="2380"/>
        <item m="1" x="2595"/>
        <item m="1" x="2388"/>
        <item m="1" x="2499"/>
        <item m="1" x="107"/>
        <item m="1" x="2292"/>
        <item m="1" x="2828"/>
        <item m="1" x="2594"/>
        <item m="1" x="941"/>
        <item m="1" x="1671"/>
        <item m="1" x="2701"/>
        <item m="1" x="2825"/>
        <item m="1" x="2707"/>
        <item m="1" x="2480"/>
        <item m="1" x="2384"/>
        <item m="1" x="2184"/>
        <item m="1" x="2580"/>
        <item m="1" x="2280"/>
        <item m="1" x="2823"/>
        <item m="1" x="1673"/>
        <item m="1" x="1051"/>
        <item m="1" x="1878"/>
        <item m="1" x="1968"/>
        <item m="1" x="2930"/>
        <item m="1" x="1578"/>
        <item m="1" x="2252"/>
        <item m="1" x="2816"/>
        <item m="1" x="2944"/>
        <item m="1" x="2950"/>
        <item m="1" x="2824"/>
        <item m="1" x="2695"/>
        <item m="1" x="1585"/>
        <item m="1" x="2590"/>
        <item m="1" x="2080"/>
        <item m="1" x="1751"/>
        <item m="1" x="1369"/>
        <item m="1" x="2163"/>
        <item m="1" x="1261"/>
        <item m="1" x="117"/>
        <item m="1" x="3300"/>
        <item m="1" x="1780"/>
        <item m="1" x="2704"/>
        <item m="1" x="1966"/>
        <item m="1" x="1974"/>
        <item m="1" x="1990"/>
        <item m="1" x="1036"/>
        <item m="1" x="1470"/>
        <item m="1" x="1474"/>
        <item m="1" x="1037"/>
        <item m="1" x="1684"/>
        <item m="1" x="1679"/>
        <item m="1" x="3303"/>
        <item m="1" x="1572"/>
        <item m="1" x="3420"/>
        <item m="1" x="465"/>
        <item m="1" x="2756"/>
        <item m="1" x="2575"/>
        <item m="1" x="1777"/>
        <item m="1" x="2593"/>
        <item m="1" x="1888"/>
        <item m="1" x="1785"/>
        <item m="1" x="3454"/>
        <item m="1" x="1448"/>
        <item m="1" x="2063"/>
        <item m="1" x="1563"/>
        <item m="1" x="2815"/>
        <item m="1" x="936"/>
        <item m="1" x="2827"/>
        <item m="1" x="3158"/>
        <item m="1" x="1890"/>
        <item m="1" x="1227"/>
        <item m="1" x="2267"/>
        <item m="1" x="2806"/>
        <item m="1" x="2160"/>
        <item m="1" x="1984"/>
        <item m="1" x="1464"/>
        <item m="1" x="1665"/>
        <item m="1" x="1869"/>
        <item m="1" x="1972"/>
        <item m="1" x="3165"/>
        <item m="1" x="2943"/>
        <item m="1" x="2456"/>
        <item m="1" x="2699"/>
        <item m="1" x="2148"/>
        <item m="1" x="2245"/>
        <item m="1" x="571"/>
        <item m="1" x="2589"/>
        <item m="1" x="2070"/>
        <item m="1" x="3297"/>
        <item m="1" x="2275"/>
        <item m="1" x="2246"/>
        <item m="1" x="175"/>
        <item m="1" x="2173"/>
        <item m="1" x="2805"/>
        <item m="1" x="1260"/>
        <item m="1" x="3290"/>
        <item m="1" x="3403"/>
        <item m="1" x="3151"/>
        <item m="1" x="2586"/>
        <item m="1" x="935"/>
        <item m="1" x="1028"/>
        <item m="1" x="2261"/>
        <item m="1" x="1467"/>
        <item m="1" x="691"/>
        <item m="1" x="1460"/>
        <item m="1" x="2488"/>
        <item m="1" x="3040"/>
        <item m="1" x="2947"/>
        <item m="1" x="2922"/>
        <item m="1" x="2365"/>
        <item m="1" x="2073"/>
        <item m="1" x="1571"/>
        <item m="1" x="820"/>
        <item m="1" x="1975"/>
        <item m="1" x="2071"/>
        <item m="1" x="1779"/>
        <item m="1" x="1647"/>
        <item m="1" x="1577"/>
        <item m="1" x="3035"/>
        <item m="1" x="1135"/>
        <item m="1" x="1157"/>
        <item m="1" x="946"/>
        <item m="1" x="2065"/>
        <item m="1" x="1657"/>
        <item m="1" x="218"/>
        <item m="1" x="1266"/>
        <item m="1" x="1375"/>
        <item m="1" x="1866"/>
        <item m="1" x="2811"/>
        <item m="1" x="3039"/>
        <item m="1" x="1652"/>
        <item m="1" x="1543"/>
        <item m="1" x="2253"/>
        <item m="1" x="1152"/>
        <item m="1" x="3410"/>
        <item m="1" x="3096"/>
        <item m="1" x="1119"/>
        <item m="1" x="1967"/>
        <item m="1" x="1367"/>
        <item m="1" x="1245"/>
        <item m="1" x="2149"/>
        <item m="1" x="186"/>
        <item m="1" x="2358"/>
        <item m="1" x="1358"/>
        <item m="1" x="2379"/>
        <item m="1" x="1450"/>
        <item m="1" x="2680"/>
        <item m="1" x="1772"/>
        <item m="1" x="1576"/>
        <item m="1" x="1570"/>
        <item m="1" x="2745"/>
        <item m="1" x="2279"/>
        <item m="1" x="3036"/>
        <item m="1" x="1768"/>
        <item m="1" x="722"/>
        <item m="1" x="1374"/>
        <item m="1" x="1757"/>
        <item m="1" x="828"/>
        <item m="1" x="2705"/>
        <item m="1" x="1767"/>
        <item m="1" x="1562"/>
        <item m="1" x="3027"/>
        <item m="1" x="2168"/>
        <item m="1" x="2371"/>
        <item m="1" x="1457"/>
        <item m="1" x="3409"/>
        <item m="1" x="1151"/>
        <item m="1" x="1881"/>
        <item m="1" x="1136"/>
        <item m="1" x="1360"/>
        <item m="1" x="1868"/>
        <item m="1" x="3133"/>
        <item m="1" x="713"/>
        <item m="1" x="1107"/>
        <item m="1" x="2764"/>
        <item m="1" x="2156"/>
        <item m="1" x="3045"/>
        <item m="1" x="1210"/>
        <item m="1" x="2364"/>
        <item m="1" x="2058"/>
        <item m="1" x="1252"/>
        <item m="1" x="1973"/>
        <item m="1" x="1368"/>
        <item m="1" x="3495"/>
        <item m="1" x="2931"/>
        <item m="1" x="2472"/>
        <item m="1" x="1027"/>
        <item m="1" x="2698"/>
        <item m="1" x="2464"/>
        <item m="1" x="886"/>
        <item m="1" x="1455"/>
        <item m="1" x="1784"/>
        <item m="1" x="1887"/>
        <item m="1" x="2162"/>
        <item m="1" x="2479"/>
        <item m="1" x="1762"/>
        <item m="1" x="3145"/>
        <item m="1" x="714"/>
        <item m="1" x="1250"/>
        <item m="1" x="1862"/>
        <item m="1" x="2440"/>
        <item m="1" x="2569"/>
        <item m="1" x="1877"/>
        <item m="1" x="2777"/>
        <item m="1" x="1029"/>
        <item m="1" x="1126"/>
        <item m="1" x="1243"/>
        <item m="1" x="2167"/>
        <item m="1" x="2166"/>
        <item m="1" x="101"/>
        <item m="1" x="2350"/>
        <item m="1" x="1978"/>
        <item m="1" x="810"/>
        <item m="1" x="2172"/>
        <item m="1" x="3235"/>
        <item m="1" x="1867"/>
        <item m="1" x="1959"/>
        <item m="1" x="1244"/>
        <item m="1" x="940"/>
        <item m="1" x="775"/>
        <item m="1" x="1142"/>
        <item m="1" x="2894"/>
        <item m="1" x="1343"/>
        <item m="1" x="1677"/>
        <item m="1" x="1127"/>
        <item m="1" x="2155"/>
        <item m="1" x="2463"/>
        <item m="1" x="2568"/>
        <item m="1" x="2059"/>
        <item m="1" x="1546"/>
        <item m="1" x="579"/>
        <item m="1" x="1558"/>
        <item m="1" x="3253"/>
        <item m="1" x="927"/>
        <item m="1" x="1539"/>
        <item m="1" x="1331"/>
        <item m="1" x="1010"/>
        <item m="1" x="1876"/>
        <item m="1" x="3242"/>
        <item m="1" x="3296"/>
        <item m="1" x="517"/>
        <item m="1" x="483"/>
        <item m="1" x="1341"/>
        <item m="1" x="1016"/>
        <item m="1" x="1655"/>
        <item m="1" x="1661"/>
        <item m="1" x="1858"/>
        <item m="1" x="808"/>
        <item m="1" x="1115"/>
        <item m="1" x="1855"/>
        <item m="1" x="1954"/>
        <item m="1" x="3099"/>
        <item m="1" x="1224"/>
        <item m="1" x="1017"/>
        <item m="1" x="2937"/>
        <item m="1" x="585"/>
        <item m="1" x="1569"/>
        <item m="1" x="1439"/>
        <item m="1" x="2850"/>
        <item m="1" x="1752"/>
        <item m="1" x="1231"/>
        <item m="1" x="1553"/>
        <item m="1" x="1352"/>
        <item m="1" x="1336"/>
        <item m="1" x="1449"/>
        <item m="1" x="2574"/>
        <item m="1" x="1456"/>
        <item m="1" x="1106"/>
        <item m="1" x="2578"/>
        <item m="1" x="3283"/>
        <item m="1" x="1756"/>
        <item m="1" x="162"/>
        <item m="1" x="2800"/>
        <item m="1" x="904"/>
        <item m="1" x="1133"/>
        <item m="1" x="3365"/>
        <item m="1" x="916"/>
        <item m="1" x="888"/>
        <item m="1" x="1015"/>
        <item m="1" x="2251"/>
        <item m="1" x="2335"/>
        <item m="1" x="2363"/>
        <item m="1" x="2992"/>
        <item m="1" x="989"/>
        <item m="1" x="1009"/>
        <item m="1" x="1223"/>
        <item m="1" x="3095"/>
        <item m="1" x="653"/>
        <item m="1" x="1308"/>
        <item m="1" x="2053"/>
        <item m="1" x="1965"/>
        <item m="1" x="2154"/>
        <item m="1" x="2278"/>
        <item m="1" x="1433"/>
        <item m="1" x="1008"/>
        <item m="1" x="2635"/>
        <item m="1" x="919"/>
        <item m="1" x="1843"/>
        <item m="1" x="809"/>
        <item m="1" x="1353"/>
        <item m="1" x="1232"/>
        <item m="1" x="2644"/>
        <item m="1" x="1344"/>
        <item m="1" x="1235"/>
        <item m="1" x="1018"/>
        <item m="1" x="2988"/>
        <item m="1" x="1644"/>
        <item m="1" x="1128"/>
        <item m="1" x="3248"/>
        <item m="1" x="591"/>
        <item m="1" x="917"/>
        <item m="1" x="3150"/>
        <item m="1" x="1958"/>
        <item m="1" x="1335"/>
        <item m="1" x="899"/>
        <item m="1" x="2462"/>
        <item m="1" x="211"/>
        <item m="1" x="1656"/>
        <item m="1" x="2455"/>
        <item m="1" x="3455"/>
        <item m="1" x="1004"/>
        <item m="1" x="389"/>
        <item m="1" x="2585"/>
        <item m="1" x="1755"/>
        <item m="1" x="1234"/>
        <item m="1" x="1552"/>
        <item m="1" x="1854"/>
        <item m="1" x="1332"/>
        <item m="1" x="3377"/>
        <item m="1" x="1950"/>
        <item m="1" x="155"/>
        <item m="1" x="3207"/>
        <item m="1" x="1437"/>
        <item m="1" x="3491"/>
        <item m="1" x="1120"/>
        <item m="1" x="926"/>
        <item m="1" x="2538"/>
        <item m="1" x="1948"/>
        <item m="1" x="2915"/>
        <item m="1" x="3346"/>
        <item m="1" x="2673"/>
        <item m="1" x="2259"/>
        <item m="1" x="3231"/>
        <item m="1" x="2563"/>
        <item m="1" x="787"/>
        <item m="1" x="2471"/>
        <item m="1" x="1944"/>
        <item m="1" x="595"/>
        <item m="1" x="2046"/>
        <item m="1" x="1326"/>
        <item m="1" x="2449"/>
        <item m="1" x="604"/>
        <item m="1" x="2851"/>
        <item m="1" x="1447"/>
        <item m="1" x="681"/>
        <item m="1" x="305"/>
        <item m="1" x="2998"/>
        <item m="1" x="1551"/>
        <item m="1" x="1646"/>
        <item m="1" x="2573"/>
        <item m="1" x="2366"/>
        <item m="1" x="2068"/>
        <item m="1" x="524"/>
        <item m="1" x="770"/>
        <item m="1" x="496"/>
        <item m="1" x="1125"/>
        <item m="1" x="1537"/>
        <item m="1" x="1002"/>
        <item m="1" x="1443"/>
        <item m="1" x="819"/>
        <item m="1" x="2605"/>
        <item m="1" x="799"/>
        <item m="1" x="1212"/>
        <item m="1" x="933"/>
        <item m="1" x="3469"/>
        <item m="1" x="506"/>
        <item m="1" x="2773"/>
        <item m="1" x="908"/>
        <item m="1" x="2549"/>
        <item m="1" x="2545"/>
        <item m="1" x="1359"/>
        <item m="1" x="2973"/>
        <item m="1" x="1848"/>
        <item m="1" x="196"/>
        <item m="1" x="1098"/>
        <item m="1" x="588"/>
        <item m="1" x="3335"/>
        <item m="1" x="411"/>
        <item m="1" x="146"/>
        <item m="1" x="2877"/>
        <item m="1" x="1748"/>
        <item m="1" x="486"/>
        <item m="1" x="612"/>
        <item m="1" x="907"/>
        <item m="1" x="1188"/>
        <item m="1" x="392"/>
        <item m="1" x="3458"/>
        <item m="1" x="2884"/>
        <item m="1" x="312"/>
        <item m="1" x="702"/>
        <item m="1" x="3357"/>
        <item m="1" x="1241"/>
        <item m="1" x="3086"/>
        <item m="1" x="3480"/>
        <item m="1" x="1542"/>
        <item m="1" x="283"/>
        <item m="1" x="3261"/>
        <item m="1" x="1743"/>
        <item m="1" x="794"/>
        <item m="1" x="507"/>
        <item m="1" x="2615"/>
        <item m="1" x="792"/>
        <item m="1" x="903"/>
        <item m="1" x="1323"/>
        <item m="1" x="473"/>
        <item m="1" x="3444"/>
        <item m="1" x="2872"/>
        <item m="1" x="988"/>
        <item m="1" x="3241"/>
        <item m="1" x="705"/>
        <item m="1" x="3358"/>
        <item m="1" x="2658"/>
        <item m="1" x="267"/>
        <item m="1" x="3230"/>
        <item m="1" x="3337"/>
        <item m="1" x="375"/>
        <item m="1" x="294"/>
        <item m="1" x="3334"/>
        <item m="1" x="1349"/>
        <item m="1" x="2859"/>
        <item m="1" x="1519"/>
        <item m="1" x="1631"/>
        <item m="1" x="279"/>
        <item m="1" x="754"/>
        <item m="1" x="1738"/>
        <item m="1" x="410"/>
        <item m="1" x="338"/>
        <item m="1" x="1090"/>
        <item m="1" x="516"/>
        <item m="1" x="2966"/>
        <item m="1" x="161"/>
        <item m="1" x="1617"/>
        <item m="1" x="925"/>
        <item m="1" x="679"/>
        <item m="1" x="1340"/>
        <item m="1" x="492"/>
        <item m="1" x="168"/>
        <item m="1" x="895"/>
        <item m="1" x="1324"/>
        <item m="1" x="510"/>
        <item m="1" x="1026"/>
        <item m="1" x="1132"/>
        <item m="1" x="1850"/>
        <item m="1" x="1001"/>
        <item m="1" x="910"/>
        <item m="1" x="1410"/>
        <item m="1" x="818"/>
        <item m="1" x="3401"/>
        <item m="1" x="238"/>
        <item m="1" x="3475"/>
        <item m="1" x="902"/>
        <item m="1" x="153"/>
        <item m="1" x="1100"/>
        <item m="1" x="1538"/>
        <item m="1" x="1170"/>
        <item m="1" x="1736"/>
        <item m="1" x="996"/>
        <item m="1" x="801"/>
        <item m="1" x="1454"/>
        <item m="1" x="1638"/>
        <item m="1" x="798"/>
        <item m="1" x="169"/>
        <item m="1" x="782"/>
        <item m="1" x="776"/>
        <item m="1" x="3485"/>
        <item m="1" x="1218"/>
        <item m="1" x="598"/>
        <item m="1" x="1525"/>
        <item m="1" x="1534"/>
        <item m="1" x="299"/>
        <item m="1" x="1220"/>
        <item m="1" x="502"/>
        <item m="1" x="289"/>
        <item m="1" x="603"/>
        <item m="1" x="2330"/>
        <item m="1" x="1112"/>
        <item m="1" x="686"/>
        <item m="1" x="677"/>
        <item m="1" x="671"/>
        <item m="1" x="3327"/>
        <item m="1" x="994"/>
        <item m="1" x="3476"/>
        <item m="1" x="3333"/>
        <item m="1" x="3116"/>
        <item m="1" x="2867"/>
        <item m="1" x="1643"/>
        <item m="1" x="1431"/>
        <item m="1" x="179"/>
        <item m="1" x="382"/>
        <item m="1" x="3324"/>
        <item m="1" x="2974"/>
        <item m="1" x="1408"/>
        <item m="1" x="482"/>
        <item m="1" x="1103"/>
        <item m="1" x="3219"/>
        <item m="1" x="2765"/>
        <item m="1" x="2866"/>
        <item m="1" x="983"/>
        <item m="1" x="1102"/>
        <item m="1" x="2972"/>
        <item m="1" x="1619"/>
        <item m="1" x="918"/>
        <item m="1" x="3184"/>
        <item m="1" x="288"/>
        <item m="1" x="1838"/>
        <item m="1" x="1226"/>
        <item m="1" x="1213"/>
        <item m="1" x="475"/>
        <item m="1" x="372"/>
        <item m="1" x="3318"/>
        <item m="1" x="3342"/>
        <item m="1" x="278"/>
        <item m="1" x="882"/>
        <item m="1" x="1221"/>
        <item m="1" x="2984"/>
        <item m="1" x="2985"/>
        <item m="1" x="3083"/>
        <item m="1" x="3105"/>
        <item m="1" x="999"/>
        <item m="1" x="584"/>
        <item m="1" x="911"/>
        <item m="1" x="1745"/>
        <item m="1" x="1442"/>
        <item m="1" x="3197"/>
        <item m="1" x="1320"/>
        <item m="1" x="2530"/>
        <item m="1" x="1427"/>
        <item m="1" x="678"/>
        <item m="1" x="3326"/>
        <item m="1" x="560"/>
        <item m="1" x="578"/>
        <item m="1" x="1204"/>
        <item m="1" x="2401"/>
        <item m="1" x="1421"/>
        <item m="1" x="3085"/>
        <item m="1" x="697"/>
        <item m="1" x="3104"/>
        <item m="1" x="1327"/>
        <item m="1" x="2844"/>
        <item m="1" x="468"/>
        <item m="1" x="795"/>
        <item m="1" x="1316"/>
        <item m="1" x="257"/>
        <item m="1" x="491"/>
        <item m="1" x="685"/>
        <item m="1" x="979"/>
        <item m="1" x="1742"/>
        <item m="1" x="3206"/>
        <item m="1" x="848"/>
        <item m="1" x="2625"/>
        <item m="1" x="266"/>
        <item m="1" x="3077"/>
        <item m="1" x="3350"/>
        <item m="1" x="489"/>
        <item m="1" x="1096"/>
        <item m="1" x="1708"/>
        <item m="1" x="367"/>
        <item m="1" x="1097"/>
        <item m="1" x="3445"/>
        <item m="1" x="352"/>
        <item m="1" x="675"/>
        <item m="1" x="894"/>
        <item m="1" x="1530"/>
        <item m="1" x="990"/>
        <item m="1" x="2634"/>
        <item m="1" x="1180"/>
        <item m="1" x="374"/>
        <item m="1" x="2410"/>
        <item m="1" x="3311"/>
        <item m="1" x="3094"/>
        <item m="1" x="264"/>
        <item m="1" x="1527"/>
        <item m="1" x="3204"/>
        <item m="1" x="3453"/>
        <item m="1" x="1207"/>
        <item m="1" x="583"/>
        <item m="1" x="3217"/>
        <item m="1" x="1531"/>
        <item m="1" x="3484"/>
        <item m="1" x="1402"/>
        <item m="1" x="2624"/>
        <item m="1" x="3069"/>
        <item m="1" x="2923"/>
        <item m="1" x="277"/>
        <item m="1" x="967"/>
        <item m="1" x="878"/>
        <item m="1" x="889"/>
        <item m="1" x="781"/>
        <item m="1" x="2983"/>
        <item m="1" x="2529"/>
        <item m="1" x="356"/>
        <item m="1" x="467"/>
        <item m="1" x="1412"/>
        <item m="1" x="1298"/>
        <item m="1" x="868"/>
        <item m="1" x="3189"/>
        <item m="1" x="657"/>
        <item m="1" x="780"/>
        <item m="1" x="2755"/>
        <item m="1" x="3474"/>
        <item m="1" x="656"/>
        <item m="1" x="2421"/>
        <item m="1" x="762"/>
        <item m="1" x="1799"/>
        <item m="1" x="2035"/>
        <item m="1" x="138"/>
        <item m="1" x="1625"/>
        <item m="1" x="388"/>
        <item m="1" x="466"/>
        <item m="1" x="664"/>
        <item m="1" x="474"/>
        <item m="1" x="755"/>
        <item m="1" x="2664"/>
        <item m="1" x="1730"/>
        <item m="1" x="1632"/>
        <item m="1" x="864"/>
        <item m="1" x="2537"/>
        <item m="1" x="463"/>
        <item m="1" x="658"/>
        <item m="1" x="3028"/>
        <item m="1" x="1070"/>
        <item m="1" x="470"/>
        <item m="1" x="1409"/>
        <item m="1" x="1432"/>
        <item m="1" x="665"/>
        <item m="1" x="2126"/>
        <item m="1" x="365"/>
        <item m="1" x="3084"/>
        <item m="1" x="645"/>
        <item m="1" x="137"/>
        <item m="1" x="569"/>
        <item m="1" x="135"/>
        <item m="1" x="387"/>
        <item m="1" x="3218"/>
        <item m="1" x="558"/>
        <item m="1" x="1904"/>
        <item m="1" x="2109"/>
        <item m="1" x="652"/>
        <item m="1" x="251"/>
        <item m="1" x="362"/>
        <item m="1" x="3316"/>
        <item m="1" x="3416"/>
        <item m="1" x="1544"/>
        <item m="1" x="2158"/>
        <item m="1" x="2102"/>
        <item m="1" x="786"/>
        <item m="1" x="1637"/>
        <item m="1" x="566"/>
        <item m="1" x="359"/>
        <item m="1" x="1724"/>
        <item m="1" x="1428"/>
        <item m="1" x="1206"/>
        <item m="1" x="1217"/>
        <item m="1" x="1062"/>
        <item m="1" x="2323"/>
        <item m="1" x="2960"/>
        <item m="1" x="684"/>
        <item m="1" x="2616"/>
        <item m="1" x="663"/>
        <item m="1" x="1533"/>
        <item m="1" x="2346"/>
        <item m="1" x="131"/>
        <item m="1" x="1111"/>
        <item m="1" x="152"/>
        <item m="1" x="1822"/>
        <item m="1" x="3436"/>
        <item m="1" x="3437"/>
        <item m="1" x="3310"/>
        <item m="1" x="2689"/>
        <item m="1" x="1306"/>
        <item m="1" x="3425"/>
        <item m="1" x="2531"/>
        <item m="1" x="469"/>
        <item m="1" x="774"/>
        <item m="1" x="1526"/>
        <item m="1" x="1696"/>
        <item m="1" x="590"/>
        <item m="1" x="1633"/>
        <item m="1" x="126"/>
        <item m="1" x="1321"/>
        <item m="1" x="373"/>
        <item m="1" x="1092"/>
        <item m="1" x="998"/>
        <item m="1" x="143"/>
        <item m="1" x="982"/>
        <item m="1" x="577"/>
        <item m="1" x="1003"/>
        <item m="1" x="1200"/>
        <item m="1" x="3341"/>
        <item m="1" x="952"/>
        <item m="1" x="2223"/>
        <item m="1" x="2734"/>
        <item m="1" x="1085"/>
        <item m="1" x="481"/>
        <item m="1" x="676"/>
        <item m="1" x="3075"/>
        <item m="1" x="1082"/>
        <item m="1" x="133"/>
        <item m="1" x="3196"/>
        <item m="1" x="1425"/>
        <item m="1" x="2404"/>
        <item m="1" x="2557"/>
        <item m="1" x="319"/>
        <item m="1" x="1611"/>
        <item m="1" x="876"/>
        <item m="1" x="855"/>
        <item m="1" x="3376"/>
        <item m="1" x="1313"/>
        <item m="1" x="2754"/>
        <item m="1" x="379"/>
        <item m="1" x="3408"/>
        <item m="1" x="462"/>
        <item m="1" x="3076"/>
        <item m="1" x="223"/>
        <item m="1" x="696"/>
        <item m="1" x="1912"/>
        <item m="1" x="276"/>
        <item m="1" x="380"/>
        <item m="1" x="965"/>
        <item m="1" x="1307"/>
        <item m="1" x="1088"/>
        <item m="1" x="3317"/>
        <item m="1" x="265"/>
        <item m="1" x="2354"/>
        <item m="1" x="984"/>
        <item m="1" x="1512"/>
        <item m="1" x="3465"/>
        <item m="1" x="490"/>
        <item m="1" x="1715"/>
        <item m="1" x="1970"/>
        <item m="1" x="570"/>
        <item m="1" x="2813"/>
        <item m="1" x="144"/>
        <item m="1" x="2001"/>
        <item m="1" x="1300"/>
        <item m="1" x="2470"/>
        <item m="1" x="556"/>
        <item m="1" x="160"/>
        <item m="1" x="1198"/>
        <item m="1" x="2965"/>
        <item m="1" x="2838"/>
        <item m="1" x="366"/>
        <item m="1" x="1723"/>
        <item m="1" x="1209"/>
        <item m="1" x="203"/>
        <item m="1" x="3452"/>
        <item m="1" x="3325"/>
        <item m="1" x="2321"/>
        <item m="1" x="2733"/>
        <item m="1" x="1732"/>
        <item m="1" x="670"/>
        <item m="1" x="1091"/>
        <item m="1" x="576"/>
        <item m="1" x="582"/>
        <item m="1" x="880"/>
        <item m="1" x="981"/>
        <item m="1" x="1197"/>
        <item m="1" x="2843"/>
        <item m="1" x="1626"/>
        <item m="1" x="256"/>
        <item m="1" x="1101"/>
        <item m="1" x="1624"/>
        <item m="1" x="3443"/>
        <item m="1" x="773"/>
        <item m="1" x="142"/>
        <item m="1" x="2331"/>
        <item m="1" x="1199"/>
        <item m="1" x="2311"/>
        <item m="1" x="3205"/>
        <item m="1" x="2858"/>
        <item m="1" x="562"/>
        <item m="1" x="1216"/>
        <item m="1" x="151"/>
        <item m="1" x="1927"/>
        <item m="1" x="2520"/>
        <item m="1" x="3332"/>
        <item m="1" x="1411"/>
        <item m="1" x="568"/>
        <item m="1" x="216"/>
        <item m="1" x="1314"/>
        <item m="1" x="1830"/>
        <item m="1" x="2583"/>
        <item m="1" x="1211"/>
        <item m="1" x="354"/>
        <item m="1" x="987"/>
        <item m="1" x="785"/>
        <item m="1" x="2310"/>
        <item m="1" x="358"/>
        <item m="1" x="887"/>
        <item m="1" x="1299"/>
        <item m="1" x="1081"/>
        <item m="1" x="2095"/>
        <item m="1" x="3216"/>
        <item m="1" x="992"/>
        <item m="1" x="1592"/>
        <item m="1" x="769"/>
        <item m="1" x="975"/>
        <item m="1" x="128"/>
        <item m="1" x="2133"/>
        <item m="1" x="976"/>
        <item m="1" x="1084"/>
        <item m="1" x="779"/>
        <item m="1" x="881"/>
        <item m="1" x="480"/>
        <item m="1" x="254"/>
        <item m="1" x="2981"/>
        <item m="1" x="3195"/>
        <item m="1" x="1820"/>
        <item m="1" x="3464"/>
        <item m="1" x="986"/>
        <item m="1" x="565"/>
        <item m="1" x="764"/>
        <item m="1" x="227"/>
        <item m="1" x="1430"/>
        <item m="1" x="2519"/>
        <item m="1" x="255"/>
        <item m="1" x="974"/>
        <item m="1" x="2027"/>
        <item m="1" x="1813"/>
        <item m="1" x="370"/>
        <item m="1" x="893"/>
        <item m="1" x="561"/>
        <item m="1" x="245"/>
        <item m="1" x="660"/>
        <item m="1" x="1094"/>
        <item m="1" x="564"/>
        <item m="1" x="865"/>
        <item m="1" x="2559"/>
        <item m="1" x="3068"/>
        <item m="1" x="1520"/>
        <item m="1" x="450"/>
        <item m="1" x="1714"/>
        <item m="1" x="2964"/>
        <item m="1" x="1079"/>
        <item m="1" x="2928"/>
        <item m="1" x="1418"/>
        <item m="1" x="1426"/>
        <item m="1" x="2207"/>
        <item m="1" x="2413"/>
        <item m="1" x="2744"/>
        <item m="1" x="2724"/>
        <item m="1" x="668"/>
        <item m="1" x="3188"/>
        <item m="1" x="1075"/>
        <item m="1" x="2902"/>
        <item m="1" x="1315"/>
        <item m="1" x="2010"/>
        <item m="1" x="440"/>
        <item m="1" x="3432"/>
        <item m="1" x="858"/>
        <item m="1" x="1636"/>
        <item m="1" x="1837"/>
        <item m="1" x="434"/>
        <item m="1" x="2954"/>
        <item m="1" x="1935"/>
        <item m="1" x="371"/>
        <item m="1" x="1392"/>
        <item m="1" x="546"/>
        <item m="1" x="885"/>
        <item m="1" x="2785"/>
        <item m="1" x="1618"/>
        <item m="1" x="875"/>
        <item m="1" x="2356"/>
        <item m="1" x="843"/>
        <item m="1" x="879"/>
        <item m="1" x="250"/>
        <item m="1" x="2511"/>
        <item m="1" x="2089"/>
        <item m="1" x="1095"/>
        <item m="1" x="1521"/>
        <item m="1" x="650"/>
        <item m="1" x="1939"/>
        <item m="1" x="2216"/>
        <item m="1" x="1089"/>
        <item m="1" x="2305"/>
        <item m="1" x="350"/>
        <item m="1" x="659"/>
        <item m="1" x="1602"/>
        <item m="1" x="2062"/>
        <item m="1" x="1073"/>
        <item m="1" x="1189"/>
        <item m="1" x="991"/>
        <item m="1" x="768"/>
        <item m="1" x="243"/>
        <item m="1" x="1821"/>
        <item m="1" x="460"/>
        <item m="1" x="980"/>
        <item m="1" x="985"/>
        <item m="1" x="1205"/>
        <item m="1" x="123"/>
        <item m="1" x="2608"/>
        <item m="1" x="669"/>
        <item m="1" x="479"/>
        <item m="1" x="1078"/>
        <item m="1" x="1413"/>
        <item m="1" x="1805"/>
        <item m="1" x="2250"/>
        <item m="1" x="364"/>
        <item m="1" x="662"/>
        <item m="1" x="3406"/>
        <item m="1" x="874"/>
        <item m="1" x="2019"/>
        <item m="1" x="263"/>
        <item m="1" x="1513"/>
        <item m="1" x="1753"/>
        <item m="1" x="575"/>
        <item m="1" x="969"/>
        <item m="1" x="2812"/>
        <item m="1" x="363"/>
        <item m="1" x="2008"/>
        <item m="1" x="1842"/>
        <item m="1" x="2447"/>
        <item m="1" x="767"/>
        <item m="1" x="772"/>
        <item m="1" x="1083"/>
        <item m="1" x="752"/>
        <item m="1" x="1420"/>
        <item m="1" x="763"/>
        <item m="1" x="2116"/>
        <item m="1" x="3289"/>
        <item m="1" x="771"/>
        <item m="1" x="132"/>
        <item m="1" x="870"/>
        <item m="1" x="872"/>
        <item m="1" x="842"/>
        <item m="1" x="2748"/>
        <item m="1" x="2433"/>
        <item m="1" x="2103"/>
        <item m="1" x="563"/>
        <item m="1" x="3323"/>
        <item m="1" x="641"/>
        <item m="1" x="2522"/>
        <item m="1" x="2042"/>
        <item m="1" x="2626"/>
        <item m="1" x="757"/>
        <item m="1" x="574"/>
        <item m="1" x="1293"/>
        <item m="1" x="961"/>
        <item m="1" x="2566"/>
        <item m="1" x="1174"/>
        <item m="1" x="2094"/>
        <item m="1" x="2117"/>
        <item m="1" x="951"/>
        <item m="1" x="1403"/>
        <item m="1" x="209"/>
        <item m="1" x="1921"/>
        <item m="1" x="3442"/>
        <item m="1" x="1511"/>
        <item m="1" x="2618"/>
        <item m="1" x="1702"/>
        <item m="1" x="971"/>
        <item m="1" x="2191"/>
        <item m="1" x="136"/>
        <item m="1" x="1616"/>
        <item m="1" x="1812"/>
        <item m="1" x="1731"/>
        <item m="1" x="1496"/>
        <item m="1" x="619"/>
        <item m="1" x="1417"/>
        <item m="1" x="447"/>
        <item m="1" x="1187"/>
        <item m="1" x="559"/>
        <item m="1" x="464"/>
        <item m="1" x="1319"/>
        <item m="1" x="968"/>
        <item m="1" x="654"/>
        <item m="1" x="1077"/>
        <item m="1" x="2125"/>
        <item m="1" x="2322"/>
        <item m="1" x="1297"/>
        <item m="1" x="2144"/>
        <item m="1" x="1737"/>
        <item m="1" x="3315"/>
        <item m="1" x="2312"/>
        <item m="1" x="1272"/>
        <item m="1" x="1196"/>
        <item m="1" x="1829"/>
        <item m="1" x="661"/>
        <item m="1" x="873"/>
        <item m="1" x="963"/>
        <item m="1" x="1920"/>
        <item m="1" x="1503"/>
        <item m="1" x="357"/>
        <item m="1" x="2192"/>
        <item m="1" x="761"/>
        <item m="1" x="1069"/>
        <item m="1" x="2313"/>
        <item m="1" x="2025"/>
        <item m="1" x="1419"/>
        <item m="1" x="2256"/>
        <item m="1" x="2034"/>
        <item m="1" x="869"/>
        <item m="1" x="353"/>
        <item m="1" x="2521"/>
        <item m="1" x="2152"/>
        <item m="1" x="851"/>
        <item m="1" x="745"/>
        <item m="1" x="1184"/>
        <item m="1" x="1181"/>
        <item m="1" x="1610"/>
        <item m="1" x="973"/>
        <item m="1" x="2737"/>
        <item m="1" x="2215"/>
        <item m="1" x="623"/>
        <item m="1" x="1164"/>
        <item m="1" x="750"/>
        <item m="1" x="3407"/>
        <item m="1" x="2200"/>
        <item m="1" x="1851"/>
        <item m="1" x="1285"/>
        <item m="1" x="2139"/>
        <item m="1" x="857"/>
        <item m="1" x="2395"/>
        <item m="1" x="3044"/>
        <item m="1" x="849"/>
        <item m="1" x="1596"/>
        <item m="1" x="1721"/>
        <item m="1" x="2936"/>
        <item m="1" x="2171"/>
        <item m="1" x="1964"/>
        <item m="1" x="3050"/>
        <item m="1" x="862"/>
        <item m="1" x="850"/>
        <item m="1" x="1709"/>
        <item m="1" x="1791"/>
        <item m="1" x="1388"/>
        <item m="1" x="1713"/>
        <item m="1" x="552"/>
        <item m="1" x="1286"/>
        <item m="1" x="2201"/>
        <item m="1" x="1836"/>
        <item m="1" x="1818"/>
        <item m="1" x="756"/>
        <item m="1" x="1397"/>
        <item m="1" x="535"/>
        <item m="1" x="1899"/>
        <item m="1" x="249"/>
        <item m="1" x="555"/>
        <item m="1" x="444"/>
        <item m="1" x="116"/>
        <item m="1" x="125"/>
        <item m="1" x="648"/>
        <item m="1" x="861"/>
        <item m="1" x="2304"/>
        <item m="1" x="1203"/>
        <item m="1" x="3279"/>
        <item m="1" x="1771"/>
        <item m="1" x="2295"/>
        <item m="1" x="1296"/>
        <item m="1" x="1068"/>
        <item m="1" x="557"/>
        <item m="1" x="219"/>
        <item m="1" x="630"/>
        <item m="1" x="2403"/>
        <item m="1" x="244"/>
        <item m="1" x="3418"/>
        <item m="1" x="1910"/>
        <item m="1" x="342"/>
        <item m="1" x="1905"/>
        <item m="1" x="2101"/>
        <item m="1" x="2703"/>
        <item m="1" x="2303"/>
        <item m="1" x="3142"/>
        <item m="1" x="1722"/>
        <item m="1" x="1919"/>
        <item m="1" x="2018"/>
        <item m="1" x="1819"/>
        <item m="1" x="1291"/>
        <item m="1" x="2514"/>
        <item m="1" x="1424"/>
        <item m="1" x="2362"/>
        <item m="1" x="742"/>
        <item m="1" x="452"/>
        <item m="1" x="2026"/>
        <item m="1" x="2474"/>
        <item m="1" x="1518"/>
        <item m="1" x="2157"/>
        <item m="1" x="3181"/>
        <item m="1" x="1292"/>
        <item m="1" x="1615"/>
        <item m="1" x="1502"/>
        <item m="1" x="1934"/>
        <item m="1" x="1828"/>
        <item m="1" x="1045"/>
        <item m="1" x="2002"/>
        <item m="1" x="2206"/>
        <item m="1" x="2343"/>
        <item m="1" x="2728"/>
        <item m="1" x="459"/>
        <item m="1" x="1312"/>
        <item m="1" x="1918"/>
        <item m="1" x="837"/>
        <item m="1" x="554"/>
        <item m="1" x="442"/>
        <item m="1" x="2513"/>
        <item m="1" x="1623"/>
        <item m="1" x="226"/>
        <item m="1" x="1076"/>
        <item m="1" x="1072"/>
        <item m="1" x="2933"/>
        <item m="1" x="127"/>
        <item m="1" x="2506"/>
        <item m="1" x="743"/>
        <item m="1" x="751"/>
        <item m="1" x="2567"/>
        <item m="1" x="1603"/>
        <item m="1" x="1926"/>
        <item m="1" x="1911"/>
        <item m="1" x="3419"/>
        <item m="1" x="2153"/>
        <item m="1" x="2186"/>
        <item m="1" x="856"/>
        <item m="1" x="972"/>
        <item m="1" x="550"/>
        <item m="1" x="260"/>
        <item m="1" x="1195"/>
        <item m="1" x="1054"/>
        <item m="1" x="1175"/>
        <item m="1" x="649"/>
        <item m="1" x="744"/>
        <item m="1" x="2502"/>
        <item m="1" x="1186"/>
        <item m="1" x="235"/>
        <item m="1" x="1055"/>
        <item m="1" x="766"/>
        <item m="1" x="1701"/>
        <item m="1" x="956"/>
        <item m="1" x="863"/>
        <item m="1" x="1707"/>
        <item m="1" x="3132"/>
        <item m="1" x="966"/>
        <item m="1" x="1609"/>
        <item m="1" x="2115"/>
        <item m="1" x="2892"/>
        <item m="1" x="1491"/>
        <item m="1" x="1178"/>
        <item m="1" x="1064"/>
        <item m="1" x="2009"/>
        <item m="1" x="1994"/>
        <item m="1" x="1811"/>
        <item m="1" x="1510"/>
        <item m="1" x="760"/>
        <item m="1" x="1401"/>
        <item m="1" x="3431"/>
        <item m="1" x="333"/>
        <item m="1" x="3174"/>
        <item m="1" x="1063"/>
        <item m="1" x="1517"/>
        <item m="1" x="642"/>
        <item m="1" x="1396"/>
        <item m="1" x="1163"/>
        <item m="1" x="2079"/>
        <item m="1" x="838"/>
        <item m="1" x="1946"/>
        <item m="1" x="446"/>
        <item m="1" x="1185"/>
        <item m="1" x="2066"/>
        <item m="1" x="1179"/>
        <item m="1" x="233"/>
        <item m="1" x="451"/>
        <item m="1" x="2555"/>
        <item m="1" x="343"/>
        <item m="1" x="2784"/>
        <item m="1" x="122"/>
        <item m="1" x="3302"/>
        <item m="1" x="427"/>
        <item m="1" x="2289"/>
        <item m="1" x="1280"/>
        <item m="1" x="1810"/>
        <item m="1" x="2691"/>
        <item m="1" x="3167"/>
        <item m="1" x="2017"/>
        <item m="1" x="458"/>
        <item m="1" x="551"/>
        <item m="1" x="2347"/>
        <item m="1" x="237"/>
        <item m="1" x="445"/>
        <item m="1" x="349"/>
        <item m="1" x="345"/>
        <item m="1" x="1509"/>
        <item m="1" x="547"/>
        <item m="1" x="1798"/>
        <item m="1" x="2719"/>
        <item m="1" x="3306"/>
        <item m="1" x="1173"/>
        <item m="1" x="332"/>
        <item m="1" x="1712"/>
        <item m="1" x="3006"/>
        <item m="1" x="232"/>
        <item m="1" x="114"/>
        <item m="1" x="2128"/>
        <item m="1" x="2883"/>
        <item m="1" x="646"/>
        <item m="1" x="1601"/>
        <item m="1" x="749"/>
        <item m="1" x="241"/>
        <item m="1" x="3130"/>
        <item m="1" x="957"/>
        <item m="1" x="2826"/>
        <item m="1" x="2570"/>
        <item m="1" x="1608"/>
        <item m="1" x="3374"/>
        <item m="1" x="553"/>
        <item m="1" x="2049"/>
        <item m="1" x="1495"/>
        <item m="1" x="1957"/>
        <item m="1" x="1284"/>
        <item m="1" x="1501"/>
        <item m="1" x="344"/>
        <item m="1" x="3161"/>
        <item m="1" x="647"/>
        <item m="1" x="1050"/>
        <item m="1" x="1893"/>
        <item m="1" x="747"/>
        <item m="1" x="636"/>
        <item m="1" x="1676"/>
        <item m="1" x="3428"/>
        <item m="1" x="635"/>
        <item m="1" x="1056"/>
        <item m="1" x="3282"/>
        <item m="1" x="950"/>
        <item m="1" x="836"/>
        <item m="1" x="540"/>
        <item m="1" x="99"/>
        <item m="1" x="108"/>
        <item m="1" x="3413"/>
        <item m="1" x="348"/>
        <item m="1" x="100"/>
        <item m="1" x="2159"/>
        <item m="1" x="549"/>
        <item m="1" x="115"/>
        <item m="1" x="346"/>
        <item m="1" x="119"/>
        <item m="1" x="1947"/>
        <item m="1" x="210"/>
        <item m="1" x="2243"/>
        <item m="1" x="453"/>
        <item m="1" x="2678"/>
        <item m="1" x="1035"/>
        <item m="1" x="2271"/>
        <item m="1" x="437"/>
        <item m="1" x="2696"/>
        <item m="1" x="739"/>
        <item m="1" x="438"/>
        <item m="1" x="2681"/>
        <item m="1" x="3422"/>
        <item m="1" x="1669"/>
        <item m="1" x="2465"/>
        <item m="1" x="341"/>
        <item m="1" x="229"/>
        <item m="1" x="2791"/>
        <item m="1" x="2940"/>
        <item m="1" x="1765"/>
        <item m="1" x="2264"/>
        <item m="1" x="3411"/>
        <item m="1" x="3152"/>
        <item m="1" x="3284"/>
        <item m="1" x="2803"/>
        <item m="1" x="3379"/>
        <item m="1" x="106"/>
        <item m="1" x="1049"/>
        <item m="1" x="3054"/>
        <item m="1" x="741"/>
        <item m="1" x="3298"/>
        <item m="1" x="634"/>
        <item m="1" x="2376"/>
        <item m="1" x="2792"/>
        <item m="1" x="3164"/>
        <item m="1" x="3048"/>
        <item m="1" x="441"/>
        <item m="1" x="2582"/>
        <item m="1" x="2355"/>
        <item m="1" x="629"/>
        <item m="1" x="2258"/>
        <item m="1" x="2819"/>
        <item m="1" x="455"/>
        <item m="1" x="2067"/>
        <item m="1" x="2249"/>
        <item m="1" x="3157"/>
        <item m="1" x="2709"/>
        <item m="1" x="286"/>
        <item m="1" x="1873"/>
        <item m="1" x="3292"/>
        <item m="1" x="2484"/>
        <item m="1" x="3042"/>
        <item m="1" x="2807"/>
        <item m="1" x="1872"/>
        <item m="1" x="2576"/>
        <item m="1" x="3156"/>
        <item m="1" x="3143"/>
        <item m="1" x="1662"/>
        <item m="1" x="545"/>
        <item m="1" x="121"/>
        <item m="1" x="1764"/>
        <item m="1" x="1575"/>
        <item m="1" x="2044"/>
        <item m="1" x="2814"/>
        <item m="1" x="621"/>
        <item m="1" x="738"/>
        <item m="1" x="523"/>
        <item m="1" x="2798"/>
        <item m="1" x="2804"/>
        <item m="1" x="640"/>
        <item m="1" x="3269"/>
        <item m="1" x="543"/>
        <item m="1" x="841"/>
        <item m="1" x="311"/>
        <item m="1" x="3170"/>
        <item m="1" x="2459"/>
        <item m="1" x="3144"/>
        <item m="1" x="217"/>
        <item m="1" x="3034"/>
        <item m="1" x="2232"/>
        <item m="1" x="2927"/>
        <item m="1" x="2820"/>
        <item m="1" x="2572"/>
        <item m="1" x="2671"/>
        <item m="1" x="3387"/>
        <item m="1" x="832"/>
        <item m="1" x="2685"/>
        <item m="1" x="3020"/>
        <item m="1" x="1628"/>
        <item m="1" x="215"/>
        <item m="1" x="337"/>
        <item m="1" x="2672"/>
        <item m="1" x="3494"/>
        <item m="1" x="2257"/>
        <item m="1" x="2942"/>
        <item m="1" x="2239"/>
        <item m="1" x="2453"/>
        <item m="1" x="1963"/>
        <item m="1" x="2057"/>
        <item m="1" x="945"/>
        <item m="1" x="1865"/>
        <item m="1" x="2460"/>
        <item m="1" x="2914"/>
        <item m="1" x="2242"/>
        <item m="1" x="3026"/>
        <item m="1" x="2799"/>
        <item m="1" x="737"/>
        <item m="1" x="2921"/>
        <item m="1" x="1969"/>
        <item m="1" x="3268"/>
        <item m="1" x="2164"/>
        <item m="1" x="103"/>
        <item m="1" x="112"/>
        <item m="1" x="340"/>
        <item m="1" x="2809"/>
        <item m="1" x="331"/>
        <item m="1" x="2454"/>
        <item m="1" x="2562"/>
        <item m="1" x="207"/>
        <item m="1" x="202"/>
        <item m="1" x="542"/>
        <item m="1" x="729"/>
        <item m="1" x="2919"/>
        <item m="1" x="1568"/>
        <item m="1" x="2458"/>
        <item m="1" x="336"/>
        <item m="1" x="3038"/>
        <item m="1" x="3093"/>
        <item m="1" x="2349"/>
        <item m="1" x="3043"/>
        <item m="1" x="2361"/>
        <item m="1" x="111"/>
        <item m="1" x="3155"/>
        <item m="1" x="97"/>
        <item m="1" x="633"/>
        <item m="1" x="2903"/>
        <item m="1" x="3295"/>
        <item m="1" x="83"/>
        <item m="1" x="402"/>
        <item m="1" x="2188"/>
        <item m="1" x="2147"/>
        <item m="1" x="2565"/>
        <item m="1" x="728"/>
        <item m="1" x="2677"/>
        <item m="1" x="105"/>
        <item m="1" x="2797"/>
        <item m="1" x="720"/>
        <item m="1" x="2876"/>
        <item m="1" x="2240"/>
        <item m="1" x="539"/>
        <item m="1" x="826"/>
        <item m="1" x="335"/>
        <item m="1" x="2222"/>
        <item m="1" x="3288"/>
        <item m="1" x="617"/>
        <item m="1" x="1945"/>
        <item m="1" x="734"/>
        <item m="1" x="2663"/>
        <item m="1" x="3281"/>
        <item m="1" x="3396"/>
        <item m="1" x="2913"/>
        <item m="1" x="3163"/>
        <item m="1" x="1859"/>
        <item m="1" x="326"/>
        <item m="1" x="534"/>
        <item m="1" x="2670"/>
        <item m="1" x="807"/>
        <item m="1" x="3139"/>
        <item m="1" x="2683"/>
        <item m="1" x="939"/>
        <item m="1" x="2353"/>
        <item m="1" x="2248"/>
        <item m="1" x="3275"/>
        <item m="1" x="2871"/>
        <item m="1" x="2348"/>
        <item m="1" x="2684"/>
        <item m="1" x="3400"/>
        <item m="1" x="92"/>
        <item m="1" x="195"/>
        <item m="1" x="2439"/>
        <item m="1" x="2571"/>
        <item m="1" x="1025"/>
        <item m="1" x="2151"/>
        <item m="1" x="2056"/>
        <item m="1" x="2802"/>
        <item m="1" x="2527"/>
        <item m="1" x="2469"/>
        <item m="1" x="3294"/>
        <item m="1" x="2743"/>
        <item m="1" x="666"/>
        <item m="1" x="2666"/>
        <item m="1" x="2561"/>
        <item m="1" x="3148"/>
        <item m="1" x="3033"/>
        <item m="1" x="2238"/>
        <item m="1" x="2652"/>
        <item m="1" x="2050"/>
        <item m="1" x="1754"/>
        <item m="1" x="3025"/>
        <item m="1" x="2656"/>
        <item m="1" x="3032"/>
        <item m="1" x="2124"/>
        <item m="1" x="2061"/>
        <item m="1" x="1759"/>
        <item m="1" x="1559"/>
        <item m="1" x="3024"/>
        <item m="1" x="3287"/>
        <item m="1" x="1653"/>
        <item m="1" x="3274"/>
        <item m="1" x="2920"/>
        <item m="1" x="2577"/>
        <item m="1" x="3278"/>
        <item m="1" x="208"/>
        <item m="1" x="2146"/>
        <item m="1" x="3138"/>
        <item m="1" x="184"/>
        <item m="1" x="403"/>
        <item m="1" x="2237"/>
        <item m="1" x="1962"/>
        <item m="1" x="2790"/>
        <item m="1" x="1852"/>
        <item m="1" x="538"/>
        <item m="1" x="3399"/>
        <item m="1" x="2796"/>
        <item m="1" x="433"/>
        <item m="1" x="3506"/>
        <item m="1" x="104"/>
        <item m="1" x="222"/>
        <item m="1" x="3286"/>
        <item m="1" x="98"/>
        <item m="1" x="3019"/>
        <item m="1" x="90"/>
        <item m="1" x="3267"/>
        <item m="1" x="622"/>
        <item m="1" x="418"/>
        <item m="1" x="3386"/>
        <item m="1" x="2911"/>
        <item m="1" x="1952"/>
        <item m="1" x="2762"/>
        <item m="1" x="91"/>
        <item m="1" x="2055"/>
        <item m="1" x="1938"/>
        <item m="1" x="2676"/>
        <item m="1" x="2143"/>
        <item m="1" x="2926"/>
        <item m="1" x="2669"/>
        <item m="1" x="329"/>
        <item m="1" x="2443"/>
        <item m="1" x="3395"/>
        <item m="1" x="2344"/>
        <item m="1" x="395"/>
        <item m="1" x="2400"/>
        <item m="1" x="96"/>
        <item m="1" x="3340"/>
        <item m="1" x="2448"/>
        <item m="1" x="1951"/>
        <item m="1" x="2360"/>
        <item m="1" x="2893"/>
        <item m="1" x="825"/>
        <item m="1" x="2665"/>
        <item m="1" x="2771"/>
        <item m="1" x="2918"/>
        <item m="1" x="3502"/>
        <item m="1" x="3131"/>
        <item m="1" x="330"/>
        <item m="1" x="2552"/>
        <item m="1" x="3280"/>
        <item m="1" x="317"/>
        <item m="1" x="2045"/>
        <item m="1" x="2438"/>
        <item m="1" x="2430"/>
        <item m="1" x="2910"/>
        <item m="1" x="85"/>
        <item m="1" x="409"/>
        <item m="1" x="2528"/>
        <item m="1" x="2345"/>
        <item m="1" x="3263"/>
        <item m="1" x="2801"/>
        <item m="1" x="400"/>
        <item m="1" x="3385"/>
        <item m="1" x="501"/>
        <item m="1" x="2556"/>
        <item m="1" x="2434"/>
        <item m="1" x="275"/>
        <item m="1" x="2891"/>
        <item m="1" x="924"/>
        <item m="1" x="2048"/>
        <item m="1" x="1758"/>
        <item m="1" x="2140"/>
        <item m="1" x="2340"/>
        <item m="1" x="478"/>
        <item m="1" x="1014"/>
        <item m="1" x="2341"/>
        <item m="1" x="2452"/>
        <item m="1" x="394"/>
        <item m="1" x="2247"/>
        <item m="1" x="2327"/>
        <item m="1" x="2795"/>
        <item m="1" x="2560"/>
        <item m="1" x="2437"/>
        <item m="1" x="522"/>
        <item m="1" x="2142"/>
        <item m="1" x="2428"/>
        <item m="1" x="2136"/>
        <item m="1" x="2150"/>
        <item m="1" x="2234"/>
        <item m="1" x="325"/>
        <item m="1" x="533"/>
        <item m="1" x="2657"/>
        <item m="1" x="1956"/>
        <item m="1" x="2352"/>
        <item m="1" x="3503"/>
        <item m="1" x="817"/>
        <item m="1" x="711"/>
        <item m="1" x="318"/>
        <item m="1" x="3394"/>
        <item m="1" x="1846"/>
        <item m="1" x="529"/>
        <item m="1" x="3375"/>
        <item m="1" x="892"/>
        <item m="1" x="2776"/>
        <item m="1" x="3273"/>
        <item m="1" x="84"/>
        <item m="1" x="835"/>
        <item m="1" x="201"/>
        <item m="1" x="417"/>
        <item m="1" x="432"/>
        <item m="1" x="611"/>
        <item m="1" x="2912"/>
        <item m="1" x="3023"/>
        <item m="1" x="425"/>
        <item m="1" x="618"/>
        <item m="1" x="2901"/>
        <item m="1" x="89"/>
        <item m="1" x="2982"/>
        <item m="1" x="1841"/>
        <item m="1" x="2518"/>
        <item m="1" x="3031"/>
        <item m="1" x="3259"/>
        <item m="1" x="194"/>
        <item m="1" x="2130"/>
        <item m="1" x="426"/>
        <item m="1" x="3008"/>
        <item m="1" x="2230"/>
        <item m="1" x="310"/>
        <item m="1" x="3147"/>
        <item m="1" x="3438"/>
        <item m="1" x="1500"/>
        <item m="1" x="3240"/>
        <item m="1" x="178"/>
        <item m="1" x="2337"/>
        <item m="1" x="185"/>
        <item m="1" x="610"/>
        <item m="1" x="3260"/>
        <item m="1" x="3393"/>
        <item m="1" x="3122"/>
        <item m="1" x="2905"/>
        <item m="1" x="3014"/>
        <item m="1" x="2548"/>
        <item m="1" x="3252"/>
        <item m="1" x="193"/>
        <item m="1" x="3448"/>
        <item m="1" x="2138"/>
        <item m="1" x="719"/>
        <item m="1" x="200"/>
        <item m="1" x="3018"/>
        <item m="1" x="2334"/>
        <item m="1" x="1942"/>
        <item m="1" x="2554"/>
        <item m="1" x="2342"/>
        <item m="1" x="1747"/>
        <item m="1" x="2865"/>
        <item m="1" x="2220"/>
        <item m="1" x="3384"/>
        <item m="1" x="2233"/>
        <item m="1" x="324"/>
        <item m="1" x="602"/>
        <item m="1" x="2648"/>
        <item m="1" x="2547"/>
        <item m="1" x="3115"/>
        <item m="1" x="683"/>
        <item m="1" x="3013"/>
        <item m="1" x="176"/>
        <item m="1" x="3492"/>
        <item m="1" x="2229"/>
        <item m="1" x="3005"/>
        <item m="1" x="596"/>
        <item m="1" x="3356"/>
        <item m="1" x="2789"/>
        <item m="1" x="3137"/>
        <item m="1" x="2137"/>
        <item m="1" x="2435"/>
        <item m="1" x="2642"/>
        <item m="1" x="188"/>
        <item m="1" x="2408"/>
        <item m="1" x="3247"/>
        <item m="1" x="3493"/>
        <item m="1" x="1251"/>
        <item m="1" x="1744"/>
        <item m="1" x="2775"/>
        <item m="1" x="2423"/>
        <item m="1" x="2329"/>
        <item m="1" x="2141"/>
        <item m="1" x="2041"/>
        <item m="1" x="2040"/>
        <item m="1" x="3364"/>
        <item m="1" x="2882"/>
        <item m="1" x="891"/>
        <item m="1" x="2643"/>
        <item m="1" x="2544"/>
        <item m="1" x="3175"/>
        <item m="1" x="597"/>
        <item m="1" x="1941"/>
        <item m="1" x="3111"/>
        <item m="1" x="167"/>
        <item m="1" x="1640"/>
        <item m="1" x="3505"/>
        <item m="1" x="695"/>
        <item m="1" x="298"/>
        <item m="1" x="2123"/>
        <item m="1" x="1567"/>
        <item m="1" x="2446"/>
        <item m="1" x="500"/>
        <item m="1" x="2444"/>
        <item m="1" x="2997"/>
        <item m="1" x="704"/>
        <item m="1" x="2131"/>
        <item m="1" x="1535"/>
        <item m="1" x="2134"/>
        <item m="1" x="1840"/>
        <item m="1" x="2441"/>
        <item m="1" x="2651"/>
        <item m="1" x="386"/>
        <item m="1" x="2037"/>
        <item m="1" x="3417"/>
        <item m="1" x="1845"/>
        <item m="1" x="2135"/>
        <item m="1" x="3390"/>
        <item m="1" x="2023"/>
        <item m="1" x="605"/>
        <item m="1" x="3483"/>
        <item m="1" x="1826"/>
        <item m="1" x="800"/>
        <item m="1" x="2781"/>
        <item m="1" x="1434"/>
        <item m="1" x="287"/>
        <item m="1" x="1937"/>
        <item m="1" x="3228"/>
        <item m="1" x="2786"/>
        <item m="1" x="197"/>
        <item m="1" x="518"/>
        <item m="1" x="3227"/>
        <item m="1" x="1634"/>
        <item m="1" x="313"/>
        <item m="1" x="177"/>
        <item m="1" x="2763"/>
        <item m="1" x="2039"/>
        <item m="1" x="1940"/>
        <item m="1" x="306"/>
        <item m="1" x="793"/>
        <item m="1" x="1532"/>
        <item m="1" x="3009"/>
        <item m="1" x="2896"/>
        <item m="1" x="2772"/>
        <item m="1" x="1639"/>
        <item m="1" x="1834"/>
        <item m="1" x="1741"/>
        <item m="1" x="2227"/>
        <item m="1" x="2420"/>
        <item m="1" x="296"/>
        <item m="1" x="2214"/>
        <item m="1" x="589"/>
        <item m="1" x="488"/>
        <item m="1" x="3103"/>
        <item m="1" x="3251"/>
        <item m="1" x="1933"/>
        <item m="1" x="2633"/>
        <item m="1" x="778"/>
        <item m="1" x="883"/>
        <item m="1" x="1844"/>
        <item m="1" x="150"/>
        <item m="1" x="2320"/>
        <item m="1" x="3378"/>
        <item m="1" x="3462"/>
        <item m="1" x="3349"/>
        <item m="1" x="509"/>
        <item m="1" x="2226"/>
        <item m="1" x="187"/>
        <item m="1" x="1339"/>
        <item m="1" x="806"/>
        <item m="1" x="2031"/>
        <item m="1" x="2328"/>
        <item m="1" x="1931"/>
        <item m="1" x="3367"/>
        <item m="1" x="297"/>
        <item m="1" x="2753"/>
        <item m="1" x="2623"/>
        <item m="1" x="2659"/>
        <item m="1" x="2895"/>
        <item m="1" x="3424"/>
        <item m="1" x="3225"/>
        <item m="1" x="784"/>
        <item m="1" x="3434"/>
        <item m="1" x="1853"/>
        <item m="1" x="159"/>
        <item m="1" x="3215"/>
        <item m="1" x="3239"/>
        <item m="1" x="3114"/>
        <item m="1" x="2991"/>
        <item m="1" x="2780"/>
        <item m="1" x="2038"/>
        <item m="1" x="2114"/>
        <item m="1" x="1061"/>
        <item m="1" x="2632"/>
        <item m="1" x="2419"/>
        <item m="1" x="573"/>
        <item m="1" x="2614"/>
        <item m="1" x="3102"/>
        <item m="1" x="2043"/>
        <item m="1" x="2231"/>
        <item m="1" x="2536"/>
        <item m="1" x="2339"/>
        <item m="1" x="1932"/>
        <item m="1" x="674"/>
        <item m="1" x="2213"/>
        <item m="1" x="2429"/>
        <item m="1" x="1435"/>
        <item m="1" x="2742"/>
        <item m="1" x="2886"/>
        <item m="1" x="2409"/>
        <item m="1" x="2543"/>
        <item m="1" x="2129"/>
        <item m="1" x="1740"/>
        <item m="1" x="3441"/>
        <item m="1" x="909"/>
        <item m="1" x="2225"/>
        <item m="1" x="230"/>
        <item m="1" x="1429"/>
        <item m="1" x="2024"/>
        <item m="1" x="2032"/>
        <item m="1" x="2319"/>
        <item m="1" x="3237"/>
        <item m="1" x="1839"/>
        <item m="1" x="3226"/>
        <item m="1" x="158"/>
        <item m="1" x="2761"/>
        <item m="1" x="1857"/>
        <item m="1" x="667"/>
        <item m="1" x="572"/>
        <item m="1" x="141"/>
        <item m="1" x="2613"/>
        <item m="1" x="2542"/>
        <item m="1" x="1635"/>
        <item m="1" x="673"/>
        <item m="1" x="1816"/>
        <item m="1" x="2219"/>
        <item m="1" x="2870"/>
        <item m="1" x="2857"/>
        <item m="1" x="3092"/>
        <item m="1" x="1924"/>
        <item m="1" x="1423"/>
        <item m="1" x="1833"/>
        <item m="1" x="1925"/>
        <item m="1" x="3482"/>
        <item m="1" x="2418"/>
        <item m="1" x="1735"/>
        <item m="1" x="2333"/>
        <item m="1" x="262"/>
        <item m="1" x="1629"/>
        <item m="1" x="1529"/>
        <item m="1" x="3348"/>
        <item m="1" x="3124"/>
        <item m="1" x="2640"/>
        <item m="1" x="694"/>
        <item m="1" x="2878"/>
        <item m="1" x="3463"/>
        <item m="1" x="3339"/>
        <item m="1" x="2107"/>
        <item m="1" x="3473"/>
        <item m="1" x="3203"/>
        <item m="1" x="1825"/>
        <item m="1" x="3001"/>
        <item m="1" x="2526"/>
        <item m="1" x="2641"/>
        <item m="1" x="3191"/>
        <item m="1" x="2121"/>
        <item m="1" x="1864"/>
        <item m="1" x="2510"/>
        <item m="1" x="3214"/>
        <item m="1" x="2165"/>
        <item m="1" x="1351"/>
        <item m="1" x="3250"/>
        <item m="1" x="3238"/>
        <item m="1" x="2849"/>
        <item m="1" x="2113"/>
        <item m="1" x="3213"/>
        <item m="1" x="2732"/>
        <item m="1" x="1622"/>
        <item m="1" x="157"/>
        <item m="1" x="274"/>
        <item m="1" x="477"/>
        <item m="1" x="3451"/>
        <item m="1" x="2122"/>
        <item m="1" x="1134"/>
        <item m="1" x="2309"/>
        <item m="1" x="2197"/>
        <item m="1" x="2417"/>
        <item m="1" x="2300"/>
        <item m="1" x="2014"/>
        <item m="1" x="3202"/>
        <item m="1" x="1650"/>
        <item m="1" x="581"/>
        <item m="1" x="884"/>
        <item m="1" x="1117"/>
        <item m="1" x="3209"/>
        <item m="1" x="2741"/>
        <item m="1" x="2299"/>
        <item m="1" x="2098"/>
        <item m="1" x="2958"/>
        <item m="1" x="2622"/>
        <item m="1" x="1053"/>
        <item m="1" x="2971"/>
        <item m="1" x="1917"/>
        <item m="1" x="214"/>
        <item m="1" x="3194"/>
        <item m="1" x="3074"/>
        <item m="1" x="3183"/>
        <item m="1" x="2999"/>
        <item m="1" x="2631"/>
        <item m="1" x="3082"/>
        <item m="1" x="1219"/>
        <item m="1" x="901"/>
        <item m="1" x="1508"/>
        <item m="1" x="3430"/>
        <item m="1" x="2399"/>
        <item m="1" x="498"/>
        <item m="1" x="2212"/>
        <item m="1" x="2030"/>
        <item m="1" x="2218"/>
        <item m="1" x="461"/>
        <item m="1" x="2196"/>
        <item m="1" x="1641"/>
        <item m="1" x="1971"/>
        <item m="1" x="449"/>
        <item m="1" x="2370"/>
        <item m="1" x="867"/>
        <item m="1" x="2645"/>
        <item m="1" x="2976"/>
        <item m="1" x="3471"/>
        <item m="1" x="765"/>
        <item m="1" x="840"/>
        <item m="1" x="703"/>
        <item m="1" x="272"/>
        <item m="1" x="1342"/>
        <item m="1" x="242"/>
        <item m="1" x="2263"/>
        <item m="1" x="1109"/>
        <item m="1" x="285"/>
        <item m="1" x="3117"/>
        <item m="1" x="2946"/>
        <item m="1" x="1283"/>
        <item m="1" x="472"/>
        <item m="1" x="859"/>
        <item m="1" x="1446"/>
        <item m="1" x="1311"/>
        <item m="1" x="2255"/>
        <item m="1" x="351"/>
        <item m="1" x="1507"/>
        <item m="1" x="515"/>
        <item m="1" x="2051"/>
        <item m="1" x="231"/>
        <item m="1" x="3168"/>
        <item m="1" x="1630"/>
        <item m="1" x="3423"/>
        <item m="1" x="655"/>
        <item m="1" x="2584"/>
        <item m="1" x="2450"/>
        <item m="1" x="2054"/>
        <item m="1" x="448"/>
        <item m="1" x="2821"/>
        <item m="1" x="2934"/>
        <item m="1" x="2667"/>
        <item m="1" x="2690"/>
        <item m="1" x="2476"/>
        <item m="1" x="2467"/>
        <item m="1" x="1240"/>
        <item m="1" x="1871"/>
        <item m="1" x="2682"/>
        <item m="1" x="1453"/>
        <item m="1" x="2047"/>
        <item m="1" x="1660"/>
        <item m="1" x="1230"/>
        <item m="1" x="2235"/>
        <item m="1" x="1305"/>
        <item m="1" x="2906"/>
        <item m="1" x="3121"/>
        <item m="1" x="2033"/>
        <item m="1" x="3176"/>
        <item m="1" x="3106"/>
        <item m="1" x="2660"/>
        <item m="1" x="3055"/>
        <item m="1" x="1208"/>
        <item m="1" x="2887"/>
        <item m="1" x="2221"/>
        <item m="1" x="3129"/>
        <item m="1" x="1835"/>
        <item m="1" x="1490"/>
        <item m="1" x="2228"/>
        <item m="1" x="1516"/>
        <item m="1" x="847"/>
        <item m="1" x="1827"/>
        <item m="1" x="1239"/>
        <item m="1" x="2431"/>
        <item m="1" x="1279"/>
        <item m="1" x="1416"/>
        <item m="1" x="759"/>
        <item m="1" x="1202"/>
        <item m="1" x="1817"/>
        <item m="1" x="1192"/>
        <item m="1" x="2925"/>
        <item m="1" x="236"/>
        <item m="1" x="651"/>
        <item m="1" x="457"/>
        <item m="1" x="860"/>
        <item m="1" x="2535"/>
        <item m="1" x="644"/>
        <item m="1" x="1013"/>
        <item m="1" x="1494"/>
        <item m="1" x="3110"/>
        <item m="1" x="790"/>
        <item m="1" x="2941"/>
        <item m="1" x="2935"/>
        <item m="1" x="174"/>
        <item m="1" x="639"/>
        <item m="1" x="1290"/>
        <item m="1" x="1480"/>
        <item m="1" x="1668"/>
        <item m="1" x="854"/>
        <item m="1" x="3412"/>
        <item m="1" x="2298"/>
        <item m="1" x="3154"/>
        <item m="1" x="206"/>
        <item m="1" x="1271"/>
        <item m="1" x="3392"/>
        <item m="1" x="2852"/>
        <item m="1" x="1486"/>
        <item m="1" x="1524"/>
        <item m="1" x="1044"/>
        <item m="1" x="3355"/>
        <item m="1" x="2900"/>
        <item m="1" x="777"/>
        <item m="1" x="1265"/>
        <item m="1" x="2318"/>
        <item m="1" x="1034"/>
        <item m="1" x="1259"/>
        <item m="1" x="360"/>
        <item m="1" x="1473"/>
        <item m="1" x="687"/>
        <item m="1" x="1024"/>
        <item m="1" x="1728"/>
        <item m="1" x="824"/>
        <item m="1" x="3363"/>
        <item m="1" x="1214"/>
        <item m="1" x="816"/>
        <item m="1" x="3373"/>
        <item m="1" x="1930"/>
        <item m="1" x="2881"/>
        <item m="1" x="2291"/>
        <item m="1" x="3389"/>
        <item m="1" x="1916"/>
        <item m="1" x="1719"/>
        <item m="1" x="1288"/>
        <item m="1" x="2831"/>
        <item m="1" x="1363"/>
        <item m="1" x="1138"/>
        <item m="1" x="2284"/>
        <item m="1" x="1690"/>
        <item m="1" x="2497"/>
        <item m="1" x="2723"/>
        <item m="1" x="3187"/>
        <item m="1" x="1233"/>
        <item m="1" x="3169"/>
        <item m="1" x="3149"/>
        <item m="1" x="1407"/>
        <item m="1" x="1574"/>
        <item m="1" x="2272"/>
        <item m="1" x="2486"/>
        <item m="1" x="3254"/>
        <item m="1" x="1215"/>
        <item m="1" x="1654"/>
        <item m="1" x="3088"/>
        <item m="1" x="3177"/>
        <item m="1" x="246"/>
        <item m="1" x="567"/>
        <item m="1" x="715"/>
        <item m="1" x="347"/>
        <item m="1" x="493"/>
        <item m="1" x="3064"/>
        <item m="1" x="368"/>
        <item m="1" x="2929"/>
        <item m="1" x="753"/>
        <item m="1" x="1440"/>
        <item m="1" x="2244"/>
        <item m="1" x="1193"/>
        <item m="1" x="978"/>
        <item m="1" x="1674"/>
        <item m="1" x="2461"/>
        <item m="1" x="1277"/>
        <item m="1" x="3049"/>
        <item m="1" x="3301"/>
        <item m="1" x="120"/>
        <item m="1" x="240"/>
        <item m="1" x="3322"/>
        <item m="1" x="1860"/>
        <item m="1" x="1465"/>
        <item m="1" x="3305"/>
        <item m="1" x="2722"/>
        <item m="1" x="871"/>
        <item m="1" x="499"/>
        <item m="1" x="1436"/>
        <item m="1" x="2411"/>
        <item m="1" x="1110"/>
        <item m="1" x="2904"/>
        <item m="1" x="1642"/>
        <item m="1" x="1847"/>
        <item m="1" x="2007"/>
        <item m="1" x="2016"/>
        <item m="1" x="1194"/>
        <item m="1" x="624"/>
        <item m="1" x="376"/>
        <item m="1" x="1720"/>
        <item m="1" x="2483"/>
        <item m="1" x="544"/>
        <item m="1" x="2873"/>
        <item m="1" x="3112"/>
        <item m="1" x="1019"/>
        <item m="1" x="1874"/>
        <item m="1" x="1691"/>
        <item m="1" x="758"/>
        <item m="1" x="746"/>
        <item m="1" x="997"/>
        <item m="1" x="548"/>
        <item m="1" x="1318"/>
        <item m="1" x="1066"/>
        <item m="1" x="1583"/>
        <item m="1" x="3060"/>
        <item m="1" x="399"/>
        <item m="1" x="2980"/>
        <item m="1" x="2779"/>
        <item m="1" x="1441"/>
        <item m="1" x="1895"/>
        <item m="1" x="424"/>
        <item m="1" x="1461"/>
        <item m="1" x="1997"/>
        <item m="1" x="2426"/>
        <item m="1" x="2630"/>
        <item m="1" x="2236"/>
        <item m="1" x="2205"/>
        <item m="1" x="1118"/>
        <item m="1" x="2254"/>
        <item m="1" x="3501"/>
        <item m="1" x="3490"/>
        <item m="1" x="1225"/>
        <item m="1" x="3329"/>
        <item m="1" x="252"/>
        <item m="1" x="2702"/>
        <item m="1" x="2377"/>
        <item m="1" x="2211"/>
        <item m="1" x="1832"/>
        <item m="1" x="2639"/>
        <item m="1" x="404"/>
        <item m="1" x="2599"/>
        <item m="1" x="1385"/>
        <item m="1" x="2198"/>
        <item m="1" x="109"/>
        <item m="1" x="682"/>
        <item m="1" x="3087"/>
        <item m="1" x="118"/>
        <item m="1" x="2725"/>
        <item m="1" x="1729"/>
        <item m="1" x="1770"/>
        <item m="1" x="1885"/>
        <item m="1" x="3388"/>
        <item m="1" x="3366"/>
        <item m="1" x="2837"/>
        <item m="1" x="1137"/>
        <item m="1" x="1333"/>
        <item m="1" x="733"/>
        <item m="1" x="2078"/>
        <item m="1" x="1783"/>
        <item m="1" x="3067"/>
        <item m="1" x="1278"/>
        <item m="1" x="2477"/>
        <item m="1" x="900"/>
        <item m="1" x="393"/>
        <item m="1" x="1143"/>
        <item m="1" x="3459"/>
        <item m="1" x="1108"/>
        <item m="1" x="1334"/>
        <item m="1" x="456"/>
        <item m="1" x="2416"/>
        <item m="1" x="300"/>
        <item m="1" x="1983"/>
        <item m="1" x="1246"/>
        <item m="1" x="1322"/>
        <item m="1" x="2270"/>
        <item m="1" x="2655"/>
        <item m="1" x="934"/>
        <item m="1" x="2132"/>
        <item m="1" x="2636"/>
        <item m="1" x="1093"/>
        <item m="1" x="508"/>
        <item m="1" x="1255"/>
        <item m="1" x="247"/>
        <item m="1" x="1366"/>
        <item m="1" x="3262"/>
        <item m="1" x="497"/>
        <item m="1" x="3470"/>
        <item m="1" x="295"/>
        <item m="1" x="1020"/>
        <item m="1" x="3182"/>
        <item m="1" x="1794"/>
        <item m="1" x="3249"/>
        <item m="1" x="3481"/>
        <item m="1" x="259"/>
        <item m="1" x="735"/>
        <item m="1" x="2715"/>
        <item m="1" x="476"/>
        <item m="1" x="487"/>
        <item m="1" x="2736"/>
        <item m="1" x="271"/>
        <item m="1" x="2747"/>
        <item m="1" x="284"/>
        <item m="1" x="1304"/>
        <item m="1" x="693"/>
        <item m="1" x="3223"/>
        <item m="1" x="3447"/>
        <item m="1" x="2336"/>
        <item m="1" x="471"/>
        <item m="1" x="3198"/>
        <item m="1" x="718"/>
        <item m="1" x="727"/>
        <item m="1" x="1087"/>
        <item m="1" x="2485"/>
        <item m="1" x="3429"/>
        <item m="1" x="2427"/>
        <item m="1" x="2359"/>
        <item m="1" x="2475"/>
        <item m="1" x="2466"/>
        <item m="1" x="2351"/>
        <item m="1" x="710"/>
        <item m="1" x="2422"/>
        <item m="1" x="454"/>
        <item m="1" x="2412"/>
      </items>
    </pivotField>
    <pivotField name="Date Creation offre" axis="axisPage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name="Statut de l'offre" axis="axisPage" showAll="0" defaultSubtotal="0">
      <items count="6">
        <item x="0"/>
        <item m="1" x="3"/>
        <item x="1"/>
        <item m="1" x="4"/>
        <item m="1" x="2"/>
        <item m="1" x="5"/>
      </items>
    </pivotField>
    <pivotField showAll="0" defaultSubtotal="0"/>
    <pivotField name="Entité" axis="axisPage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numFmtId="22" showAll="0" defaultSubtotal="0"/>
    <pivotField axis="axisPage" numFmtId="14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ame="Mois candidature" axis="axisPage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Année candidature" axis="axisPage" subtotalTop="0" showAll="0" defaultSubtotal="0">
      <items count="1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</items>
    </pivotField>
    <pivotField name="Mois création Offre" axis="axisPage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Année création offre" axis="axisPage" subtotalTop="0" showAll="0" defaultSubtotal="0">
      <items count="1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</items>
    </pivotField>
  </pivotFields>
  <rowFields count="1">
    <field x="7"/>
  </rowFields>
  <rowItems count="8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8">
    <pageField fld="11" hier="-1"/>
    <pageField fld="9" hier="-1"/>
    <pageField fld="37" hier="-1"/>
    <pageField fld="36" hier="-1"/>
    <pageField fld="22" hier="-1"/>
    <pageField fld="39" hier="-1"/>
    <pageField fld="38" hier="-1"/>
    <pageField fld="8" hier="-1"/>
  </pageFields>
  <dataFields count="4">
    <dataField name="Nb de CV par offre" fld="17" subtotal="average" baseField="7" baseItem="0"/>
    <dataField name="Nb CV transmis pour avis" fld="18" subtotal="average" baseField="7" baseItem="0"/>
    <dataField name="Nb Propositions d'embauche envoyées par offre" fld="19" subtotal="average" baseField="7" baseItem="0"/>
    <dataField name="Nb d'embauches pour une offre" fld="20" subtotal="average" baseField="7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8DEE82-53CC-49AF-B5BD-5312C3FDF126}" name="Stats_Candidatures" displayName="Stats_Candidatures" ref="A1:AJ151" totalsRowShown="0" headerRowDxfId="0">
  <autoFilter ref="A1:AJ151" xr:uid="{358DEE82-53CC-49AF-B5BD-5312C3FDF126}"/>
  <tableColumns count="36">
    <tableColumn id="1" xr3:uid="{BE4AA236-D22B-4258-8EB1-9B9A8B9196B0}" name="JobApplicationEventID"/>
    <tableColumn id="2" xr3:uid="{C82C7AA1-7B5F-4F18-BB0C-D9CE8A114C74}" name="JobApplicationEvent_GlobalFeedback_"/>
    <tableColumn id="3" xr3:uid="{07FF5DDD-98AF-4B9B-A236-FCB903F469E3}" name="JobApplicationEvent_CreationDate_" dataDxfId="8"/>
    <tableColumn id="4" xr3:uid="{ADE8EE2C-6FE5-469B-A5AE-DE45DBADE962}" name="JobApplicationEvent_EventDate_" dataDxfId="7"/>
    <tableColumn id="5" xr3:uid="{87B6BB75-EF1E-4462-9F11-CC2002AEA1AC}" name="JobApplicationEvent_ModificationDate_" dataDxfId="6"/>
    <tableColumn id="6" xr3:uid="{97F1968F-EFD4-4B8A-8D1F-448416E0C0FC}" name="JobApplicationEvent_Entity_With1"/>
    <tableColumn id="7" xr3:uid="{8D1857AE-C2FB-4D67-B10D-76481314D06D}" name="JobApplicationEvent_Entity_"/>
    <tableColumn id="8" xr3:uid="{4B7B46D4-AFD4-49A3-B8B1-BDA1A73030B4}" name="JobApplicationEvent_Offer_"/>
    <tableColumn id="9" xr3:uid="{64C11DEC-8148-45DB-BA00-3F3CF21D61EA}" name="Offer_CreationDate_" dataDxfId="5">
      <calculatedColumnFormula>IFERROR(_xlfn.XLOOKUP(H2,'SDD Statistiques offres'!G:G,'SDD Statistiques offres'!D:D),0)</calculatedColumnFormula>
    </tableColumn>
    <tableColumn id="10" xr3:uid="{6F6FC056-8EDC-41ED-8F71-8C2E465C3311}" name="Offer_OfferStatus_">
      <calculatedColumnFormula>IFERROR(VLOOKUP(H2,'SDD Statistiques offres'!G:O,2,0),"")</calculatedColumnFormula>
    </tableColumn>
    <tableColumn id="11" xr3:uid="{49C846E4-6DEF-40D1-B163-8AEC77C9CAE8}" name="JobDescriptionTranslation_JobTitle_">
      <calculatedColumnFormula>IFERROR(VLOOKUP(H2,'SDD Statistiques offres'!G:O,5,0),"")</calculatedColumnFormula>
    </tableColumn>
    <tableColumn id="12" xr3:uid="{58D876F7-F830-46E4-90BB-0A2D376B648D}" name="Origin_Entity_">
      <calculatedColumnFormula>IFERROR(VLOOKUP(H2,'SDD Statistiques offres'!G:O,9,0),"")</calculatedColumnFormula>
    </tableColumn>
    <tableColumn id="13" xr3:uid="{09F2E6B9-86ED-4371-947F-6FF038B53FAD}" name="JobApplicationEvent_PublicationSupport_With1"/>
    <tableColumn id="14" xr3:uid="{109D58D9-E8F8-4F6D-89E4-D91F17A8BD8C}" name="JobApplicationEvent_PublicationSupport_"/>
    <tableColumn id="15" xr3:uid="{D915C488-E70C-4AB9-B3F1-C5B461A50779}" name="JobApplicationEvent_Supervisor_"/>
    <tableColumn id="16" xr3:uid="{40AB437C-22E3-4D12-87CF-F9E823844FB7}" name="JobApplicationEvent_JobApplicationStatus_"/>
    <tableColumn id="17" xr3:uid="{79D051A9-FD5B-4046-816C-ECD18BD6C3FF}" name="JobApplicationEvent_JobApplicationEventType_"/>
    <tableColumn id="18" xr3:uid="{6455F5BC-3D1E-4240-9C82-BDEAF9F930CC}" name="CV par offre">
      <calculatedColumnFormula>COUNTIF(H:H,H2)</calculatedColumnFormula>
    </tableColumn>
    <tableColumn id="19" xr3:uid="{D1871530-919C-408A-AF27-BCE67AB683DA}" name="CV transmis pour avis">
      <calculatedColumnFormula>COUNTIFS(H:H,H2,P:P,"Attente retour opérationnel suite envoi CV pour avis")</calculatedColumnFormula>
    </tableColumn>
    <tableColumn id="20" xr3:uid="{CD21A0DC-DACC-4C71-996D-C9CBF65D1828}" name="Propositions d'embauche envoyées par offre">
      <calculatedColumnFormula>COUNTIFS(H:H,H2,P:P,"Proposition d'embauche envoyée")</calculatedColumnFormula>
    </tableColumn>
    <tableColumn id="21" xr3:uid="{E8231FB7-9BF8-406D-AD40-C9E174AE4638}" name="Nombre d'embauches pour une offre">
      <calculatedColumnFormula>COUNTIFS(H:H,H2,P:P,"Embauché")</calculatedColumnFormula>
    </tableColumn>
    <tableColumn id="22" xr3:uid="{1973664C-1F89-4625-9189-D09EF2BF1E56}" name="Applicant_CreationDate_ApplicantID" dataDxfId="4"/>
    <tableColumn id="23" xr3:uid="{F7855E02-2B00-42CE-87CB-A8C03DA55A3B}" name="Date de la candidature" dataDxfId="3">
      <calculatedColumnFormula>IFERROR(V2*1,"")</calculatedColumnFormula>
    </tableColumn>
    <tableColumn id="24" xr3:uid="{CEBA04B6-CF08-4587-8A54-C1EC4503A796}" name="Applicant_ModificationDate_ApplicantID" dataDxfId="2"/>
    <tableColumn id="25" xr3:uid="{A6161C87-C391-477F-8FF9-8E239A8EBE6A}" name="Applicant_ApplicantModificationDate_ApplicantID" dataDxfId="1"/>
    <tableColumn id="26" xr3:uid="{888D4196-0A84-4A0E-86DB-1A0CB8E21070}" name="Applicant_ApplicantID_ApplicantID"/>
    <tableColumn id="27" xr3:uid="{57E6324F-4B4E-469C-85FF-6D57B019C53F}" name="Applicant_ApplicantCreationMode_ApplicantID"/>
    <tableColumn id="28" xr3:uid="{BADC238B-736B-4CE1-9894-A8A76025E339}" name="Applicant_ModificationUser_ApplicantID"/>
    <tableColumn id="29" xr3:uid="{B1C0C4DB-3504-49E9-A165-1E73766E019C}" name="Applicant_FullName_ApplicantID"/>
    <tableColumn id="30" xr3:uid="{AC624B02-DC0A-4772-BABF-EB0D18DEDDD3}" name="Applicant_ApplicantStatus_ApplicantID"/>
    <tableColumn id="31" xr3:uid="{A842972E-E5FC-4366-AAA3-CC77DF39A8AC}" name="Employee_Entity_EmployeeIDWith1"/>
    <tableColumn id="32" xr3:uid="{600AB3AB-C611-458B-A3E6-77D5DD6FA4A5}" name="Employee_Entity_EmployeeID"/>
    <tableColumn id="33" xr3:uid="{D3F8259D-A3CF-4D24-8E1B-F874CF16B90F}" name="JobPreferences_PrimaryProfile_ApplicantID"/>
    <tableColumn id="34" xr3:uid="{4A9E2EFF-BDCE-4DB6-BB0F-F073EEEB20E2}" name="JobPreferences_Country_ApplicantID"/>
    <tableColumn id="35" xr3:uid="{AC888FBE-19B7-4C1F-8597-A9AD970BF728}" name="JobPreferences_JobTime_ApplicantID"/>
    <tableColumn id="36" xr3:uid="{847AB697-A6C9-42D0-8765-63A4FBE34480}" name="ApplicantI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199"/>
  <sheetViews>
    <sheetView topLeftCell="A185" zoomScale="68" zoomScaleNormal="68" zoomScaleSheetLayoutView="100" workbookViewId="0">
      <selection activeCell="A200" sqref="A200:XFD1056"/>
    </sheetView>
  </sheetViews>
  <sheetFormatPr baseColWidth="10" defaultColWidth="9.140625" defaultRowHeight="12.75" x14ac:dyDescent="0.2"/>
  <cols>
    <col min="3" max="3" width="22.42578125" customWidth="1"/>
    <col min="4" max="4" width="20" customWidth="1"/>
    <col min="5" max="5" width="23" customWidth="1"/>
    <col min="7" max="7" width="36.42578125" customWidth="1"/>
    <col min="8" max="8" width="20.85546875" customWidth="1"/>
    <col min="11" max="11" width="45.5703125" customWidth="1"/>
    <col min="14" max="14" width="22.7109375" customWidth="1"/>
    <col min="15" max="15" width="33.5703125" customWidth="1"/>
    <col min="16" max="16" width="35.7109375" bestFit="1" customWidth="1"/>
    <col min="17" max="17" width="34.85546875" customWidth="1"/>
    <col min="18" max="18" width="47" customWidth="1"/>
    <col min="19" max="19" width="21.28515625" customWidth="1"/>
    <col min="20" max="20" width="18.85546875" customWidth="1"/>
  </cols>
  <sheetData>
    <row r="1" spans="1:20" s="1" customFormat="1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">
      <c r="A2">
        <v>4232</v>
      </c>
      <c r="B2" t="s">
        <v>20</v>
      </c>
      <c r="C2" t="s">
        <v>428</v>
      </c>
      <c r="D2" s="4">
        <v>44687.674130937499</v>
      </c>
      <c r="E2" s="4">
        <v>44742.755335914357</v>
      </c>
      <c r="F2">
        <v>4232</v>
      </c>
      <c r="G2" t="s">
        <v>65</v>
      </c>
      <c r="H2" t="s">
        <v>66</v>
      </c>
      <c r="I2" t="s">
        <v>22</v>
      </c>
      <c r="J2" t="s">
        <v>64</v>
      </c>
      <c r="K2" t="s">
        <v>28</v>
      </c>
      <c r="L2" t="s">
        <v>25</v>
      </c>
      <c r="M2" t="s">
        <v>63</v>
      </c>
      <c r="N2" t="s">
        <v>428</v>
      </c>
      <c r="O2">
        <v>1055</v>
      </c>
      <c r="P2" t="s">
        <v>428</v>
      </c>
      <c r="Q2" s="5" t="s">
        <v>428</v>
      </c>
      <c r="R2" s="4">
        <v>44687.671539351853</v>
      </c>
      <c r="S2" s="4">
        <v>44925.671539351853</v>
      </c>
      <c r="T2" s="4">
        <v>44690.43036878472</v>
      </c>
    </row>
    <row r="3" spans="1:20" x14ac:dyDescent="0.2">
      <c r="A3">
        <v>4186</v>
      </c>
      <c r="B3" t="s">
        <v>20</v>
      </c>
      <c r="C3" t="s">
        <v>436</v>
      </c>
      <c r="D3" s="4">
        <v>44678.723198611107</v>
      </c>
      <c r="E3" s="4">
        <v>44722.705174039351</v>
      </c>
      <c r="F3">
        <v>4186</v>
      </c>
      <c r="G3" t="s">
        <v>68</v>
      </c>
      <c r="H3" t="s">
        <v>66</v>
      </c>
      <c r="I3" t="s">
        <v>22</v>
      </c>
      <c r="J3" t="s">
        <v>67</v>
      </c>
      <c r="K3" t="s">
        <v>30</v>
      </c>
      <c r="L3" t="s">
        <v>25</v>
      </c>
      <c r="M3" t="s">
        <v>63</v>
      </c>
      <c r="N3" t="s">
        <v>428</v>
      </c>
      <c r="O3">
        <v>1069</v>
      </c>
      <c r="P3" t="s">
        <v>436</v>
      </c>
      <c r="Q3" s="5" t="s">
        <v>436</v>
      </c>
      <c r="R3" s="4">
        <v>44678.803668981483</v>
      </c>
      <c r="S3" s="4">
        <v>44899.762002314812</v>
      </c>
      <c r="T3" s="4">
        <v>44678.725304745371</v>
      </c>
    </row>
    <row r="4" spans="1:20" x14ac:dyDescent="0.2">
      <c r="A4">
        <v>4203</v>
      </c>
      <c r="B4" t="s">
        <v>20</v>
      </c>
      <c r="C4" t="s">
        <v>436</v>
      </c>
      <c r="D4" s="4">
        <v>44680.42012141204</v>
      </c>
      <c r="E4" s="4">
        <v>44712.004797835645</v>
      </c>
      <c r="F4">
        <v>4203</v>
      </c>
      <c r="G4" t="s">
        <v>74</v>
      </c>
      <c r="H4" t="s">
        <v>72</v>
      </c>
      <c r="I4" t="s">
        <v>22</v>
      </c>
      <c r="J4" t="s">
        <v>70</v>
      </c>
      <c r="K4" t="s">
        <v>27</v>
      </c>
      <c r="L4" t="s">
        <v>25</v>
      </c>
      <c r="M4" t="s">
        <v>63</v>
      </c>
      <c r="N4" t="s">
        <v>428</v>
      </c>
      <c r="O4">
        <v>1025</v>
      </c>
      <c r="P4" t="s">
        <v>436</v>
      </c>
      <c r="Q4" t="s">
        <v>436</v>
      </c>
      <c r="R4" s="4">
        <v>44680.402858796297</v>
      </c>
      <c r="S4" s="4">
        <v>44725.402858796297</v>
      </c>
      <c r="T4" s="4">
        <v>44680.42672299769</v>
      </c>
    </row>
    <row r="5" spans="1:20" x14ac:dyDescent="0.2">
      <c r="A5">
        <v>4363</v>
      </c>
      <c r="B5" t="s">
        <v>20</v>
      </c>
      <c r="C5" t="s">
        <v>428</v>
      </c>
      <c r="D5" s="4">
        <v>44712.50214675926</v>
      </c>
      <c r="E5" s="4">
        <v>44747.004613807869</v>
      </c>
      <c r="F5">
        <v>4363</v>
      </c>
      <c r="G5" t="s">
        <v>75</v>
      </c>
      <c r="H5" t="s">
        <v>72</v>
      </c>
      <c r="I5" t="s">
        <v>22</v>
      </c>
      <c r="J5" t="s">
        <v>70</v>
      </c>
      <c r="K5" t="s">
        <v>28</v>
      </c>
      <c r="L5" t="s">
        <v>25</v>
      </c>
      <c r="M5" t="s">
        <v>63</v>
      </c>
      <c r="N5" t="s">
        <v>428</v>
      </c>
      <c r="O5">
        <v>1021</v>
      </c>
      <c r="P5" t="s">
        <v>428</v>
      </c>
      <c r="Q5" s="5" t="s">
        <v>428</v>
      </c>
      <c r="R5" s="4">
        <v>44712.495428240742</v>
      </c>
      <c r="S5" s="4">
        <v>44757.495428240742</v>
      </c>
      <c r="T5" s="4">
        <v>44712.502322719913</v>
      </c>
    </row>
    <row r="6" spans="1:20" x14ac:dyDescent="0.2">
      <c r="A6">
        <v>4253</v>
      </c>
      <c r="B6" t="s">
        <v>20</v>
      </c>
      <c r="C6" t="s">
        <v>429</v>
      </c>
      <c r="D6" s="4">
        <v>44692.51282635417</v>
      </c>
      <c r="E6" s="4">
        <v>44761.005420370369</v>
      </c>
      <c r="F6">
        <v>4253</v>
      </c>
      <c r="G6" t="s">
        <v>76</v>
      </c>
      <c r="H6" t="s">
        <v>72</v>
      </c>
      <c r="I6" t="s">
        <v>22</v>
      </c>
      <c r="J6" t="s">
        <v>70</v>
      </c>
      <c r="K6" t="s">
        <v>29</v>
      </c>
      <c r="L6" t="s">
        <v>25</v>
      </c>
      <c r="M6" t="s">
        <v>63</v>
      </c>
      <c r="N6" t="s">
        <v>428</v>
      </c>
      <c r="O6">
        <v>1059</v>
      </c>
      <c r="P6" t="s">
        <v>429</v>
      </c>
      <c r="Q6" s="5" t="s">
        <v>429</v>
      </c>
      <c r="R6" s="4">
        <v>44692.505277777775</v>
      </c>
      <c r="S6" s="4">
        <v>45047.505277777775</v>
      </c>
      <c r="T6" s="4">
        <v>44692.513037187498</v>
      </c>
    </row>
    <row r="7" spans="1:20" x14ac:dyDescent="0.2">
      <c r="A7">
        <v>3904</v>
      </c>
      <c r="B7" t="s">
        <v>20</v>
      </c>
      <c r="C7" t="s">
        <v>430</v>
      </c>
      <c r="D7" s="4">
        <v>44620.669104664354</v>
      </c>
      <c r="E7" s="4">
        <v>44694.439290243055</v>
      </c>
      <c r="F7">
        <v>3904</v>
      </c>
      <c r="G7" t="s">
        <v>77</v>
      </c>
      <c r="H7" t="s">
        <v>72</v>
      </c>
      <c r="I7" t="s">
        <v>69</v>
      </c>
      <c r="J7" t="s">
        <v>78</v>
      </c>
      <c r="K7" t="s">
        <v>30</v>
      </c>
      <c r="L7" t="s">
        <v>25</v>
      </c>
      <c r="M7" t="s">
        <v>63</v>
      </c>
      <c r="N7" t="s">
        <v>428</v>
      </c>
      <c r="O7">
        <v>1051</v>
      </c>
      <c r="P7" t="s">
        <v>430</v>
      </c>
      <c r="Q7" t="s">
        <v>430</v>
      </c>
      <c r="R7" s="4">
        <v>44620.664027777777</v>
      </c>
      <c r="S7" s="4">
        <v>44742.664027777777</v>
      </c>
      <c r="T7" s="4">
        <v>44620.66950123843</v>
      </c>
    </row>
    <row r="8" spans="1:20" x14ac:dyDescent="0.2">
      <c r="A8">
        <v>3732</v>
      </c>
      <c r="B8" t="s">
        <v>20</v>
      </c>
      <c r="C8" t="s">
        <v>431</v>
      </c>
      <c r="D8" s="4">
        <v>44578.449901122687</v>
      </c>
      <c r="E8" s="4">
        <v>44694.439265891204</v>
      </c>
      <c r="F8">
        <v>3732</v>
      </c>
      <c r="G8" t="s">
        <v>79</v>
      </c>
      <c r="H8" t="s">
        <v>71</v>
      </c>
      <c r="I8" t="s">
        <v>69</v>
      </c>
      <c r="J8" t="s">
        <v>78</v>
      </c>
      <c r="K8" t="s">
        <v>24</v>
      </c>
      <c r="L8" t="s">
        <v>25</v>
      </c>
      <c r="M8" t="s">
        <v>63</v>
      </c>
      <c r="N8" t="s">
        <v>428</v>
      </c>
      <c r="O8">
        <v>1087</v>
      </c>
      <c r="P8" t="s">
        <v>431</v>
      </c>
      <c r="Q8" t="s">
        <v>431</v>
      </c>
      <c r="R8" s="4">
        <v>44578.429120370369</v>
      </c>
      <c r="S8" s="4">
        <v>44623.429120370369</v>
      </c>
      <c r="T8" s="4">
        <v>44578.450667442128</v>
      </c>
    </row>
    <row r="9" spans="1:20" x14ac:dyDescent="0.2">
      <c r="A9">
        <v>3857</v>
      </c>
      <c r="B9" t="s">
        <v>20</v>
      </c>
      <c r="C9" t="s">
        <v>433</v>
      </c>
      <c r="D9" s="4">
        <v>44613.691831331016</v>
      </c>
      <c r="E9" s="4">
        <v>44644.415698807876</v>
      </c>
      <c r="F9">
        <v>3857</v>
      </c>
      <c r="G9" t="s">
        <v>80</v>
      </c>
      <c r="H9" t="s">
        <v>66</v>
      </c>
      <c r="I9" t="s">
        <v>69</v>
      </c>
      <c r="J9" t="s">
        <v>62</v>
      </c>
      <c r="K9" t="s">
        <v>27</v>
      </c>
      <c r="L9" t="s">
        <v>25</v>
      </c>
      <c r="M9" t="s">
        <v>63</v>
      </c>
      <c r="N9" t="s">
        <v>428</v>
      </c>
      <c r="O9">
        <v>1068</v>
      </c>
      <c r="P9" t="s">
        <v>433</v>
      </c>
      <c r="Q9" s="5" t="s">
        <v>433</v>
      </c>
      <c r="R9" s="4">
        <v>44613.688287037039</v>
      </c>
      <c r="S9" s="4">
        <v>44658.688287037039</v>
      </c>
      <c r="T9" s="4">
        <v>44613.692339004636</v>
      </c>
    </row>
    <row r="10" spans="1:20" x14ac:dyDescent="0.2">
      <c r="A10">
        <v>4693</v>
      </c>
      <c r="B10" t="s">
        <v>20</v>
      </c>
      <c r="C10" t="s">
        <v>432</v>
      </c>
      <c r="D10" s="4">
        <v>44755.618880439819</v>
      </c>
      <c r="E10" s="4">
        <v>44755.628116979169</v>
      </c>
      <c r="F10">
        <v>4693</v>
      </c>
      <c r="G10" t="s">
        <v>81</v>
      </c>
      <c r="H10" t="s">
        <v>72</v>
      </c>
      <c r="I10" t="s">
        <v>22</v>
      </c>
      <c r="J10" t="s">
        <v>82</v>
      </c>
      <c r="K10" t="s">
        <v>29</v>
      </c>
      <c r="L10" t="s">
        <v>25</v>
      </c>
      <c r="M10" t="s">
        <v>63</v>
      </c>
      <c r="N10" t="s">
        <v>428</v>
      </c>
      <c r="O10">
        <v>1019</v>
      </c>
      <c r="P10" t="s">
        <v>432</v>
      </c>
      <c r="Q10" s="5" t="s">
        <v>432</v>
      </c>
      <c r="R10" s="4">
        <v>44755.608831018515</v>
      </c>
      <c r="S10" s="4">
        <v>44865.608831018515</v>
      </c>
      <c r="T10" s="4">
        <v>44755.621530474542</v>
      </c>
    </row>
    <row r="11" spans="1:20" x14ac:dyDescent="0.2">
      <c r="A11">
        <v>4305</v>
      </c>
      <c r="B11" t="s">
        <v>20</v>
      </c>
      <c r="C11" t="s">
        <v>434</v>
      </c>
      <c r="D11" s="4">
        <v>44698.421393750003</v>
      </c>
      <c r="E11" s="4">
        <v>44742.003549155088</v>
      </c>
      <c r="F11">
        <v>4305</v>
      </c>
      <c r="G11" t="s">
        <v>83</v>
      </c>
      <c r="H11" t="s">
        <v>72</v>
      </c>
      <c r="I11" t="s">
        <v>22</v>
      </c>
      <c r="J11" t="s">
        <v>84</v>
      </c>
      <c r="K11" t="s">
        <v>24</v>
      </c>
      <c r="L11" t="s">
        <v>25</v>
      </c>
      <c r="M11" t="s">
        <v>63</v>
      </c>
      <c r="N11" t="s">
        <v>428</v>
      </c>
      <c r="O11">
        <v>1072</v>
      </c>
      <c r="P11" t="s">
        <v>434</v>
      </c>
      <c r="Q11" s="5" t="s">
        <v>434</v>
      </c>
      <c r="R11" s="4">
        <v>44698.417430555557</v>
      </c>
      <c r="S11" s="4">
        <v>44926.417430555557</v>
      </c>
      <c r="T11" s="4">
        <v>44698.424185069445</v>
      </c>
    </row>
    <row r="12" spans="1:20" x14ac:dyDescent="0.2">
      <c r="A12">
        <v>4306</v>
      </c>
      <c r="B12" t="s">
        <v>20</v>
      </c>
      <c r="C12" t="s">
        <v>435</v>
      </c>
      <c r="D12" s="4">
        <v>44698.440953622681</v>
      </c>
      <c r="E12" s="4">
        <v>44742.003558020835</v>
      </c>
      <c r="F12">
        <v>4306</v>
      </c>
      <c r="G12" t="s">
        <v>85</v>
      </c>
      <c r="H12" t="s">
        <v>72</v>
      </c>
      <c r="I12" t="s">
        <v>22</v>
      </c>
      <c r="J12" t="s">
        <v>84</v>
      </c>
      <c r="K12" t="s">
        <v>26</v>
      </c>
      <c r="L12" t="s">
        <v>25</v>
      </c>
      <c r="M12" t="s">
        <v>63</v>
      </c>
      <c r="N12" t="s">
        <v>428</v>
      </c>
      <c r="O12">
        <v>1056</v>
      </c>
      <c r="P12" t="s">
        <v>435</v>
      </c>
      <c r="Q12" s="5" t="s">
        <v>435</v>
      </c>
      <c r="R12" s="4">
        <v>44698.437141203707</v>
      </c>
      <c r="S12" s="4">
        <v>44906.437141203707</v>
      </c>
      <c r="T12" s="4">
        <v>44698.441983796292</v>
      </c>
    </row>
    <row r="13" spans="1:20" x14ac:dyDescent="0.2">
      <c r="A13">
        <v>4613</v>
      </c>
      <c r="B13" t="s">
        <v>20</v>
      </c>
      <c r="C13" t="s">
        <v>436</v>
      </c>
      <c r="D13" s="4">
        <v>44742.658716238424</v>
      </c>
      <c r="E13" s="4">
        <v>44744.006136689815</v>
      </c>
      <c r="F13">
        <v>4613</v>
      </c>
      <c r="G13" t="s">
        <v>86</v>
      </c>
      <c r="H13" t="s">
        <v>72</v>
      </c>
      <c r="I13" t="s">
        <v>22</v>
      </c>
      <c r="J13" t="s">
        <v>70</v>
      </c>
      <c r="K13" t="s">
        <v>27</v>
      </c>
      <c r="L13" t="s">
        <v>25</v>
      </c>
      <c r="M13" t="s">
        <v>63</v>
      </c>
      <c r="N13" t="s">
        <v>428</v>
      </c>
      <c r="O13">
        <v>1025</v>
      </c>
      <c r="P13" t="s">
        <v>436</v>
      </c>
      <c r="Q13" s="5" t="s">
        <v>436</v>
      </c>
      <c r="R13" s="4">
        <v>44742.63554398148</v>
      </c>
      <c r="S13" s="4">
        <v>44787.63554398148</v>
      </c>
      <c r="T13" s="4">
        <v>44743.461899537033</v>
      </c>
    </row>
    <row r="14" spans="1:20" x14ac:dyDescent="0.2">
      <c r="A14">
        <v>4697</v>
      </c>
      <c r="B14" t="s">
        <v>20</v>
      </c>
      <c r="C14" t="s">
        <v>428</v>
      </c>
      <c r="D14" s="4">
        <v>44757.721120289352</v>
      </c>
      <c r="E14" s="4">
        <v>44757.721121030088</v>
      </c>
      <c r="F14">
        <v>4697</v>
      </c>
      <c r="G14" t="s">
        <v>87</v>
      </c>
      <c r="H14" t="s">
        <v>88</v>
      </c>
      <c r="I14" t="s">
        <v>22</v>
      </c>
      <c r="J14" t="s">
        <v>70</v>
      </c>
      <c r="K14" t="s">
        <v>28</v>
      </c>
      <c r="L14" t="s">
        <v>25</v>
      </c>
      <c r="M14" t="s">
        <v>63</v>
      </c>
      <c r="N14" t="s">
        <v>428</v>
      </c>
      <c r="O14">
        <v>1017</v>
      </c>
      <c r="P14" t="s">
        <v>428</v>
      </c>
      <c r="Q14" t="s">
        <v>428</v>
      </c>
      <c r="R14" s="4">
        <v>44757.71769675926</v>
      </c>
      <c r="S14" s="4">
        <v>44802.71769675926</v>
      </c>
      <c r="T14" s="4" t="s">
        <v>22</v>
      </c>
    </row>
    <row r="15" spans="1:20" x14ac:dyDescent="0.2">
      <c r="A15">
        <v>4088</v>
      </c>
      <c r="B15" t="s">
        <v>20</v>
      </c>
      <c r="C15" t="s">
        <v>429</v>
      </c>
      <c r="D15" s="4">
        <v>44657.630333564812</v>
      </c>
      <c r="E15" s="4">
        <v>44733.590917210648</v>
      </c>
      <c r="F15">
        <v>4088</v>
      </c>
      <c r="G15" t="s">
        <v>89</v>
      </c>
      <c r="H15" t="s">
        <v>21</v>
      </c>
      <c r="I15" t="s">
        <v>69</v>
      </c>
      <c r="J15" t="s">
        <v>70</v>
      </c>
      <c r="K15" t="s">
        <v>29</v>
      </c>
      <c r="L15" t="s">
        <v>25</v>
      </c>
      <c r="M15" t="s">
        <v>63</v>
      </c>
      <c r="N15" t="s">
        <v>428</v>
      </c>
      <c r="O15">
        <v>1056</v>
      </c>
      <c r="P15" t="s">
        <v>429</v>
      </c>
      <c r="Q15" t="s">
        <v>429</v>
      </c>
      <c r="R15" s="4">
        <v>44657.629687499997</v>
      </c>
      <c r="S15" s="4">
        <v>44702.629687499997</v>
      </c>
      <c r="T15" s="4">
        <v>44657.630502233791</v>
      </c>
    </row>
    <row r="16" spans="1:20" x14ac:dyDescent="0.2">
      <c r="A16">
        <v>3943</v>
      </c>
      <c r="B16" t="s">
        <v>20</v>
      </c>
      <c r="C16" t="s">
        <v>430</v>
      </c>
      <c r="D16" s="4">
        <v>44629.620592395833</v>
      </c>
      <c r="E16" s="4">
        <v>44758.003945914352</v>
      </c>
      <c r="F16">
        <v>3943</v>
      </c>
      <c r="G16" t="s">
        <v>90</v>
      </c>
      <c r="H16" t="s">
        <v>72</v>
      </c>
      <c r="I16" t="s">
        <v>69</v>
      </c>
      <c r="J16" t="s">
        <v>70</v>
      </c>
      <c r="K16" t="s">
        <v>30</v>
      </c>
      <c r="L16" t="s">
        <v>25</v>
      </c>
      <c r="M16" t="s">
        <v>63</v>
      </c>
      <c r="N16" t="s">
        <v>428</v>
      </c>
      <c r="O16">
        <v>1063</v>
      </c>
      <c r="P16" t="s">
        <v>430</v>
      </c>
      <c r="Q16" s="5" t="s">
        <v>430</v>
      </c>
      <c r="R16" s="4">
        <v>44629.609710648147</v>
      </c>
      <c r="S16" s="4">
        <v>44674.609710648147</v>
      </c>
      <c r="T16" s="4">
        <v>44629.6220412037</v>
      </c>
    </row>
    <row r="17" spans="1:20" x14ac:dyDescent="0.2">
      <c r="A17">
        <v>3701</v>
      </c>
      <c r="B17" t="s">
        <v>20</v>
      </c>
      <c r="C17" t="s">
        <v>429</v>
      </c>
      <c r="D17" s="4">
        <v>44573.416063738427</v>
      </c>
      <c r="E17" s="4">
        <v>44720.509546331021</v>
      </c>
      <c r="F17">
        <v>3701</v>
      </c>
      <c r="G17" t="s">
        <v>91</v>
      </c>
      <c r="H17" t="s">
        <v>66</v>
      </c>
      <c r="I17" t="s">
        <v>69</v>
      </c>
      <c r="J17" t="s">
        <v>92</v>
      </c>
      <c r="K17" t="s">
        <v>26</v>
      </c>
      <c r="L17" t="s">
        <v>25</v>
      </c>
      <c r="M17" t="s">
        <v>63</v>
      </c>
      <c r="N17" t="s">
        <v>428</v>
      </c>
      <c r="O17">
        <v>1056</v>
      </c>
      <c r="P17" t="s">
        <v>429</v>
      </c>
      <c r="Q17" s="5" t="s">
        <v>429</v>
      </c>
      <c r="R17" s="4">
        <v>44573.413715277777</v>
      </c>
      <c r="S17" s="4">
        <v>44737.413715277777</v>
      </c>
      <c r="T17" s="4">
        <v>44573.416221874999</v>
      </c>
    </row>
    <row r="18" spans="1:20" x14ac:dyDescent="0.2">
      <c r="A18">
        <v>3861</v>
      </c>
      <c r="B18" t="s">
        <v>20</v>
      </c>
      <c r="C18" t="s">
        <v>430</v>
      </c>
      <c r="D18" s="4">
        <v>44613.806151307872</v>
      </c>
      <c r="E18" s="4">
        <v>44743.003905787038</v>
      </c>
      <c r="F18">
        <v>3861</v>
      </c>
      <c r="G18" t="s">
        <v>93</v>
      </c>
      <c r="H18" t="s">
        <v>72</v>
      </c>
      <c r="I18" t="s">
        <v>69</v>
      </c>
      <c r="J18" t="s">
        <v>94</v>
      </c>
      <c r="K18" t="s">
        <v>27</v>
      </c>
      <c r="L18" t="s">
        <v>25</v>
      </c>
      <c r="M18" t="s">
        <v>63</v>
      </c>
      <c r="N18" t="s">
        <v>428</v>
      </c>
      <c r="O18">
        <v>1085</v>
      </c>
      <c r="P18" t="s">
        <v>430</v>
      </c>
      <c r="Q18" t="s">
        <v>430</v>
      </c>
      <c r="R18" s="4">
        <v>44613.797974537039</v>
      </c>
      <c r="S18" s="4">
        <v>44658.797974537039</v>
      </c>
      <c r="T18" s="4">
        <v>44622.449979710647</v>
      </c>
    </row>
    <row r="19" spans="1:20" x14ac:dyDescent="0.2">
      <c r="A19">
        <v>3882</v>
      </c>
      <c r="B19" t="s">
        <v>20</v>
      </c>
      <c r="C19" t="s">
        <v>431</v>
      </c>
      <c r="D19" s="4">
        <v>44615.687913923612</v>
      </c>
      <c r="E19" s="4">
        <v>44741.004136886571</v>
      </c>
      <c r="F19">
        <v>3882</v>
      </c>
      <c r="G19" t="s">
        <v>95</v>
      </c>
      <c r="H19" t="s">
        <v>72</v>
      </c>
      <c r="I19" t="s">
        <v>69</v>
      </c>
      <c r="J19" t="s">
        <v>94</v>
      </c>
      <c r="K19" t="s">
        <v>28</v>
      </c>
      <c r="L19" t="s">
        <v>25</v>
      </c>
      <c r="M19" t="s">
        <v>63</v>
      </c>
      <c r="N19" t="s">
        <v>428</v>
      </c>
      <c r="O19">
        <v>1053</v>
      </c>
      <c r="P19" t="s">
        <v>431</v>
      </c>
      <c r="Q19" t="s">
        <v>431</v>
      </c>
      <c r="R19" s="4">
        <v>44615.680347222224</v>
      </c>
      <c r="S19" s="4">
        <v>44660.680347222224</v>
      </c>
      <c r="T19" s="4">
        <v>44615.689158483794</v>
      </c>
    </row>
    <row r="20" spans="1:20" x14ac:dyDescent="0.2">
      <c r="A20">
        <v>3878</v>
      </c>
      <c r="B20" t="s">
        <v>20</v>
      </c>
      <c r="C20" t="s">
        <v>432</v>
      </c>
      <c r="D20" s="4">
        <v>44615.494513576392</v>
      </c>
      <c r="E20" s="4">
        <v>44694.439286261579</v>
      </c>
      <c r="F20">
        <v>3878</v>
      </c>
      <c r="G20" t="s">
        <v>96</v>
      </c>
      <c r="H20" t="s">
        <v>66</v>
      </c>
      <c r="I20" t="s">
        <v>69</v>
      </c>
      <c r="J20" t="s">
        <v>94</v>
      </c>
      <c r="K20" t="s">
        <v>29</v>
      </c>
      <c r="L20" t="s">
        <v>25</v>
      </c>
      <c r="M20" t="s">
        <v>63</v>
      </c>
      <c r="N20" t="s">
        <v>428</v>
      </c>
      <c r="O20">
        <v>1093</v>
      </c>
      <c r="P20" t="s">
        <v>432</v>
      </c>
      <c r="Q20" t="s">
        <v>432</v>
      </c>
      <c r="R20" s="4">
        <v>44615.49287037037</v>
      </c>
      <c r="S20" s="4">
        <v>44660.49287037037</v>
      </c>
      <c r="T20" s="4" t="s">
        <v>22</v>
      </c>
    </row>
    <row r="21" spans="1:20" x14ac:dyDescent="0.2">
      <c r="A21">
        <v>3810</v>
      </c>
      <c r="B21" t="s">
        <v>20</v>
      </c>
      <c r="C21" t="s">
        <v>433</v>
      </c>
      <c r="D21" s="4">
        <v>44601.629828437501</v>
      </c>
      <c r="E21" s="4">
        <v>44624.448122916663</v>
      </c>
      <c r="F21">
        <v>3810</v>
      </c>
      <c r="G21" t="s">
        <v>97</v>
      </c>
      <c r="H21" t="s">
        <v>66</v>
      </c>
      <c r="I21" t="s">
        <v>69</v>
      </c>
      <c r="J21" t="s">
        <v>94</v>
      </c>
      <c r="K21" t="s">
        <v>30</v>
      </c>
      <c r="L21" t="s">
        <v>25</v>
      </c>
      <c r="M21" t="s">
        <v>63</v>
      </c>
      <c r="N21" t="s">
        <v>428</v>
      </c>
      <c r="O21">
        <v>1099</v>
      </c>
      <c r="P21" t="s">
        <v>433</v>
      </c>
      <c r="Q21" s="5" t="s">
        <v>433</v>
      </c>
      <c r="R21" s="4">
        <v>44601.626481481479</v>
      </c>
      <c r="S21" s="4">
        <v>44646.626481481479</v>
      </c>
      <c r="T21" s="4">
        <v>44601.630703587965</v>
      </c>
    </row>
    <row r="22" spans="1:20" x14ac:dyDescent="0.2">
      <c r="A22">
        <v>4004</v>
      </c>
      <c r="B22" t="s">
        <v>20</v>
      </c>
      <c r="C22" t="s">
        <v>435</v>
      </c>
      <c r="D22" s="4">
        <v>44644.64487048611</v>
      </c>
      <c r="E22" s="4">
        <v>44739.732237187498</v>
      </c>
      <c r="F22">
        <v>4004</v>
      </c>
      <c r="G22" t="s">
        <v>98</v>
      </c>
      <c r="H22" t="s">
        <v>66</v>
      </c>
      <c r="I22" t="s">
        <v>69</v>
      </c>
      <c r="J22" t="s">
        <v>94</v>
      </c>
      <c r="K22" t="s">
        <v>26</v>
      </c>
      <c r="L22" t="s">
        <v>25</v>
      </c>
      <c r="M22" t="s">
        <v>63</v>
      </c>
      <c r="N22" t="s">
        <v>428</v>
      </c>
      <c r="O22">
        <v>1044</v>
      </c>
      <c r="P22" t="s">
        <v>435</v>
      </c>
      <c r="Q22" t="s">
        <v>435</v>
      </c>
      <c r="R22" s="4">
        <v>44644.644259259258</v>
      </c>
      <c r="S22" s="4">
        <v>44689.644259259258</v>
      </c>
      <c r="T22" s="4">
        <v>44658.397524340275</v>
      </c>
    </row>
    <row r="23" spans="1:20" x14ac:dyDescent="0.2">
      <c r="A23">
        <v>3966</v>
      </c>
      <c r="B23" t="s">
        <v>20</v>
      </c>
      <c r="C23" t="s">
        <v>436</v>
      </c>
      <c r="D23" s="4">
        <v>44636.736505636574</v>
      </c>
      <c r="E23" s="4">
        <v>44694.439300925922</v>
      </c>
      <c r="F23">
        <v>3966</v>
      </c>
      <c r="G23" t="s">
        <v>99</v>
      </c>
      <c r="H23" t="s">
        <v>71</v>
      </c>
      <c r="I23" t="s">
        <v>69</v>
      </c>
      <c r="J23" t="s">
        <v>94</v>
      </c>
      <c r="K23" t="s">
        <v>27</v>
      </c>
      <c r="L23" t="s">
        <v>25</v>
      </c>
      <c r="M23" t="s">
        <v>63</v>
      </c>
      <c r="N23" t="s">
        <v>428</v>
      </c>
      <c r="O23">
        <v>1064</v>
      </c>
      <c r="P23" t="s">
        <v>436</v>
      </c>
      <c r="Q23" t="s">
        <v>436</v>
      </c>
      <c r="R23" s="4">
        <v>44636.72587962963</v>
      </c>
      <c r="S23" s="4">
        <v>44681.72587962963</v>
      </c>
      <c r="T23" s="4">
        <v>44636.737621678243</v>
      </c>
    </row>
    <row r="24" spans="1:20" x14ac:dyDescent="0.2">
      <c r="A24">
        <v>4085</v>
      </c>
      <c r="B24" t="s">
        <v>20</v>
      </c>
      <c r="C24" t="s">
        <v>428</v>
      </c>
      <c r="D24" s="4">
        <v>44657.616305173615</v>
      </c>
      <c r="E24" s="4">
        <v>44696.005135266205</v>
      </c>
      <c r="F24">
        <v>4085</v>
      </c>
      <c r="G24" t="s">
        <v>100</v>
      </c>
      <c r="H24" t="s">
        <v>72</v>
      </c>
      <c r="I24" t="s">
        <v>69</v>
      </c>
      <c r="J24" t="s">
        <v>94</v>
      </c>
      <c r="K24" t="s">
        <v>28</v>
      </c>
      <c r="L24" t="s">
        <v>25</v>
      </c>
      <c r="M24" t="s">
        <v>63</v>
      </c>
      <c r="N24" t="s">
        <v>428</v>
      </c>
      <c r="O24">
        <v>1004</v>
      </c>
      <c r="P24" t="s">
        <v>428</v>
      </c>
      <c r="Q24" t="s">
        <v>428</v>
      </c>
      <c r="R24" s="4">
        <v>44657.614594907405</v>
      </c>
      <c r="S24" s="4">
        <v>44702.614594907405</v>
      </c>
      <c r="T24" s="4">
        <v>44657.617136689812</v>
      </c>
    </row>
    <row r="25" spans="1:20" x14ac:dyDescent="0.2">
      <c r="A25">
        <v>4086</v>
      </c>
      <c r="B25" t="s">
        <v>20</v>
      </c>
      <c r="C25" t="s">
        <v>429</v>
      </c>
      <c r="D25" s="4">
        <v>44657.623919363425</v>
      </c>
      <c r="E25" s="4">
        <v>44694.439315474534</v>
      </c>
      <c r="F25">
        <v>4086</v>
      </c>
      <c r="G25" t="s">
        <v>101</v>
      </c>
      <c r="H25" t="s">
        <v>72</v>
      </c>
      <c r="I25" t="s">
        <v>69</v>
      </c>
      <c r="J25" t="s">
        <v>94</v>
      </c>
      <c r="K25" t="s">
        <v>29</v>
      </c>
      <c r="L25" t="s">
        <v>25</v>
      </c>
      <c r="M25" t="s">
        <v>63</v>
      </c>
      <c r="N25" t="s">
        <v>428</v>
      </c>
      <c r="O25">
        <v>1048</v>
      </c>
      <c r="P25" t="s">
        <v>429</v>
      </c>
      <c r="Q25" t="s">
        <v>429</v>
      </c>
      <c r="R25" s="4">
        <v>44657.623194444444</v>
      </c>
      <c r="S25" s="4">
        <v>44702.623194444444</v>
      </c>
      <c r="T25" s="4">
        <v>44657.624812847222</v>
      </c>
    </row>
    <row r="26" spans="1:20" x14ac:dyDescent="0.2">
      <c r="A26">
        <v>4067</v>
      </c>
      <c r="B26" t="s">
        <v>20</v>
      </c>
      <c r="C26" t="s">
        <v>430</v>
      </c>
      <c r="D26" s="4">
        <v>44656.618782638885</v>
      </c>
      <c r="E26" s="4">
        <v>44694.439313506948</v>
      </c>
      <c r="F26">
        <v>4067</v>
      </c>
      <c r="G26" t="s">
        <v>102</v>
      </c>
      <c r="H26" t="s">
        <v>72</v>
      </c>
      <c r="I26" t="s">
        <v>69</v>
      </c>
      <c r="J26" t="s">
        <v>94</v>
      </c>
      <c r="K26" t="s">
        <v>30</v>
      </c>
      <c r="L26" t="s">
        <v>25</v>
      </c>
      <c r="M26" t="s">
        <v>63</v>
      </c>
      <c r="N26" t="s">
        <v>428</v>
      </c>
      <c r="O26">
        <v>1098</v>
      </c>
      <c r="P26" t="s">
        <v>430</v>
      </c>
      <c r="Q26" t="s">
        <v>430</v>
      </c>
      <c r="R26" s="4">
        <v>44656.616319444445</v>
      </c>
      <c r="S26" s="4">
        <v>44701.616319444445</v>
      </c>
      <c r="T26" s="4">
        <v>44656.619202777772</v>
      </c>
    </row>
    <row r="27" spans="1:20" x14ac:dyDescent="0.2">
      <c r="A27">
        <v>4077</v>
      </c>
      <c r="B27" t="s">
        <v>20</v>
      </c>
      <c r="C27" t="s">
        <v>431</v>
      </c>
      <c r="D27" s="4">
        <v>44656.705347881951</v>
      </c>
      <c r="E27" s="4">
        <v>44760.453470023145</v>
      </c>
      <c r="F27">
        <v>4077</v>
      </c>
      <c r="G27" t="s">
        <v>103</v>
      </c>
      <c r="H27" t="s">
        <v>66</v>
      </c>
      <c r="I27" t="s">
        <v>69</v>
      </c>
      <c r="J27" t="s">
        <v>94</v>
      </c>
      <c r="K27" t="s">
        <v>24</v>
      </c>
      <c r="L27" t="s">
        <v>25</v>
      </c>
      <c r="M27" t="s">
        <v>63</v>
      </c>
      <c r="N27" t="s">
        <v>428</v>
      </c>
      <c r="O27">
        <v>1031</v>
      </c>
      <c r="P27" t="s">
        <v>431</v>
      </c>
      <c r="Q27" s="5" t="s">
        <v>431</v>
      </c>
      <c r="R27" s="4">
        <v>44656.696828703702</v>
      </c>
      <c r="S27" s="4">
        <v>44866.696828703702</v>
      </c>
      <c r="T27" s="4">
        <v>44656.705588541663</v>
      </c>
    </row>
    <row r="28" spans="1:20" x14ac:dyDescent="0.2">
      <c r="A28">
        <v>3892</v>
      </c>
      <c r="B28" t="s">
        <v>20</v>
      </c>
      <c r="C28" t="s">
        <v>432</v>
      </c>
      <c r="D28" s="4">
        <v>44616.657049687499</v>
      </c>
      <c r="E28" s="4">
        <v>44748.418286145839</v>
      </c>
      <c r="F28">
        <v>3892</v>
      </c>
      <c r="G28" t="s">
        <v>104</v>
      </c>
      <c r="H28" t="s">
        <v>66</v>
      </c>
      <c r="I28" t="s">
        <v>69</v>
      </c>
      <c r="J28" t="s">
        <v>94</v>
      </c>
      <c r="K28" t="s">
        <v>26</v>
      </c>
      <c r="L28" t="s">
        <v>25</v>
      </c>
      <c r="M28" t="s">
        <v>63</v>
      </c>
      <c r="N28" t="s">
        <v>428</v>
      </c>
      <c r="O28">
        <v>1016</v>
      </c>
      <c r="P28" t="s">
        <v>432</v>
      </c>
      <c r="Q28" s="5" t="s">
        <v>432</v>
      </c>
      <c r="R28" s="4">
        <v>44616.649328703701</v>
      </c>
      <c r="S28" s="4">
        <v>44712.649328703701</v>
      </c>
      <c r="T28" s="4">
        <v>44616.664717326385</v>
      </c>
    </row>
    <row r="29" spans="1:20" x14ac:dyDescent="0.2">
      <c r="A29">
        <v>3900</v>
      </c>
      <c r="B29" t="s">
        <v>20</v>
      </c>
      <c r="C29" t="s">
        <v>433</v>
      </c>
      <c r="D29" s="4">
        <v>44620.463425231479</v>
      </c>
      <c r="E29" s="4">
        <v>44629.731702314813</v>
      </c>
      <c r="F29">
        <v>3900</v>
      </c>
      <c r="G29" t="s">
        <v>105</v>
      </c>
      <c r="H29" t="s">
        <v>66</v>
      </c>
      <c r="I29" t="s">
        <v>69</v>
      </c>
      <c r="J29" t="s">
        <v>94</v>
      </c>
      <c r="K29" t="s">
        <v>27</v>
      </c>
      <c r="L29" t="s">
        <v>25</v>
      </c>
      <c r="M29" t="s">
        <v>63</v>
      </c>
      <c r="N29" t="s">
        <v>428</v>
      </c>
      <c r="O29">
        <v>1074</v>
      </c>
      <c r="P29" t="s">
        <v>433</v>
      </c>
      <c r="Q29" t="s">
        <v>433</v>
      </c>
      <c r="R29" s="4">
        <v>44620.459594907406</v>
      </c>
      <c r="S29" s="4">
        <v>44665.459594907406</v>
      </c>
      <c r="T29" s="4" t="s">
        <v>22</v>
      </c>
    </row>
    <row r="30" spans="1:20" x14ac:dyDescent="0.2">
      <c r="A30">
        <v>4634</v>
      </c>
      <c r="B30" t="s">
        <v>20</v>
      </c>
      <c r="C30" t="s">
        <v>433</v>
      </c>
      <c r="D30" s="4">
        <v>44747.684157557866</v>
      </c>
      <c r="E30" s="4">
        <v>44747.685840625003</v>
      </c>
      <c r="F30">
        <v>4634</v>
      </c>
      <c r="G30" t="s">
        <v>107</v>
      </c>
      <c r="H30" t="s">
        <v>66</v>
      </c>
      <c r="I30" t="s">
        <v>22</v>
      </c>
      <c r="J30" t="s">
        <v>94</v>
      </c>
      <c r="K30" t="s">
        <v>30</v>
      </c>
      <c r="L30" t="s">
        <v>25</v>
      </c>
      <c r="M30" t="s">
        <v>63</v>
      </c>
      <c r="N30" t="s">
        <v>428</v>
      </c>
      <c r="O30">
        <v>1013</v>
      </c>
      <c r="P30" t="s">
        <v>433</v>
      </c>
      <c r="Q30" t="s">
        <v>433</v>
      </c>
      <c r="R30" s="4">
        <v>44747.682986111111</v>
      </c>
      <c r="S30" s="4">
        <v>44792.682986111111</v>
      </c>
      <c r="T30" s="4" t="s">
        <v>22</v>
      </c>
    </row>
    <row r="31" spans="1:20" x14ac:dyDescent="0.2">
      <c r="A31">
        <v>4651</v>
      </c>
      <c r="B31" t="s">
        <v>20</v>
      </c>
      <c r="C31" t="s">
        <v>434</v>
      </c>
      <c r="D31" s="4">
        <v>44748.717308067127</v>
      </c>
      <c r="E31" s="4">
        <v>44749.006758020834</v>
      </c>
      <c r="F31">
        <v>4651</v>
      </c>
      <c r="G31" t="s">
        <v>108</v>
      </c>
      <c r="H31" t="s">
        <v>72</v>
      </c>
      <c r="I31" t="s">
        <v>22</v>
      </c>
      <c r="J31" t="s">
        <v>94</v>
      </c>
      <c r="K31" t="s">
        <v>24</v>
      </c>
      <c r="L31" t="s">
        <v>25</v>
      </c>
      <c r="M31" t="s">
        <v>63</v>
      </c>
      <c r="N31" t="s">
        <v>428</v>
      </c>
      <c r="O31">
        <v>1068</v>
      </c>
      <c r="P31" t="s">
        <v>434</v>
      </c>
      <c r="Q31" s="5" t="s">
        <v>434</v>
      </c>
      <c r="R31" s="4">
        <v>44748.714837962965</v>
      </c>
      <c r="S31" s="4">
        <v>44926.714837962965</v>
      </c>
      <c r="T31" s="4">
        <v>44748.718159108794</v>
      </c>
    </row>
    <row r="32" spans="1:20" x14ac:dyDescent="0.2">
      <c r="A32">
        <v>4658</v>
      </c>
      <c r="B32" t="s">
        <v>20</v>
      </c>
      <c r="C32" t="s">
        <v>435</v>
      </c>
      <c r="D32" s="4">
        <v>44749.647412071761</v>
      </c>
      <c r="E32" s="4">
        <v>44749.649650694439</v>
      </c>
      <c r="F32">
        <v>4658</v>
      </c>
      <c r="G32" t="s">
        <v>109</v>
      </c>
      <c r="H32" t="s">
        <v>66</v>
      </c>
      <c r="I32" t="s">
        <v>22</v>
      </c>
      <c r="J32" t="s">
        <v>94</v>
      </c>
      <c r="K32" t="s">
        <v>26</v>
      </c>
      <c r="L32" t="s">
        <v>25</v>
      </c>
      <c r="M32" t="s">
        <v>63</v>
      </c>
      <c r="N32" t="s">
        <v>428</v>
      </c>
      <c r="O32">
        <v>1099</v>
      </c>
      <c r="P32" t="s">
        <v>435</v>
      </c>
      <c r="Q32" t="s">
        <v>435</v>
      </c>
      <c r="R32" s="4">
        <v>44749.646064814813</v>
      </c>
      <c r="S32" s="4">
        <v>44794.646064814813</v>
      </c>
      <c r="T32" s="4" t="s">
        <v>22</v>
      </c>
    </row>
    <row r="33" spans="1:20" x14ac:dyDescent="0.2">
      <c r="A33">
        <v>4636</v>
      </c>
      <c r="B33" t="s">
        <v>20</v>
      </c>
      <c r="C33" t="s">
        <v>436</v>
      </c>
      <c r="D33" s="4">
        <v>44747.691718287038</v>
      </c>
      <c r="E33" s="4">
        <v>44747.69421076389</v>
      </c>
      <c r="F33">
        <v>4636</v>
      </c>
      <c r="G33" t="s">
        <v>110</v>
      </c>
      <c r="H33" t="s">
        <v>66</v>
      </c>
      <c r="I33" t="s">
        <v>22</v>
      </c>
      <c r="J33" t="s">
        <v>94</v>
      </c>
      <c r="K33" t="s">
        <v>27</v>
      </c>
      <c r="L33" t="s">
        <v>25</v>
      </c>
      <c r="M33" t="s">
        <v>63</v>
      </c>
      <c r="N33" t="s">
        <v>428</v>
      </c>
      <c r="O33">
        <v>1069</v>
      </c>
      <c r="P33" t="s">
        <v>436</v>
      </c>
      <c r="Q33" t="s">
        <v>436</v>
      </c>
      <c r="R33" s="4">
        <v>44747.690717592595</v>
      </c>
      <c r="S33" s="4">
        <v>44792.690717592595</v>
      </c>
      <c r="T33" s="4" t="s">
        <v>22</v>
      </c>
    </row>
    <row r="34" spans="1:20" x14ac:dyDescent="0.2">
      <c r="A34">
        <v>4637</v>
      </c>
      <c r="B34" t="s">
        <v>20</v>
      </c>
      <c r="C34" t="s">
        <v>428</v>
      </c>
      <c r="D34" s="4">
        <v>44748.41927179398</v>
      </c>
      <c r="E34" s="4">
        <v>44748.429149849537</v>
      </c>
      <c r="F34">
        <v>4637</v>
      </c>
      <c r="G34" t="s">
        <v>111</v>
      </c>
      <c r="H34" t="s">
        <v>71</v>
      </c>
      <c r="I34" t="s">
        <v>22</v>
      </c>
      <c r="J34" t="s">
        <v>94</v>
      </c>
      <c r="K34" t="s">
        <v>28</v>
      </c>
      <c r="L34" t="s">
        <v>25</v>
      </c>
      <c r="M34" t="s">
        <v>63</v>
      </c>
      <c r="N34" t="s">
        <v>428</v>
      </c>
      <c r="O34">
        <v>1025</v>
      </c>
      <c r="P34" t="s">
        <v>428</v>
      </c>
      <c r="Q34" t="s">
        <v>428</v>
      </c>
      <c r="R34" s="4">
        <v>44748.418726851851</v>
      </c>
      <c r="S34" s="4">
        <v>44793.418726851851</v>
      </c>
      <c r="T34" s="4" t="s">
        <v>22</v>
      </c>
    </row>
    <row r="35" spans="1:20" x14ac:dyDescent="0.2">
      <c r="A35">
        <v>4627</v>
      </c>
      <c r="B35" t="s">
        <v>20</v>
      </c>
      <c r="C35" t="s">
        <v>429</v>
      </c>
      <c r="D35" s="4">
        <v>44746.616430983799</v>
      </c>
      <c r="E35" s="4">
        <v>44746.616432256946</v>
      </c>
      <c r="F35">
        <v>4627</v>
      </c>
      <c r="G35" t="s">
        <v>112</v>
      </c>
      <c r="H35" t="s">
        <v>71</v>
      </c>
      <c r="I35" t="s">
        <v>22</v>
      </c>
      <c r="J35" t="s">
        <v>94</v>
      </c>
      <c r="K35" t="s">
        <v>29</v>
      </c>
      <c r="L35" t="s">
        <v>25</v>
      </c>
      <c r="M35" t="s">
        <v>63</v>
      </c>
      <c r="N35" t="s">
        <v>428</v>
      </c>
      <c r="O35">
        <v>1092</v>
      </c>
      <c r="P35" t="s">
        <v>429</v>
      </c>
      <c r="Q35" t="s">
        <v>429</v>
      </c>
      <c r="R35" s="4">
        <v>44746.601331018515</v>
      </c>
      <c r="S35" s="4">
        <v>44791.601331018515</v>
      </c>
      <c r="T35" s="4" t="s">
        <v>22</v>
      </c>
    </row>
    <row r="36" spans="1:20" x14ac:dyDescent="0.2">
      <c r="A36">
        <v>4673</v>
      </c>
      <c r="B36" t="s">
        <v>20</v>
      </c>
      <c r="C36" t="s">
        <v>430</v>
      </c>
      <c r="D36" s="4">
        <v>44753.689916932875</v>
      </c>
      <c r="E36" s="4">
        <v>44753.689917905096</v>
      </c>
      <c r="F36">
        <v>4673</v>
      </c>
      <c r="G36" t="s">
        <v>113</v>
      </c>
      <c r="H36" t="s">
        <v>71</v>
      </c>
      <c r="I36" t="s">
        <v>22</v>
      </c>
      <c r="J36" t="s">
        <v>94</v>
      </c>
      <c r="K36" t="s">
        <v>30</v>
      </c>
      <c r="L36" t="s">
        <v>25</v>
      </c>
      <c r="M36" t="s">
        <v>63</v>
      </c>
      <c r="N36" t="s">
        <v>428</v>
      </c>
      <c r="O36">
        <v>1044</v>
      </c>
      <c r="P36" t="s">
        <v>430</v>
      </c>
      <c r="Q36" t="s">
        <v>430</v>
      </c>
      <c r="R36" s="4">
        <v>44753.687141203707</v>
      </c>
      <c r="S36" s="4">
        <v>44798.687141203707</v>
      </c>
      <c r="T36" s="4" t="s">
        <v>22</v>
      </c>
    </row>
    <row r="37" spans="1:20" x14ac:dyDescent="0.2">
      <c r="A37">
        <v>4675</v>
      </c>
      <c r="B37" t="s">
        <v>20</v>
      </c>
      <c r="C37" t="s">
        <v>431</v>
      </c>
      <c r="D37" s="4">
        <v>44753.692763391206</v>
      </c>
      <c r="E37" s="4">
        <v>44753.699113692128</v>
      </c>
      <c r="F37">
        <v>4675</v>
      </c>
      <c r="G37" t="s">
        <v>114</v>
      </c>
      <c r="H37" t="s">
        <v>66</v>
      </c>
      <c r="I37" t="s">
        <v>22</v>
      </c>
      <c r="J37" t="s">
        <v>94</v>
      </c>
      <c r="K37" t="s">
        <v>24</v>
      </c>
      <c r="L37" t="s">
        <v>25</v>
      </c>
      <c r="M37" t="s">
        <v>63</v>
      </c>
      <c r="N37" t="s">
        <v>428</v>
      </c>
      <c r="O37">
        <v>1010</v>
      </c>
      <c r="P37" t="s">
        <v>431</v>
      </c>
      <c r="Q37" t="s">
        <v>431</v>
      </c>
      <c r="R37" s="4">
        <v>44753.691863425927</v>
      </c>
      <c r="S37" s="4">
        <v>44798.691863425927</v>
      </c>
      <c r="T37" s="4" t="s">
        <v>22</v>
      </c>
    </row>
    <row r="38" spans="1:20" x14ac:dyDescent="0.2">
      <c r="A38">
        <v>4618</v>
      </c>
      <c r="B38" t="s">
        <v>20</v>
      </c>
      <c r="C38" t="s">
        <v>432</v>
      </c>
      <c r="D38" s="4">
        <v>44743.452193831021</v>
      </c>
      <c r="E38" s="4">
        <v>44743.486421261579</v>
      </c>
      <c r="F38">
        <v>4618</v>
      </c>
      <c r="G38" t="s">
        <v>115</v>
      </c>
      <c r="H38" t="s">
        <v>88</v>
      </c>
      <c r="I38" t="s">
        <v>22</v>
      </c>
      <c r="J38" t="s">
        <v>94</v>
      </c>
      <c r="K38" t="s">
        <v>26</v>
      </c>
      <c r="L38" t="s">
        <v>25</v>
      </c>
      <c r="M38" t="s">
        <v>63</v>
      </c>
      <c r="N38" t="s">
        <v>428</v>
      </c>
      <c r="O38">
        <v>1052</v>
      </c>
      <c r="P38" t="s">
        <v>432</v>
      </c>
      <c r="Q38" t="s">
        <v>432</v>
      </c>
      <c r="R38" s="4">
        <v>44743.437986111108</v>
      </c>
      <c r="S38" s="4">
        <v>44788.437986111108</v>
      </c>
      <c r="T38" s="4" t="s">
        <v>22</v>
      </c>
    </row>
    <row r="39" spans="1:20" x14ac:dyDescent="0.2">
      <c r="A39">
        <v>4616</v>
      </c>
      <c r="B39" t="s">
        <v>20</v>
      </c>
      <c r="C39" t="s">
        <v>433</v>
      </c>
      <c r="D39" s="4">
        <v>44743.42338414352</v>
      </c>
      <c r="E39" s="4">
        <v>44744.006118483798</v>
      </c>
      <c r="F39">
        <v>4616</v>
      </c>
      <c r="G39" t="s">
        <v>116</v>
      </c>
      <c r="H39" t="s">
        <v>72</v>
      </c>
      <c r="I39" t="s">
        <v>22</v>
      </c>
      <c r="J39" t="s">
        <v>94</v>
      </c>
      <c r="K39" t="s">
        <v>27</v>
      </c>
      <c r="L39" t="s">
        <v>25</v>
      </c>
      <c r="M39" t="s">
        <v>63</v>
      </c>
      <c r="N39" t="s">
        <v>428</v>
      </c>
      <c r="O39">
        <v>1087</v>
      </c>
      <c r="P39" t="s">
        <v>433</v>
      </c>
      <c r="Q39" s="5" t="s">
        <v>433</v>
      </c>
      <c r="R39" s="4">
        <v>44743</v>
      </c>
      <c r="S39" s="4">
        <v>44925</v>
      </c>
      <c r="T39" s="4">
        <v>44743.424004432869</v>
      </c>
    </row>
    <row r="40" spans="1:20" x14ac:dyDescent="0.2">
      <c r="A40">
        <v>4409</v>
      </c>
      <c r="B40" t="s">
        <v>20</v>
      </c>
      <c r="C40" t="s">
        <v>434</v>
      </c>
      <c r="D40" s="4">
        <v>44720.453747951389</v>
      </c>
      <c r="E40" s="4">
        <v>44753.005156747691</v>
      </c>
      <c r="F40">
        <v>4409</v>
      </c>
      <c r="G40" t="s">
        <v>117</v>
      </c>
      <c r="H40" t="s">
        <v>72</v>
      </c>
      <c r="I40" t="s">
        <v>22</v>
      </c>
      <c r="J40" t="s">
        <v>94</v>
      </c>
      <c r="K40" t="s">
        <v>28</v>
      </c>
      <c r="L40" t="s">
        <v>25</v>
      </c>
      <c r="M40" t="s">
        <v>63</v>
      </c>
      <c r="N40" t="s">
        <v>428</v>
      </c>
      <c r="O40">
        <v>1027</v>
      </c>
      <c r="P40" t="s">
        <v>434</v>
      </c>
      <c r="Q40" t="s">
        <v>434</v>
      </c>
      <c r="R40" s="4">
        <v>44720.45039351852</v>
      </c>
      <c r="S40" s="4">
        <v>44765.45039351852</v>
      </c>
      <c r="T40" s="4">
        <v>44720.475669942127</v>
      </c>
    </row>
    <row r="41" spans="1:20" x14ac:dyDescent="0.2">
      <c r="A41">
        <v>4404</v>
      </c>
      <c r="B41" t="s">
        <v>20</v>
      </c>
      <c r="C41" t="s">
        <v>435</v>
      </c>
      <c r="D41" s="4">
        <v>44719.725599421297</v>
      </c>
      <c r="E41" s="4">
        <v>44748.004912187498</v>
      </c>
      <c r="F41">
        <v>4404</v>
      </c>
      <c r="G41" t="s">
        <v>118</v>
      </c>
      <c r="H41" t="s">
        <v>72</v>
      </c>
      <c r="I41" t="s">
        <v>22</v>
      </c>
      <c r="J41" t="s">
        <v>94</v>
      </c>
      <c r="K41" t="s">
        <v>29</v>
      </c>
      <c r="L41" t="s">
        <v>25</v>
      </c>
      <c r="M41" t="s">
        <v>63</v>
      </c>
      <c r="N41" t="s">
        <v>428</v>
      </c>
      <c r="O41">
        <v>1053</v>
      </c>
      <c r="P41" t="s">
        <v>435</v>
      </c>
      <c r="Q41" t="s">
        <v>435</v>
      </c>
      <c r="R41" s="4">
        <v>44719.719305555554</v>
      </c>
      <c r="S41" s="4">
        <v>44764.719305555554</v>
      </c>
      <c r="T41" s="4">
        <v>44720.46349667824</v>
      </c>
    </row>
    <row r="42" spans="1:20" x14ac:dyDescent="0.2">
      <c r="A42">
        <v>4411</v>
      </c>
      <c r="B42" t="s">
        <v>20</v>
      </c>
      <c r="C42" t="s">
        <v>436</v>
      </c>
      <c r="D42" s="4">
        <v>44720.594439583336</v>
      </c>
      <c r="E42" s="4">
        <v>44743.006455243056</v>
      </c>
      <c r="F42">
        <v>4411</v>
      </c>
      <c r="G42" t="s">
        <v>119</v>
      </c>
      <c r="H42" t="s">
        <v>72</v>
      </c>
      <c r="I42" t="s">
        <v>22</v>
      </c>
      <c r="J42" t="s">
        <v>94</v>
      </c>
      <c r="K42" t="s">
        <v>30</v>
      </c>
      <c r="L42" t="s">
        <v>25</v>
      </c>
      <c r="M42" t="s">
        <v>63</v>
      </c>
      <c r="N42" t="s">
        <v>428</v>
      </c>
      <c r="O42">
        <v>1098</v>
      </c>
      <c r="P42" t="s">
        <v>436</v>
      </c>
      <c r="Q42" t="s">
        <v>436</v>
      </c>
      <c r="R42" s="4">
        <v>44720.59134259259</v>
      </c>
      <c r="S42" s="4">
        <v>44765.59134259259</v>
      </c>
      <c r="T42" s="4">
        <v>44742.46852592592</v>
      </c>
    </row>
    <row r="43" spans="1:20" x14ac:dyDescent="0.2">
      <c r="A43">
        <v>4412</v>
      </c>
      <c r="B43" t="s">
        <v>20</v>
      </c>
      <c r="C43" t="s">
        <v>428</v>
      </c>
      <c r="D43" s="4">
        <v>44720.689516782404</v>
      </c>
      <c r="E43" s="4">
        <v>44720.689518634259</v>
      </c>
      <c r="F43">
        <v>4412</v>
      </c>
      <c r="G43" t="s">
        <v>120</v>
      </c>
      <c r="H43" t="s">
        <v>71</v>
      </c>
      <c r="I43" t="s">
        <v>22</v>
      </c>
      <c r="J43" t="s">
        <v>94</v>
      </c>
      <c r="K43" t="s">
        <v>24</v>
      </c>
      <c r="L43" t="s">
        <v>25</v>
      </c>
      <c r="M43" t="s">
        <v>63</v>
      </c>
      <c r="N43" t="s">
        <v>428</v>
      </c>
      <c r="O43">
        <v>1088</v>
      </c>
      <c r="P43" t="s">
        <v>428</v>
      </c>
      <c r="Q43" s="5" t="s">
        <v>428</v>
      </c>
      <c r="R43" s="4">
        <v>44720.687685185185</v>
      </c>
      <c r="S43" s="4">
        <v>44765.687685185185</v>
      </c>
      <c r="T43" s="4" t="s">
        <v>22</v>
      </c>
    </row>
    <row r="44" spans="1:20" x14ac:dyDescent="0.2">
      <c r="A44">
        <v>4407</v>
      </c>
      <c r="B44" t="s">
        <v>20</v>
      </c>
      <c r="C44" t="s">
        <v>429</v>
      </c>
      <c r="D44" s="4">
        <v>44720.422061724537</v>
      </c>
      <c r="E44" s="4">
        <v>44758.004614618054</v>
      </c>
      <c r="F44">
        <v>4407</v>
      </c>
      <c r="G44" t="s">
        <v>121</v>
      </c>
      <c r="H44" t="s">
        <v>72</v>
      </c>
      <c r="I44" t="s">
        <v>22</v>
      </c>
      <c r="J44" t="s">
        <v>94</v>
      </c>
      <c r="K44" t="s">
        <v>26</v>
      </c>
      <c r="L44" t="s">
        <v>25</v>
      </c>
      <c r="M44" t="s">
        <v>63</v>
      </c>
      <c r="N44" t="s">
        <v>428</v>
      </c>
      <c r="O44">
        <v>1017</v>
      </c>
      <c r="P44" t="s">
        <v>429</v>
      </c>
      <c r="Q44" s="5" t="s">
        <v>429</v>
      </c>
      <c r="R44" s="4">
        <v>44720.4141087963</v>
      </c>
      <c r="S44" s="4">
        <v>44925.4141087963</v>
      </c>
      <c r="T44" s="4">
        <v>44720.422735879627</v>
      </c>
    </row>
    <row r="45" spans="1:20" x14ac:dyDescent="0.2">
      <c r="A45">
        <v>4438</v>
      </c>
      <c r="B45" t="s">
        <v>20</v>
      </c>
      <c r="C45" t="s">
        <v>430</v>
      </c>
      <c r="D45" s="4">
        <v>44725.646339351857</v>
      </c>
      <c r="E45" s="4">
        <v>44754.668110381943</v>
      </c>
      <c r="F45">
        <v>4438</v>
      </c>
      <c r="G45" t="s">
        <v>122</v>
      </c>
      <c r="H45" t="s">
        <v>71</v>
      </c>
      <c r="I45" t="s">
        <v>22</v>
      </c>
      <c r="J45" t="s">
        <v>94</v>
      </c>
      <c r="K45" t="s">
        <v>27</v>
      </c>
      <c r="L45" t="s">
        <v>25</v>
      </c>
      <c r="M45" t="s">
        <v>63</v>
      </c>
      <c r="N45" t="s">
        <v>428</v>
      </c>
      <c r="O45">
        <v>1011</v>
      </c>
      <c r="P45" t="s">
        <v>430</v>
      </c>
      <c r="Q45" s="5" t="s">
        <v>430</v>
      </c>
      <c r="R45" s="4">
        <v>44725.643553240741</v>
      </c>
      <c r="S45" s="4">
        <v>44830.643553240741</v>
      </c>
      <c r="T45" s="4">
        <v>44725.687846064815</v>
      </c>
    </row>
    <row r="46" spans="1:20" x14ac:dyDescent="0.2">
      <c r="A46">
        <v>4435</v>
      </c>
      <c r="B46" t="s">
        <v>20</v>
      </c>
      <c r="C46" t="s">
        <v>431</v>
      </c>
      <c r="D46" s="4">
        <v>44725.466022569446</v>
      </c>
      <c r="E46" s="4">
        <v>44739.005721759255</v>
      </c>
      <c r="F46">
        <v>4435</v>
      </c>
      <c r="G46" t="s">
        <v>123</v>
      </c>
      <c r="H46" t="s">
        <v>72</v>
      </c>
      <c r="I46" t="s">
        <v>22</v>
      </c>
      <c r="J46" t="s">
        <v>94</v>
      </c>
      <c r="K46" t="s">
        <v>28</v>
      </c>
      <c r="L46" t="s">
        <v>25</v>
      </c>
      <c r="M46" t="s">
        <v>63</v>
      </c>
      <c r="N46" t="s">
        <v>428</v>
      </c>
      <c r="O46">
        <v>1011</v>
      </c>
      <c r="P46" t="s">
        <v>431</v>
      </c>
      <c r="Q46" s="5" t="s">
        <v>431</v>
      </c>
      <c r="R46" s="4">
        <v>44725.45784722222</v>
      </c>
      <c r="S46" s="4">
        <v>44864.45784722222</v>
      </c>
      <c r="T46" s="4">
        <v>44725.466249502315</v>
      </c>
    </row>
    <row r="47" spans="1:20" x14ac:dyDescent="0.2">
      <c r="A47">
        <v>4480</v>
      </c>
      <c r="B47" t="s">
        <v>20</v>
      </c>
      <c r="C47" t="s">
        <v>432</v>
      </c>
      <c r="D47" s="4">
        <v>44732.632989155092</v>
      </c>
      <c r="E47" s="4">
        <v>44758.058209143521</v>
      </c>
      <c r="F47">
        <v>4480</v>
      </c>
      <c r="G47" t="s">
        <v>124</v>
      </c>
      <c r="H47" t="s">
        <v>72</v>
      </c>
      <c r="I47" t="s">
        <v>22</v>
      </c>
      <c r="J47" t="s">
        <v>94</v>
      </c>
      <c r="K47" t="s">
        <v>29</v>
      </c>
      <c r="L47" t="s">
        <v>25</v>
      </c>
      <c r="M47" t="s">
        <v>63</v>
      </c>
      <c r="N47" t="s">
        <v>428</v>
      </c>
      <c r="O47">
        <v>1009</v>
      </c>
      <c r="P47" t="s">
        <v>432</v>
      </c>
      <c r="Q47" s="5" t="s">
        <v>432</v>
      </c>
      <c r="R47" s="4">
        <v>44732.630787037036</v>
      </c>
      <c r="S47" s="4">
        <v>44893.630787037036</v>
      </c>
      <c r="T47" s="4">
        <v>44742.369466898148</v>
      </c>
    </row>
    <row r="48" spans="1:20" x14ac:dyDescent="0.2">
      <c r="A48">
        <v>4158</v>
      </c>
      <c r="B48" t="s">
        <v>20</v>
      </c>
      <c r="C48" t="s">
        <v>433</v>
      </c>
      <c r="D48" s="4">
        <v>44673.478024571756</v>
      </c>
      <c r="E48" s="4">
        <v>44697.761469444442</v>
      </c>
      <c r="F48">
        <v>4158</v>
      </c>
      <c r="G48" t="s">
        <v>125</v>
      </c>
      <c r="H48" t="s">
        <v>66</v>
      </c>
      <c r="I48" t="s">
        <v>69</v>
      </c>
      <c r="J48" t="s">
        <v>94</v>
      </c>
      <c r="K48" t="s">
        <v>30</v>
      </c>
      <c r="L48" t="s">
        <v>25</v>
      </c>
      <c r="M48" t="s">
        <v>63</v>
      </c>
      <c r="N48" t="s">
        <v>428</v>
      </c>
      <c r="O48">
        <v>1053</v>
      </c>
      <c r="P48" t="s">
        <v>433</v>
      </c>
      <c r="Q48" s="5" t="s">
        <v>433</v>
      </c>
      <c r="R48" s="4">
        <v>44673.468402777777</v>
      </c>
      <c r="S48" s="4">
        <v>44837.468402777777</v>
      </c>
      <c r="T48" s="4">
        <v>44673.647778009261</v>
      </c>
    </row>
    <row r="49" spans="1:20" x14ac:dyDescent="0.2">
      <c r="A49">
        <v>4151</v>
      </c>
      <c r="B49" t="s">
        <v>20</v>
      </c>
      <c r="C49" t="s">
        <v>434</v>
      </c>
      <c r="D49" s="4">
        <v>44671.431901469907</v>
      </c>
      <c r="E49" s="4">
        <v>44757.053455787041</v>
      </c>
      <c r="F49">
        <v>4151</v>
      </c>
      <c r="G49" t="s">
        <v>126</v>
      </c>
      <c r="H49" t="s">
        <v>72</v>
      </c>
      <c r="I49" t="s">
        <v>69</v>
      </c>
      <c r="J49" t="s">
        <v>94</v>
      </c>
      <c r="K49" t="s">
        <v>24</v>
      </c>
      <c r="L49" t="s">
        <v>25</v>
      </c>
      <c r="M49" t="s">
        <v>63</v>
      </c>
      <c r="N49" t="s">
        <v>428</v>
      </c>
      <c r="O49">
        <v>1027</v>
      </c>
      <c r="P49" t="s">
        <v>434</v>
      </c>
      <c r="Q49" s="5" t="s">
        <v>434</v>
      </c>
      <c r="R49" s="4">
        <v>44671.424513888887</v>
      </c>
      <c r="S49" s="4">
        <v>45046.424513888887</v>
      </c>
      <c r="T49" s="4">
        <v>44671.432274155093</v>
      </c>
    </row>
    <row r="50" spans="1:20" x14ac:dyDescent="0.2">
      <c r="A50">
        <v>4152</v>
      </c>
      <c r="B50" t="s">
        <v>20</v>
      </c>
      <c r="C50" t="s">
        <v>435</v>
      </c>
      <c r="D50" s="4">
        <v>44671.476385300928</v>
      </c>
      <c r="E50" s="4">
        <v>44757.053456284724</v>
      </c>
      <c r="F50">
        <v>4152</v>
      </c>
      <c r="G50" t="s">
        <v>127</v>
      </c>
      <c r="H50" t="s">
        <v>72</v>
      </c>
      <c r="I50" t="s">
        <v>69</v>
      </c>
      <c r="J50" t="s">
        <v>94</v>
      </c>
      <c r="K50" t="s">
        <v>26</v>
      </c>
      <c r="L50" t="s">
        <v>25</v>
      </c>
      <c r="M50" t="s">
        <v>63</v>
      </c>
      <c r="N50" t="s">
        <v>428</v>
      </c>
      <c r="O50">
        <v>1056</v>
      </c>
      <c r="P50" t="s">
        <v>435</v>
      </c>
      <c r="Q50" s="5" t="s">
        <v>435</v>
      </c>
      <c r="R50" s="4">
        <v>44671.472569444442</v>
      </c>
      <c r="S50" s="4">
        <v>44837.472569444442</v>
      </c>
      <c r="T50" s="4">
        <v>44671.478234224531</v>
      </c>
    </row>
    <row r="51" spans="1:20" x14ac:dyDescent="0.2">
      <c r="A51">
        <v>4230</v>
      </c>
      <c r="B51" t="s">
        <v>20</v>
      </c>
      <c r="C51" t="s">
        <v>436</v>
      </c>
      <c r="D51" s="4">
        <v>44686.595965011576</v>
      </c>
      <c r="E51" s="4">
        <v>44733.442967476847</v>
      </c>
      <c r="F51">
        <v>4230</v>
      </c>
      <c r="G51" t="s">
        <v>128</v>
      </c>
      <c r="H51" t="s">
        <v>73</v>
      </c>
      <c r="I51" t="s">
        <v>22</v>
      </c>
      <c r="J51" t="s">
        <v>94</v>
      </c>
      <c r="K51" t="s">
        <v>27</v>
      </c>
      <c r="L51" t="s">
        <v>25</v>
      </c>
      <c r="M51" t="s">
        <v>63</v>
      </c>
      <c r="N51" t="s">
        <v>428</v>
      </c>
      <c r="O51">
        <v>1081</v>
      </c>
      <c r="P51" t="s">
        <v>436</v>
      </c>
      <c r="Q51" t="s">
        <v>436</v>
      </c>
      <c r="R51" s="4">
        <v>44686.584768518522</v>
      </c>
      <c r="S51" s="4">
        <v>44731.584768518522</v>
      </c>
      <c r="T51" s="4">
        <v>44686.62783711806</v>
      </c>
    </row>
    <row r="52" spans="1:20" x14ac:dyDescent="0.2">
      <c r="A52">
        <v>4310</v>
      </c>
      <c r="B52" t="s">
        <v>20</v>
      </c>
      <c r="C52" t="s">
        <v>428</v>
      </c>
      <c r="D52" s="4">
        <v>44698.602994479166</v>
      </c>
      <c r="E52" s="4">
        <v>44729.005428506949</v>
      </c>
      <c r="F52">
        <v>4310</v>
      </c>
      <c r="G52" t="s">
        <v>129</v>
      </c>
      <c r="H52" t="s">
        <v>72</v>
      </c>
      <c r="I52" t="s">
        <v>22</v>
      </c>
      <c r="J52" t="s">
        <v>94</v>
      </c>
      <c r="K52" t="s">
        <v>28</v>
      </c>
      <c r="L52" t="s">
        <v>25</v>
      </c>
      <c r="M52" t="s">
        <v>63</v>
      </c>
      <c r="N52" t="s">
        <v>428</v>
      </c>
      <c r="O52">
        <v>1088</v>
      </c>
      <c r="P52" t="s">
        <v>428</v>
      </c>
      <c r="Q52" t="s">
        <v>428</v>
      </c>
      <c r="R52" s="4">
        <v>44699.590173611112</v>
      </c>
      <c r="S52" s="4">
        <v>44743.590173611112</v>
      </c>
      <c r="T52" s="4">
        <v>44700.403172025464</v>
      </c>
    </row>
    <row r="53" spans="1:20" x14ac:dyDescent="0.2">
      <c r="A53">
        <v>4311</v>
      </c>
      <c r="B53" t="s">
        <v>20</v>
      </c>
      <c r="C53" t="s">
        <v>429</v>
      </c>
      <c r="D53" s="4">
        <v>44698.609777465274</v>
      </c>
      <c r="E53" s="4">
        <v>44729.005436261577</v>
      </c>
      <c r="F53">
        <v>4311</v>
      </c>
      <c r="G53" t="s">
        <v>130</v>
      </c>
      <c r="H53" t="s">
        <v>72</v>
      </c>
      <c r="I53" t="s">
        <v>22</v>
      </c>
      <c r="J53" t="s">
        <v>94</v>
      </c>
      <c r="K53" t="s">
        <v>29</v>
      </c>
      <c r="L53" t="s">
        <v>25</v>
      </c>
      <c r="M53" t="s">
        <v>63</v>
      </c>
      <c r="N53" t="s">
        <v>428</v>
      </c>
      <c r="O53">
        <v>1035</v>
      </c>
      <c r="P53" t="s">
        <v>429</v>
      </c>
      <c r="Q53" t="s">
        <v>429</v>
      </c>
      <c r="R53" s="4">
        <v>44698.607766203706</v>
      </c>
      <c r="S53" s="4">
        <v>44743.607766203706</v>
      </c>
      <c r="T53" s="4">
        <v>44700.409648229164</v>
      </c>
    </row>
    <row r="54" spans="1:20" x14ac:dyDescent="0.2">
      <c r="A54">
        <v>4247</v>
      </c>
      <c r="B54" t="s">
        <v>20</v>
      </c>
      <c r="C54" t="s">
        <v>430</v>
      </c>
      <c r="D54" s="4">
        <v>44691.661122141202</v>
      </c>
      <c r="E54" s="4">
        <v>44693.652108564813</v>
      </c>
      <c r="F54">
        <v>4247</v>
      </c>
      <c r="G54" t="s">
        <v>131</v>
      </c>
      <c r="H54" t="s">
        <v>66</v>
      </c>
      <c r="I54" t="s">
        <v>22</v>
      </c>
      <c r="J54" t="s">
        <v>94</v>
      </c>
      <c r="K54" t="s">
        <v>30</v>
      </c>
      <c r="L54" t="s">
        <v>25</v>
      </c>
      <c r="M54" t="s">
        <v>63</v>
      </c>
      <c r="N54" t="s">
        <v>428</v>
      </c>
      <c r="O54">
        <v>1083</v>
      </c>
      <c r="P54" t="s">
        <v>430</v>
      </c>
      <c r="Q54" s="5" t="s">
        <v>430</v>
      </c>
      <c r="R54" s="4">
        <v>44691.658321759256</v>
      </c>
      <c r="S54" s="4">
        <v>44692.658321759256</v>
      </c>
      <c r="T54" s="4" t="s">
        <v>22</v>
      </c>
    </row>
    <row r="55" spans="1:20" x14ac:dyDescent="0.2">
      <c r="A55">
        <v>4364</v>
      </c>
      <c r="B55" t="s">
        <v>20</v>
      </c>
      <c r="C55" t="s">
        <v>431</v>
      </c>
      <c r="D55" s="4">
        <v>44712.703418946759</v>
      </c>
      <c r="E55" s="4">
        <v>44712.70948568287</v>
      </c>
      <c r="F55">
        <v>4364</v>
      </c>
      <c r="G55" t="s">
        <v>132</v>
      </c>
      <c r="H55" t="s">
        <v>66</v>
      </c>
      <c r="I55" t="s">
        <v>22</v>
      </c>
      <c r="J55" t="s">
        <v>94</v>
      </c>
      <c r="K55" t="s">
        <v>24</v>
      </c>
      <c r="L55" t="s">
        <v>25</v>
      </c>
      <c r="M55" t="s">
        <v>63</v>
      </c>
      <c r="N55" t="s">
        <v>428</v>
      </c>
      <c r="O55">
        <v>1048</v>
      </c>
      <c r="P55" t="s">
        <v>431</v>
      </c>
      <c r="Q55" t="s">
        <v>431</v>
      </c>
      <c r="R55" s="4">
        <v>44712.702465277776</v>
      </c>
      <c r="S55" s="4">
        <v>44757.702465277776</v>
      </c>
      <c r="T55" s="4">
        <v>44712.708739004629</v>
      </c>
    </row>
    <row r="56" spans="1:20" x14ac:dyDescent="0.2">
      <c r="A56">
        <v>3671</v>
      </c>
      <c r="B56" t="s">
        <v>20</v>
      </c>
      <c r="C56" t="s">
        <v>429</v>
      </c>
      <c r="D56" s="4">
        <v>44566.47505061343</v>
      </c>
      <c r="E56" s="4">
        <v>44761.424672256944</v>
      </c>
      <c r="F56">
        <v>3671</v>
      </c>
      <c r="G56" t="s">
        <v>134</v>
      </c>
      <c r="H56" t="s">
        <v>72</v>
      </c>
      <c r="I56" t="s">
        <v>69</v>
      </c>
      <c r="J56" t="s">
        <v>94</v>
      </c>
      <c r="K56" t="s">
        <v>29</v>
      </c>
      <c r="L56" t="s">
        <v>25</v>
      </c>
      <c r="M56" t="s">
        <v>63</v>
      </c>
      <c r="N56" t="s">
        <v>428</v>
      </c>
      <c r="O56">
        <v>1018</v>
      </c>
      <c r="P56" t="s">
        <v>429</v>
      </c>
      <c r="Q56" t="s">
        <v>429</v>
      </c>
      <c r="R56" s="4">
        <v>44566.514444444445</v>
      </c>
      <c r="S56" s="4">
        <v>44611.514444444445</v>
      </c>
      <c r="T56" s="4">
        <v>44566.627627662041</v>
      </c>
    </row>
    <row r="57" spans="1:20" x14ac:dyDescent="0.2">
      <c r="A57">
        <v>3672</v>
      </c>
      <c r="B57" t="s">
        <v>20</v>
      </c>
      <c r="C57" t="s">
        <v>430</v>
      </c>
      <c r="D57" s="4">
        <v>44566.477200659727</v>
      </c>
      <c r="E57" s="4">
        <v>44694.439257754631</v>
      </c>
      <c r="F57">
        <v>3672</v>
      </c>
      <c r="G57" t="s">
        <v>135</v>
      </c>
      <c r="H57" t="s">
        <v>71</v>
      </c>
      <c r="I57" t="s">
        <v>69</v>
      </c>
      <c r="J57" t="s">
        <v>94</v>
      </c>
      <c r="K57" t="s">
        <v>30</v>
      </c>
      <c r="L57" t="s">
        <v>25</v>
      </c>
      <c r="M57" t="s">
        <v>63</v>
      </c>
      <c r="N57" t="s">
        <v>428</v>
      </c>
      <c r="O57">
        <v>1060</v>
      </c>
      <c r="P57" t="s">
        <v>430</v>
      </c>
      <c r="Q57" t="s">
        <v>430</v>
      </c>
      <c r="R57" s="4">
        <v>44566.475173611114</v>
      </c>
      <c r="S57" s="4">
        <v>44611.475173611114</v>
      </c>
      <c r="T57" s="4">
        <v>44566.608250694444</v>
      </c>
    </row>
    <row r="58" spans="1:20" x14ac:dyDescent="0.2">
      <c r="A58">
        <v>3673</v>
      </c>
      <c r="B58" t="s">
        <v>20</v>
      </c>
      <c r="C58" t="s">
        <v>431</v>
      </c>
      <c r="D58" s="4">
        <v>44566.482294710651</v>
      </c>
      <c r="E58" s="4">
        <v>44754.691301273146</v>
      </c>
      <c r="F58">
        <v>3673</v>
      </c>
      <c r="G58" t="s">
        <v>136</v>
      </c>
      <c r="H58" t="s">
        <v>72</v>
      </c>
      <c r="I58" t="s">
        <v>69</v>
      </c>
      <c r="J58" t="s">
        <v>94</v>
      </c>
      <c r="K58" t="s">
        <v>24</v>
      </c>
      <c r="L58" t="s">
        <v>25</v>
      </c>
      <c r="M58" t="s">
        <v>63</v>
      </c>
      <c r="N58" t="s">
        <v>428</v>
      </c>
      <c r="O58">
        <v>1050</v>
      </c>
      <c r="P58" t="s">
        <v>431</v>
      </c>
      <c r="Q58" t="s">
        <v>431</v>
      </c>
      <c r="R58" s="4">
        <v>44566.477314814816</v>
      </c>
      <c r="S58" s="4">
        <v>44611.477314814816</v>
      </c>
      <c r="T58" s="4">
        <v>44566.483179363429</v>
      </c>
    </row>
    <row r="59" spans="1:20" x14ac:dyDescent="0.2">
      <c r="A59">
        <v>3674</v>
      </c>
      <c r="B59" t="s">
        <v>20</v>
      </c>
      <c r="C59" t="s">
        <v>432</v>
      </c>
      <c r="D59" s="4">
        <v>44566.616479317127</v>
      </c>
      <c r="E59" s="4">
        <v>44651.677956400461</v>
      </c>
      <c r="F59">
        <v>3674</v>
      </c>
      <c r="G59" t="s">
        <v>137</v>
      </c>
      <c r="H59" t="s">
        <v>66</v>
      </c>
      <c r="I59" t="s">
        <v>69</v>
      </c>
      <c r="J59" t="s">
        <v>94</v>
      </c>
      <c r="K59" t="s">
        <v>26</v>
      </c>
      <c r="L59" t="s">
        <v>25</v>
      </c>
      <c r="M59" t="s">
        <v>63</v>
      </c>
      <c r="N59" t="s">
        <v>428</v>
      </c>
      <c r="O59">
        <v>1088</v>
      </c>
      <c r="P59" t="s">
        <v>432</v>
      </c>
      <c r="Q59" s="5" t="s">
        <v>432</v>
      </c>
      <c r="R59" s="4">
        <v>44566.613912037035</v>
      </c>
      <c r="S59" s="4">
        <v>44611.613912037035</v>
      </c>
      <c r="T59" s="4">
        <v>44566.616849803242</v>
      </c>
    </row>
    <row r="60" spans="1:20" x14ac:dyDescent="0.2">
      <c r="A60">
        <v>3690</v>
      </c>
      <c r="B60" t="s">
        <v>20</v>
      </c>
      <c r="C60" t="s">
        <v>434</v>
      </c>
      <c r="D60" s="4">
        <v>44571.513710613428</v>
      </c>
      <c r="E60" s="4">
        <v>44571.513712615742</v>
      </c>
      <c r="F60">
        <v>3690</v>
      </c>
      <c r="G60" t="s">
        <v>138</v>
      </c>
      <c r="H60" t="s">
        <v>71</v>
      </c>
      <c r="I60" t="s">
        <v>69</v>
      </c>
      <c r="J60" t="s">
        <v>94</v>
      </c>
      <c r="K60" t="s">
        <v>28</v>
      </c>
      <c r="L60" t="s">
        <v>25</v>
      </c>
      <c r="M60" t="s">
        <v>63</v>
      </c>
      <c r="N60" t="s">
        <v>428</v>
      </c>
      <c r="O60">
        <v>1059</v>
      </c>
      <c r="P60" t="s">
        <v>434</v>
      </c>
      <c r="Q60" s="5" t="s">
        <v>434</v>
      </c>
      <c r="R60" s="4">
        <v>44571.509699074071</v>
      </c>
      <c r="S60" s="4">
        <v>44616.509699074071</v>
      </c>
      <c r="T60" s="4" t="s">
        <v>22</v>
      </c>
    </row>
    <row r="61" spans="1:20" x14ac:dyDescent="0.2">
      <c r="A61">
        <v>3692</v>
      </c>
      <c r="B61" t="s">
        <v>20</v>
      </c>
      <c r="C61" t="s">
        <v>435</v>
      </c>
      <c r="D61" s="4">
        <v>44571.752109525463</v>
      </c>
      <c r="E61" s="4">
        <v>44585.470217326387</v>
      </c>
      <c r="F61">
        <v>3692</v>
      </c>
      <c r="G61" t="s">
        <v>139</v>
      </c>
      <c r="H61" t="s">
        <v>66</v>
      </c>
      <c r="I61" t="s">
        <v>69</v>
      </c>
      <c r="J61" t="s">
        <v>94</v>
      </c>
      <c r="K61" t="s">
        <v>29</v>
      </c>
      <c r="L61" t="s">
        <v>25</v>
      </c>
      <c r="M61" t="s">
        <v>63</v>
      </c>
      <c r="N61" t="s">
        <v>428</v>
      </c>
      <c r="O61">
        <v>1052</v>
      </c>
      <c r="P61" t="s">
        <v>435</v>
      </c>
      <c r="Q61" s="5" t="s">
        <v>435</v>
      </c>
      <c r="R61" s="4">
        <v>44571.747233796297</v>
      </c>
      <c r="S61" s="4">
        <v>44616.747233796297</v>
      </c>
      <c r="T61" s="4">
        <v>44571.752372650459</v>
      </c>
    </row>
    <row r="62" spans="1:20" x14ac:dyDescent="0.2">
      <c r="A62">
        <v>3669</v>
      </c>
      <c r="B62" t="s">
        <v>20</v>
      </c>
      <c r="C62" t="s">
        <v>436</v>
      </c>
      <c r="D62" s="4">
        <v>44566.46251149306</v>
      </c>
      <c r="E62" s="4">
        <v>44629.450353090273</v>
      </c>
      <c r="F62">
        <v>3669</v>
      </c>
      <c r="G62" t="s">
        <v>140</v>
      </c>
      <c r="H62" t="s">
        <v>66</v>
      </c>
      <c r="I62" t="s">
        <v>69</v>
      </c>
      <c r="J62" t="s">
        <v>94</v>
      </c>
      <c r="K62" t="s">
        <v>30</v>
      </c>
      <c r="L62" t="s">
        <v>25</v>
      </c>
      <c r="M62" t="s">
        <v>63</v>
      </c>
      <c r="N62" t="s">
        <v>428</v>
      </c>
      <c r="O62">
        <v>1016</v>
      </c>
      <c r="P62" t="s">
        <v>436</v>
      </c>
      <c r="Q62" s="5" t="s">
        <v>436</v>
      </c>
      <c r="R62" s="4">
        <v>44566.458136574074</v>
      </c>
      <c r="S62" s="4">
        <v>44611.458136574074</v>
      </c>
      <c r="T62" s="4">
        <v>44566.46337060185</v>
      </c>
    </row>
    <row r="63" spans="1:20" x14ac:dyDescent="0.2">
      <c r="A63">
        <v>3756</v>
      </c>
      <c r="B63" t="s">
        <v>20</v>
      </c>
      <c r="C63" t="s">
        <v>428</v>
      </c>
      <c r="D63" s="4">
        <v>44582.733203391203</v>
      </c>
      <c r="E63" s="4">
        <v>44694.43926944444</v>
      </c>
      <c r="F63">
        <v>3756</v>
      </c>
      <c r="G63" t="s">
        <v>141</v>
      </c>
      <c r="H63" t="s">
        <v>66</v>
      </c>
      <c r="I63" t="s">
        <v>69</v>
      </c>
      <c r="J63" t="s">
        <v>94</v>
      </c>
      <c r="K63" t="s">
        <v>24</v>
      </c>
      <c r="L63" t="s">
        <v>25</v>
      </c>
      <c r="M63" t="s">
        <v>63</v>
      </c>
      <c r="N63" t="s">
        <v>428</v>
      </c>
      <c r="O63">
        <v>1047</v>
      </c>
      <c r="P63" t="s">
        <v>428</v>
      </c>
      <c r="Q63" t="s">
        <v>428</v>
      </c>
      <c r="R63" s="4">
        <v>44582.732349537036</v>
      </c>
      <c r="S63" s="4">
        <v>44627.732349537036</v>
      </c>
      <c r="T63" s="4" t="s">
        <v>22</v>
      </c>
    </row>
    <row r="64" spans="1:20" x14ac:dyDescent="0.2">
      <c r="A64">
        <v>3765</v>
      </c>
      <c r="B64" t="s">
        <v>20</v>
      </c>
      <c r="C64" t="s">
        <v>429</v>
      </c>
      <c r="D64" s="4">
        <v>44586.704410613427</v>
      </c>
      <c r="E64" s="4">
        <v>44694.439271990741</v>
      </c>
      <c r="F64">
        <v>3765</v>
      </c>
      <c r="G64" t="s">
        <v>142</v>
      </c>
      <c r="H64" t="s">
        <v>71</v>
      </c>
      <c r="I64" t="s">
        <v>69</v>
      </c>
      <c r="J64" t="s">
        <v>94</v>
      </c>
      <c r="K64" t="s">
        <v>26</v>
      </c>
      <c r="L64" t="s">
        <v>25</v>
      </c>
      <c r="M64" t="s">
        <v>63</v>
      </c>
      <c r="N64" t="s">
        <v>428</v>
      </c>
      <c r="O64">
        <v>1056</v>
      </c>
      <c r="P64" t="s">
        <v>429</v>
      </c>
      <c r="Q64" t="s">
        <v>429</v>
      </c>
      <c r="R64" s="4">
        <v>44586.697418981479</v>
      </c>
      <c r="S64" s="4">
        <v>44631.697418981479</v>
      </c>
      <c r="T64" s="4" t="s">
        <v>22</v>
      </c>
    </row>
    <row r="65" spans="1:20" x14ac:dyDescent="0.2">
      <c r="A65">
        <v>3775</v>
      </c>
      <c r="B65" t="s">
        <v>20</v>
      </c>
      <c r="C65" t="s">
        <v>430</v>
      </c>
      <c r="D65" s="4">
        <v>44588.570297604172</v>
      </c>
      <c r="E65" s="4">
        <v>44613.399791747681</v>
      </c>
      <c r="F65">
        <v>3775</v>
      </c>
      <c r="G65" t="s">
        <v>143</v>
      </c>
      <c r="H65" t="s">
        <v>21</v>
      </c>
      <c r="I65" t="s">
        <v>69</v>
      </c>
      <c r="J65" t="s">
        <v>94</v>
      </c>
      <c r="K65" t="s">
        <v>27</v>
      </c>
      <c r="L65" t="s">
        <v>25</v>
      </c>
      <c r="M65" t="s">
        <v>63</v>
      </c>
      <c r="N65" t="s">
        <v>428</v>
      </c>
      <c r="O65">
        <v>1058</v>
      </c>
      <c r="P65" t="s">
        <v>430</v>
      </c>
      <c r="Q65" s="5" t="s">
        <v>430</v>
      </c>
      <c r="R65" s="4">
        <v>44588.56890046296</v>
      </c>
      <c r="S65" s="4">
        <v>44687.56890046296</v>
      </c>
      <c r="T65" s="4" t="s">
        <v>22</v>
      </c>
    </row>
    <row r="66" spans="1:20" x14ac:dyDescent="0.2">
      <c r="A66">
        <v>4016</v>
      </c>
      <c r="B66" t="s">
        <v>20</v>
      </c>
      <c r="C66" t="s">
        <v>431</v>
      </c>
      <c r="D66" s="4">
        <v>44648.628668865735</v>
      </c>
      <c r="E66" s="4">
        <v>44694.439308645837</v>
      </c>
      <c r="F66">
        <v>4016</v>
      </c>
      <c r="G66" t="s">
        <v>144</v>
      </c>
      <c r="H66" t="s">
        <v>66</v>
      </c>
      <c r="I66" t="s">
        <v>69</v>
      </c>
      <c r="J66" t="s">
        <v>94</v>
      </c>
      <c r="K66" t="s">
        <v>28</v>
      </c>
      <c r="L66" t="s">
        <v>25</v>
      </c>
      <c r="M66" t="s">
        <v>63</v>
      </c>
      <c r="N66" t="s">
        <v>428</v>
      </c>
      <c r="O66">
        <v>1019</v>
      </c>
      <c r="P66" t="s">
        <v>431</v>
      </c>
      <c r="Q66" t="s">
        <v>431</v>
      </c>
      <c r="R66" s="4">
        <v>44648.627500000002</v>
      </c>
      <c r="S66" s="4">
        <v>44693.627500000002</v>
      </c>
      <c r="T66" s="4" t="s">
        <v>22</v>
      </c>
    </row>
    <row r="67" spans="1:20" x14ac:dyDescent="0.2">
      <c r="A67">
        <v>4014</v>
      </c>
      <c r="B67" t="s">
        <v>20</v>
      </c>
      <c r="C67" t="s">
        <v>432</v>
      </c>
      <c r="D67" s="4">
        <v>44648.613423379626</v>
      </c>
      <c r="E67" s="4">
        <v>44694.43930755787</v>
      </c>
      <c r="F67">
        <v>4014</v>
      </c>
      <c r="G67" t="s">
        <v>145</v>
      </c>
      <c r="H67" t="s">
        <v>72</v>
      </c>
      <c r="I67" t="s">
        <v>69</v>
      </c>
      <c r="J67" t="s">
        <v>53</v>
      </c>
      <c r="K67" t="s">
        <v>29</v>
      </c>
      <c r="L67" t="s">
        <v>25</v>
      </c>
      <c r="M67" t="s">
        <v>63</v>
      </c>
      <c r="N67" t="s">
        <v>428</v>
      </c>
      <c r="O67">
        <v>1053</v>
      </c>
      <c r="P67" t="s">
        <v>432</v>
      </c>
      <c r="Q67" s="5" t="s">
        <v>432</v>
      </c>
      <c r="R67" s="4">
        <v>44648.610289351855</v>
      </c>
      <c r="S67" s="4">
        <v>44854.610289351855</v>
      </c>
      <c r="T67" s="4">
        <v>44648.613875196759</v>
      </c>
    </row>
    <row r="68" spans="1:20" x14ac:dyDescent="0.2">
      <c r="A68">
        <v>4641</v>
      </c>
      <c r="B68" t="s">
        <v>20</v>
      </c>
      <c r="C68" t="s">
        <v>434</v>
      </c>
      <c r="D68" s="4">
        <v>44748.579734143517</v>
      </c>
      <c r="E68" s="4">
        <v>44750.755477199076</v>
      </c>
      <c r="F68">
        <v>4641</v>
      </c>
      <c r="G68" t="s">
        <v>146</v>
      </c>
      <c r="H68" t="s">
        <v>72</v>
      </c>
      <c r="I68" t="s">
        <v>22</v>
      </c>
      <c r="J68" t="s">
        <v>53</v>
      </c>
      <c r="K68" t="s">
        <v>24</v>
      </c>
      <c r="L68" t="s">
        <v>25</v>
      </c>
      <c r="M68" t="s">
        <v>63</v>
      </c>
      <c r="N68" t="s">
        <v>428</v>
      </c>
      <c r="O68">
        <v>1039</v>
      </c>
      <c r="P68" t="s">
        <v>434</v>
      </c>
      <c r="Q68" s="5" t="s">
        <v>434</v>
      </c>
      <c r="R68" s="4">
        <v>44748.577523148146</v>
      </c>
      <c r="S68" s="4">
        <v>44793.577523148146</v>
      </c>
      <c r="T68" s="4">
        <v>44748.647883182872</v>
      </c>
    </row>
    <row r="69" spans="1:20" x14ac:dyDescent="0.2">
      <c r="A69">
        <v>4015</v>
      </c>
      <c r="B69" t="s">
        <v>20</v>
      </c>
      <c r="C69" t="s">
        <v>434</v>
      </c>
      <c r="D69" s="4">
        <v>44648.61468387732</v>
      </c>
      <c r="E69" s="4">
        <v>44733.592545254629</v>
      </c>
      <c r="F69">
        <v>4015</v>
      </c>
      <c r="G69" t="s">
        <v>147</v>
      </c>
      <c r="H69" t="s">
        <v>71</v>
      </c>
      <c r="I69" t="s">
        <v>69</v>
      </c>
      <c r="J69" t="s">
        <v>148</v>
      </c>
      <c r="K69" t="s">
        <v>28</v>
      </c>
      <c r="L69" t="s">
        <v>25</v>
      </c>
      <c r="M69" t="s">
        <v>63</v>
      </c>
      <c r="N69" t="s">
        <v>428</v>
      </c>
      <c r="O69">
        <v>1039</v>
      </c>
      <c r="P69" t="s">
        <v>434</v>
      </c>
      <c r="Q69" t="s">
        <v>434</v>
      </c>
      <c r="R69" s="4">
        <v>44648.61136574074</v>
      </c>
      <c r="S69" s="4">
        <v>44693.61136574074</v>
      </c>
      <c r="T69" s="4">
        <v>44648.614921261578</v>
      </c>
    </row>
    <row r="70" spans="1:20" x14ac:dyDescent="0.2">
      <c r="A70">
        <v>4408</v>
      </c>
      <c r="B70" t="s">
        <v>20</v>
      </c>
      <c r="C70" t="s">
        <v>435</v>
      </c>
      <c r="D70" s="4">
        <v>44720.441924918981</v>
      </c>
      <c r="E70" s="4">
        <v>44758.004627662041</v>
      </c>
      <c r="F70">
        <v>4408</v>
      </c>
      <c r="G70" t="s">
        <v>149</v>
      </c>
      <c r="H70" t="s">
        <v>72</v>
      </c>
      <c r="I70" t="s">
        <v>22</v>
      </c>
      <c r="J70" t="s">
        <v>148</v>
      </c>
      <c r="K70" t="s">
        <v>29</v>
      </c>
      <c r="L70" t="s">
        <v>25</v>
      </c>
      <c r="M70" t="s">
        <v>63</v>
      </c>
      <c r="N70" t="s">
        <v>428</v>
      </c>
      <c r="O70">
        <v>1053</v>
      </c>
      <c r="P70" t="s">
        <v>435</v>
      </c>
      <c r="Q70" s="5" t="s">
        <v>435</v>
      </c>
      <c r="R70" s="4">
        <v>44720.43378472222</v>
      </c>
      <c r="S70" s="4">
        <v>44834.43378472222</v>
      </c>
      <c r="T70" s="4">
        <v>44720.442077395834</v>
      </c>
    </row>
    <row r="71" spans="1:20" x14ac:dyDescent="0.2">
      <c r="A71">
        <v>4654</v>
      </c>
      <c r="B71" t="s">
        <v>20</v>
      </c>
      <c r="C71" t="s">
        <v>436</v>
      </c>
      <c r="D71" s="4">
        <v>44749.463631400467</v>
      </c>
      <c r="E71" s="4">
        <v>44749.465546956017</v>
      </c>
      <c r="F71">
        <v>4654</v>
      </c>
      <c r="G71" t="s">
        <v>150</v>
      </c>
      <c r="H71" t="s">
        <v>66</v>
      </c>
      <c r="I71" t="s">
        <v>22</v>
      </c>
      <c r="J71" t="s">
        <v>148</v>
      </c>
      <c r="K71" t="s">
        <v>30</v>
      </c>
      <c r="L71" t="s">
        <v>25</v>
      </c>
      <c r="M71" t="s">
        <v>63</v>
      </c>
      <c r="N71" t="s">
        <v>428</v>
      </c>
      <c r="O71">
        <v>1039</v>
      </c>
      <c r="P71" t="s">
        <v>436</v>
      </c>
      <c r="Q71" t="s">
        <v>436</v>
      </c>
      <c r="R71" s="4">
        <v>44749.461261574077</v>
      </c>
      <c r="S71" s="4">
        <v>44794.461261574077</v>
      </c>
      <c r="T71" s="4" t="s">
        <v>22</v>
      </c>
    </row>
    <row r="72" spans="1:20" x14ac:dyDescent="0.2">
      <c r="A72">
        <v>4093</v>
      </c>
      <c r="B72" t="s">
        <v>20</v>
      </c>
      <c r="C72" t="s">
        <v>432</v>
      </c>
      <c r="D72" s="4">
        <v>44658.414077743058</v>
      </c>
      <c r="E72" s="4">
        <v>44722.004898032406</v>
      </c>
      <c r="F72">
        <v>4093</v>
      </c>
      <c r="G72" t="s">
        <v>152</v>
      </c>
      <c r="H72" t="s">
        <v>72</v>
      </c>
      <c r="I72" t="s">
        <v>69</v>
      </c>
      <c r="J72" t="s">
        <v>151</v>
      </c>
      <c r="K72" t="s">
        <v>26</v>
      </c>
      <c r="L72" t="s">
        <v>25</v>
      </c>
      <c r="M72" t="s">
        <v>63</v>
      </c>
      <c r="N72" t="s">
        <v>428</v>
      </c>
      <c r="O72">
        <v>1045</v>
      </c>
      <c r="P72" t="s">
        <v>432</v>
      </c>
      <c r="Q72" s="5" t="s">
        <v>432</v>
      </c>
      <c r="R72" s="4">
        <v>44658.405150462961</v>
      </c>
      <c r="S72" s="4">
        <v>44895.405150462961</v>
      </c>
      <c r="T72" s="4">
        <v>44658.414267627319</v>
      </c>
    </row>
    <row r="73" spans="1:20" x14ac:dyDescent="0.2">
      <c r="A73">
        <v>4111</v>
      </c>
      <c r="B73" t="s">
        <v>20</v>
      </c>
      <c r="C73" t="s">
        <v>433</v>
      </c>
      <c r="D73" s="4">
        <v>44662.434495914356</v>
      </c>
      <c r="E73" s="4">
        <v>44665.364268321762</v>
      </c>
      <c r="F73">
        <v>4111</v>
      </c>
      <c r="G73" t="s">
        <v>153</v>
      </c>
      <c r="H73" t="s">
        <v>71</v>
      </c>
      <c r="I73" t="s">
        <v>69</v>
      </c>
      <c r="J73" t="s">
        <v>41</v>
      </c>
      <c r="K73" t="s">
        <v>30</v>
      </c>
      <c r="L73" t="s">
        <v>25</v>
      </c>
      <c r="M73" t="s">
        <v>63</v>
      </c>
      <c r="N73" t="s">
        <v>428</v>
      </c>
      <c r="O73">
        <v>1082</v>
      </c>
      <c r="P73" t="s">
        <v>433</v>
      </c>
      <c r="Q73" s="5" t="s">
        <v>433</v>
      </c>
      <c r="R73" s="4">
        <v>44662.423541666663</v>
      </c>
      <c r="S73" s="4">
        <v>44774.423541666663</v>
      </c>
      <c r="T73" s="4" t="s">
        <v>22</v>
      </c>
    </row>
    <row r="74" spans="1:20" x14ac:dyDescent="0.2">
      <c r="A74">
        <v>4441</v>
      </c>
      <c r="B74" t="s">
        <v>20</v>
      </c>
      <c r="C74" t="s">
        <v>434</v>
      </c>
      <c r="D74" s="4">
        <v>44726.41877491898</v>
      </c>
      <c r="E74" s="4">
        <v>44760.05211311343</v>
      </c>
      <c r="F74">
        <v>4441</v>
      </c>
      <c r="G74" t="s">
        <v>154</v>
      </c>
      <c r="H74" t="s">
        <v>72</v>
      </c>
      <c r="I74" t="s">
        <v>22</v>
      </c>
      <c r="J74" t="s">
        <v>41</v>
      </c>
      <c r="K74" t="s">
        <v>24</v>
      </c>
      <c r="L74" t="s">
        <v>25</v>
      </c>
      <c r="M74" t="s">
        <v>63</v>
      </c>
      <c r="N74" t="s">
        <v>428</v>
      </c>
      <c r="O74">
        <v>1018</v>
      </c>
      <c r="P74" t="s">
        <v>434</v>
      </c>
      <c r="Q74" s="5" t="s">
        <v>434</v>
      </c>
      <c r="R74" s="4">
        <v>44726.41375</v>
      </c>
      <c r="S74" s="4">
        <v>44865.41375</v>
      </c>
      <c r="T74" s="4">
        <v>44728.654488657405</v>
      </c>
    </row>
    <row r="75" spans="1:20" x14ac:dyDescent="0.2">
      <c r="A75">
        <v>4615</v>
      </c>
      <c r="B75" t="s">
        <v>20</v>
      </c>
      <c r="C75" t="s">
        <v>435</v>
      </c>
      <c r="D75" s="4">
        <v>44742.682595717597</v>
      </c>
      <c r="E75" s="4">
        <v>44747.006332557874</v>
      </c>
      <c r="F75">
        <v>4615</v>
      </c>
      <c r="G75" t="s">
        <v>155</v>
      </c>
      <c r="H75" t="s">
        <v>72</v>
      </c>
      <c r="I75" t="s">
        <v>22</v>
      </c>
      <c r="J75" t="s">
        <v>41</v>
      </c>
      <c r="K75" t="s">
        <v>26</v>
      </c>
      <c r="L75" t="s">
        <v>25</v>
      </c>
      <c r="M75" t="s">
        <v>63</v>
      </c>
      <c r="N75" t="s">
        <v>428</v>
      </c>
      <c r="O75">
        <v>1089</v>
      </c>
      <c r="P75" t="s">
        <v>435</v>
      </c>
      <c r="Q75" s="5" t="s">
        <v>435</v>
      </c>
      <c r="R75" s="4">
        <v>44742.680162037039</v>
      </c>
      <c r="S75" s="4">
        <v>44926.680162037039</v>
      </c>
      <c r="T75" s="4">
        <v>44746.490080474534</v>
      </c>
    </row>
    <row r="76" spans="1:20" x14ac:dyDescent="0.2">
      <c r="A76">
        <v>4718</v>
      </c>
      <c r="B76" t="s">
        <v>20</v>
      </c>
      <c r="C76" t="s">
        <v>434</v>
      </c>
      <c r="D76" s="4">
        <v>44761.664092476851</v>
      </c>
      <c r="E76" s="4">
        <v>44762.475204282411</v>
      </c>
      <c r="F76">
        <v>4718</v>
      </c>
      <c r="G76" t="s">
        <v>157</v>
      </c>
      <c r="H76" t="s">
        <v>72</v>
      </c>
      <c r="I76" t="s">
        <v>22</v>
      </c>
      <c r="J76" t="s">
        <v>41</v>
      </c>
      <c r="K76" t="s">
        <v>28</v>
      </c>
      <c r="L76" t="s">
        <v>25</v>
      </c>
      <c r="M76" t="s">
        <v>63</v>
      </c>
      <c r="N76" t="s">
        <v>428</v>
      </c>
      <c r="O76">
        <v>1095</v>
      </c>
      <c r="P76" t="s">
        <v>434</v>
      </c>
      <c r="Q76" s="5" t="s">
        <v>434</v>
      </c>
      <c r="R76" s="4">
        <v>44761.653495370374</v>
      </c>
      <c r="S76" s="4">
        <v>44806.653495370374</v>
      </c>
      <c r="T76" s="4">
        <v>44761.703756331022</v>
      </c>
    </row>
    <row r="77" spans="1:20" x14ac:dyDescent="0.2">
      <c r="A77">
        <v>3824</v>
      </c>
      <c r="B77" t="s">
        <v>20</v>
      </c>
      <c r="C77" t="s">
        <v>433</v>
      </c>
      <c r="D77" s="4">
        <v>44602.75030717592</v>
      </c>
      <c r="E77" s="4">
        <v>44641.61998935185</v>
      </c>
      <c r="F77">
        <v>3824</v>
      </c>
      <c r="G77" t="s">
        <v>158</v>
      </c>
      <c r="H77" t="s">
        <v>66</v>
      </c>
      <c r="I77" t="s">
        <v>69</v>
      </c>
      <c r="J77" t="s">
        <v>56</v>
      </c>
      <c r="K77" t="s">
        <v>27</v>
      </c>
      <c r="L77" t="s">
        <v>25</v>
      </c>
      <c r="M77" t="s">
        <v>63</v>
      </c>
      <c r="N77" t="s">
        <v>428</v>
      </c>
      <c r="O77">
        <v>1021</v>
      </c>
      <c r="P77" t="s">
        <v>433</v>
      </c>
      <c r="Q77" s="5" t="s">
        <v>433</v>
      </c>
      <c r="R77" s="4">
        <v>44602.747175925928</v>
      </c>
      <c r="S77" s="4">
        <v>44712.747175925928</v>
      </c>
      <c r="T77" s="4">
        <v>44602.750535266205</v>
      </c>
    </row>
    <row r="78" spans="1:20" x14ac:dyDescent="0.2">
      <c r="A78">
        <v>3884</v>
      </c>
      <c r="B78" t="s">
        <v>20</v>
      </c>
      <c r="C78" t="s">
        <v>434</v>
      </c>
      <c r="D78" s="4">
        <v>44615.769098344907</v>
      </c>
      <c r="E78" s="4">
        <v>44670.569218321754</v>
      </c>
      <c r="F78">
        <v>3884</v>
      </c>
      <c r="G78" t="s">
        <v>159</v>
      </c>
      <c r="H78" t="s">
        <v>71</v>
      </c>
      <c r="I78" t="s">
        <v>69</v>
      </c>
      <c r="J78" t="s">
        <v>56</v>
      </c>
      <c r="K78" t="s">
        <v>28</v>
      </c>
      <c r="L78" t="s">
        <v>25</v>
      </c>
      <c r="M78" t="s">
        <v>63</v>
      </c>
      <c r="N78" t="s">
        <v>428</v>
      </c>
      <c r="O78">
        <v>1075</v>
      </c>
      <c r="P78" t="s">
        <v>434</v>
      </c>
      <c r="Q78" s="5" t="s">
        <v>434</v>
      </c>
      <c r="R78" s="4">
        <v>44615.747835648152</v>
      </c>
      <c r="S78" s="4">
        <v>44712.747835648152</v>
      </c>
      <c r="T78" s="4">
        <v>44616.413190590276</v>
      </c>
    </row>
    <row r="79" spans="1:20" x14ac:dyDescent="0.2">
      <c r="A79">
        <v>3813</v>
      </c>
      <c r="B79" t="s">
        <v>20</v>
      </c>
      <c r="C79" t="s">
        <v>433</v>
      </c>
      <c r="D79" s="4">
        <v>44601.701649618059</v>
      </c>
      <c r="E79" s="4">
        <v>44641.457551354164</v>
      </c>
      <c r="F79">
        <v>3813</v>
      </c>
      <c r="G79" t="s">
        <v>160</v>
      </c>
      <c r="H79" t="s">
        <v>66</v>
      </c>
      <c r="I79" t="s">
        <v>69</v>
      </c>
      <c r="J79" t="s">
        <v>52</v>
      </c>
      <c r="K79" t="s">
        <v>27</v>
      </c>
      <c r="L79" t="s">
        <v>25</v>
      </c>
      <c r="M79" t="s">
        <v>63</v>
      </c>
      <c r="N79" t="s">
        <v>428</v>
      </c>
      <c r="O79">
        <v>1001</v>
      </c>
      <c r="P79" t="s">
        <v>433</v>
      </c>
      <c r="Q79" s="5" t="s">
        <v>433</v>
      </c>
      <c r="R79" s="4">
        <v>44601.699166666665</v>
      </c>
      <c r="S79" s="4">
        <v>44712.699166666665</v>
      </c>
      <c r="T79" s="4">
        <v>44608.612595451392</v>
      </c>
    </row>
    <row r="80" spans="1:20" x14ac:dyDescent="0.2">
      <c r="A80">
        <v>3815</v>
      </c>
      <c r="B80" t="s">
        <v>20</v>
      </c>
      <c r="C80" t="s">
        <v>431</v>
      </c>
      <c r="D80" s="4">
        <v>44602.424188113429</v>
      </c>
      <c r="E80" s="4">
        <v>44620.748701006945</v>
      </c>
      <c r="F80">
        <v>3815</v>
      </c>
      <c r="G80" t="s">
        <v>161</v>
      </c>
      <c r="H80" t="s">
        <v>66</v>
      </c>
      <c r="I80" t="s">
        <v>69</v>
      </c>
      <c r="J80" t="s">
        <v>50</v>
      </c>
      <c r="K80" t="s">
        <v>28</v>
      </c>
      <c r="L80" t="s">
        <v>25</v>
      </c>
      <c r="M80" t="s">
        <v>63</v>
      </c>
      <c r="N80" t="s">
        <v>428</v>
      </c>
      <c r="O80">
        <v>1000</v>
      </c>
      <c r="P80" t="s">
        <v>431</v>
      </c>
      <c r="Q80" s="5" t="s">
        <v>431</v>
      </c>
      <c r="R80" s="4">
        <v>44602.4215625</v>
      </c>
      <c r="S80" s="4">
        <v>44773.4215625</v>
      </c>
      <c r="T80" s="4">
        <v>44606.427927546298</v>
      </c>
    </row>
    <row r="81" spans="1:20" x14ac:dyDescent="0.2">
      <c r="A81">
        <v>3853</v>
      </c>
      <c r="B81" t="s">
        <v>20</v>
      </c>
      <c r="C81" t="s">
        <v>432</v>
      </c>
      <c r="D81" s="4">
        <v>44610.426596759258</v>
      </c>
      <c r="E81" s="4">
        <v>44722.439800497683</v>
      </c>
      <c r="F81">
        <v>3853</v>
      </c>
      <c r="G81" t="s">
        <v>162</v>
      </c>
      <c r="H81" t="s">
        <v>66</v>
      </c>
      <c r="I81" t="s">
        <v>69</v>
      </c>
      <c r="J81" t="s">
        <v>50</v>
      </c>
      <c r="K81" t="s">
        <v>29</v>
      </c>
      <c r="L81" t="s">
        <v>25</v>
      </c>
      <c r="M81" t="s">
        <v>63</v>
      </c>
      <c r="N81" t="s">
        <v>428</v>
      </c>
      <c r="O81">
        <v>1073</v>
      </c>
      <c r="P81" t="s">
        <v>432</v>
      </c>
      <c r="Q81" s="5" t="s">
        <v>432</v>
      </c>
      <c r="R81" s="4">
        <v>44610.424027777779</v>
      </c>
      <c r="S81" s="4">
        <v>44772.424027777779</v>
      </c>
      <c r="T81" s="4">
        <v>44613.455278622685</v>
      </c>
    </row>
    <row r="82" spans="1:20" x14ac:dyDescent="0.2">
      <c r="A82">
        <v>3984</v>
      </c>
      <c r="B82" t="s">
        <v>20</v>
      </c>
      <c r="C82" t="s">
        <v>433</v>
      </c>
      <c r="D82" s="4">
        <v>44641.407634178242</v>
      </c>
      <c r="E82" s="4">
        <v>44694.439304050924</v>
      </c>
      <c r="F82">
        <v>3984</v>
      </c>
      <c r="G82" t="s">
        <v>163</v>
      </c>
      <c r="H82" t="s">
        <v>66</v>
      </c>
      <c r="I82" t="s">
        <v>69</v>
      </c>
      <c r="J82" t="s">
        <v>50</v>
      </c>
      <c r="K82" t="s">
        <v>30</v>
      </c>
      <c r="L82" t="s">
        <v>25</v>
      </c>
      <c r="M82" t="s">
        <v>63</v>
      </c>
      <c r="N82" t="s">
        <v>428</v>
      </c>
      <c r="O82">
        <v>1035</v>
      </c>
      <c r="P82" t="s">
        <v>433</v>
      </c>
      <c r="Q82" t="s">
        <v>433</v>
      </c>
      <c r="R82" s="4">
        <v>44641.403113425928</v>
      </c>
      <c r="S82" s="4">
        <v>44686.403113425928</v>
      </c>
      <c r="T82" s="4" t="s">
        <v>22</v>
      </c>
    </row>
    <row r="83" spans="1:20" x14ac:dyDescent="0.2">
      <c r="A83">
        <v>4012</v>
      </c>
      <c r="B83" t="s">
        <v>20</v>
      </c>
      <c r="C83" t="s">
        <v>434</v>
      </c>
      <c r="D83" s="4">
        <v>44648.593128437496</v>
      </c>
      <c r="E83" s="4">
        <v>44748.664220520834</v>
      </c>
      <c r="F83">
        <v>4012</v>
      </c>
      <c r="G83" t="s">
        <v>164</v>
      </c>
      <c r="H83" t="s">
        <v>66</v>
      </c>
      <c r="I83" t="s">
        <v>69</v>
      </c>
      <c r="J83" t="s">
        <v>50</v>
      </c>
      <c r="K83" t="s">
        <v>24</v>
      </c>
      <c r="L83" t="s">
        <v>25</v>
      </c>
      <c r="M83" t="s">
        <v>63</v>
      </c>
      <c r="N83" t="s">
        <v>428</v>
      </c>
      <c r="O83">
        <v>1089</v>
      </c>
      <c r="P83" t="s">
        <v>434</v>
      </c>
      <c r="Q83" s="5" t="s">
        <v>434</v>
      </c>
      <c r="R83" s="4">
        <v>44648.582708333335</v>
      </c>
      <c r="S83" s="4">
        <v>44890.582708333335</v>
      </c>
      <c r="T83" s="4">
        <v>44649.482817129625</v>
      </c>
    </row>
    <row r="84" spans="1:20" x14ac:dyDescent="0.2">
      <c r="A84">
        <v>4013</v>
      </c>
      <c r="B84" t="s">
        <v>20</v>
      </c>
      <c r="C84" t="s">
        <v>435</v>
      </c>
      <c r="D84" s="4">
        <v>44648.59987820602</v>
      </c>
      <c r="E84" s="4">
        <v>44748.668530902774</v>
      </c>
      <c r="F84">
        <v>4013</v>
      </c>
      <c r="G84" t="s">
        <v>165</v>
      </c>
      <c r="H84" t="s">
        <v>66</v>
      </c>
      <c r="I84" t="s">
        <v>69</v>
      </c>
      <c r="J84" t="s">
        <v>50</v>
      </c>
      <c r="K84" t="s">
        <v>26</v>
      </c>
      <c r="L84" t="s">
        <v>25</v>
      </c>
      <c r="M84" t="s">
        <v>63</v>
      </c>
      <c r="N84" t="s">
        <v>428</v>
      </c>
      <c r="O84">
        <v>1050</v>
      </c>
      <c r="P84" t="s">
        <v>435</v>
      </c>
      <c r="Q84" s="5" t="s">
        <v>435</v>
      </c>
      <c r="R84" s="4">
        <v>44648.594930555555</v>
      </c>
      <c r="S84" s="4">
        <v>44862.594930555555</v>
      </c>
      <c r="T84" s="4">
        <v>44649.48966767361</v>
      </c>
    </row>
    <row r="85" spans="1:20" x14ac:dyDescent="0.2">
      <c r="A85">
        <v>4522</v>
      </c>
      <c r="B85" t="s">
        <v>20</v>
      </c>
      <c r="C85" t="s">
        <v>436</v>
      </c>
      <c r="D85" s="4">
        <v>44733.740935844908</v>
      </c>
      <c r="E85" s="4">
        <v>44761.41250100694</v>
      </c>
      <c r="F85">
        <v>4522</v>
      </c>
      <c r="G85" t="s">
        <v>166</v>
      </c>
      <c r="H85" t="s">
        <v>71</v>
      </c>
      <c r="I85" t="s">
        <v>22</v>
      </c>
      <c r="J85" t="s">
        <v>50</v>
      </c>
      <c r="K85" t="s">
        <v>27</v>
      </c>
      <c r="L85" t="s">
        <v>25</v>
      </c>
      <c r="M85" t="s">
        <v>63</v>
      </c>
      <c r="N85" t="s">
        <v>428</v>
      </c>
      <c r="O85">
        <v>1081</v>
      </c>
      <c r="P85" t="s">
        <v>436</v>
      </c>
      <c r="Q85" t="s">
        <v>436</v>
      </c>
      <c r="R85" s="4">
        <v>44733.727592592593</v>
      </c>
      <c r="S85" s="4">
        <v>44802.727592592593</v>
      </c>
      <c r="T85" s="4">
        <v>44733.742334953706</v>
      </c>
    </row>
    <row r="86" spans="1:20" x14ac:dyDescent="0.2">
      <c r="A86">
        <v>4120</v>
      </c>
      <c r="B86" t="s">
        <v>20</v>
      </c>
      <c r="C86" t="s">
        <v>428</v>
      </c>
      <c r="D86" s="4">
        <v>44663.474183449078</v>
      </c>
      <c r="E86" s="4">
        <v>44692.478135729165</v>
      </c>
      <c r="F86">
        <v>4120</v>
      </c>
      <c r="G86" t="s">
        <v>167</v>
      </c>
      <c r="H86" t="s">
        <v>21</v>
      </c>
      <c r="I86" t="s">
        <v>69</v>
      </c>
      <c r="J86" t="s">
        <v>50</v>
      </c>
      <c r="K86" t="s">
        <v>28</v>
      </c>
      <c r="L86" t="s">
        <v>25</v>
      </c>
      <c r="M86" t="s">
        <v>63</v>
      </c>
      <c r="N86" t="s">
        <v>428</v>
      </c>
      <c r="O86">
        <v>1006</v>
      </c>
      <c r="P86" t="s">
        <v>428</v>
      </c>
      <c r="Q86" t="s">
        <v>428</v>
      </c>
      <c r="R86" s="4">
        <v>44663.471053240741</v>
      </c>
      <c r="S86" s="4">
        <v>44742.471053240741</v>
      </c>
      <c r="T86" s="4">
        <v>44663.474298182868</v>
      </c>
    </row>
    <row r="87" spans="1:20" x14ac:dyDescent="0.2">
      <c r="A87">
        <v>3742</v>
      </c>
      <c r="B87" t="s">
        <v>20</v>
      </c>
      <c r="C87" t="s">
        <v>429</v>
      </c>
      <c r="D87" s="4">
        <v>44579.811626770832</v>
      </c>
      <c r="E87" s="4">
        <v>44747.485425081024</v>
      </c>
      <c r="F87">
        <v>3742</v>
      </c>
      <c r="G87" t="s">
        <v>168</v>
      </c>
      <c r="H87" t="s">
        <v>66</v>
      </c>
      <c r="I87" t="s">
        <v>69</v>
      </c>
      <c r="J87" t="s">
        <v>54</v>
      </c>
      <c r="K87" t="s">
        <v>29</v>
      </c>
      <c r="L87" t="s">
        <v>25</v>
      </c>
      <c r="M87" t="s">
        <v>63</v>
      </c>
      <c r="N87" t="s">
        <v>428</v>
      </c>
      <c r="O87">
        <v>1006</v>
      </c>
      <c r="P87" t="s">
        <v>429</v>
      </c>
      <c r="Q87" s="5" t="s">
        <v>429</v>
      </c>
      <c r="R87" s="4">
        <v>44579.782280092593</v>
      </c>
      <c r="S87" s="4">
        <v>44624.782280092593</v>
      </c>
      <c r="T87" s="4">
        <v>44579.835817939813</v>
      </c>
    </row>
    <row r="88" spans="1:20" x14ac:dyDescent="0.2">
      <c r="A88">
        <v>4059</v>
      </c>
      <c r="B88" t="s">
        <v>20</v>
      </c>
      <c r="C88" t="s">
        <v>431</v>
      </c>
      <c r="D88" s="4">
        <v>44655.437986539349</v>
      </c>
      <c r="E88" s="4">
        <v>44697.76239984954</v>
      </c>
      <c r="F88">
        <v>4059</v>
      </c>
      <c r="G88" t="s">
        <v>169</v>
      </c>
      <c r="H88" t="s">
        <v>66</v>
      </c>
      <c r="I88" t="s">
        <v>69</v>
      </c>
      <c r="J88" t="s">
        <v>32</v>
      </c>
      <c r="K88" t="s">
        <v>24</v>
      </c>
      <c r="L88" t="s">
        <v>25</v>
      </c>
      <c r="M88" t="s">
        <v>63</v>
      </c>
      <c r="N88" t="s">
        <v>428</v>
      </c>
      <c r="O88">
        <v>1077</v>
      </c>
      <c r="P88" t="s">
        <v>431</v>
      </c>
      <c r="Q88" s="5" t="s">
        <v>431</v>
      </c>
      <c r="R88" s="4">
        <v>44655.419537037036</v>
      </c>
      <c r="S88" s="4">
        <v>44925.419537037036</v>
      </c>
      <c r="T88" s="4">
        <v>44655.439632326394</v>
      </c>
    </row>
    <row r="89" spans="1:20" x14ac:dyDescent="0.2">
      <c r="A89">
        <v>3733</v>
      </c>
      <c r="B89" t="s">
        <v>20</v>
      </c>
      <c r="C89" t="s">
        <v>428</v>
      </c>
      <c r="D89" s="4">
        <v>44578.465735069447</v>
      </c>
      <c r="E89" s="4">
        <v>44726.757289386573</v>
      </c>
      <c r="F89">
        <v>3733</v>
      </c>
      <c r="G89" t="s">
        <v>171</v>
      </c>
      <c r="H89" t="s">
        <v>66</v>
      </c>
      <c r="I89" t="s">
        <v>69</v>
      </c>
      <c r="J89" t="s">
        <v>36</v>
      </c>
      <c r="K89" t="s">
        <v>24</v>
      </c>
      <c r="L89" t="s">
        <v>25</v>
      </c>
      <c r="M89" t="s">
        <v>63</v>
      </c>
      <c r="N89" t="s">
        <v>428</v>
      </c>
      <c r="O89">
        <v>1002</v>
      </c>
      <c r="P89" t="s">
        <v>428</v>
      </c>
      <c r="Q89" s="5" t="s">
        <v>428</v>
      </c>
      <c r="R89" s="4">
        <v>44578.463807870372</v>
      </c>
      <c r="S89" s="4">
        <v>44763.463807870372</v>
      </c>
      <c r="T89" s="4">
        <v>44578.466686608801</v>
      </c>
    </row>
    <row r="90" spans="1:20" x14ac:dyDescent="0.2">
      <c r="A90">
        <v>4006</v>
      </c>
      <c r="B90" t="s">
        <v>20</v>
      </c>
      <c r="C90" t="s">
        <v>429</v>
      </c>
      <c r="D90" s="4">
        <v>44645.405340821759</v>
      </c>
      <c r="E90" s="4">
        <v>44723.004746527782</v>
      </c>
      <c r="F90">
        <v>4006</v>
      </c>
      <c r="G90" t="s">
        <v>172</v>
      </c>
      <c r="H90" t="s">
        <v>72</v>
      </c>
      <c r="I90" t="s">
        <v>69</v>
      </c>
      <c r="J90" t="s">
        <v>36</v>
      </c>
      <c r="K90" t="s">
        <v>26</v>
      </c>
      <c r="L90" t="s">
        <v>25</v>
      </c>
      <c r="M90" t="s">
        <v>63</v>
      </c>
      <c r="N90" t="s">
        <v>428</v>
      </c>
      <c r="O90">
        <v>1027</v>
      </c>
      <c r="P90" t="s">
        <v>429</v>
      </c>
      <c r="Q90" s="5" t="s">
        <v>429</v>
      </c>
      <c r="R90" s="4">
        <v>44645.400949074072</v>
      </c>
      <c r="S90" s="4">
        <v>44690.400949074072</v>
      </c>
      <c r="T90" s="4">
        <v>44645.407304629625</v>
      </c>
    </row>
    <row r="91" spans="1:20" x14ac:dyDescent="0.2">
      <c r="A91">
        <v>4118</v>
      </c>
      <c r="B91" t="s">
        <v>20</v>
      </c>
      <c r="C91" t="s">
        <v>430</v>
      </c>
      <c r="D91" s="4">
        <v>44663.417980208331</v>
      </c>
      <c r="E91" s="4">
        <v>44733.00538545139</v>
      </c>
      <c r="F91">
        <v>4118</v>
      </c>
      <c r="G91" t="s">
        <v>173</v>
      </c>
      <c r="H91" t="s">
        <v>72</v>
      </c>
      <c r="I91" t="s">
        <v>69</v>
      </c>
      <c r="J91" t="s">
        <v>36</v>
      </c>
      <c r="K91" t="s">
        <v>27</v>
      </c>
      <c r="L91" t="s">
        <v>25</v>
      </c>
      <c r="M91" t="s">
        <v>63</v>
      </c>
      <c r="N91" t="s">
        <v>428</v>
      </c>
      <c r="O91">
        <v>1100</v>
      </c>
      <c r="P91" t="s">
        <v>430</v>
      </c>
      <c r="Q91" t="s">
        <v>430</v>
      </c>
      <c r="R91" s="4">
        <v>44663.391724537039</v>
      </c>
      <c r="S91" s="4">
        <v>44742.391724537039</v>
      </c>
      <c r="T91" s="4">
        <v>44663.418136805558</v>
      </c>
    </row>
    <row r="92" spans="1:20" x14ac:dyDescent="0.2">
      <c r="A92">
        <v>4104</v>
      </c>
      <c r="B92" t="s">
        <v>20</v>
      </c>
      <c r="C92" t="s">
        <v>431</v>
      </c>
      <c r="D92" s="4">
        <v>44658.731024687499</v>
      </c>
      <c r="E92" s="4">
        <v>44689.005005590276</v>
      </c>
      <c r="F92">
        <v>4104</v>
      </c>
      <c r="G92" t="s">
        <v>174</v>
      </c>
      <c r="H92" t="s">
        <v>72</v>
      </c>
      <c r="I92" t="s">
        <v>69</v>
      </c>
      <c r="J92" t="s">
        <v>36</v>
      </c>
      <c r="K92" t="s">
        <v>28</v>
      </c>
      <c r="L92" t="s">
        <v>25</v>
      </c>
      <c r="M92" t="s">
        <v>63</v>
      </c>
      <c r="N92" t="s">
        <v>428</v>
      </c>
      <c r="O92">
        <v>1050</v>
      </c>
      <c r="P92" t="s">
        <v>431</v>
      </c>
      <c r="Q92" t="s">
        <v>431</v>
      </c>
      <c r="R92" s="4">
        <v>44658.727361111109</v>
      </c>
      <c r="S92" s="4">
        <v>44703.727361111109</v>
      </c>
      <c r="T92" s="4">
        <v>44658.731503159725</v>
      </c>
    </row>
    <row r="93" spans="1:20" x14ac:dyDescent="0.2">
      <c r="A93">
        <v>4342</v>
      </c>
      <c r="B93" t="s">
        <v>20</v>
      </c>
      <c r="C93" t="s">
        <v>432</v>
      </c>
      <c r="D93" s="4">
        <v>44704.668208067131</v>
      </c>
      <c r="E93" s="4">
        <v>44741.005018750002</v>
      </c>
      <c r="F93">
        <v>4342</v>
      </c>
      <c r="G93" t="s">
        <v>175</v>
      </c>
      <c r="H93" t="s">
        <v>72</v>
      </c>
      <c r="I93" t="s">
        <v>22</v>
      </c>
      <c r="J93" t="s">
        <v>36</v>
      </c>
      <c r="K93" t="s">
        <v>29</v>
      </c>
      <c r="L93" t="s">
        <v>25</v>
      </c>
      <c r="M93" t="s">
        <v>63</v>
      </c>
      <c r="N93" t="s">
        <v>428</v>
      </c>
      <c r="O93">
        <v>1028</v>
      </c>
      <c r="P93" t="s">
        <v>432</v>
      </c>
      <c r="Q93" s="5" t="s">
        <v>432</v>
      </c>
      <c r="R93" s="4">
        <v>44704.664525462962</v>
      </c>
      <c r="S93" s="4">
        <v>44926.664525462962</v>
      </c>
      <c r="T93" s="4">
        <v>44704.668882094906</v>
      </c>
    </row>
    <row r="94" spans="1:20" x14ac:dyDescent="0.2">
      <c r="A94">
        <v>4450</v>
      </c>
      <c r="B94" t="s">
        <v>20</v>
      </c>
      <c r="C94" t="s">
        <v>429</v>
      </c>
      <c r="D94" s="4">
        <v>44728.470999305559</v>
      </c>
      <c r="E94" s="4">
        <v>44746.67125162037</v>
      </c>
      <c r="F94">
        <v>4450</v>
      </c>
      <c r="G94" t="s">
        <v>176</v>
      </c>
      <c r="H94" t="s">
        <v>66</v>
      </c>
      <c r="I94" t="s">
        <v>22</v>
      </c>
      <c r="J94" t="s">
        <v>36</v>
      </c>
      <c r="K94" t="s">
        <v>29</v>
      </c>
      <c r="L94" t="s">
        <v>25</v>
      </c>
      <c r="M94" t="s">
        <v>63</v>
      </c>
      <c r="N94" t="s">
        <v>428</v>
      </c>
      <c r="O94">
        <v>1065</v>
      </c>
      <c r="P94" t="s">
        <v>429</v>
      </c>
      <c r="Q94" s="5" t="s">
        <v>429</v>
      </c>
      <c r="R94" s="4">
        <v>44728.469074074077</v>
      </c>
      <c r="S94" s="4">
        <v>44926.469074074077</v>
      </c>
      <c r="T94" s="4">
        <v>44728.637529398147</v>
      </c>
    </row>
    <row r="95" spans="1:20" x14ac:dyDescent="0.2">
      <c r="A95">
        <v>4240</v>
      </c>
      <c r="B95" t="s">
        <v>20</v>
      </c>
      <c r="C95" t="s">
        <v>430</v>
      </c>
      <c r="D95" s="4">
        <v>44690.712980902783</v>
      </c>
      <c r="E95" s="4">
        <v>44690.719175034727</v>
      </c>
      <c r="F95">
        <v>4240</v>
      </c>
      <c r="G95" t="s">
        <v>177</v>
      </c>
      <c r="H95" t="s">
        <v>72</v>
      </c>
      <c r="I95" t="s">
        <v>22</v>
      </c>
      <c r="J95" t="s">
        <v>40</v>
      </c>
      <c r="K95" t="s">
        <v>30</v>
      </c>
      <c r="L95" t="s">
        <v>25</v>
      </c>
      <c r="M95" t="s">
        <v>63</v>
      </c>
      <c r="N95" t="s">
        <v>428</v>
      </c>
      <c r="O95">
        <v>1015</v>
      </c>
      <c r="P95" t="s">
        <v>430</v>
      </c>
      <c r="Q95" t="s">
        <v>430</v>
      </c>
      <c r="R95" s="4">
        <v>44690</v>
      </c>
      <c r="S95" s="4">
        <v>44735</v>
      </c>
      <c r="T95" s="4">
        <v>44690.713192557872</v>
      </c>
    </row>
    <row r="96" spans="1:20" x14ac:dyDescent="0.2">
      <c r="A96">
        <v>4060</v>
      </c>
      <c r="B96" t="s">
        <v>20</v>
      </c>
      <c r="C96" t="s">
        <v>431</v>
      </c>
      <c r="D96" s="4">
        <v>44655.507039895834</v>
      </c>
      <c r="E96" s="4">
        <v>44705.68537515046</v>
      </c>
      <c r="F96">
        <v>4060</v>
      </c>
      <c r="G96" t="s">
        <v>178</v>
      </c>
      <c r="H96" t="s">
        <v>71</v>
      </c>
      <c r="I96" t="s">
        <v>69</v>
      </c>
      <c r="J96" t="s">
        <v>40</v>
      </c>
      <c r="K96" t="s">
        <v>24</v>
      </c>
      <c r="L96" t="s">
        <v>25</v>
      </c>
      <c r="M96" t="s">
        <v>63</v>
      </c>
      <c r="N96" t="s">
        <v>428</v>
      </c>
      <c r="O96">
        <v>1029</v>
      </c>
      <c r="P96" t="s">
        <v>431</v>
      </c>
      <c r="Q96" s="5" t="s">
        <v>431</v>
      </c>
      <c r="R96" s="4">
        <v>44655.499525462961</v>
      </c>
      <c r="S96" s="4">
        <v>45020.499525462961</v>
      </c>
      <c r="T96" s="4">
        <v>44655.507380821757</v>
      </c>
    </row>
    <row r="97" spans="1:20" x14ac:dyDescent="0.2">
      <c r="A97">
        <v>3947</v>
      </c>
      <c r="B97" t="s">
        <v>20</v>
      </c>
      <c r="C97" t="s">
        <v>432</v>
      </c>
      <c r="D97" s="4">
        <v>44630.664407673612</v>
      </c>
      <c r="E97" s="4">
        <v>44760.416540243052</v>
      </c>
      <c r="F97">
        <v>3947</v>
      </c>
      <c r="G97" t="s">
        <v>179</v>
      </c>
      <c r="H97" t="s">
        <v>66</v>
      </c>
      <c r="I97" t="s">
        <v>69</v>
      </c>
      <c r="J97" t="s">
        <v>40</v>
      </c>
      <c r="K97" t="s">
        <v>26</v>
      </c>
      <c r="L97" t="s">
        <v>25</v>
      </c>
      <c r="M97" t="s">
        <v>63</v>
      </c>
      <c r="N97" t="s">
        <v>428</v>
      </c>
      <c r="O97">
        <v>1070</v>
      </c>
      <c r="P97" t="s">
        <v>432</v>
      </c>
      <c r="Q97" s="5" t="s">
        <v>432</v>
      </c>
      <c r="R97" s="4">
        <v>44630.653090277781</v>
      </c>
      <c r="S97" s="4">
        <v>44683.653090277781</v>
      </c>
      <c r="T97" s="4">
        <v>44630.705026122683</v>
      </c>
    </row>
    <row r="98" spans="1:20" x14ac:dyDescent="0.2">
      <c r="A98">
        <v>4002</v>
      </c>
      <c r="B98" t="s">
        <v>20</v>
      </c>
      <c r="C98" t="s">
        <v>435</v>
      </c>
      <c r="D98" s="4">
        <v>44644.504581979163</v>
      </c>
      <c r="E98" s="4">
        <v>44656.755769560186</v>
      </c>
      <c r="F98">
        <v>4002</v>
      </c>
      <c r="G98" t="s">
        <v>180</v>
      </c>
      <c r="H98" t="s">
        <v>21</v>
      </c>
      <c r="I98" t="s">
        <v>69</v>
      </c>
      <c r="J98" t="s">
        <v>32</v>
      </c>
      <c r="K98" t="s">
        <v>29</v>
      </c>
      <c r="L98" t="s">
        <v>25</v>
      </c>
      <c r="M98" t="s">
        <v>63</v>
      </c>
      <c r="N98" t="s">
        <v>428</v>
      </c>
      <c r="O98">
        <v>1052</v>
      </c>
      <c r="P98" t="s">
        <v>435</v>
      </c>
      <c r="Q98" s="5" t="s">
        <v>435</v>
      </c>
      <c r="R98" s="4">
        <v>44644.497511574074</v>
      </c>
      <c r="S98" s="4">
        <v>45016.497511574074</v>
      </c>
      <c r="T98" s="4" t="s">
        <v>22</v>
      </c>
    </row>
    <row r="99" spans="1:20" x14ac:dyDescent="0.2">
      <c r="A99">
        <v>4003</v>
      </c>
      <c r="B99" t="s">
        <v>20</v>
      </c>
      <c r="C99" t="s">
        <v>436</v>
      </c>
      <c r="D99" s="4">
        <v>44644.606151539352</v>
      </c>
      <c r="E99" s="4">
        <v>44687.503538425932</v>
      </c>
      <c r="F99">
        <v>4003</v>
      </c>
      <c r="G99" t="s">
        <v>181</v>
      </c>
      <c r="H99" t="s">
        <v>66</v>
      </c>
      <c r="I99" t="s">
        <v>69</v>
      </c>
      <c r="J99" t="s">
        <v>32</v>
      </c>
      <c r="K99" t="s">
        <v>30</v>
      </c>
      <c r="L99" t="s">
        <v>25</v>
      </c>
      <c r="M99" t="s">
        <v>63</v>
      </c>
      <c r="N99" t="s">
        <v>428</v>
      </c>
      <c r="O99">
        <v>1016</v>
      </c>
      <c r="P99" t="s">
        <v>436</v>
      </c>
      <c r="Q99" s="5" t="s">
        <v>436</v>
      </c>
      <c r="R99" s="4">
        <v>44644.602488425924</v>
      </c>
      <c r="S99" s="4">
        <v>44804.602488425924</v>
      </c>
      <c r="T99" s="4" t="s">
        <v>22</v>
      </c>
    </row>
    <row r="100" spans="1:20" x14ac:dyDescent="0.2">
      <c r="A100">
        <v>4293</v>
      </c>
      <c r="B100" t="s">
        <v>20</v>
      </c>
      <c r="C100" t="s">
        <v>428</v>
      </c>
      <c r="D100" s="4">
        <v>44694.663434340277</v>
      </c>
      <c r="E100" s="4">
        <v>44736.721688969905</v>
      </c>
      <c r="F100">
        <v>4293</v>
      </c>
      <c r="G100" t="s">
        <v>182</v>
      </c>
      <c r="H100" t="s">
        <v>72</v>
      </c>
      <c r="I100" t="s">
        <v>22</v>
      </c>
      <c r="J100" t="s">
        <v>32</v>
      </c>
      <c r="K100" t="s">
        <v>24</v>
      </c>
      <c r="L100" t="s">
        <v>25</v>
      </c>
      <c r="M100" t="s">
        <v>63</v>
      </c>
      <c r="N100" t="s">
        <v>428</v>
      </c>
      <c r="O100">
        <v>1032</v>
      </c>
      <c r="P100" t="s">
        <v>428</v>
      </c>
      <c r="Q100" s="5" t="s">
        <v>428</v>
      </c>
      <c r="R100" s="4">
        <v>44694.651967592596</v>
      </c>
      <c r="S100" s="4">
        <v>45107.651967592596</v>
      </c>
      <c r="T100" s="4">
        <v>44694.664636608795</v>
      </c>
    </row>
    <row r="101" spans="1:20" x14ac:dyDescent="0.2">
      <c r="A101">
        <v>3752</v>
      </c>
      <c r="B101" t="s">
        <v>20</v>
      </c>
      <c r="C101" t="s">
        <v>431</v>
      </c>
      <c r="D101" s="4">
        <v>44580.751516782402</v>
      </c>
      <c r="E101" s="4">
        <v>44620.412977430555</v>
      </c>
      <c r="F101">
        <v>3752</v>
      </c>
      <c r="G101" t="s">
        <v>183</v>
      </c>
      <c r="H101" t="s">
        <v>66</v>
      </c>
      <c r="I101" t="s">
        <v>69</v>
      </c>
      <c r="J101" t="s">
        <v>40</v>
      </c>
      <c r="K101" t="s">
        <v>28</v>
      </c>
      <c r="L101" t="s">
        <v>25</v>
      </c>
      <c r="M101" t="s">
        <v>63</v>
      </c>
      <c r="N101" t="s">
        <v>428</v>
      </c>
      <c r="O101">
        <v>1016</v>
      </c>
      <c r="P101" t="s">
        <v>431</v>
      </c>
      <c r="Q101" t="s">
        <v>431</v>
      </c>
      <c r="R101" s="4">
        <v>44580</v>
      </c>
      <c r="S101" s="4">
        <v>44625</v>
      </c>
      <c r="T101" s="4" t="s">
        <v>22</v>
      </c>
    </row>
    <row r="102" spans="1:20" x14ac:dyDescent="0.2">
      <c r="A102">
        <v>3772</v>
      </c>
      <c r="B102" t="s">
        <v>20</v>
      </c>
      <c r="C102" t="s">
        <v>432</v>
      </c>
      <c r="D102" s="4">
        <v>44588.563489664346</v>
      </c>
      <c r="E102" s="4">
        <v>44613.399791203701</v>
      </c>
      <c r="F102">
        <v>3772</v>
      </c>
      <c r="G102" t="s">
        <v>184</v>
      </c>
      <c r="H102" t="s">
        <v>21</v>
      </c>
      <c r="I102" t="s">
        <v>69</v>
      </c>
      <c r="J102" t="s">
        <v>40</v>
      </c>
      <c r="K102" t="s">
        <v>29</v>
      </c>
      <c r="L102" t="s">
        <v>25</v>
      </c>
      <c r="M102" t="s">
        <v>63</v>
      </c>
      <c r="N102" t="s">
        <v>428</v>
      </c>
      <c r="O102">
        <v>1041</v>
      </c>
      <c r="P102" t="s">
        <v>432</v>
      </c>
      <c r="Q102" s="5" t="s">
        <v>432</v>
      </c>
      <c r="R102" s="4">
        <v>44588.561782407407</v>
      </c>
      <c r="S102" s="4">
        <v>44680.561782407407</v>
      </c>
      <c r="T102" s="4" t="s">
        <v>22</v>
      </c>
    </row>
    <row r="103" spans="1:20" x14ac:dyDescent="0.2">
      <c r="A103">
        <v>4506</v>
      </c>
      <c r="B103" t="s">
        <v>20</v>
      </c>
      <c r="C103" t="s">
        <v>430</v>
      </c>
      <c r="D103" s="4">
        <v>44733.481074571755</v>
      </c>
      <c r="E103" s="4">
        <v>44740.481812233797</v>
      </c>
      <c r="F103">
        <v>4506</v>
      </c>
      <c r="G103" t="s">
        <v>185</v>
      </c>
      <c r="H103" t="s">
        <v>72</v>
      </c>
      <c r="I103" t="s">
        <v>22</v>
      </c>
      <c r="J103" t="s">
        <v>133</v>
      </c>
      <c r="K103" t="s">
        <v>30</v>
      </c>
      <c r="L103" t="s">
        <v>25</v>
      </c>
      <c r="M103" t="s">
        <v>63</v>
      </c>
      <c r="N103" t="s">
        <v>428</v>
      </c>
      <c r="O103">
        <v>1067</v>
      </c>
      <c r="P103" t="s">
        <v>430</v>
      </c>
      <c r="Q103" t="s">
        <v>430</v>
      </c>
      <c r="R103" s="4">
        <v>44733.478020833332</v>
      </c>
      <c r="S103" s="4">
        <v>44778.478020833332</v>
      </c>
      <c r="T103" s="4">
        <v>44740.477142094904</v>
      </c>
    </row>
    <row r="104" spans="1:20" x14ac:dyDescent="0.2">
      <c r="A104">
        <v>3880</v>
      </c>
      <c r="B104" t="s">
        <v>20</v>
      </c>
      <c r="C104" t="s">
        <v>434</v>
      </c>
      <c r="D104" s="4">
        <v>44615.588047372679</v>
      </c>
      <c r="E104" s="4">
        <v>44663.603533182875</v>
      </c>
      <c r="F104">
        <v>3880</v>
      </c>
      <c r="G104" t="s">
        <v>186</v>
      </c>
      <c r="H104" t="s">
        <v>66</v>
      </c>
      <c r="I104" t="s">
        <v>69</v>
      </c>
      <c r="J104" t="s">
        <v>60</v>
      </c>
      <c r="K104" t="s">
        <v>24</v>
      </c>
      <c r="L104" t="s">
        <v>25</v>
      </c>
      <c r="M104" t="s">
        <v>63</v>
      </c>
      <c r="N104" t="s">
        <v>428</v>
      </c>
      <c r="O104">
        <v>1008</v>
      </c>
      <c r="P104" t="s">
        <v>434</v>
      </c>
      <c r="Q104" s="5" t="s">
        <v>434</v>
      </c>
      <c r="R104" s="4">
        <v>44615.577916666669</v>
      </c>
      <c r="S104" s="4">
        <v>44660.577916666669</v>
      </c>
      <c r="T104" s="4">
        <v>44615.589491666666</v>
      </c>
    </row>
    <row r="105" spans="1:20" x14ac:dyDescent="0.2">
      <c r="A105">
        <v>4545</v>
      </c>
      <c r="B105" t="s">
        <v>20</v>
      </c>
      <c r="C105" t="s">
        <v>435</v>
      </c>
      <c r="D105" s="4">
        <v>44735.621117048613</v>
      </c>
      <c r="E105" s="4">
        <v>44751.00598144676</v>
      </c>
      <c r="F105">
        <v>4545</v>
      </c>
      <c r="G105" t="s">
        <v>187</v>
      </c>
      <c r="H105" t="s">
        <v>72</v>
      </c>
      <c r="I105" t="s">
        <v>69</v>
      </c>
      <c r="J105" t="s">
        <v>60</v>
      </c>
      <c r="K105" t="s">
        <v>26</v>
      </c>
      <c r="L105" t="s">
        <v>25</v>
      </c>
      <c r="M105" t="s">
        <v>63</v>
      </c>
      <c r="N105" t="s">
        <v>428</v>
      </c>
      <c r="O105">
        <v>1047</v>
      </c>
      <c r="P105" t="s">
        <v>435</v>
      </c>
      <c r="Q105" t="s">
        <v>435</v>
      </c>
      <c r="R105" s="4">
        <v>44735.615613425929</v>
      </c>
      <c r="S105" s="4">
        <v>44834.615613425929</v>
      </c>
      <c r="T105" s="4">
        <v>44742.640677812502</v>
      </c>
    </row>
    <row r="106" spans="1:20" x14ac:dyDescent="0.2">
      <c r="A106">
        <v>4341</v>
      </c>
      <c r="B106" t="s">
        <v>20</v>
      </c>
      <c r="C106" t="s">
        <v>431</v>
      </c>
      <c r="D106" s="4">
        <v>44704.639454745367</v>
      </c>
      <c r="E106" s="4">
        <v>44741.005006400461</v>
      </c>
      <c r="F106">
        <v>4341</v>
      </c>
      <c r="G106" t="s">
        <v>189</v>
      </c>
      <c r="H106" t="s">
        <v>72</v>
      </c>
      <c r="I106" t="s">
        <v>22</v>
      </c>
      <c r="J106" t="s">
        <v>188</v>
      </c>
      <c r="K106" t="s">
        <v>24</v>
      </c>
      <c r="L106" t="s">
        <v>25</v>
      </c>
      <c r="M106" t="s">
        <v>63</v>
      </c>
      <c r="N106" t="s">
        <v>428</v>
      </c>
      <c r="O106">
        <v>1057</v>
      </c>
      <c r="P106" t="s">
        <v>431</v>
      </c>
      <c r="Q106" s="5" t="s">
        <v>431</v>
      </c>
      <c r="R106" s="4">
        <v>44704.636412037034</v>
      </c>
      <c r="S106" s="4">
        <v>44949.636412037034</v>
      </c>
      <c r="T106" s="4">
        <v>44704.642256828702</v>
      </c>
    </row>
    <row r="107" spans="1:20" x14ac:dyDescent="0.2">
      <c r="A107">
        <v>4125</v>
      </c>
      <c r="B107" t="s">
        <v>20</v>
      </c>
      <c r="C107" t="s">
        <v>432</v>
      </c>
      <c r="D107" s="4">
        <v>44663.625806597222</v>
      </c>
      <c r="E107" s="4">
        <v>44739.436701585648</v>
      </c>
      <c r="F107">
        <v>4125</v>
      </c>
      <c r="G107" t="s">
        <v>190</v>
      </c>
      <c r="H107" t="s">
        <v>66</v>
      </c>
      <c r="I107" t="s">
        <v>69</v>
      </c>
      <c r="J107" t="s">
        <v>188</v>
      </c>
      <c r="K107" t="s">
        <v>26</v>
      </c>
      <c r="L107" t="s">
        <v>25</v>
      </c>
      <c r="M107" t="s">
        <v>63</v>
      </c>
      <c r="N107" t="s">
        <v>428</v>
      </c>
      <c r="O107">
        <v>1006</v>
      </c>
      <c r="P107" t="s">
        <v>432</v>
      </c>
      <c r="Q107" s="5" t="s">
        <v>432</v>
      </c>
      <c r="R107" s="4">
        <v>44663.623356481483</v>
      </c>
      <c r="S107" s="4">
        <v>44919.623356481483</v>
      </c>
      <c r="T107" s="4">
        <v>44663.62704748843</v>
      </c>
    </row>
    <row r="108" spans="1:20" x14ac:dyDescent="0.2">
      <c r="A108">
        <v>3785</v>
      </c>
      <c r="B108" t="s">
        <v>20</v>
      </c>
      <c r="C108" t="s">
        <v>428</v>
      </c>
      <c r="D108" s="4">
        <v>44593.656431516203</v>
      </c>
      <c r="E108" s="4">
        <v>44747.003569710643</v>
      </c>
      <c r="F108">
        <v>3785</v>
      </c>
      <c r="G108" t="s">
        <v>191</v>
      </c>
      <c r="H108" t="s">
        <v>72</v>
      </c>
      <c r="I108" t="s">
        <v>69</v>
      </c>
      <c r="J108" t="s">
        <v>188</v>
      </c>
      <c r="K108" t="s">
        <v>24</v>
      </c>
      <c r="L108" t="s">
        <v>25</v>
      </c>
      <c r="M108" t="s">
        <v>63</v>
      </c>
      <c r="N108" t="s">
        <v>428</v>
      </c>
      <c r="O108">
        <v>1016</v>
      </c>
      <c r="P108" t="s">
        <v>428</v>
      </c>
      <c r="Q108" s="5" t="s">
        <v>428</v>
      </c>
      <c r="R108" s="4">
        <v>44593.653703703705</v>
      </c>
      <c r="S108" s="4">
        <v>44764.653703703705</v>
      </c>
      <c r="T108" s="4">
        <v>44593.766369942125</v>
      </c>
    </row>
    <row r="109" spans="1:20" x14ac:dyDescent="0.2">
      <c r="A109">
        <v>3750</v>
      </c>
      <c r="B109" t="s">
        <v>20</v>
      </c>
      <c r="C109" t="s">
        <v>429</v>
      </c>
      <c r="D109" s="4">
        <v>44580.70044818287</v>
      </c>
      <c r="E109" s="4">
        <v>44751.003468287039</v>
      </c>
      <c r="F109">
        <v>3750</v>
      </c>
      <c r="G109" t="s">
        <v>192</v>
      </c>
      <c r="H109" t="s">
        <v>72</v>
      </c>
      <c r="I109" t="s">
        <v>69</v>
      </c>
      <c r="J109" t="s">
        <v>188</v>
      </c>
      <c r="K109" t="s">
        <v>26</v>
      </c>
      <c r="L109" t="s">
        <v>25</v>
      </c>
      <c r="M109" t="s">
        <v>63</v>
      </c>
      <c r="N109" t="s">
        <v>428</v>
      </c>
      <c r="O109">
        <v>1028</v>
      </c>
      <c r="P109" t="s">
        <v>429</v>
      </c>
      <c r="Q109" s="5" t="s">
        <v>429</v>
      </c>
      <c r="R109" s="4">
        <v>44580.683449074073</v>
      </c>
      <c r="S109" s="4">
        <v>44625.683449074073</v>
      </c>
      <c r="T109" s="4">
        <v>44580.707358993051</v>
      </c>
    </row>
    <row r="110" spans="1:20" x14ac:dyDescent="0.2">
      <c r="A110">
        <v>3721</v>
      </c>
      <c r="B110" t="s">
        <v>20</v>
      </c>
      <c r="C110" t="s">
        <v>430</v>
      </c>
      <c r="D110" s="4">
        <v>44574.872261226854</v>
      </c>
      <c r="E110" s="4">
        <v>44757.004559641202</v>
      </c>
      <c r="F110">
        <v>3721</v>
      </c>
      <c r="G110" t="s">
        <v>193</v>
      </c>
      <c r="H110" t="s">
        <v>72</v>
      </c>
      <c r="I110" t="s">
        <v>69</v>
      </c>
      <c r="J110" t="s">
        <v>188</v>
      </c>
      <c r="K110" t="s">
        <v>27</v>
      </c>
      <c r="L110" t="s">
        <v>25</v>
      </c>
      <c r="M110" t="s">
        <v>63</v>
      </c>
      <c r="N110" t="s">
        <v>428</v>
      </c>
      <c r="O110">
        <v>1029</v>
      </c>
      <c r="P110" t="s">
        <v>430</v>
      </c>
      <c r="Q110" s="5" t="s">
        <v>430</v>
      </c>
      <c r="R110" s="4">
        <v>44574.870266203703</v>
      </c>
      <c r="S110" s="4">
        <v>44619.870266203703</v>
      </c>
      <c r="T110" s="4">
        <v>44574.872630555554</v>
      </c>
    </row>
    <row r="111" spans="1:20" x14ac:dyDescent="0.2">
      <c r="A111">
        <v>4052</v>
      </c>
      <c r="B111" t="s">
        <v>20</v>
      </c>
      <c r="C111" t="s">
        <v>429</v>
      </c>
      <c r="D111" s="4">
        <v>44652.474817708331</v>
      </c>
      <c r="E111" s="4">
        <v>44698.401503553243</v>
      </c>
      <c r="F111">
        <v>4052</v>
      </c>
      <c r="G111" t="s">
        <v>194</v>
      </c>
      <c r="H111" t="s">
        <v>66</v>
      </c>
      <c r="I111" t="s">
        <v>69</v>
      </c>
      <c r="J111" t="s">
        <v>48</v>
      </c>
      <c r="K111" t="s">
        <v>29</v>
      </c>
      <c r="L111" t="s">
        <v>25</v>
      </c>
      <c r="M111" t="s">
        <v>63</v>
      </c>
      <c r="N111" t="s">
        <v>428</v>
      </c>
      <c r="O111">
        <v>1058</v>
      </c>
      <c r="P111" t="s">
        <v>429</v>
      </c>
      <c r="Q111" s="5" t="s">
        <v>429</v>
      </c>
      <c r="R111" s="4">
        <v>44652.472233796296</v>
      </c>
      <c r="S111" s="4">
        <v>44697.472233796296</v>
      </c>
      <c r="T111" s="4">
        <v>44652.475111689819</v>
      </c>
    </row>
    <row r="112" spans="1:20" x14ac:dyDescent="0.2">
      <c r="A112">
        <v>4079</v>
      </c>
      <c r="B112" t="s">
        <v>20</v>
      </c>
      <c r="C112" t="s">
        <v>430</v>
      </c>
      <c r="D112" s="4">
        <v>44657.408562152777</v>
      </c>
      <c r="E112" s="4">
        <v>44729.482742476852</v>
      </c>
      <c r="F112">
        <v>4079</v>
      </c>
      <c r="G112" t="s">
        <v>195</v>
      </c>
      <c r="H112" t="s">
        <v>66</v>
      </c>
      <c r="I112" t="s">
        <v>69</v>
      </c>
      <c r="J112" t="s">
        <v>48</v>
      </c>
      <c r="K112" t="s">
        <v>30</v>
      </c>
      <c r="L112" t="s">
        <v>25</v>
      </c>
      <c r="M112" t="s">
        <v>63</v>
      </c>
      <c r="N112" t="s">
        <v>428</v>
      </c>
      <c r="O112">
        <v>1068</v>
      </c>
      <c r="P112" t="s">
        <v>430</v>
      </c>
      <c r="Q112" s="5" t="s">
        <v>430</v>
      </c>
      <c r="R112" s="4">
        <v>44657.405428240738</v>
      </c>
      <c r="S112" s="4">
        <v>44713.405428240738</v>
      </c>
      <c r="T112" s="4">
        <v>44657.410352858795</v>
      </c>
    </row>
    <row r="113" spans="1:20" x14ac:dyDescent="0.2">
      <c r="A113">
        <v>4009</v>
      </c>
      <c r="B113" t="s">
        <v>20</v>
      </c>
      <c r="C113" t="s">
        <v>431</v>
      </c>
      <c r="D113" s="4">
        <v>44648.490194293976</v>
      </c>
      <c r="E113" s="4">
        <v>44755.004429432869</v>
      </c>
      <c r="F113">
        <v>4009</v>
      </c>
      <c r="G113" t="s">
        <v>196</v>
      </c>
      <c r="H113" t="s">
        <v>72</v>
      </c>
      <c r="I113" t="s">
        <v>106</v>
      </c>
      <c r="J113" t="s">
        <v>48</v>
      </c>
      <c r="K113" t="s">
        <v>24</v>
      </c>
      <c r="L113" t="s">
        <v>25</v>
      </c>
      <c r="M113" t="s">
        <v>63</v>
      </c>
      <c r="N113" t="s">
        <v>428</v>
      </c>
      <c r="O113">
        <v>1035</v>
      </c>
      <c r="P113" t="s">
        <v>431</v>
      </c>
      <c r="Q113" t="s">
        <v>431</v>
      </c>
      <c r="R113" s="4">
        <v>44648.48510416667</v>
      </c>
      <c r="S113" s="4">
        <v>44693.48510416667</v>
      </c>
      <c r="T113" s="4">
        <v>44648.506365474539</v>
      </c>
    </row>
    <row r="114" spans="1:20" x14ac:dyDescent="0.2">
      <c r="A114">
        <v>3879</v>
      </c>
      <c r="B114" t="s">
        <v>20</v>
      </c>
      <c r="C114" t="s">
        <v>432</v>
      </c>
      <c r="D114" s="4">
        <v>44615.522413506944</v>
      </c>
      <c r="E114" s="4">
        <v>44729.633920370376</v>
      </c>
      <c r="F114">
        <v>3879</v>
      </c>
      <c r="G114" t="s">
        <v>197</v>
      </c>
      <c r="H114" t="s">
        <v>71</v>
      </c>
      <c r="I114" t="s">
        <v>106</v>
      </c>
      <c r="J114" t="s">
        <v>48</v>
      </c>
      <c r="K114" t="s">
        <v>26</v>
      </c>
      <c r="L114" t="s">
        <v>25</v>
      </c>
      <c r="M114" t="s">
        <v>63</v>
      </c>
      <c r="N114" t="s">
        <v>428</v>
      </c>
      <c r="O114">
        <v>1033</v>
      </c>
      <c r="P114" t="s">
        <v>432</v>
      </c>
      <c r="Q114" s="5" t="s">
        <v>432</v>
      </c>
      <c r="R114" s="4">
        <v>44615.517962962964</v>
      </c>
      <c r="S114" s="4">
        <v>44741.517962962964</v>
      </c>
      <c r="T114" s="4">
        <v>44615.622660381938</v>
      </c>
    </row>
    <row r="115" spans="1:20" x14ac:dyDescent="0.2">
      <c r="A115">
        <v>3702</v>
      </c>
      <c r="B115" t="s">
        <v>20</v>
      </c>
      <c r="C115" t="s">
        <v>433</v>
      </c>
      <c r="D115" s="4">
        <v>44573.446231284724</v>
      </c>
      <c r="E115" s="4">
        <v>44592.428731793982</v>
      </c>
      <c r="F115">
        <v>3702</v>
      </c>
      <c r="G115" t="s">
        <v>198</v>
      </c>
      <c r="H115" t="s">
        <v>66</v>
      </c>
      <c r="I115" t="s">
        <v>106</v>
      </c>
      <c r="J115" t="s">
        <v>48</v>
      </c>
      <c r="K115" t="s">
        <v>27</v>
      </c>
      <c r="L115" t="s">
        <v>25</v>
      </c>
      <c r="M115" t="s">
        <v>63</v>
      </c>
      <c r="N115" t="s">
        <v>428</v>
      </c>
      <c r="O115">
        <v>1090</v>
      </c>
      <c r="P115" t="s">
        <v>433</v>
      </c>
      <c r="Q115" s="5" t="s">
        <v>433</v>
      </c>
      <c r="R115" s="4">
        <v>44573.432951388888</v>
      </c>
      <c r="S115" s="4">
        <v>44618.432951388888</v>
      </c>
      <c r="T115" s="4">
        <v>44573.463869710649</v>
      </c>
    </row>
    <row r="116" spans="1:20" x14ac:dyDescent="0.2">
      <c r="A116">
        <v>3804</v>
      </c>
      <c r="B116" t="s">
        <v>20</v>
      </c>
      <c r="C116" t="s">
        <v>429</v>
      </c>
      <c r="D116" s="4">
        <v>44600.576540243055</v>
      </c>
      <c r="E116" s="4">
        <v>44694.439277546298</v>
      </c>
      <c r="F116">
        <v>3804</v>
      </c>
      <c r="G116" t="s">
        <v>199</v>
      </c>
      <c r="H116" t="s">
        <v>66</v>
      </c>
      <c r="I116" t="s">
        <v>69</v>
      </c>
      <c r="J116" t="s">
        <v>200</v>
      </c>
      <c r="K116" t="s">
        <v>26</v>
      </c>
      <c r="L116" t="s">
        <v>25</v>
      </c>
      <c r="M116" t="s">
        <v>63</v>
      </c>
      <c r="N116" t="s">
        <v>428</v>
      </c>
      <c r="O116">
        <v>1019</v>
      </c>
      <c r="P116" t="s">
        <v>429</v>
      </c>
      <c r="Q116" s="5" t="s">
        <v>429</v>
      </c>
      <c r="R116" s="4">
        <v>44600.574074074073</v>
      </c>
      <c r="S116" s="4">
        <v>44773.574074074073</v>
      </c>
      <c r="T116" s="4">
        <v>44600.577670451392</v>
      </c>
    </row>
    <row r="117" spans="1:20" x14ac:dyDescent="0.2">
      <c r="A117">
        <v>4144</v>
      </c>
      <c r="B117" t="s">
        <v>20</v>
      </c>
      <c r="C117" t="s">
        <v>430</v>
      </c>
      <c r="D117" s="4">
        <v>44665.615840509265</v>
      </c>
      <c r="E117" s="4">
        <v>44704.452596875002</v>
      </c>
      <c r="F117">
        <v>4144</v>
      </c>
      <c r="G117" t="s">
        <v>201</v>
      </c>
      <c r="H117" t="s">
        <v>66</v>
      </c>
      <c r="I117" t="s">
        <v>69</v>
      </c>
      <c r="J117" t="s">
        <v>200</v>
      </c>
      <c r="K117" t="s">
        <v>27</v>
      </c>
      <c r="L117" t="s">
        <v>25</v>
      </c>
      <c r="M117" t="s">
        <v>63</v>
      </c>
      <c r="N117" t="s">
        <v>428</v>
      </c>
      <c r="O117">
        <v>1005</v>
      </c>
      <c r="P117" t="s">
        <v>430</v>
      </c>
      <c r="Q117" s="5" t="s">
        <v>430</v>
      </c>
      <c r="R117" s="4">
        <v>44665.610995370371</v>
      </c>
      <c r="S117" s="4">
        <v>44954.610995370371</v>
      </c>
      <c r="T117" s="4">
        <v>44665.615954479166</v>
      </c>
    </row>
    <row r="118" spans="1:20" x14ac:dyDescent="0.2">
      <c r="A118">
        <v>4212</v>
      </c>
      <c r="B118" t="s">
        <v>20</v>
      </c>
      <c r="C118" t="s">
        <v>436</v>
      </c>
      <c r="D118" s="4">
        <v>44683.389398645828</v>
      </c>
      <c r="E118" s="4">
        <v>44727.60933472222</v>
      </c>
      <c r="F118">
        <v>4212</v>
      </c>
      <c r="G118" t="s">
        <v>202</v>
      </c>
      <c r="H118" t="s">
        <v>71</v>
      </c>
      <c r="I118" t="s">
        <v>22</v>
      </c>
      <c r="J118" t="s">
        <v>82</v>
      </c>
      <c r="K118" t="s">
        <v>30</v>
      </c>
      <c r="L118" t="s">
        <v>25</v>
      </c>
      <c r="M118" t="s">
        <v>63</v>
      </c>
      <c r="N118" t="s">
        <v>428</v>
      </c>
      <c r="O118">
        <v>1086</v>
      </c>
      <c r="P118" t="s">
        <v>436</v>
      </c>
      <c r="Q118" s="5" t="s">
        <v>436</v>
      </c>
      <c r="R118" s="4">
        <v>44683.372870370367</v>
      </c>
      <c r="S118" s="4">
        <v>44742.372870370367</v>
      </c>
      <c r="T118" s="4">
        <v>44683.389986458336</v>
      </c>
    </row>
    <row r="119" spans="1:20" x14ac:dyDescent="0.2">
      <c r="A119">
        <v>4020</v>
      </c>
      <c r="B119" t="s">
        <v>20</v>
      </c>
      <c r="C119" t="s">
        <v>428</v>
      </c>
      <c r="D119" s="4">
        <v>44649.470354780096</v>
      </c>
      <c r="E119" s="4">
        <v>44690.434617789353</v>
      </c>
      <c r="F119">
        <v>4020</v>
      </c>
      <c r="G119" t="s">
        <v>203</v>
      </c>
      <c r="H119" t="s">
        <v>66</v>
      </c>
      <c r="I119" t="s">
        <v>69</v>
      </c>
      <c r="J119" t="s">
        <v>82</v>
      </c>
      <c r="K119" t="s">
        <v>24</v>
      </c>
      <c r="L119" t="s">
        <v>25</v>
      </c>
      <c r="M119" t="s">
        <v>63</v>
      </c>
      <c r="N119" t="s">
        <v>428</v>
      </c>
      <c r="O119">
        <v>1029</v>
      </c>
      <c r="P119" t="s">
        <v>428</v>
      </c>
      <c r="Q119" s="5" t="s">
        <v>428</v>
      </c>
      <c r="R119" s="4">
        <v>44649.452997685185</v>
      </c>
      <c r="S119" s="4">
        <v>44694.452997685185</v>
      </c>
      <c r="T119" s="4">
        <v>44649.474568171296</v>
      </c>
    </row>
    <row r="120" spans="1:20" x14ac:dyDescent="0.2">
      <c r="A120">
        <v>4095</v>
      </c>
      <c r="B120" t="s">
        <v>20</v>
      </c>
      <c r="C120" t="s">
        <v>429</v>
      </c>
      <c r="D120" s="4">
        <v>44658.481111307869</v>
      </c>
      <c r="E120" s="4">
        <v>44741.004591631943</v>
      </c>
      <c r="F120">
        <v>4095</v>
      </c>
      <c r="G120" t="s">
        <v>204</v>
      </c>
      <c r="H120" t="s">
        <v>72</v>
      </c>
      <c r="I120" t="s">
        <v>69</v>
      </c>
      <c r="J120" t="s">
        <v>82</v>
      </c>
      <c r="K120" t="s">
        <v>26</v>
      </c>
      <c r="L120" t="s">
        <v>25</v>
      </c>
      <c r="M120" t="s">
        <v>63</v>
      </c>
      <c r="N120" t="s">
        <v>428</v>
      </c>
      <c r="O120">
        <v>1025</v>
      </c>
      <c r="P120" t="s">
        <v>429</v>
      </c>
      <c r="Q120" s="5" t="s">
        <v>429</v>
      </c>
      <c r="R120" s="4">
        <v>44658.477037037039</v>
      </c>
      <c r="S120" s="4">
        <v>44924.477037037039</v>
      </c>
      <c r="T120" s="4">
        <v>44662.451492708336</v>
      </c>
    </row>
    <row r="121" spans="1:20" x14ac:dyDescent="0.2">
      <c r="A121">
        <v>4423</v>
      </c>
      <c r="B121" t="s">
        <v>20</v>
      </c>
      <c r="C121" t="s">
        <v>429</v>
      </c>
      <c r="D121" s="4">
        <v>44721.639140312502</v>
      </c>
      <c r="E121" s="4">
        <v>44762.004579363427</v>
      </c>
      <c r="F121">
        <v>4423</v>
      </c>
      <c r="G121" t="s">
        <v>205</v>
      </c>
      <c r="H121" t="s">
        <v>72</v>
      </c>
      <c r="I121" t="s">
        <v>22</v>
      </c>
      <c r="J121" t="s">
        <v>49</v>
      </c>
      <c r="K121" t="s">
        <v>29</v>
      </c>
      <c r="L121" t="s">
        <v>25</v>
      </c>
      <c r="M121" t="s">
        <v>63</v>
      </c>
      <c r="N121" t="s">
        <v>428</v>
      </c>
      <c r="O121">
        <v>1034</v>
      </c>
      <c r="P121" t="s">
        <v>429</v>
      </c>
      <c r="Q121" s="5" t="s">
        <v>429</v>
      </c>
      <c r="R121" s="4">
        <v>44721.636087962965</v>
      </c>
      <c r="S121" s="4">
        <v>44906.636087962965</v>
      </c>
      <c r="T121" s="4">
        <v>44725.428250196754</v>
      </c>
    </row>
    <row r="122" spans="1:20" x14ac:dyDescent="0.2">
      <c r="A122">
        <v>3928</v>
      </c>
      <c r="B122" t="s">
        <v>20</v>
      </c>
      <c r="C122" t="s">
        <v>433</v>
      </c>
      <c r="D122" s="4">
        <v>44622.699415393516</v>
      </c>
      <c r="E122" s="4">
        <v>44649.756111342598</v>
      </c>
      <c r="F122">
        <v>3928</v>
      </c>
      <c r="G122" t="s">
        <v>206</v>
      </c>
      <c r="H122" t="s">
        <v>66</v>
      </c>
      <c r="I122" t="s">
        <v>69</v>
      </c>
      <c r="J122" t="s">
        <v>188</v>
      </c>
      <c r="K122" t="s">
        <v>27</v>
      </c>
      <c r="L122" t="s">
        <v>25</v>
      </c>
      <c r="M122" t="s">
        <v>63</v>
      </c>
      <c r="N122" t="s">
        <v>428</v>
      </c>
      <c r="O122">
        <v>1076</v>
      </c>
      <c r="P122" t="s">
        <v>433</v>
      </c>
      <c r="Q122" s="5" t="s">
        <v>433</v>
      </c>
      <c r="R122" s="4">
        <v>44622.696944444448</v>
      </c>
      <c r="S122" s="4">
        <v>44834.696944444448</v>
      </c>
      <c r="T122" s="4">
        <v>44622.699774456021</v>
      </c>
    </row>
    <row r="123" spans="1:20" x14ac:dyDescent="0.2">
      <c r="A123">
        <v>4023</v>
      </c>
      <c r="B123" t="s">
        <v>20</v>
      </c>
      <c r="C123" t="s">
        <v>434</v>
      </c>
      <c r="D123" s="4">
        <v>44649.700702233793</v>
      </c>
      <c r="E123" s="4">
        <v>44726.693220451387</v>
      </c>
      <c r="F123">
        <v>4023</v>
      </c>
      <c r="G123" t="s">
        <v>207</v>
      </c>
      <c r="H123" t="s">
        <v>66</v>
      </c>
      <c r="I123" t="s">
        <v>69</v>
      </c>
      <c r="J123" t="s">
        <v>188</v>
      </c>
      <c r="K123" t="s">
        <v>28</v>
      </c>
      <c r="L123" t="s">
        <v>25</v>
      </c>
      <c r="M123" t="s">
        <v>63</v>
      </c>
      <c r="N123" t="s">
        <v>428</v>
      </c>
      <c r="O123">
        <v>1075</v>
      </c>
      <c r="P123" t="s">
        <v>434</v>
      </c>
      <c r="Q123" s="5" t="s">
        <v>434</v>
      </c>
      <c r="R123" s="4">
        <v>44649.696284722224</v>
      </c>
      <c r="S123" s="4">
        <v>44834.696284722224</v>
      </c>
      <c r="T123" s="4">
        <v>44649.73385582176</v>
      </c>
    </row>
    <row r="124" spans="1:20" x14ac:dyDescent="0.2">
      <c r="A124">
        <v>3963</v>
      </c>
      <c r="B124" t="s">
        <v>20</v>
      </c>
      <c r="C124" t="s">
        <v>435</v>
      </c>
      <c r="D124" s="4">
        <v>44636.624574884263</v>
      </c>
      <c r="E124" s="4">
        <v>44739.444038657406</v>
      </c>
      <c r="F124">
        <v>3963</v>
      </c>
      <c r="G124" t="s">
        <v>208</v>
      </c>
      <c r="H124" t="s">
        <v>66</v>
      </c>
      <c r="I124" t="s">
        <v>69</v>
      </c>
      <c r="J124" t="s">
        <v>188</v>
      </c>
      <c r="K124" t="s">
        <v>29</v>
      </c>
      <c r="L124" t="s">
        <v>25</v>
      </c>
      <c r="M124" t="s">
        <v>63</v>
      </c>
      <c r="N124" t="s">
        <v>428</v>
      </c>
      <c r="O124">
        <v>1014</v>
      </c>
      <c r="P124" t="s">
        <v>435</v>
      </c>
      <c r="Q124" s="5" t="s">
        <v>435</v>
      </c>
      <c r="R124" s="4">
        <v>44636.620636574073</v>
      </c>
      <c r="S124" s="4">
        <v>44864.620636574073</v>
      </c>
      <c r="T124" s="4">
        <v>44636.624920451395</v>
      </c>
    </row>
    <row r="125" spans="1:20" x14ac:dyDescent="0.2">
      <c r="A125">
        <v>4096</v>
      </c>
      <c r="B125" t="s">
        <v>20</v>
      </c>
      <c r="C125" t="s">
        <v>436</v>
      </c>
      <c r="D125" s="4">
        <v>44658.485999733799</v>
      </c>
      <c r="E125" s="4">
        <v>44697.765043437503</v>
      </c>
      <c r="F125">
        <v>4096</v>
      </c>
      <c r="G125" t="s">
        <v>209</v>
      </c>
      <c r="H125" t="s">
        <v>66</v>
      </c>
      <c r="I125" t="s">
        <v>69</v>
      </c>
      <c r="J125" t="s">
        <v>188</v>
      </c>
      <c r="K125" t="s">
        <v>30</v>
      </c>
      <c r="L125" t="s">
        <v>25</v>
      </c>
      <c r="M125" t="s">
        <v>63</v>
      </c>
      <c r="N125" t="s">
        <v>428</v>
      </c>
      <c r="O125">
        <v>1024</v>
      </c>
      <c r="P125" t="s">
        <v>436</v>
      </c>
      <c r="Q125" s="5" t="s">
        <v>436</v>
      </c>
      <c r="R125" s="4">
        <v>44658.482361111113</v>
      </c>
      <c r="S125" s="4">
        <v>44905.482361111113</v>
      </c>
      <c r="T125" s="4">
        <v>44662.456787268515</v>
      </c>
    </row>
    <row r="126" spans="1:20" x14ac:dyDescent="0.2">
      <c r="A126">
        <v>4097</v>
      </c>
      <c r="B126" t="s">
        <v>20</v>
      </c>
      <c r="C126" t="s">
        <v>428</v>
      </c>
      <c r="D126" s="4">
        <v>44658.494177696753</v>
      </c>
      <c r="E126" s="4">
        <v>44741.004581712965</v>
      </c>
      <c r="F126">
        <v>4097</v>
      </c>
      <c r="G126" t="s">
        <v>210</v>
      </c>
      <c r="H126" t="s">
        <v>72</v>
      </c>
      <c r="I126" t="s">
        <v>69</v>
      </c>
      <c r="J126" t="s">
        <v>188</v>
      </c>
      <c r="K126" t="s">
        <v>24</v>
      </c>
      <c r="L126" t="s">
        <v>25</v>
      </c>
      <c r="M126" t="s">
        <v>63</v>
      </c>
      <c r="N126" t="s">
        <v>428</v>
      </c>
      <c r="O126">
        <v>1020</v>
      </c>
      <c r="P126" t="s">
        <v>428</v>
      </c>
      <c r="Q126" s="5" t="s">
        <v>428</v>
      </c>
      <c r="R126" s="4">
        <v>44658.49150462963</v>
      </c>
      <c r="S126" s="4">
        <v>44906.49150462963</v>
      </c>
      <c r="T126" s="4">
        <v>44662.440913888888</v>
      </c>
    </row>
    <row r="127" spans="1:20" x14ac:dyDescent="0.2">
      <c r="A127">
        <v>4044</v>
      </c>
      <c r="B127" t="s">
        <v>20</v>
      </c>
      <c r="C127" t="s">
        <v>435</v>
      </c>
      <c r="D127" s="4">
        <v>44651.625708483793</v>
      </c>
      <c r="E127" s="4">
        <v>44747.003958877314</v>
      </c>
      <c r="F127">
        <v>4044</v>
      </c>
      <c r="G127" t="s">
        <v>212</v>
      </c>
      <c r="H127" t="s">
        <v>72</v>
      </c>
      <c r="I127" t="s">
        <v>69</v>
      </c>
      <c r="J127" t="s">
        <v>211</v>
      </c>
      <c r="K127" t="s">
        <v>29</v>
      </c>
      <c r="L127" t="s">
        <v>25</v>
      </c>
      <c r="M127" t="s">
        <v>63</v>
      </c>
      <c r="N127" t="s">
        <v>428</v>
      </c>
      <c r="O127">
        <v>1026</v>
      </c>
      <c r="P127" t="s">
        <v>435</v>
      </c>
      <c r="Q127" s="5" t="s">
        <v>435</v>
      </c>
      <c r="R127" s="4">
        <v>44651.620995370373</v>
      </c>
      <c r="S127" s="4">
        <v>44925.620995370373</v>
      </c>
      <c r="T127" s="4">
        <v>44655.381325613424</v>
      </c>
    </row>
    <row r="128" spans="1:20" x14ac:dyDescent="0.2">
      <c r="A128">
        <v>4017</v>
      </c>
      <c r="B128" t="s">
        <v>20</v>
      </c>
      <c r="C128" t="s">
        <v>436</v>
      </c>
      <c r="D128" s="4">
        <v>44648.656412696764</v>
      </c>
      <c r="E128" s="4">
        <v>44722.720815740744</v>
      </c>
      <c r="F128">
        <v>4017</v>
      </c>
      <c r="G128" t="s">
        <v>213</v>
      </c>
      <c r="H128" t="s">
        <v>66</v>
      </c>
      <c r="I128" t="s">
        <v>69</v>
      </c>
      <c r="J128" t="s">
        <v>211</v>
      </c>
      <c r="K128" t="s">
        <v>30</v>
      </c>
      <c r="L128" t="s">
        <v>25</v>
      </c>
      <c r="M128" t="s">
        <v>63</v>
      </c>
      <c r="N128" t="s">
        <v>428</v>
      </c>
      <c r="O128">
        <v>1058</v>
      </c>
      <c r="P128" t="s">
        <v>436</v>
      </c>
      <c r="Q128" s="5" t="s">
        <v>436</v>
      </c>
      <c r="R128" s="4">
        <v>44648.652094907404</v>
      </c>
      <c r="S128" s="4">
        <v>44799.652094907404</v>
      </c>
      <c r="T128" s="4">
        <v>44666.466447650462</v>
      </c>
    </row>
    <row r="129" spans="1:20" x14ac:dyDescent="0.2">
      <c r="A129">
        <v>3664</v>
      </c>
      <c r="B129" t="s">
        <v>20</v>
      </c>
      <c r="C129" t="s">
        <v>428</v>
      </c>
      <c r="D129" s="4">
        <v>44564.345187881947</v>
      </c>
      <c r="E129" s="4">
        <v>44663.43209594908</v>
      </c>
      <c r="F129">
        <v>3664</v>
      </c>
      <c r="G129" t="s">
        <v>214</v>
      </c>
      <c r="H129" t="s">
        <v>66</v>
      </c>
      <c r="I129" t="s">
        <v>69</v>
      </c>
      <c r="J129" t="s">
        <v>211</v>
      </c>
      <c r="K129" t="s">
        <v>24</v>
      </c>
      <c r="L129" t="s">
        <v>25</v>
      </c>
      <c r="M129" t="s">
        <v>63</v>
      </c>
      <c r="N129" t="s">
        <v>428</v>
      </c>
      <c r="O129">
        <v>1093</v>
      </c>
      <c r="P129" t="s">
        <v>428</v>
      </c>
      <c r="Q129" s="5" t="s">
        <v>428</v>
      </c>
      <c r="R129" s="4">
        <v>44564.343587962961</v>
      </c>
      <c r="S129" s="4">
        <v>44651.343587962961</v>
      </c>
      <c r="T129" s="4">
        <v>44566.400075115744</v>
      </c>
    </row>
    <row r="130" spans="1:20" x14ac:dyDescent="0.2">
      <c r="A130">
        <v>3793</v>
      </c>
      <c r="B130" t="s">
        <v>20</v>
      </c>
      <c r="C130" t="s">
        <v>429</v>
      </c>
      <c r="D130" s="4">
        <v>44596.354563113426</v>
      </c>
      <c r="E130" s="4">
        <v>44664.630264814812</v>
      </c>
      <c r="F130">
        <v>3793</v>
      </c>
      <c r="G130" t="s">
        <v>215</v>
      </c>
      <c r="H130" t="s">
        <v>66</v>
      </c>
      <c r="I130" t="s">
        <v>69</v>
      </c>
      <c r="J130" t="s">
        <v>211</v>
      </c>
      <c r="K130" t="s">
        <v>26</v>
      </c>
      <c r="L130" t="s">
        <v>25</v>
      </c>
      <c r="M130" t="s">
        <v>63</v>
      </c>
      <c r="N130" t="s">
        <v>428</v>
      </c>
      <c r="O130">
        <v>1080</v>
      </c>
      <c r="P130" t="s">
        <v>429</v>
      </c>
      <c r="Q130" s="5" t="s">
        <v>429</v>
      </c>
      <c r="R130" s="4">
        <v>44596.349224537036</v>
      </c>
      <c r="S130" s="4">
        <v>44770.349224537036</v>
      </c>
      <c r="T130" s="4">
        <v>44599.410983414353</v>
      </c>
    </row>
    <row r="131" spans="1:20" x14ac:dyDescent="0.2">
      <c r="A131">
        <v>4166</v>
      </c>
      <c r="B131" t="s">
        <v>20</v>
      </c>
      <c r="C131" t="s">
        <v>430</v>
      </c>
      <c r="D131" s="4">
        <v>44677.397417280095</v>
      </c>
      <c r="E131" s="4">
        <v>44747.004208217593</v>
      </c>
      <c r="F131">
        <v>4166</v>
      </c>
      <c r="G131" t="s">
        <v>216</v>
      </c>
      <c r="H131" t="s">
        <v>72</v>
      </c>
      <c r="I131" t="s">
        <v>22</v>
      </c>
      <c r="J131" t="s">
        <v>211</v>
      </c>
      <c r="K131" t="s">
        <v>27</v>
      </c>
      <c r="L131" t="s">
        <v>25</v>
      </c>
      <c r="M131" t="s">
        <v>63</v>
      </c>
      <c r="N131" t="s">
        <v>428</v>
      </c>
      <c r="O131">
        <v>1093</v>
      </c>
      <c r="P131" t="s">
        <v>430</v>
      </c>
      <c r="Q131" s="5" t="s">
        <v>430</v>
      </c>
      <c r="R131" s="4">
        <v>44677.391712962963</v>
      </c>
      <c r="S131" s="4">
        <v>44921.391712962963</v>
      </c>
      <c r="T131" s="4">
        <v>44677.673605636577</v>
      </c>
    </row>
    <row r="132" spans="1:20" x14ac:dyDescent="0.2">
      <c r="A132">
        <v>4258</v>
      </c>
      <c r="B132" t="s">
        <v>20</v>
      </c>
      <c r="C132" t="s">
        <v>431</v>
      </c>
      <c r="D132" s="4">
        <v>44693.477679085649</v>
      </c>
      <c r="E132" s="4">
        <v>44693.482614618057</v>
      </c>
      <c r="F132">
        <v>4258</v>
      </c>
      <c r="G132" t="s">
        <v>217</v>
      </c>
      <c r="H132" t="s">
        <v>66</v>
      </c>
      <c r="I132" t="s">
        <v>22</v>
      </c>
      <c r="J132" t="s">
        <v>211</v>
      </c>
      <c r="K132" t="s">
        <v>28</v>
      </c>
      <c r="L132" t="s">
        <v>25</v>
      </c>
      <c r="M132" t="s">
        <v>63</v>
      </c>
      <c r="N132" t="s">
        <v>428</v>
      </c>
      <c r="O132">
        <v>1038</v>
      </c>
      <c r="P132" t="s">
        <v>431</v>
      </c>
      <c r="Q132" t="s">
        <v>431</v>
      </c>
      <c r="R132" s="4">
        <v>44693.476400462961</v>
      </c>
      <c r="S132" s="4">
        <v>44738.476400462961</v>
      </c>
      <c r="T132" s="4" t="s">
        <v>22</v>
      </c>
    </row>
    <row r="133" spans="1:20" x14ac:dyDescent="0.2">
      <c r="A133">
        <v>3777</v>
      </c>
      <c r="B133" t="s">
        <v>20</v>
      </c>
      <c r="C133" t="s">
        <v>433</v>
      </c>
      <c r="D133" s="4">
        <v>44589.591301770837</v>
      </c>
      <c r="E133" s="4">
        <v>44694.439275081015</v>
      </c>
      <c r="F133">
        <v>3777</v>
      </c>
      <c r="G133" t="s">
        <v>218</v>
      </c>
      <c r="H133" t="s">
        <v>66</v>
      </c>
      <c r="I133" t="s">
        <v>219</v>
      </c>
      <c r="J133" t="s">
        <v>220</v>
      </c>
      <c r="K133" t="s">
        <v>30</v>
      </c>
      <c r="L133" t="s">
        <v>25</v>
      </c>
      <c r="M133" t="s">
        <v>63</v>
      </c>
      <c r="N133" t="s">
        <v>428</v>
      </c>
      <c r="O133">
        <v>1094</v>
      </c>
      <c r="P133" t="s">
        <v>433</v>
      </c>
      <c r="Q133" s="5" t="s">
        <v>433</v>
      </c>
      <c r="R133" s="4">
        <v>44589.585081018522</v>
      </c>
      <c r="S133" s="4">
        <v>44634.585081018522</v>
      </c>
      <c r="T133" s="4">
        <v>44589.591660104161</v>
      </c>
    </row>
    <row r="134" spans="1:20" x14ac:dyDescent="0.2">
      <c r="A134">
        <v>4614</v>
      </c>
      <c r="B134" t="s">
        <v>20</v>
      </c>
      <c r="C134" t="s">
        <v>428</v>
      </c>
      <c r="D134" s="4">
        <v>44742.676066817126</v>
      </c>
      <c r="E134" s="4">
        <v>44753.659931944443</v>
      </c>
      <c r="F134">
        <v>4614</v>
      </c>
      <c r="G134" t="s">
        <v>222</v>
      </c>
      <c r="H134" t="s">
        <v>72</v>
      </c>
      <c r="I134" t="s">
        <v>22</v>
      </c>
      <c r="J134" t="s">
        <v>221</v>
      </c>
      <c r="K134" t="s">
        <v>24</v>
      </c>
      <c r="L134" t="s">
        <v>25</v>
      </c>
      <c r="M134" t="s">
        <v>63</v>
      </c>
      <c r="N134" t="s">
        <v>428</v>
      </c>
      <c r="O134">
        <v>1025</v>
      </c>
      <c r="P134" t="s">
        <v>428</v>
      </c>
      <c r="Q134" s="5" t="s">
        <v>428</v>
      </c>
      <c r="R134" s="4">
        <v>44742.674837962964</v>
      </c>
      <c r="S134" s="4">
        <v>44946.674837962964</v>
      </c>
      <c r="T134" s="4">
        <v>44746.497023807868</v>
      </c>
    </row>
    <row r="135" spans="1:20" x14ac:dyDescent="0.2">
      <c r="A135">
        <v>3787</v>
      </c>
      <c r="B135" t="s">
        <v>20</v>
      </c>
      <c r="C135" t="s">
        <v>432</v>
      </c>
      <c r="D135" s="4">
        <v>44594.444373611106</v>
      </c>
      <c r="E135" s="4">
        <v>44641.370408645838</v>
      </c>
      <c r="F135">
        <v>3787</v>
      </c>
      <c r="G135" t="s">
        <v>224</v>
      </c>
      <c r="H135" t="s">
        <v>66</v>
      </c>
      <c r="I135" t="s">
        <v>69</v>
      </c>
      <c r="J135" t="s">
        <v>223</v>
      </c>
      <c r="K135" t="s">
        <v>29</v>
      </c>
      <c r="L135" t="s">
        <v>25</v>
      </c>
      <c r="M135" t="s">
        <v>63</v>
      </c>
      <c r="N135" t="s">
        <v>428</v>
      </c>
      <c r="O135">
        <v>1089</v>
      </c>
      <c r="P135" t="s">
        <v>432</v>
      </c>
      <c r="Q135" s="5" t="s">
        <v>432</v>
      </c>
      <c r="R135" s="4">
        <v>44594.441851851851</v>
      </c>
      <c r="S135" s="4">
        <v>44772.441851851851</v>
      </c>
      <c r="T135" s="4">
        <v>44594.444812002315</v>
      </c>
    </row>
    <row r="136" spans="1:20" x14ac:dyDescent="0.2">
      <c r="A136">
        <v>4233</v>
      </c>
      <c r="B136" t="s">
        <v>20</v>
      </c>
      <c r="C136" t="s">
        <v>433</v>
      </c>
      <c r="D136" s="4">
        <v>44687.679121099536</v>
      </c>
      <c r="E136" s="4">
        <v>44721.749304976853</v>
      </c>
      <c r="F136">
        <v>4233</v>
      </c>
      <c r="G136" t="s">
        <v>225</v>
      </c>
      <c r="H136" t="s">
        <v>66</v>
      </c>
      <c r="I136" t="s">
        <v>22</v>
      </c>
      <c r="J136" t="s">
        <v>223</v>
      </c>
      <c r="K136" t="s">
        <v>30</v>
      </c>
      <c r="L136" t="s">
        <v>25</v>
      </c>
      <c r="M136" t="s">
        <v>63</v>
      </c>
      <c r="N136" t="s">
        <v>428</v>
      </c>
      <c r="O136">
        <v>1096</v>
      </c>
      <c r="P136" t="s">
        <v>433</v>
      </c>
      <c r="Q136" s="5" t="s">
        <v>433</v>
      </c>
      <c r="R136" s="4">
        <v>44687.677499999998</v>
      </c>
      <c r="S136" s="4">
        <v>44926.677499999998</v>
      </c>
      <c r="T136" s="4">
        <v>44690.44397349537</v>
      </c>
    </row>
    <row r="137" spans="1:20" x14ac:dyDescent="0.2">
      <c r="A137">
        <v>4129</v>
      </c>
      <c r="B137" t="s">
        <v>20</v>
      </c>
      <c r="C137" t="s">
        <v>435</v>
      </c>
      <c r="D137" s="4">
        <v>44663.832547418984</v>
      </c>
      <c r="E137" s="4">
        <v>44715.384803900466</v>
      </c>
      <c r="F137">
        <v>4129</v>
      </c>
      <c r="G137" t="s">
        <v>227</v>
      </c>
      <c r="H137" t="s">
        <v>72</v>
      </c>
      <c r="I137" t="s">
        <v>228</v>
      </c>
      <c r="J137" t="s">
        <v>229</v>
      </c>
      <c r="K137" t="s">
        <v>26</v>
      </c>
      <c r="L137" t="s">
        <v>25</v>
      </c>
      <c r="M137" t="s">
        <v>63</v>
      </c>
      <c r="N137" t="s">
        <v>428</v>
      </c>
      <c r="O137">
        <v>1083</v>
      </c>
      <c r="P137" t="s">
        <v>435</v>
      </c>
      <c r="Q137" t="s">
        <v>435</v>
      </c>
      <c r="R137" s="4">
        <v>44663.825914351852</v>
      </c>
      <c r="S137" s="4">
        <v>44708.825914351852</v>
      </c>
      <c r="T137" s="4">
        <v>44663.832818206014</v>
      </c>
    </row>
    <row r="138" spans="1:20" x14ac:dyDescent="0.2">
      <c r="A138">
        <v>3776</v>
      </c>
      <c r="B138" t="s">
        <v>20</v>
      </c>
      <c r="C138" t="s">
        <v>431</v>
      </c>
      <c r="D138" s="4">
        <v>44588.572150810185</v>
      </c>
      <c r="E138" s="4">
        <v>44613.399792094904</v>
      </c>
      <c r="F138">
        <v>3776</v>
      </c>
      <c r="G138" t="s">
        <v>230</v>
      </c>
      <c r="H138" t="s">
        <v>21</v>
      </c>
      <c r="I138" t="s">
        <v>69</v>
      </c>
      <c r="J138" t="s">
        <v>33</v>
      </c>
      <c r="K138" t="s">
        <v>24</v>
      </c>
      <c r="L138" t="s">
        <v>25</v>
      </c>
      <c r="M138" t="s">
        <v>63</v>
      </c>
      <c r="N138" t="s">
        <v>428</v>
      </c>
      <c r="O138">
        <v>1073</v>
      </c>
      <c r="P138" t="s">
        <v>431</v>
      </c>
      <c r="Q138" s="5" t="s">
        <v>431</v>
      </c>
      <c r="R138" s="4">
        <v>44588</v>
      </c>
      <c r="S138" s="4">
        <v>44680</v>
      </c>
      <c r="T138" s="4" t="s">
        <v>22</v>
      </c>
    </row>
    <row r="139" spans="1:20" x14ac:dyDescent="0.2">
      <c r="A139">
        <v>3831</v>
      </c>
      <c r="B139" t="s">
        <v>20</v>
      </c>
      <c r="C139" t="s">
        <v>431</v>
      </c>
      <c r="D139" s="4">
        <v>44603.598156365741</v>
      </c>
      <c r="E139" s="4">
        <v>44631.384367824074</v>
      </c>
      <c r="F139">
        <v>3831</v>
      </c>
      <c r="G139" t="s">
        <v>233</v>
      </c>
      <c r="H139" t="s">
        <v>71</v>
      </c>
      <c r="I139" t="s">
        <v>69</v>
      </c>
      <c r="J139" t="s">
        <v>232</v>
      </c>
      <c r="K139" t="s">
        <v>28</v>
      </c>
      <c r="L139" t="s">
        <v>25</v>
      </c>
      <c r="M139" t="s">
        <v>63</v>
      </c>
      <c r="N139" t="s">
        <v>428</v>
      </c>
      <c r="O139">
        <v>1073</v>
      </c>
      <c r="P139" t="s">
        <v>431</v>
      </c>
      <c r="Q139" s="5" t="s">
        <v>431</v>
      </c>
      <c r="R139" s="4">
        <v>44603.594930555555</v>
      </c>
      <c r="S139" s="4">
        <v>44648.594930555555</v>
      </c>
      <c r="T139" s="4">
        <v>44603.601943136571</v>
      </c>
    </row>
    <row r="140" spans="1:20" x14ac:dyDescent="0.2">
      <c r="A140">
        <v>4694</v>
      </c>
      <c r="B140" t="s">
        <v>20</v>
      </c>
      <c r="C140" t="s">
        <v>432</v>
      </c>
      <c r="D140" s="4">
        <v>44755.683866817133</v>
      </c>
      <c r="E140" s="4">
        <v>44761.426769328704</v>
      </c>
      <c r="F140">
        <v>4694</v>
      </c>
      <c r="G140" t="s">
        <v>234</v>
      </c>
      <c r="H140" t="s">
        <v>72</v>
      </c>
      <c r="I140" t="s">
        <v>22</v>
      </c>
      <c r="J140" t="s">
        <v>232</v>
      </c>
      <c r="K140" t="s">
        <v>29</v>
      </c>
      <c r="L140" t="s">
        <v>25</v>
      </c>
      <c r="M140" t="s">
        <v>63</v>
      </c>
      <c r="N140" t="s">
        <v>428</v>
      </c>
      <c r="O140">
        <v>1062</v>
      </c>
      <c r="P140" t="s">
        <v>432</v>
      </c>
      <c r="Q140" s="5" t="s">
        <v>432</v>
      </c>
      <c r="R140" s="4">
        <v>44755.677060185182</v>
      </c>
      <c r="S140" s="4">
        <v>44834.677060185182</v>
      </c>
      <c r="T140" s="4">
        <v>44761.419298576388</v>
      </c>
    </row>
    <row r="141" spans="1:20" x14ac:dyDescent="0.2">
      <c r="A141">
        <v>4717</v>
      </c>
      <c r="B141" t="s">
        <v>20</v>
      </c>
      <c r="C141" t="s">
        <v>432</v>
      </c>
      <c r="D141" s="4">
        <v>44761.611452280093</v>
      </c>
      <c r="E141" s="4">
        <v>44762.006127199071</v>
      </c>
      <c r="F141">
        <v>4717</v>
      </c>
      <c r="G141" t="s">
        <v>236</v>
      </c>
      <c r="H141" t="s">
        <v>72</v>
      </c>
      <c r="I141" t="s">
        <v>22</v>
      </c>
      <c r="J141" t="s">
        <v>235</v>
      </c>
      <c r="K141" t="s">
        <v>29</v>
      </c>
      <c r="L141" t="s">
        <v>25</v>
      </c>
      <c r="M141" t="s">
        <v>63</v>
      </c>
      <c r="N141" t="s">
        <v>428</v>
      </c>
      <c r="O141">
        <v>1046</v>
      </c>
      <c r="P141" t="s">
        <v>432</v>
      </c>
      <c r="Q141" s="5" t="s">
        <v>432</v>
      </c>
      <c r="R141" s="4">
        <v>44761.603518518517</v>
      </c>
      <c r="S141" s="4">
        <v>45044.603518518517</v>
      </c>
      <c r="T141" s="4">
        <v>44761.612271990743</v>
      </c>
    </row>
    <row r="142" spans="1:20" x14ac:dyDescent="0.2">
      <c r="A142">
        <v>3678</v>
      </c>
      <c r="B142" t="s">
        <v>20</v>
      </c>
      <c r="C142" t="s">
        <v>429</v>
      </c>
      <c r="D142" s="4">
        <v>44568.45327387732</v>
      </c>
      <c r="E142" s="4">
        <v>44593.427346261567</v>
      </c>
      <c r="F142">
        <v>3678</v>
      </c>
      <c r="G142" t="s">
        <v>238</v>
      </c>
      <c r="H142" t="s">
        <v>21</v>
      </c>
      <c r="I142" t="s">
        <v>69</v>
      </c>
      <c r="J142" t="s">
        <v>39</v>
      </c>
      <c r="K142" t="s">
        <v>26</v>
      </c>
      <c r="L142" t="s">
        <v>25</v>
      </c>
      <c r="M142" t="s">
        <v>63</v>
      </c>
      <c r="N142" t="s">
        <v>428</v>
      </c>
      <c r="O142">
        <v>1086</v>
      </c>
      <c r="P142" t="s">
        <v>429</v>
      </c>
      <c r="Q142" s="5" t="s">
        <v>429</v>
      </c>
      <c r="R142" s="4">
        <v>44568.45108796296</v>
      </c>
      <c r="S142" s="4">
        <v>44680.45108796296</v>
      </c>
      <c r="T142" s="4" t="s">
        <v>22</v>
      </c>
    </row>
    <row r="143" spans="1:20" x14ac:dyDescent="0.2">
      <c r="A143">
        <v>3705</v>
      </c>
      <c r="B143" t="s">
        <v>20</v>
      </c>
      <c r="C143" t="s">
        <v>430</v>
      </c>
      <c r="D143" s="4">
        <v>44573.486362037031</v>
      </c>
      <c r="E143" s="4">
        <v>44762.06227376157</v>
      </c>
      <c r="F143">
        <v>3705</v>
      </c>
      <c r="G143" t="s">
        <v>239</v>
      </c>
      <c r="H143" t="s">
        <v>72</v>
      </c>
      <c r="I143" t="s">
        <v>69</v>
      </c>
      <c r="J143" t="s">
        <v>39</v>
      </c>
      <c r="K143" t="s">
        <v>27</v>
      </c>
      <c r="L143" t="s">
        <v>25</v>
      </c>
      <c r="M143" t="s">
        <v>63</v>
      </c>
      <c r="N143" t="s">
        <v>428</v>
      </c>
      <c r="O143">
        <v>1080</v>
      </c>
      <c r="P143" t="s">
        <v>430</v>
      </c>
      <c r="Q143" s="5" t="s">
        <v>430</v>
      </c>
      <c r="R143" s="4">
        <v>44573.474282407406</v>
      </c>
      <c r="S143" s="4">
        <v>44681.474282407406</v>
      </c>
      <c r="T143" s="4">
        <v>44579.39564707176</v>
      </c>
    </row>
    <row r="144" spans="1:20" x14ac:dyDescent="0.2">
      <c r="A144">
        <v>3707</v>
      </c>
      <c r="B144" t="s">
        <v>20</v>
      </c>
      <c r="C144" t="s">
        <v>431</v>
      </c>
      <c r="D144" s="4">
        <v>44573.48949537037</v>
      </c>
      <c r="E144" s="4">
        <v>44758.00343769676</v>
      </c>
      <c r="F144">
        <v>3707</v>
      </c>
      <c r="G144" t="s">
        <v>240</v>
      </c>
      <c r="H144" t="s">
        <v>72</v>
      </c>
      <c r="I144" t="s">
        <v>69</v>
      </c>
      <c r="J144" t="s">
        <v>39</v>
      </c>
      <c r="K144" t="s">
        <v>28</v>
      </c>
      <c r="L144" t="s">
        <v>25</v>
      </c>
      <c r="M144" t="s">
        <v>63</v>
      </c>
      <c r="N144" t="s">
        <v>428</v>
      </c>
      <c r="O144">
        <v>1012</v>
      </c>
      <c r="P144" t="s">
        <v>431</v>
      </c>
      <c r="Q144" s="5" t="s">
        <v>431</v>
      </c>
      <c r="R144" s="4">
        <v>44573.48777777778</v>
      </c>
      <c r="S144" s="4">
        <v>44681.48777777778</v>
      </c>
      <c r="T144" s="4">
        <v>44579.403939733791</v>
      </c>
    </row>
    <row r="145" spans="1:20" x14ac:dyDescent="0.2">
      <c r="A145">
        <v>3773</v>
      </c>
      <c r="B145" t="s">
        <v>20</v>
      </c>
      <c r="C145" t="s">
        <v>428</v>
      </c>
      <c r="D145" s="4">
        <v>44588.565652048615</v>
      </c>
      <c r="E145" s="4">
        <v>44613.399956331014</v>
      </c>
      <c r="F145">
        <v>3773</v>
      </c>
      <c r="G145" t="s">
        <v>241</v>
      </c>
      <c r="H145" t="s">
        <v>21</v>
      </c>
      <c r="I145" t="s">
        <v>69</v>
      </c>
      <c r="J145" t="s">
        <v>51</v>
      </c>
      <c r="K145" t="s">
        <v>24</v>
      </c>
      <c r="L145" t="s">
        <v>25</v>
      </c>
      <c r="M145" t="s">
        <v>63</v>
      </c>
      <c r="N145" t="s">
        <v>428</v>
      </c>
      <c r="O145">
        <v>1056</v>
      </c>
      <c r="P145" t="s">
        <v>428</v>
      </c>
      <c r="Q145" s="5" t="s">
        <v>428</v>
      </c>
      <c r="R145" s="4">
        <v>44588.56449074074</v>
      </c>
      <c r="S145" s="4">
        <v>44680.56449074074</v>
      </c>
      <c r="T145" s="4" t="s">
        <v>22</v>
      </c>
    </row>
    <row r="146" spans="1:20" x14ac:dyDescent="0.2">
      <c r="A146">
        <v>3774</v>
      </c>
      <c r="B146" t="s">
        <v>20</v>
      </c>
      <c r="C146" t="s">
        <v>429</v>
      </c>
      <c r="D146" s="4">
        <v>44588.568065474537</v>
      </c>
      <c r="E146" s="4">
        <v>44613.399956712958</v>
      </c>
      <c r="F146">
        <v>3774</v>
      </c>
      <c r="G146" t="s">
        <v>242</v>
      </c>
      <c r="H146" t="s">
        <v>21</v>
      </c>
      <c r="I146" t="s">
        <v>69</v>
      </c>
      <c r="J146" t="s">
        <v>51</v>
      </c>
      <c r="K146" t="s">
        <v>26</v>
      </c>
      <c r="L146" t="s">
        <v>25</v>
      </c>
      <c r="M146" t="s">
        <v>63</v>
      </c>
      <c r="N146" t="s">
        <v>428</v>
      </c>
      <c r="O146">
        <v>1022</v>
      </c>
      <c r="P146" t="s">
        <v>429</v>
      </c>
      <c r="Q146" s="5" t="s">
        <v>429</v>
      </c>
      <c r="R146" s="4">
        <v>44588.566423611112</v>
      </c>
      <c r="S146" s="4">
        <v>44680.566423611112</v>
      </c>
      <c r="T146" s="4" t="s">
        <v>22</v>
      </c>
    </row>
    <row r="147" spans="1:20" x14ac:dyDescent="0.2">
      <c r="A147">
        <v>3795</v>
      </c>
      <c r="B147" t="s">
        <v>20</v>
      </c>
      <c r="C147" t="s">
        <v>430</v>
      </c>
      <c r="D147" s="4">
        <v>44599.434247604171</v>
      </c>
      <c r="E147" s="4">
        <v>44599.61177693287</v>
      </c>
      <c r="F147">
        <v>3795</v>
      </c>
      <c r="G147" t="s">
        <v>243</v>
      </c>
      <c r="H147" t="s">
        <v>21</v>
      </c>
      <c r="I147" t="s">
        <v>69</v>
      </c>
      <c r="J147" t="s">
        <v>51</v>
      </c>
      <c r="K147" t="s">
        <v>27</v>
      </c>
      <c r="L147" t="s">
        <v>25</v>
      </c>
      <c r="M147" t="s">
        <v>63</v>
      </c>
      <c r="N147" t="s">
        <v>428</v>
      </c>
      <c r="O147">
        <v>1052</v>
      </c>
      <c r="P147" t="s">
        <v>430</v>
      </c>
      <c r="Q147" s="5" t="s">
        <v>430</v>
      </c>
      <c r="R147" s="4">
        <v>44599.427199074074</v>
      </c>
      <c r="S147" s="4">
        <v>44712.427199074074</v>
      </c>
      <c r="T147" s="4">
        <v>44599.434931099539</v>
      </c>
    </row>
    <row r="148" spans="1:20" x14ac:dyDescent="0.2">
      <c r="A148">
        <v>3823</v>
      </c>
      <c r="B148" t="s">
        <v>20</v>
      </c>
      <c r="C148" t="s">
        <v>431</v>
      </c>
      <c r="D148" s="4">
        <v>44602.743727581023</v>
      </c>
      <c r="E148" s="4">
        <v>44739.609061886571</v>
      </c>
      <c r="F148">
        <v>3823</v>
      </c>
      <c r="G148" t="s">
        <v>244</v>
      </c>
      <c r="H148" t="s">
        <v>71</v>
      </c>
      <c r="I148" t="s">
        <v>69</v>
      </c>
      <c r="J148" t="s">
        <v>51</v>
      </c>
      <c r="K148" t="s">
        <v>28</v>
      </c>
      <c r="L148" t="s">
        <v>25</v>
      </c>
      <c r="M148" t="s">
        <v>63</v>
      </c>
      <c r="N148" t="s">
        <v>428</v>
      </c>
      <c r="O148">
        <v>1046</v>
      </c>
      <c r="P148" t="s">
        <v>431</v>
      </c>
      <c r="Q148" s="5" t="s">
        <v>431</v>
      </c>
      <c r="R148" s="4">
        <v>44602.737337962964</v>
      </c>
      <c r="S148" s="4">
        <v>44711.737337962964</v>
      </c>
      <c r="T148" s="4">
        <v>44602.746100381941</v>
      </c>
    </row>
    <row r="149" spans="1:20" x14ac:dyDescent="0.2">
      <c r="A149">
        <v>3872</v>
      </c>
      <c r="B149" t="s">
        <v>20</v>
      </c>
      <c r="C149" t="s">
        <v>432</v>
      </c>
      <c r="D149" s="4">
        <v>44614.644830324076</v>
      </c>
      <c r="E149" s="4">
        <v>44749.435327164356</v>
      </c>
      <c r="F149">
        <v>3872</v>
      </c>
      <c r="G149" t="s">
        <v>245</v>
      </c>
      <c r="H149" t="s">
        <v>66</v>
      </c>
      <c r="I149" t="s">
        <v>69</v>
      </c>
      <c r="J149" t="s">
        <v>51</v>
      </c>
      <c r="K149" t="s">
        <v>29</v>
      </c>
      <c r="L149" t="s">
        <v>25</v>
      </c>
      <c r="M149" t="s">
        <v>63</v>
      </c>
      <c r="N149" t="s">
        <v>428</v>
      </c>
      <c r="O149">
        <v>1007</v>
      </c>
      <c r="P149" t="s">
        <v>432</v>
      </c>
      <c r="Q149" s="5" t="s">
        <v>432</v>
      </c>
      <c r="R149" s="4">
        <v>44614.640428240738</v>
      </c>
      <c r="S149" s="4">
        <v>44712.640428240738</v>
      </c>
      <c r="T149" s="4">
        <v>44634.720298460648</v>
      </c>
    </row>
    <row r="150" spans="1:20" x14ac:dyDescent="0.2">
      <c r="A150">
        <v>3905</v>
      </c>
      <c r="B150" t="s">
        <v>20</v>
      </c>
      <c r="C150" t="s">
        <v>433</v>
      </c>
      <c r="D150" s="4">
        <v>44621.379767245366</v>
      </c>
      <c r="E150" s="4">
        <v>44758.003852199079</v>
      </c>
      <c r="F150">
        <v>3905</v>
      </c>
      <c r="G150" t="s">
        <v>246</v>
      </c>
      <c r="H150" t="s">
        <v>72</v>
      </c>
      <c r="I150" t="s">
        <v>69</v>
      </c>
      <c r="J150" t="s">
        <v>51</v>
      </c>
      <c r="K150" t="s">
        <v>30</v>
      </c>
      <c r="L150" t="s">
        <v>25</v>
      </c>
      <c r="M150" t="s">
        <v>63</v>
      </c>
      <c r="N150" t="s">
        <v>428</v>
      </c>
      <c r="O150">
        <v>1049</v>
      </c>
      <c r="P150" t="s">
        <v>433</v>
      </c>
      <c r="Q150" s="5" t="s">
        <v>433</v>
      </c>
      <c r="R150" s="4">
        <v>44621.370810185188</v>
      </c>
      <c r="S150" s="4">
        <v>44739.370810185188</v>
      </c>
      <c r="T150" s="4">
        <v>44621.385997534722</v>
      </c>
    </row>
    <row r="151" spans="1:20" x14ac:dyDescent="0.2">
      <c r="A151">
        <v>4422</v>
      </c>
      <c r="B151" t="s">
        <v>20</v>
      </c>
      <c r="C151" t="s">
        <v>434</v>
      </c>
      <c r="D151" s="4">
        <v>44721.483644178239</v>
      </c>
      <c r="E151" s="4">
        <v>44760.052111458332</v>
      </c>
      <c r="F151">
        <v>4422</v>
      </c>
      <c r="G151" t="s">
        <v>247</v>
      </c>
      <c r="H151" t="s">
        <v>72</v>
      </c>
      <c r="I151" t="s">
        <v>22</v>
      </c>
      <c r="J151" t="s">
        <v>51</v>
      </c>
      <c r="K151" t="s">
        <v>24</v>
      </c>
      <c r="L151" t="s">
        <v>25</v>
      </c>
      <c r="M151" t="s">
        <v>63</v>
      </c>
      <c r="N151" t="s">
        <v>428</v>
      </c>
      <c r="O151">
        <v>1080</v>
      </c>
      <c r="P151" t="s">
        <v>434</v>
      </c>
      <c r="Q151" s="5" t="s">
        <v>434</v>
      </c>
      <c r="R151" s="4">
        <v>44721.471319444441</v>
      </c>
      <c r="S151" s="4">
        <v>44865.471319444441</v>
      </c>
      <c r="T151" s="4">
        <v>44721.486382407413</v>
      </c>
    </row>
    <row r="152" spans="1:20" x14ac:dyDescent="0.2">
      <c r="A152">
        <v>4439</v>
      </c>
      <c r="B152" t="s">
        <v>20</v>
      </c>
      <c r="C152" t="s">
        <v>435</v>
      </c>
      <c r="D152" s="4">
        <v>44725.699088738431</v>
      </c>
      <c r="E152" s="4">
        <v>44725.699089733796</v>
      </c>
      <c r="F152">
        <v>4439</v>
      </c>
      <c r="G152" t="s">
        <v>248</v>
      </c>
      <c r="H152" t="s">
        <v>71</v>
      </c>
      <c r="I152" t="s">
        <v>22</v>
      </c>
      <c r="J152" t="s">
        <v>51</v>
      </c>
      <c r="K152" t="s">
        <v>26</v>
      </c>
      <c r="L152" t="s">
        <v>25</v>
      </c>
      <c r="M152" t="s">
        <v>63</v>
      </c>
      <c r="N152" t="s">
        <v>428</v>
      </c>
      <c r="O152">
        <v>1021</v>
      </c>
      <c r="P152" t="s">
        <v>435</v>
      </c>
      <c r="Q152" s="5" t="s">
        <v>435</v>
      </c>
      <c r="R152" s="4">
        <v>44725.695729166669</v>
      </c>
      <c r="S152" s="4">
        <v>44805.695729166669</v>
      </c>
      <c r="T152" s="4" t="s">
        <v>22</v>
      </c>
    </row>
    <row r="153" spans="1:20" x14ac:dyDescent="0.2">
      <c r="A153">
        <v>3735</v>
      </c>
      <c r="B153" t="s">
        <v>20</v>
      </c>
      <c r="C153" t="s">
        <v>430</v>
      </c>
      <c r="D153" s="4">
        <v>44578.619544178247</v>
      </c>
      <c r="E153" s="4">
        <v>44690.440951701385</v>
      </c>
      <c r="F153">
        <v>3735</v>
      </c>
      <c r="G153" t="s">
        <v>249</v>
      </c>
      <c r="H153" t="s">
        <v>66</v>
      </c>
      <c r="I153" t="s">
        <v>69</v>
      </c>
      <c r="J153" t="s">
        <v>59</v>
      </c>
      <c r="K153" t="s">
        <v>30</v>
      </c>
      <c r="L153" t="s">
        <v>25</v>
      </c>
      <c r="M153" t="s">
        <v>63</v>
      </c>
      <c r="N153" t="s">
        <v>428</v>
      </c>
      <c r="O153">
        <v>1035</v>
      </c>
      <c r="P153" t="s">
        <v>430</v>
      </c>
      <c r="Q153" s="5" t="s">
        <v>430</v>
      </c>
      <c r="R153" s="4">
        <v>44578</v>
      </c>
      <c r="S153" s="4">
        <v>44623</v>
      </c>
      <c r="T153" s="4">
        <v>44578.619890277776</v>
      </c>
    </row>
    <row r="154" spans="1:20" x14ac:dyDescent="0.2">
      <c r="A154">
        <v>3730</v>
      </c>
      <c r="B154" t="s">
        <v>20</v>
      </c>
      <c r="C154" t="s">
        <v>432</v>
      </c>
      <c r="D154" s="4">
        <v>44578.387214467592</v>
      </c>
      <c r="E154" s="4">
        <v>44613.399956134257</v>
      </c>
      <c r="F154">
        <v>3730</v>
      </c>
      <c r="G154" t="s">
        <v>250</v>
      </c>
      <c r="H154" t="s">
        <v>21</v>
      </c>
      <c r="I154" t="s">
        <v>69</v>
      </c>
      <c r="J154" t="s">
        <v>59</v>
      </c>
      <c r="K154" t="s">
        <v>26</v>
      </c>
      <c r="L154" t="s">
        <v>25</v>
      </c>
      <c r="M154" t="s">
        <v>63</v>
      </c>
      <c r="N154" t="s">
        <v>428</v>
      </c>
      <c r="O154">
        <v>1011</v>
      </c>
      <c r="P154" t="s">
        <v>432</v>
      </c>
      <c r="Q154" s="5" t="s">
        <v>432</v>
      </c>
      <c r="R154" s="4">
        <v>44578.385706018518</v>
      </c>
      <c r="S154" s="4">
        <v>44623.385706018518</v>
      </c>
      <c r="T154" s="4" t="s">
        <v>22</v>
      </c>
    </row>
    <row r="155" spans="1:20" x14ac:dyDescent="0.2">
      <c r="A155">
        <v>4449</v>
      </c>
      <c r="B155" t="s">
        <v>20</v>
      </c>
      <c r="C155" t="s">
        <v>428</v>
      </c>
      <c r="D155" s="4">
        <v>44728.443763310184</v>
      </c>
      <c r="E155" s="4">
        <v>44762.062303043982</v>
      </c>
      <c r="F155">
        <v>4449</v>
      </c>
      <c r="G155" t="s">
        <v>252</v>
      </c>
      <c r="H155" t="s">
        <v>72</v>
      </c>
      <c r="I155" t="s">
        <v>22</v>
      </c>
      <c r="J155" t="s">
        <v>251</v>
      </c>
      <c r="K155" t="s">
        <v>28</v>
      </c>
      <c r="L155" t="s">
        <v>25</v>
      </c>
      <c r="M155" t="s">
        <v>63</v>
      </c>
      <c r="N155" t="s">
        <v>428</v>
      </c>
      <c r="O155">
        <v>1057</v>
      </c>
      <c r="P155" t="s">
        <v>428</v>
      </c>
      <c r="Q155" s="5" t="s">
        <v>428</v>
      </c>
      <c r="R155" s="4">
        <v>44728.439814814818</v>
      </c>
      <c r="S155" s="4">
        <v>44858.439814814818</v>
      </c>
      <c r="T155" s="4">
        <v>44732.449992048612</v>
      </c>
    </row>
    <row r="156" spans="1:20" x14ac:dyDescent="0.2">
      <c r="A156">
        <v>3987</v>
      </c>
      <c r="B156" t="s">
        <v>20</v>
      </c>
      <c r="C156" t="s">
        <v>429</v>
      </c>
      <c r="D156" s="4">
        <v>44641.735259340283</v>
      </c>
      <c r="E156" s="4">
        <v>44751.004017789353</v>
      </c>
      <c r="F156">
        <v>3987</v>
      </c>
      <c r="G156" t="s">
        <v>253</v>
      </c>
      <c r="H156" t="s">
        <v>72</v>
      </c>
      <c r="I156" t="s">
        <v>69</v>
      </c>
      <c r="J156" t="s">
        <v>251</v>
      </c>
      <c r="K156" t="s">
        <v>29</v>
      </c>
      <c r="L156" t="s">
        <v>25</v>
      </c>
      <c r="M156" t="s">
        <v>63</v>
      </c>
      <c r="N156" t="s">
        <v>428</v>
      </c>
      <c r="O156">
        <v>1077</v>
      </c>
      <c r="P156" t="s">
        <v>429</v>
      </c>
      <c r="Q156" s="5" t="s">
        <v>429</v>
      </c>
      <c r="R156" s="4">
        <v>44641.707465277781</v>
      </c>
      <c r="S156" s="4">
        <v>44686.707465277781</v>
      </c>
      <c r="T156" s="4">
        <v>44641.735646261572</v>
      </c>
    </row>
    <row r="157" spans="1:20" x14ac:dyDescent="0.2">
      <c r="A157">
        <v>3763</v>
      </c>
      <c r="B157" t="s">
        <v>20</v>
      </c>
      <c r="C157" t="s">
        <v>432</v>
      </c>
      <c r="D157" s="4">
        <v>44585.766901886571</v>
      </c>
      <c r="E157" s="4">
        <v>44636.374502893515</v>
      </c>
      <c r="F157">
        <v>3763</v>
      </c>
      <c r="G157" t="s">
        <v>254</v>
      </c>
      <c r="H157" t="s">
        <v>71</v>
      </c>
      <c r="I157" t="s">
        <v>69</v>
      </c>
      <c r="J157" t="s">
        <v>55</v>
      </c>
      <c r="K157" t="s">
        <v>26</v>
      </c>
      <c r="L157" t="s">
        <v>25</v>
      </c>
      <c r="M157" t="s">
        <v>63</v>
      </c>
      <c r="N157" t="s">
        <v>428</v>
      </c>
      <c r="O157">
        <v>1093</v>
      </c>
      <c r="P157" t="s">
        <v>432</v>
      </c>
      <c r="Q157" s="5" t="s">
        <v>432</v>
      </c>
      <c r="R157" s="4">
        <v>44585.757002314815</v>
      </c>
      <c r="S157" s="4">
        <v>44630.757002314815</v>
      </c>
      <c r="T157" s="4">
        <v>44585.767096331023</v>
      </c>
    </row>
    <row r="158" spans="1:20" x14ac:dyDescent="0.2">
      <c r="A158">
        <v>3897</v>
      </c>
      <c r="B158" t="s">
        <v>20</v>
      </c>
      <c r="C158" t="s">
        <v>435</v>
      </c>
      <c r="D158" s="4">
        <v>44617.601170636575</v>
      </c>
      <c r="E158" s="4">
        <v>44700.709884340278</v>
      </c>
      <c r="F158">
        <v>3897</v>
      </c>
      <c r="G158" t="s">
        <v>255</v>
      </c>
      <c r="H158" t="s">
        <v>73</v>
      </c>
      <c r="I158" t="s">
        <v>69</v>
      </c>
      <c r="J158" t="s">
        <v>256</v>
      </c>
      <c r="K158" t="s">
        <v>29</v>
      </c>
      <c r="L158" t="s">
        <v>25</v>
      </c>
      <c r="M158" t="s">
        <v>63</v>
      </c>
      <c r="N158" t="s">
        <v>428</v>
      </c>
      <c r="O158">
        <v>1099</v>
      </c>
      <c r="P158" t="s">
        <v>435</v>
      </c>
      <c r="Q158" s="5" t="s">
        <v>435</v>
      </c>
      <c r="R158" s="4">
        <v>44617.593124999999</v>
      </c>
      <c r="S158" s="4">
        <v>44662.593124999999</v>
      </c>
      <c r="T158" s="4">
        <v>44617.604465706019</v>
      </c>
    </row>
    <row r="159" spans="1:20" x14ac:dyDescent="0.2">
      <c r="A159">
        <v>4165</v>
      </c>
      <c r="B159" t="s">
        <v>20</v>
      </c>
      <c r="C159" t="s">
        <v>435</v>
      </c>
      <c r="D159" s="4">
        <v>44677.364306365744</v>
      </c>
      <c r="E159" s="4">
        <v>44677.369646956016</v>
      </c>
      <c r="F159">
        <v>4165</v>
      </c>
      <c r="G159" t="s">
        <v>257</v>
      </c>
      <c r="H159" t="s">
        <v>66</v>
      </c>
      <c r="I159" t="s">
        <v>22</v>
      </c>
      <c r="J159" t="s">
        <v>258</v>
      </c>
      <c r="K159" t="s">
        <v>26</v>
      </c>
      <c r="L159" t="s">
        <v>25</v>
      </c>
      <c r="M159" t="s">
        <v>63</v>
      </c>
      <c r="N159" t="s">
        <v>428</v>
      </c>
      <c r="O159">
        <v>1088</v>
      </c>
      <c r="P159" t="s">
        <v>435</v>
      </c>
      <c r="Q159" t="s">
        <v>435</v>
      </c>
      <c r="R159" s="4">
        <v>44677.36146990741</v>
      </c>
      <c r="S159" s="4">
        <v>44722.36146990741</v>
      </c>
      <c r="T159" s="4" t="s">
        <v>22</v>
      </c>
    </row>
    <row r="160" spans="1:20" x14ac:dyDescent="0.2">
      <c r="A160">
        <v>4353</v>
      </c>
      <c r="B160" t="s">
        <v>20</v>
      </c>
      <c r="C160" t="s">
        <v>436</v>
      </c>
      <c r="D160" s="4">
        <v>44705.503834722222</v>
      </c>
      <c r="E160" s="4">
        <v>44740.619865011577</v>
      </c>
      <c r="F160">
        <v>4353</v>
      </c>
      <c r="G160" t="s">
        <v>259</v>
      </c>
      <c r="H160" t="s">
        <v>72</v>
      </c>
      <c r="I160" t="s">
        <v>22</v>
      </c>
      <c r="J160" t="s">
        <v>258</v>
      </c>
      <c r="K160" t="s">
        <v>27</v>
      </c>
      <c r="L160" t="s">
        <v>25</v>
      </c>
      <c r="M160" t="s">
        <v>63</v>
      </c>
      <c r="N160" t="s">
        <v>428</v>
      </c>
      <c r="O160">
        <v>1071</v>
      </c>
      <c r="P160" t="s">
        <v>436</v>
      </c>
      <c r="Q160" s="5" t="s">
        <v>436</v>
      </c>
      <c r="R160" s="4">
        <v>44705</v>
      </c>
      <c r="S160" s="4">
        <v>44927</v>
      </c>
      <c r="T160" s="4">
        <v>44705.505078738424</v>
      </c>
    </row>
    <row r="161" spans="1:20" x14ac:dyDescent="0.2">
      <c r="A161">
        <v>4256</v>
      </c>
      <c r="B161" t="s">
        <v>20</v>
      </c>
      <c r="C161" t="s">
        <v>433</v>
      </c>
      <c r="D161" s="4">
        <v>44693.457039155088</v>
      </c>
      <c r="E161" s="4">
        <v>44746.617557210644</v>
      </c>
      <c r="F161">
        <v>4256</v>
      </c>
      <c r="G161" t="s">
        <v>261</v>
      </c>
      <c r="H161" t="s">
        <v>66</v>
      </c>
      <c r="I161" t="s">
        <v>22</v>
      </c>
      <c r="J161" t="s">
        <v>262</v>
      </c>
      <c r="K161" t="s">
        <v>27</v>
      </c>
      <c r="L161" t="s">
        <v>25</v>
      </c>
      <c r="M161" t="s">
        <v>63</v>
      </c>
      <c r="N161" t="s">
        <v>428</v>
      </c>
      <c r="O161">
        <v>1040</v>
      </c>
      <c r="P161" t="s">
        <v>433</v>
      </c>
      <c r="Q161" s="5" t="s">
        <v>433</v>
      </c>
      <c r="R161" s="4">
        <v>44693.455659722225</v>
      </c>
      <c r="S161" s="4">
        <v>44926.455659722225</v>
      </c>
      <c r="T161" s="4">
        <v>44697.424777928238</v>
      </c>
    </row>
    <row r="162" spans="1:20" x14ac:dyDescent="0.2">
      <c r="A162">
        <v>3790</v>
      </c>
      <c r="B162" t="s">
        <v>20</v>
      </c>
      <c r="C162" t="s">
        <v>435</v>
      </c>
      <c r="D162" s="4">
        <v>44595.421795983799</v>
      </c>
      <c r="E162" s="4">
        <v>44677.399710879632</v>
      </c>
      <c r="F162">
        <v>3790</v>
      </c>
      <c r="G162" t="s">
        <v>263</v>
      </c>
      <c r="H162" t="s">
        <v>66</v>
      </c>
      <c r="I162" t="s">
        <v>69</v>
      </c>
      <c r="J162" t="s">
        <v>260</v>
      </c>
      <c r="K162" t="s">
        <v>29</v>
      </c>
      <c r="L162" t="s">
        <v>25</v>
      </c>
      <c r="M162" t="s">
        <v>63</v>
      </c>
      <c r="N162" t="s">
        <v>428</v>
      </c>
      <c r="O162">
        <v>1005</v>
      </c>
      <c r="P162" t="s">
        <v>435</v>
      </c>
      <c r="Q162" s="5" t="s">
        <v>435</v>
      </c>
      <c r="R162" s="4">
        <v>44595.406099537038</v>
      </c>
      <c r="S162" s="4">
        <v>44640.406099537038</v>
      </c>
      <c r="T162" s="4">
        <v>44595.604638541663</v>
      </c>
    </row>
    <row r="163" spans="1:20" x14ac:dyDescent="0.2">
      <c r="A163">
        <v>3792</v>
      </c>
      <c r="B163" t="s">
        <v>20</v>
      </c>
      <c r="C163" t="s">
        <v>436</v>
      </c>
      <c r="D163" s="4">
        <v>44595.615100115741</v>
      </c>
      <c r="E163" s="4">
        <v>44727.662736689817</v>
      </c>
      <c r="F163">
        <v>3792</v>
      </c>
      <c r="G163" t="s">
        <v>264</v>
      </c>
      <c r="H163" t="s">
        <v>66</v>
      </c>
      <c r="I163" t="s">
        <v>69</v>
      </c>
      <c r="J163" t="s">
        <v>260</v>
      </c>
      <c r="K163" t="s">
        <v>30</v>
      </c>
      <c r="L163" t="s">
        <v>25</v>
      </c>
      <c r="M163" t="s">
        <v>63</v>
      </c>
      <c r="N163" t="s">
        <v>428</v>
      </c>
      <c r="O163">
        <v>1011</v>
      </c>
      <c r="P163" t="s">
        <v>436</v>
      </c>
      <c r="Q163" s="5" t="s">
        <v>436</v>
      </c>
      <c r="R163" s="4">
        <v>44595.610393518517</v>
      </c>
      <c r="S163" s="4">
        <v>44640.610393518517</v>
      </c>
      <c r="T163" s="4">
        <v>44595.699680092592</v>
      </c>
    </row>
    <row r="164" spans="1:20" x14ac:dyDescent="0.2">
      <c r="A164">
        <v>4098</v>
      </c>
      <c r="B164" t="s">
        <v>20</v>
      </c>
      <c r="C164" t="s">
        <v>428</v>
      </c>
      <c r="D164" s="4">
        <v>44658.500261689813</v>
      </c>
      <c r="E164" s="4">
        <v>44726.502190162042</v>
      </c>
      <c r="F164">
        <v>4098</v>
      </c>
      <c r="G164" t="s">
        <v>265</v>
      </c>
      <c r="H164" t="s">
        <v>66</v>
      </c>
      <c r="I164" t="s">
        <v>69</v>
      </c>
      <c r="J164" t="s">
        <v>58</v>
      </c>
      <c r="K164" t="s">
        <v>24</v>
      </c>
      <c r="L164" t="s">
        <v>25</v>
      </c>
      <c r="M164" t="s">
        <v>63</v>
      </c>
      <c r="N164" t="s">
        <v>428</v>
      </c>
      <c r="O164">
        <v>1011</v>
      </c>
      <c r="P164" t="s">
        <v>428</v>
      </c>
      <c r="Q164" s="5" t="s">
        <v>428</v>
      </c>
      <c r="R164" s="4">
        <v>44658</v>
      </c>
      <c r="S164" s="4">
        <v>44898</v>
      </c>
      <c r="T164" s="4">
        <v>44662.444559687501</v>
      </c>
    </row>
    <row r="165" spans="1:20" x14ac:dyDescent="0.2">
      <c r="A165">
        <v>4078</v>
      </c>
      <c r="B165" t="s">
        <v>20</v>
      </c>
      <c r="C165" t="s">
        <v>429</v>
      </c>
      <c r="D165" s="4">
        <v>44656.721617048614</v>
      </c>
      <c r="E165" s="4">
        <v>44711.727551388889</v>
      </c>
      <c r="F165">
        <v>4078</v>
      </c>
      <c r="G165" t="s">
        <v>266</v>
      </c>
      <c r="H165" t="s">
        <v>66</v>
      </c>
      <c r="I165" t="s">
        <v>69</v>
      </c>
      <c r="J165" t="s">
        <v>58</v>
      </c>
      <c r="K165" t="s">
        <v>26</v>
      </c>
      <c r="L165" t="s">
        <v>25</v>
      </c>
      <c r="M165" t="s">
        <v>63</v>
      </c>
      <c r="N165" t="s">
        <v>428</v>
      </c>
      <c r="O165">
        <v>1037</v>
      </c>
      <c r="P165" t="s">
        <v>429</v>
      </c>
      <c r="Q165" s="5" t="s">
        <v>429</v>
      </c>
      <c r="R165" s="4">
        <v>44656.688819444447</v>
      </c>
      <c r="S165" s="4">
        <v>44701.688819444447</v>
      </c>
      <c r="T165" s="4">
        <v>44656.722212731482</v>
      </c>
    </row>
    <row r="166" spans="1:20" x14ac:dyDescent="0.2">
      <c r="A166">
        <v>4025</v>
      </c>
      <c r="B166" t="s">
        <v>20</v>
      </c>
      <c r="C166" t="s">
        <v>430</v>
      </c>
      <c r="D166" s="4">
        <v>44650.470410729169</v>
      </c>
      <c r="E166" s="4">
        <v>44697.505310335648</v>
      </c>
      <c r="F166">
        <v>4025</v>
      </c>
      <c r="G166" t="s">
        <v>267</v>
      </c>
      <c r="H166" t="s">
        <v>66</v>
      </c>
      <c r="I166" t="s">
        <v>69</v>
      </c>
      <c r="J166" t="s">
        <v>58</v>
      </c>
      <c r="K166" t="s">
        <v>27</v>
      </c>
      <c r="L166" t="s">
        <v>25</v>
      </c>
      <c r="M166" t="s">
        <v>63</v>
      </c>
      <c r="N166" t="s">
        <v>428</v>
      </c>
      <c r="O166">
        <v>1002</v>
      </c>
      <c r="P166" t="s">
        <v>430</v>
      </c>
      <c r="Q166" t="s">
        <v>430</v>
      </c>
      <c r="R166" s="4">
        <v>44650.468634259261</v>
      </c>
      <c r="S166" s="4">
        <v>44695.468634259261</v>
      </c>
      <c r="T166" s="4">
        <v>44650.480258530093</v>
      </c>
    </row>
    <row r="167" spans="1:20" x14ac:dyDescent="0.2">
      <c r="A167">
        <v>3854</v>
      </c>
      <c r="B167" t="s">
        <v>20</v>
      </c>
      <c r="C167" t="s">
        <v>431</v>
      </c>
      <c r="D167" s="4">
        <v>44613.465984409726</v>
      </c>
      <c r="E167" s="4">
        <v>44750.70098321759</v>
      </c>
      <c r="F167">
        <v>3854</v>
      </c>
      <c r="G167" t="s">
        <v>268</v>
      </c>
      <c r="H167" t="s">
        <v>66</v>
      </c>
      <c r="I167" t="s">
        <v>69</v>
      </c>
      <c r="J167" t="s">
        <v>58</v>
      </c>
      <c r="K167" t="s">
        <v>28</v>
      </c>
      <c r="L167" t="s">
        <v>25</v>
      </c>
      <c r="M167" t="s">
        <v>63</v>
      </c>
      <c r="N167" t="s">
        <v>428</v>
      </c>
      <c r="O167">
        <v>1091</v>
      </c>
      <c r="P167" t="s">
        <v>431</v>
      </c>
      <c r="Q167" s="5" t="s">
        <v>431</v>
      </c>
      <c r="R167" s="4">
        <v>44613.463877314818</v>
      </c>
      <c r="S167" s="4">
        <v>44792.463877314818</v>
      </c>
      <c r="T167" s="4">
        <v>44613.466143784724</v>
      </c>
    </row>
    <row r="168" spans="1:20" x14ac:dyDescent="0.2">
      <c r="A168">
        <v>3789</v>
      </c>
      <c r="B168" t="s">
        <v>20</v>
      </c>
      <c r="C168" t="s">
        <v>432</v>
      </c>
      <c r="D168" s="4">
        <v>44595.408062766204</v>
      </c>
      <c r="E168" s="4">
        <v>44757.650643946756</v>
      </c>
      <c r="F168">
        <v>3789</v>
      </c>
      <c r="G168" t="s">
        <v>269</v>
      </c>
      <c r="H168" t="s">
        <v>66</v>
      </c>
      <c r="I168" t="s">
        <v>69</v>
      </c>
      <c r="J168" t="s">
        <v>58</v>
      </c>
      <c r="K168" t="s">
        <v>29</v>
      </c>
      <c r="L168" t="s">
        <v>25</v>
      </c>
      <c r="M168" t="s">
        <v>63</v>
      </c>
      <c r="N168" t="s">
        <v>428</v>
      </c>
      <c r="O168">
        <v>1026</v>
      </c>
      <c r="P168" t="s">
        <v>432</v>
      </c>
      <c r="Q168" s="5" t="s">
        <v>432</v>
      </c>
      <c r="R168" s="4">
        <v>44595.38553240741</v>
      </c>
      <c r="S168" s="4">
        <v>44640.38553240741</v>
      </c>
      <c r="T168" s="4">
        <v>44595.408379201392</v>
      </c>
    </row>
    <row r="169" spans="1:20" x14ac:dyDescent="0.2">
      <c r="A169">
        <v>3722</v>
      </c>
      <c r="B169" t="s">
        <v>20</v>
      </c>
      <c r="C169" t="s">
        <v>433</v>
      </c>
      <c r="D169" s="4">
        <v>44574.88418148148</v>
      </c>
      <c r="E169" s="4">
        <v>44711.720772685185</v>
      </c>
      <c r="F169">
        <v>3722</v>
      </c>
      <c r="G169" t="s">
        <v>270</v>
      </c>
      <c r="H169" t="s">
        <v>66</v>
      </c>
      <c r="I169" t="s">
        <v>69</v>
      </c>
      <c r="J169" t="s">
        <v>58</v>
      </c>
      <c r="K169" t="s">
        <v>30</v>
      </c>
      <c r="L169" t="s">
        <v>25</v>
      </c>
      <c r="M169" t="s">
        <v>63</v>
      </c>
      <c r="N169" t="s">
        <v>428</v>
      </c>
      <c r="O169">
        <v>1045</v>
      </c>
      <c r="P169" t="s">
        <v>433</v>
      </c>
      <c r="Q169" s="5" t="s">
        <v>433</v>
      </c>
      <c r="R169" s="4">
        <v>44574.876689814817</v>
      </c>
      <c r="S169" s="4">
        <v>44619.876689814817</v>
      </c>
      <c r="T169" s="4">
        <v>44578.602774733794</v>
      </c>
    </row>
    <row r="170" spans="1:20" x14ac:dyDescent="0.2">
      <c r="A170">
        <v>4326</v>
      </c>
      <c r="B170" t="s">
        <v>20</v>
      </c>
      <c r="C170" t="s">
        <v>435</v>
      </c>
      <c r="D170" s="4">
        <v>44701.471347222221</v>
      </c>
      <c r="E170" s="4">
        <v>44754.820993946756</v>
      </c>
      <c r="F170">
        <v>4326</v>
      </c>
      <c r="G170" t="s">
        <v>271</v>
      </c>
      <c r="H170" t="s">
        <v>71</v>
      </c>
      <c r="I170" t="s">
        <v>22</v>
      </c>
      <c r="J170" t="s">
        <v>58</v>
      </c>
      <c r="K170" t="s">
        <v>26</v>
      </c>
      <c r="L170" t="s">
        <v>25</v>
      </c>
      <c r="M170" t="s">
        <v>63</v>
      </c>
      <c r="N170" t="s">
        <v>428</v>
      </c>
      <c r="O170">
        <v>1007</v>
      </c>
      <c r="P170" t="s">
        <v>435</v>
      </c>
      <c r="Q170" s="5" t="s">
        <v>435</v>
      </c>
      <c r="R170" s="4">
        <v>44701.4687962963</v>
      </c>
      <c r="S170" s="4">
        <v>44834.4687962963</v>
      </c>
      <c r="T170" s="4">
        <v>44701.474503206016</v>
      </c>
    </row>
    <row r="171" spans="1:20" x14ac:dyDescent="0.2">
      <c r="A171">
        <v>4650</v>
      </c>
      <c r="B171" t="s">
        <v>20</v>
      </c>
      <c r="C171" t="s">
        <v>436</v>
      </c>
      <c r="D171" s="4">
        <v>44748.707317673608</v>
      </c>
      <c r="E171" s="4">
        <v>44750.00658700231</v>
      </c>
      <c r="F171">
        <v>4650</v>
      </c>
      <c r="G171" t="s">
        <v>272</v>
      </c>
      <c r="H171" t="s">
        <v>72</v>
      </c>
      <c r="I171" t="s">
        <v>22</v>
      </c>
      <c r="J171" t="s">
        <v>58</v>
      </c>
      <c r="K171" t="s">
        <v>27</v>
      </c>
      <c r="L171" t="s">
        <v>25</v>
      </c>
      <c r="M171" t="s">
        <v>63</v>
      </c>
      <c r="N171" t="s">
        <v>428</v>
      </c>
      <c r="O171">
        <v>1085</v>
      </c>
      <c r="P171" t="s">
        <v>436</v>
      </c>
      <c r="Q171" s="5" t="s">
        <v>436</v>
      </c>
      <c r="R171" s="4">
        <v>44748</v>
      </c>
      <c r="S171" s="4">
        <v>44925</v>
      </c>
      <c r="T171" s="4">
        <v>44749.609071099534</v>
      </c>
    </row>
    <row r="172" spans="1:20" x14ac:dyDescent="0.2">
      <c r="A172">
        <v>4254</v>
      </c>
      <c r="B172" t="s">
        <v>20</v>
      </c>
      <c r="C172" t="s">
        <v>429</v>
      </c>
      <c r="D172" s="4">
        <v>44692.693528553245</v>
      </c>
      <c r="E172" s="4">
        <v>44754.384534722223</v>
      </c>
      <c r="F172">
        <v>4254</v>
      </c>
      <c r="G172" t="s">
        <v>274</v>
      </c>
      <c r="H172" t="s">
        <v>66</v>
      </c>
      <c r="I172" t="s">
        <v>22</v>
      </c>
      <c r="J172" t="s">
        <v>273</v>
      </c>
      <c r="K172" t="s">
        <v>29</v>
      </c>
      <c r="L172" t="s">
        <v>25</v>
      </c>
      <c r="M172" t="s">
        <v>63</v>
      </c>
      <c r="N172" t="s">
        <v>428</v>
      </c>
      <c r="O172">
        <v>1013</v>
      </c>
      <c r="P172" t="s">
        <v>429</v>
      </c>
      <c r="Q172" s="5" t="s">
        <v>429</v>
      </c>
      <c r="R172" s="4">
        <v>44692.690023148149</v>
      </c>
      <c r="S172" s="4">
        <v>44906.690023148149</v>
      </c>
      <c r="T172" s="4">
        <v>44692.693772534723</v>
      </c>
    </row>
    <row r="173" spans="1:20" x14ac:dyDescent="0.2">
      <c r="A173">
        <v>4307</v>
      </c>
      <c r="B173" t="s">
        <v>20</v>
      </c>
      <c r="C173" t="s">
        <v>430</v>
      </c>
      <c r="D173" s="4">
        <v>44698.497870405088</v>
      </c>
      <c r="E173" s="4">
        <v>44749.582686921291</v>
      </c>
      <c r="F173">
        <v>4307</v>
      </c>
      <c r="G173" t="s">
        <v>275</v>
      </c>
      <c r="H173" t="s">
        <v>66</v>
      </c>
      <c r="I173" t="s">
        <v>22</v>
      </c>
      <c r="J173" t="s">
        <v>273</v>
      </c>
      <c r="K173" t="s">
        <v>30</v>
      </c>
      <c r="L173" t="s">
        <v>25</v>
      </c>
      <c r="M173" t="s">
        <v>63</v>
      </c>
      <c r="N173" t="s">
        <v>428</v>
      </c>
      <c r="O173">
        <v>1021</v>
      </c>
      <c r="P173" t="s">
        <v>430</v>
      </c>
      <c r="Q173" s="5" t="s">
        <v>430</v>
      </c>
      <c r="R173" s="4">
        <v>44698.495150462964</v>
      </c>
      <c r="S173" s="4">
        <v>44809.495150462964</v>
      </c>
      <c r="T173" s="4">
        <v>44699.417244131946</v>
      </c>
    </row>
    <row r="174" spans="1:20" x14ac:dyDescent="0.2">
      <c r="A174">
        <v>4384</v>
      </c>
      <c r="B174" t="s">
        <v>20</v>
      </c>
      <c r="C174" t="s">
        <v>431</v>
      </c>
      <c r="D174" s="4">
        <v>44715.619708599537</v>
      </c>
      <c r="E174" s="4">
        <v>44746.469103935189</v>
      </c>
      <c r="F174">
        <v>4384</v>
      </c>
      <c r="G174" t="s">
        <v>276</v>
      </c>
      <c r="H174" t="s">
        <v>66</v>
      </c>
      <c r="I174" t="s">
        <v>22</v>
      </c>
      <c r="J174" t="s">
        <v>273</v>
      </c>
      <c r="K174" t="s">
        <v>24</v>
      </c>
      <c r="L174" t="s">
        <v>25</v>
      </c>
      <c r="M174" t="s">
        <v>63</v>
      </c>
      <c r="N174" t="s">
        <v>428</v>
      </c>
      <c r="O174">
        <v>1031</v>
      </c>
      <c r="P174" t="s">
        <v>431</v>
      </c>
      <c r="Q174" s="5" t="s">
        <v>431</v>
      </c>
      <c r="R174" s="4">
        <v>44715.617349537039</v>
      </c>
      <c r="S174" s="4">
        <v>44926.617349537039</v>
      </c>
      <c r="T174" s="4">
        <v>44715.693222337963</v>
      </c>
    </row>
    <row r="175" spans="1:20" x14ac:dyDescent="0.2">
      <c r="A175">
        <v>4385</v>
      </c>
      <c r="B175" t="s">
        <v>20</v>
      </c>
      <c r="C175" t="s">
        <v>432</v>
      </c>
      <c r="D175" s="4">
        <v>44715.623342476858</v>
      </c>
      <c r="E175" s="4">
        <v>44743.728623877316</v>
      </c>
      <c r="F175">
        <v>4385</v>
      </c>
      <c r="G175" t="s">
        <v>277</v>
      </c>
      <c r="H175" t="s">
        <v>66</v>
      </c>
      <c r="I175" t="s">
        <v>22</v>
      </c>
      <c r="J175" t="s">
        <v>273</v>
      </c>
      <c r="K175" t="s">
        <v>26</v>
      </c>
      <c r="L175" t="s">
        <v>25</v>
      </c>
      <c r="M175" t="s">
        <v>63</v>
      </c>
      <c r="N175" t="s">
        <v>428</v>
      </c>
      <c r="O175">
        <v>1042</v>
      </c>
      <c r="P175" t="s">
        <v>432</v>
      </c>
      <c r="Q175" s="5" t="s">
        <v>432</v>
      </c>
      <c r="R175" s="4">
        <v>44715.622013888889</v>
      </c>
      <c r="S175" s="4">
        <v>44926.622013888889</v>
      </c>
      <c r="T175" s="4">
        <v>44715.688536111113</v>
      </c>
    </row>
    <row r="176" spans="1:20" x14ac:dyDescent="0.2">
      <c r="A176">
        <v>4420</v>
      </c>
      <c r="B176" t="s">
        <v>20</v>
      </c>
      <c r="C176" t="s">
        <v>433</v>
      </c>
      <c r="D176" s="4">
        <v>44721.449881365734</v>
      </c>
      <c r="E176" s="4">
        <v>44741.668987812503</v>
      </c>
      <c r="F176">
        <v>4420</v>
      </c>
      <c r="G176" t="s">
        <v>278</v>
      </c>
      <c r="H176" t="s">
        <v>71</v>
      </c>
      <c r="I176" t="s">
        <v>22</v>
      </c>
      <c r="J176" t="s">
        <v>273</v>
      </c>
      <c r="K176" t="s">
        <v>27</v>
      </c>
      <c r="L176" t="s">
        <v>25</v>
      </c>
      <c r="M176" t="s">
        <v>63</v>
      </c>
      <c r="N176" t="s">
        <v>428</v>
      </c>
      <c r="O176">
        <v>1005</v>
      </c>
      <c r="P176" t="s">
        <v>433</v>
      </c>
      <c r="Q176" s="5" t="s">
        <v>433</v>
      </c>
      <c r="R176" s="4">
        <v>44721.447731481479</v>
      </c>
      <c r="S176" s="4">
        <v>44802.447731481479</v>
      </c>
      <c r="T176" s="4">
        <v>44721.450173726851</v>
      </c>
    </row>
    <row r="177" spans="1:20" x14ac:dyDescent="0.2">
      <c r="A177">
        <v>3881</v>
      </c>
      <c r="B177" t="s">
        <v>20</v>
      </c>
      <c r="C177" t="s">
        <v>434</v>
      </c>
      <c r="D177" s="4">
        <v>44615.672706944446</v>
      </c>
      <c r="E177" s="4">
        <v>44691.615082175929</v>
      </c>
      <c r="F177">
        <v>3881</v>
      </c>
      <c r="G177" t="s">
        <v>279</v>
      </c>
      <c r="H177" t="s">
        <v>66</v>
      </c>
      <c r="I177" t="s">
        <v>69</v>
      </c>
      <c r="J177" t="s">
        <v>273</v>
      </c>
      <c r="K177" t="s">
        <v>28</v>
      </c>
      <c r="L177" t="s">
        <v>25</v>
      </c>
      <c r="M177" t="s">
        <v>63</v>
      </c>
      <c r="N177" t="s">
        <v>428</v>
      </c>
      <c r="O177">
        <v>1047</v>
      </c>
      <c r="P177" t="s">
        <v>434</v>
      </c>
      <c r="Q177" s="5" t="s">
        <v>434</v>
      </c>
      <c r="R177" s="4">
        <v>44615.65042824074</v>
      </c>
      <c r="S177" s="4">
        <v>44660.65042824074</v>
      </c>
      <c r="T177" s="4">
        <v>44615.673158761572</v>
      </c>
    </row>
    <row r="178" spans="1:20" x14ac:dyDescent="0.2">
      <c r="A178">
        <v>4678</v>
      </c>
      <c r="B178" t="s">
        <v>20</v>
      </c>
      <c r="C178" t="s">
        <v>433</v>
      </c>
      <c r="D178" s="4">
        <v>44753.741571562503</v>
      </c>
      <c r="E178" s="4">
        <v>44754.478659409724</v>
      </c>
      <c r="F178">
        <v>4678</v>
      </c>
      <c r="G178" t="s">
        <v>280</v>
      </c>
      <c r="H178" t="s">
        <v>72</v>
      </c>
      <c r="I178" t="s">
        <v>22</v>
      </c>
      <c r="J178" t="s">
        <v>57</v>
      </c>
      <c r="K178" t="s">
        <v>27</v>
      </c>
      <c r="L178" t="s">
        <v>25</v>
      </c>
      <c r="M178" t="s">
        <v>63</v>
      </c>
      <c r="N178" t="s">
        <v>428</v>
      </c>
      <c r="O178">
        <v>1024</v>
      </c>
      <c r="P178" t="s">
        <v>433</v>
      </c>
      <c r="Q178" t="s">
        <v>433</v>
      </c>
      <c r="R178" s="4">
        <v>44753</v>
      </c>
      <c r="S178" s="4">
        <v>44798</v>
      </c>
      <c r="T178" s="4">
        <v>44754.474747418979</v>
      </c>
    </row>
    <row r="179" spans="1:20" x14ac:dyDescent="0.2">
      <c r="A179">
        <v>3877</v>
      </c>
      <c r="B179" t="s">
        <v>20</v>
      </c>
      <c r="C179" t="s">
        <v>434</v>
      </c>
      <c r="D179" s="4">
        <v>44615.490673692133</v>
      </c>
      <c r="E179" s="4">
        <v>44641.435494826394</v>
      </c>
      <c r="F179">
        <v>3877</v>
      </c>
      <c r="G179" t="s">
        <v>281</v>
      </c>
      <c r="H179" t="s">
        <v>66</v>
      </c>
      <c r="I179" t="s">
        <v>69</v>
      </c>
      <c r="J179" t="s">
        <v>282</v>
      </c>
      <c r="K179" t="s">
        <v>28</v>
      </c>
      <c r="L179" t="s">
        <v>25</v>
      </c>
      <c r="M179" t="s">
        <v>63</v>
      </c>
      <c r="N179" t="s">
        <v>428</v>
      </c>
      <c r="O179">
        <v>1017</v>
      </c>
      <c r="P179" t="s">
        <v>434</v>
      </c>
      <c r="Q179" s="5" t="s">
        <v>434</v>
      </c>
      <c r="R179" s="4">
        <v>44615.489305555559</v>
      </c>
      <c r="S179" s="4">
        <v>44786.489305555559</v>
      </c>
      <c r="T179" s="4">
        <v>44616.575049733794</v>
      </c>
    </row>
    <row r="180" spans="1:20" x14ac:dyDescent="0.2">
      <c r="A180">
        <v>4499</v>
      </c>
      <c r="B180" t="s">
        <v>20</v>
      </c>
      <c r="C180" t="s">
        <v>429</v>
      </c>
      <c r="D180" s="4">
        <v>44733.426116782408</v>
      </c>
      <c r="E180" s="4">
        <v>44756.055506099539</v>
      </c>
      <c r="F180">
        <v>4499</v>
      </c>
      <c r="G180" t="s">
        <v>283</v>
      </c>
      <c r="H180" t="s">
        <v>72</v>
      </c>
      <c r="I180" t="s">
        <v>22</v>
      </c>
      <c r="J180" t="s">
        <v>284</v>
      </c>
      <c r="K180" t="s">
        <v>26</v>
      </c>
      <c r="L180" t="s">
        <v>25</v>
      </c>
      <c r="M180" t="s">
        <v>63</v>
      </c>
      <c r="N180" t="s">
        <v>428</v>
      </c>
      <c r="O180">
        <v>1077</v>
      </c>
      <c r="P180" t="s">
        <v>429</v>
      </c>
      <c r="Q180" t="s">
        <v>429</v>
      </c>
      <c r="R180" s="4">
        <v>44733.413252314815</v>
      </c>
      <c r="S180" s="4">
        <v>44778.413252314815</v>
      </c>
      <c r="T180" s="4">
        <v>44733.436603622686</v>
      </c>
    </row>
    <row r="181" spans="1:20" x14ac:dyDescent="0.2">
      <c r="A181">
        <v>3703</v>
      </c>
      <c r="B181" t="s">
        <v>20</v>
      </c>
      <c r="C181" t="s">
        <v>434</v>
      </c>
      <c r="D181" s="4">
        <v>44573.470889004631</v>
      </c>
      <c r="E181" s="4">
        <v>44593.648611689809</v>
      </c>
      <c r="F181">
        <v>3703</v>
      </c>
      <c r="G181" t="s">
        <v>286</v>
      </c>
      <c r="H181" t="s">
        <v>66</v>
      </c>
      <c r="I181" t="s">
        <v>69</v>
      </c>
      <c r="J181" t="s">
        <v>285</v>
      </c>
      <c r="K181" t="s">
        <v>24</v>
      </c>
      <c r="L181" t="s">
        <v>25</v>
      </c>
      <c r="M181" t="s">
        <v>63</v>
      </c>
      <c r="N181" t="s">
        <v>428</v>
      </c>
      <c r="O181">
        <v>1035</v>
      </c>
      <c r="P181" t="s">
        <v>434</v>
      </c>
      <c r="Q181" s="5" t="s">
        <v>434</v>
      </c>
      <c r="R181" s="4">
        <v>44573.467743055553</v>
      </c>
      <c r="S181" s="4">
        <v>44765.467743055553</v>
      </c>
      <c r="T181" s="4">
        <v>44573.471253553245</v>
      </c>
    </row>
    <row r="182" spans="1:20" x14ac:dyDescent="0.2">
      <c r="A182">
        <v>4142</v>
      </c>
      <c r="B182" t="s">
        <v>20</v>
      </c>
      <c r="C182" t="s">
        <v>428</v>
      </c>
      <c r="D182" s="4">
        <v>44665.603305821758</v>
      </c>
      <c r="E182" s="4">
        <v>44691.57341863426</v>
      </c>
      <c r="F182">
        <v>4142</v>
      </c>
      <c r="G182" t="s">
        <v>287</v>
      </c>
      <c r="H182" t="s">
        <v>66</v>
      </c>
      <c r="I182" t="s">
        <v>69</v>
      </c>
      <c r="J182" t="s">
        <v>43</v>
      </c>
      <c r="K182" t="s">
        <v>28</v>
      </c>
      <c r="L182" t="s">
        <v>25</v>
      </c>
      <c r="M182" t="s">
        <v>63</v>
      </c>
      <c r="N182" t="s">
        <v>428</v>
      </c>
      <c r="O182">
        <v>1018</v>
      </c>
      <c r="P182" t="s">
        <v>428</v>
      </c>
      <c r="Q182" s="5" t="s">
        <v>428</v>
      </c>
      <c r="R182" s="4">
        <v>44665.59820601852</v>
      </c>
      <c r="S182" s="4">
        <v>44892.59820601852</v>
      </c>
      <c r="T182" s="4">
        <v>44670.500059756945</v>
      </c>
    </row>
    <row r="183" spans="1:20" x14ac:dyDescent="0.2">
      <c r="A183">
        <v>3755</v>
      </c>
      <c r="B183" t="s">
        <v>20</v>
      </c>
      <c r="C183" t="s">
        <v>431</v>
      </c>
      <c r="D183" s="4">
        <v>44581.655688773149</v>
      </c>
      <c r="E183" s="4">
        <v>44642.666166469913</v>
      </c>
      <c r="F183">
        <v>3755</v>
      </c>
      <c r="G183" t="s">
        <v>288</v>
      </c>
      <c r="H183" t="s">
        <v>66</v>
      </c>
      <c r="I183" t="s">
        <v>69</v>
      </c>
      <c r="J183" t="s">
        <v>289</v>
      </c>
      <c r="K183" t="s">
        <v>24</v>
      </c>
      <c r="L183" t="s">
        <v>25</v>
      </c>
      <c r="M183" t="s">
        <v>63</v>
      </c>
      <c r="N183" t="s">
        <v>428</v>
      </c>
      <c r="O183">
        <v>1001</v>
      </c>
      <c r="P183" t="s">
        <v>431</v>
      </c>
      <c r="Q183" s="5" t="s">
        <v>431</v>
      </c>
      <c r="R183" s="4">
        <v>44581.65048611111</v>
      </c>
      <c r="S183" s="4">
        <v>44626.65048611111</v>
      </c>
      <c r="T183" s="4">
        <v>44581.662434722217</v>
      </c>
    </row>
    <row r="184" spans="1:20" x14ac:dyDescent="0.2">
      <c r="A184">
        <v>3725</v>
      </c>
      <c r="B184" t="s">
        <v>20</v>
      </c>
      <c r="C184" t="s">
        <v>432</v>
      </c>
      <c r="D184" s="4">
        <v>44575.511632951384</v>
      </c>
      <c r="E184" s="4">
        <v>44683.671809224536</v>
      </c>
      <c r="F184">
        <v>3725</v>
      </c>
      <c r="G184" t="s">
        <v>290</v>
      </c>
      <c r="H184" t="s">
        <v>66</v>
      </c>
      <c r="I184" t="s">
        <v>69</v>
      </c>
      <c r="J184" t="s">
        <v>289</v>
      </c>
      <c r="K184" t="s">
        <v>26</v>
      </c>
      <c r="L184" t="s">
        <v>25</v>
      </c>
      <c r="M184" t="s">
        <v>63</v>
      </c>
      <c r="N184" t="s">
        <v>428</v>
      </c>
      <c r="O184">
        <v>1078</v>
      </c>
      <c r="P184" t="s">
        <v>432</v>
      </c>
      <c r="Q184" s="5" t="s">
        <v>432</v>
      </c>
      <c r="R184" s="4">
        <v>44575.501620370371</v>
      </c>
      <c r="S184" s="4">
        <v>44680.501620370371</v>
      </c>
      <c r="T184" s="4">
        <v>44575.60983040509</v>
      </c>
    </row>
    <row r="185" spans="1:20" x14ac:dyDescent="0.2">
      <c r="A185">
        <v>4382</v>
      </c>
      <c r="B185" t="s">
        <v>20</v>
      </c>
      <c r="C185" t="s">
        <v>434</v>
      </c>
      <c r="D185" s="4">
        <v>44715.601477465279</v>
      </c>
      <c r="E185" s="4">
        <v>44754.607873692126</v>
      </c>
      <c r="F185">
        <v>4382</v>
      </c>
      <c r="G185" t="s">
        <v>291</v>
      </c>
      <c r="H185" t="s">
        <v>66</v>
      </c>
      <c r="I185" t="s">
        <v>22</v>
      </c>
      <c r="J185" t="s">
        <v>289</v>
      </c>
      <c r="K185" t="s">
        <v>28</v>
      </c>
      <c r="L185" t="s">
        <v>25</v>
      </c>
      <c r="M185" t="s">
        <v>63</v>
      </c>
      <c r="N185" t="s">
        <v>428</v>
      </c>
      <c r="O185">
        <v>1046</v>
      </c>
      <c r="P185" t="s">
        <v>434</v>
      </c>
      <c r="Q185" s="5" t="s">
        <v>434</v>
      </c>
      <c r="R185" s="4">
        <v>44719.598645833335</v>
      </c>
      <c r="S185" s="4">
        <v>44898.598645833335</v>
      </c>
      <c r="T185" s="4">
        <v>44715.601763113431</v>
      </c>
    </row>
    <row r="186" spans="1:20" x14ac:dyDescent="0.2">
      <c r="A186">
        <v>4215</v>
      </c>
      <c r="B186" t="s">
        <v>20</v>
      </c>
      <c r="C186" t="s">
        <v>435</v>
      </c>
      <c r="D186" s="4">
        <v>44683.664756053244</v>
      </c>
      <c r="E186" s="4">
        <v>44697.365950347223</v>
      </c>
      <c r="F186">
        <v>4215</v>
      </c>
      <c r="G186" t="s">
        <v>292</v>
      </c>
      <c r="H186" t="s">
        <v>66</v>
      </c>
      <c r="I186" t="s">
        <v>22</v>
      </c>
      <c r="J186" t="s">
        <v>289</v>
      </c>
      <c r="K186" t="s">
        <v>29</v>
      </c>
      <c r="L186" t="s">
        <v>25</v>
      </c>
      <c r="M186" t="s">
        <v>63</v>
      </c>
      <c r="N186" t="s">
        <v>428</v>
      </c>
      <c r="O186">
        <v>1069</v>
      </c>
      <c r="P186" t="s">
        <v>435</v>
      </c>
      <c r="Q186" t="s">
        <v>435</v>
      </c>
      <c r="R186" s="4">
        <v>44683.662766203706</v>
      </c>
      <c r="S186" s="4">
        <v>44728.662766203706</v>
      </c>
      <c r="T186" s="4" t="s">
        <v>22</v>
      </c>
    </row>
    <row r="187" spans="1:20" x14ac:dyDescent="0.2">
      <c r="A187">
        <v>3753</v>
      </c>
      <c r="B187" t="s">
        <v>20</v>
      </c>
      <c r="C187" t="s">
        <v>431</v>
      </c>
      <c r="D187" s="4">
        <v>44581.463546840278</v>
      </c>
      <c r="E187" s="4">
        <v>44636.683108912031</v>
      </c>
      <c r="F187">
        <v>3753</v>
      </c>
      <c r="G187" t="s">
        <v>294</v>
      </c>
      <c r="H187" t="s">
        <v>66</v>
      </c>
      <c r="I187" t="s">
        <v>69</v>
      </c>
      <c r="J187" t="s">
        <v>293</v>
      </c>
      <c r="K187" t="s">
        <v>28</v>
      </c>
      <c r="L187" t="s">
        <v>25</v>
      </c>
      <c r="M187" t="s">
        <v>63</v>
      </c>
      <c r="N187" t="s">
        <v>428</v>
      </c>
      <c r="O187">
        <v>1071</v>
      </c>
      <c r="P187" t="s">
        <v>431</v>
      </c>
      <c r="Q187" s="5" t="s">
        <v>431</v>
      </c>
      <c r="R187" s="4">
        <v>44581.460289351853</v>
      </c>
      <c r="S187" s="4">
        <v>44773.460289351853</v>
      </c>
      <c r="T187" s="4">
        <v>44585.445804363422</v>
      </c>
    </row>
    <row r="188" spans="1:20" x14ac:dyDescent="0.2">
      <c r="A188">
        <v>4406</v>
      </c>
      <c r="B188" t="s">
        <v>20</v>
      </c>
      <c r="C188" t="s">
        <v>434</v>
      </c>
      <c r="D188" s="4">
        <v>44720.415722337966</v>
      </c>
      <c r="E188" s="4">
        <v>44757.006331215278</v>
      </c>
      <c r="F188">
        <v>4406</v>
      </c>
      <c r="G188" t="s">
        <v>296</v>
      </c>
      <c r="H188" t="s">
        <v>72</v>
      </c>
      <c r="I188" t="s">
        <v>22</v>
      </c>
      <c r="J188" t="s">
        <v>295</v>
      </c>
      <c r="K188" t="s">
        <v>28</v>
      </c>
      <c r="L188" t="s">
        <v>25</v>
      </c>
      <c r="M188" t="s">
        <v>63</v>
      </c>
      <c r="N188" t="s">
        <v>428</v>
      </c>
      <c r="O188">
        <v>1038</v>
      </c>
      <c r="P188" t="s">
        <v>434</v>
      </c>
      <c r="Q188" s="5" t="s">
        <v>434</v>
      </c>
      <c r="R188" s="4">
        <v>44720.411678240744</v>
      </c>
      <c r="S188" s="4">
        <v>44865.411678240744</v>
      </c>
      <c r="T188" s="4">
        <v>44725.435811377312</v>
      </c>
    </row>
    <row r="189" spans="1:20" x14ac:dyDescent="0.2">
      <c r="A189">
        <v>4259</v>
      </c>
      <c r="B189" t="s">
        <v>20</v>
      </c>
      <c r="C189" t="s">
        <v>435</v>
      </c>
      <c r="D189" s="4">
        <v>44693.496068831017</v>
      </c>
      <c r="E189" s="4">
        <v>44725.433865775463</v>
      </c>
      <c r="F189">
        <v>4259</v>
      </c>
      <c r="G189" t="s">
        <v>297</v>
      </c>
      <c r="H189" t="s">
        <v>66</v>
      </c>
      <c r="I189" t="s">
        <v>22</v>
      </c>
      <c r="J189" t="s">
        <v>23</v>
      </c>
      <c r="K189" t="s">
        <v>29</v>
      </c>
      <c r="L189" t="s">
        <v>25</v>
      </c>
      <c r="M189" t="s">
        <v>63</v>
      </c>
      <c r="N189" t="s">
        <v>428</v>
      </c>
      <c r="O189">
        <v>1090</v>
      </c>
      <c r="P189" t="s">
        <v>435</v>
      </c>
      <c r="Q189" s="5" t="s">
        <v>435</v>
      </c>
      <c r="R189" s="4">
        <v>44693.491620370369</v>
      </c>
      <c r="S189" s="4">
        <v>44805.491620370369</v>
      </c>
      <c r="T189" s="4" t="s">
        <v>22</v>
      </c>
    </row>
    <row r="190" spans="1:20" x14ac:dyDescent="0.2">
      <c r="A190">
        <v>3919</v>
      </c>
      <c r="B190" t="s">
        <v>20</v>
      </c>
      <c r="C190" t="s">
        <v>434</v>
      </c>
      <c r="D190" s="4">
        <v>44622.517181481482</v>
      </c>
      <c r="E190" s="4">
        <v>44699.500744178236</v>
      </c>
      <c r="F190">
        <v>3919</v>
      </c>
      <c r="G190" t="s">
        <v>299</v>
      </c>
      <c r="H190" t="s">
        <v>73</v>
      </c>
      <c r="I190" t="s">
        <v>300</v>
      </c>
      <c r="J190" t="s">
        <v>23</v>
      </c>
      <c r="K190" t="s">
        <v>24</v>
      </c>
      <c r="L190" t="s">
        <v>25</v>
      </c>
      <c r="M190" t="s">
        <v>298</v>
      </c>
      <c r="N190" t="s">
        <v>428</v>
      </c>
      <c r="O190">
        <v>1085</v>
      </c>
      <c r="P190" t="s">
        <v>434</v>
      </c>
      <c r="Q190" t="s">
        <v>434</v>
      </c>
      <c r="R190" s="4">
        <v>44622.510092592594</v>
      </c>
      <c r="S190" s="4">
        <v>44804.510092592594</v>
      </c>
      <c r="T190" s="4">
        <v>44623.616647650459</v>
      </c>
    </row>
    <row r="191" spans="1:20" x14ac:dyDescent="0.2">
      <c r="A191">
        <v>4532</v>
      </c>
      <c r="B191" t="s">
        <v>20</v>
      </c>
      <c r="C191" t="s">
        <v>435</v>
      </c>
      <c r="D191" s="4">
        <v>44734.613057407412</v>
      </c>
      <c r="E191" s="4">
        <v>44762.062309224537</v>
      </c>
      <c r="F191">
        <v>4532</v>
      </c>
      <c r="G191" t="s">
        <v>301</v>
      </c>
      <c r="H191" t="s">
        <v>72</v>
      </c>
      <c r="I191" t="s">
        <v>22</v>
      </c>
      <c r="J191" t="s">
        <v>42</v>
      </c>
      <c r="K191" t="s">
        <v>26</v>
      </c>
      <c r="L191" t="s">
        <v>25</v>
      </c>
      <c r="M191" t="s">
        <v>298</v>
      </c>
      <c r="N191" t="s">
        <v>428</v>
      </c>
      <c r="O191">
        <v>1013</v>
      </c>
      <c r="P191" t="s">
        <v>435</v>
      </c>
      <c r="Q191" s="5" t="s">
        <v>435</v>
      </c>
      <c r="R191" s="4">
        <v>44734.606053240743</v>
      </c>
      <c r="S191" s="4" t="s">
        <v>22</v>
      </c>
      <c r="T191" s="4">
        <v>44734.617156250002</v>
      </c>
    </row>
    <row r="192" spans="1:20" x14ac:dyDescent="0.2">
      <c r="A192">
        <v>4597</v>
      </c>
      <c r="B192" t="s">
        <v>20</v>
      </c>
      <c r="C192" t="s">
        <v>436</v>
      </c>
      <c r="D192" s="4">
        <v>44741.624787499997</v>
      </c>
      <c r="E192" s="4">
        <v>44750.659043715277</v>
      </c>
      <c r="F192">
        <v>4597</v>
      </c>
      <c r="G192" t="s">
        <v>302</v>
      </c>
      <c r="H192" t="s">
        <v>72</v>
      </c>
      <c r="I192" t="s">
        <v>22</v>
      </c>
      <c r="J192" t="s">
        <v>42</v>
      </c>
      <c r="K192" t="s">
        <v>27</v>
      </c>
      <c r="L192" t="s">
        <v>25</v>
      </c>
      <c r="M192" t="s">
        <v>298</v>
      </c>
      <c r="N192" t="s">
        <v>428</v>
      </c>
      <c r="O192">
        <v>1074</v>
      </c>
      <c r="P192" t="s">
        <v>436</v>
      </c>
      <c r="Q192" t="s">
        <v>436</v>
      </c>
      <c r="R192" s="4">
        <v>44741.593645833331</v>
      </c>
      <c r="S192" s="4">
        <v>44786.593645833331</v>
      </c>
      <c r="T192" s="4">
        <v>44743.713528506945</v>
      </c>
    </row>
    <row r="193" spans="1:20" x14ac:dyDescent="0.2">
      <c r="A193">
        <v>3681</v>
      </c>
      <c r="B193" t="s">
        <v>20</v>
      </c>
      <c r="C193" t="s">
        <v>428</v>
      </c>
      <c r="D193" s="4">
        <v>44568.515683680555</v>
      </c>
      <c r="E193" s="4">
        <v>44739.42659737268</v>
      </c>
      <c r="F193">
        <v>3681</v>
      </c>
      <c r="G193" t="s">
        <v>303</v>
      </c>
      <c r="H193" t="s">
        <v>73</v>
      </c>
      <c r="I193" t="s">
        <v>69</v>
      </c>
      <c r="J193" t="s">
        <v>42</v>
      </c>
      <c r="K193" t="s">
        <v>28</v>
      </c>
      <c r="L193" t="s">
        <v>25</v>
      </c>
      <c r="M193" t="s">
        <v>298</v>
      </c>
      <c r="N193" t="s">
        <v>428</v>
      </c>
      <c r="O193">
        <v>1063</v>
      </c>
      <c r="P193" t="s">
        <v>428</v>
      </c>
      <c r="Q193" s="5" t="s">
        <v>428</v>
      </c>
      <c r="R193" s="4">
        <v>44568.502326388887</v>
      </c>
      <c r="S193" s="4">
        <v>44613.502326388887</v>
      </c>
      <c r="T193" s="4">
        <v>44568.519306331022</v>
      </c>
    </row>
    <row r="194" spans="1:20" x14ac:dyDescent="0.2">
      <c r="A194">
        <v>3684</v>
      </c>
      <c r="B194" t="s">
        <v>20</v>
      </c>
      <c r="C194" t="s">
        <v>429</v>
      </c>
      <c r="D194" s="4">
        <v>44571.416423379633</v>
      </c>
      <c r="E194" s="4">
        <v>44739.419091284726</v>
      </c>
      <c r="F194">
        <v>3684</v>
      </c>
      <c r="G194" t="s">
        <v>304</v>
      </c>
      <c r="H194" t="s">
        <v>73</v>
      </c>
      <c r="I194" t="s">
        <v>69</v>
      </c>
      <c r="J194" t="s">
        <v>42</v>
      </c>
      <c r="K194" t="s">
        <v>29</v>
      </c>
      <c r="L194" t="s">
        <v>25</v>
      </c>
      <c r="M194" t="s">
        <v>298</v>
      </c>
      <c r="N194" t="s">
        <v>428</v>
      </c>
      <c r="O194">
        <v>1001</v>
      </c>
      <c r="P194" t="s">
        <v>429</v>
      </c>
      <c r="Q194" s="5" t="s">
        <v>429</v>
      </c>
      <c r="R194" s="4">
        <v>44571.390289351853</v>
      </c>
      <c r="S194" s="4">
        <v>44616.390289351853</v>
      </c>
      <c r="T194" s="4">
        <v>44571.416673645828</v>
      </c>
    </row>
    <row r="195" spans="1:20" x14ac:dyDescent="0.2">
      <c r="A195">
        <v>3781</v>
      </c>
      <c r="B195" t="s">
        <v>20</v>
      </c>
      <c r="C195" t="s">
        <v>430</v>
      </c>
      <c r="D195" s="4">
        <v>44592.684071793978</v>
      </c>
      <c r="E195" s="4">
        <v>44592.686308680553</v>
      </c>
      <c r="F195">
        <v>3781</v>
      </c>
      <c r="G195" t="s">
        <v>305</v>
      </c>
      <c r="H195" t="s">
        <v>66</v>
      </c>
      <c r="I195" t="s">
        <v>306</v>
      </c>
      <c r="J195" t="s">
        <v>42</v>
      </c>
      <c r="K195" t="s">
        <v>30</v>
      </c>
      <c r="L195" t="s">
        <v>25</v>
      </c>
      <c r="M195" t="s">
        <v>298</v>
      </c>
      <c r="N195" t="s">
        <v>428</v>
      </c>
      <c r="O195">
        <v>1011</v>
      </c>
      <c r="P195" t="s">
        <v>430</v>
      </c>
      <c r="Q195" t="s">
        <v>430</v>
      </c>
      <c r="R195" s="4">
        <v>44592.680092592593</v>
      </c>
      <c r="S195" s="4">
        <v>44637.680092592593</v>
      </c>
      <c r="T195" s="4" t="s">
        <v>22</v>
      </c>
    </row>
    <row r="196" spans="1:20" x14ac:dyDescent="0.2">
      <c r="A196">
        <v>3799</v>
      </c>
      <c r="B196" t="s">
        <v>20</v>
      </c>
      <c r="C196" t="s">
        <v>431</v>
      </c>
      <c r="D196" s="4">
        <v>44599.737709027781</v>
      </c>
      <c r="E196" s="4">
        <v>44704.692923229166</v>
      </c>
      <c r="F196">
        <v>3799</v>
      </c>
      <c r="G196" t="s">
        <v>307</v>
      </c>
      <c r="H196" t="s">
        <v>66</v>
      </c>
      <c r="I196" t="s">
        <v>69</v>
      </c>
      <c r="J196" t="s">
        <v>42</v>
      </c>
      <c r="K196" t="s">
        <v>24</v>
      </c>
      <c r="L196" t="s">
        <v>25</v>
      </c>
      <c r="M196" t="s">
        <v>298</v>
      </c>
      <c r="N196" t="s">
        <v>428</v>
      </c>
      <c r="O196">
        <v>1019</v>
      </c>
      <c r="P196" t="s">
        <v>431</v>
      </c>
      <c r="Q196" s="5" t="s">
        <v>431</v>
      </c>
      <c r="R196" s="4">
        <v>44599.732395833336</v>
      </c>
      <c r="S196" s="4">
        <v>44713.732395833336</v>
      </c>
      <c r="T196" s="4">
        <v>44599.73798179398</v>
      </c>
    </row>
    <row r="197" spans="1:20" x14ac:dyDescent="0.2">
      <c r="A197">
        <v>3802</v>
      </c>
      <c r="B197" t="s">
        <v>20</v>
      </c>
      <c r="C197" t="s">
        <v>432</v>
      </c>
      <c r="D197" s="4">
        <v>44600.438363159716</v>
      </c>
      <c r="E197" s="4">
        <v>44748.435233796299</v>
      </c>
      <c r="F197">
        <v>3802</v>
      </c>
      <c r="G197" t="s">
        <v>308</v>
      </c>
      <c r="H197" t="s">
        <v>66</v>
      </c>
      <c r="I197" t="s">
        <v>69</v>
      </c>
      <c r="J197" t="s">
        <v>42</v>
      </c>
      <c r="K197" t="s">
        <v>26</v>
      </c>
      <c r="L197" t="s">
        <v>25</v>
      </c>
      <c r="M197" t="s">
        <v>298</v>
      </c>
      <c r="N197" t="s">
        <v>428</v>
      </c>
      <c r="O197">
        <v>1078</v>
      </c>
      <c r="P197" t="s">
        <v>432</v>
      </c>
      <c r="Q197" s="5" t="s">
        <v>432</v>
      </c>
      <c r="R197" s="4">
        <v>44600</v>
      </c>
      <c r="S197" s="4">
        <v>44713</v>
      </c>
      <c r="T197" s="4">
        <v>44600.440694097226</v>
      </c>
    </row>
    <row r="198" spans="1:20" x14ac:dyDescent="0.2">
      <c r="A198">
        <v>3803</v>
      </c>
      <c r="B198" t="s">
        <v>20</v>
      </c>
      <c r="C198" t="s">
        <v>433</v>
      </c>
      <c r="D198" s="4">
        <v>44600.504559490742</v>
      </c>
      <c r="E198" s="4">
        <v>44739.429500347222</v>
      </c>
      <c r="F198">
        <v>3803</v>
      </c>
      <c r="G198" t="s">
        <v>309</v>
      </c>
      <c r="H198" t="s">
        <v>73</v>
      </c>
      <c r="I198" t="s">
        <v>69</v>
      </c>
      <c r="J198" t="s">
        <v>42</v>
      </c>
      <c r="K198" t="s">
        <v>27</v>
      </c>
      <c r="L198" t="s">
        <v>25</v>
      </c>
      <c r="M198" t="s">
        <v>298</v>
      </c>
      <c r="N198" t="s">
        <v>428</v>
      </c>
      <c r="O198">
        <v>1092</v>
      </c>
      <c r="P198" t="s">
        <v>433</v>
      </c>
      <c r="Q198" t="s">
        <v>433</v>
      </c>
      <c r="R198" s="4">
        <v>44600.492905092593</v>
      </c>
      <c r="S198" s="4">
        <v>44681.492905092593</v>
      </c>
      <c r="T198" s="4">
        <v>44600.506305324074</v>
      </c>
    </row>
    <row r="199" spans="1:20" x14ac:dyDescent="0.2">
      <c r="A199">
        <v>4611</v>
      </c>
      <c r="B199" t="s">
        <v>20</v>
      </c>
      <c r="C199" t="s">
        <v>429</v>
      </c>
      <c r="D199" s="4">
        <v>44742.597623761576</v>
      </c>
      <c r="E199" s="4">
        <v>44754.006276238426</v>
      </c>
      <c r="F199">
        <v>4611</v>
      </c>
      <c r="G199" t="s">
        <v>310</v>
      </c>
      <c r="H199" t="s">
        <v>72</v>
      </c>
      <c r="I199" t="s">
        <v>22</v>
      </c>
      <c r="J199" t="s">
        <v>23</v>
      </c>
      <c r="K199" t="s">
        <v>29</v>
      </c>
      <c r="L199" t="s">
        <v>25</v>
      </c>
      <c r="M199" t="s">
        <v>298</v>
      </c>
      <c r="N199" t="s">
        <v>428</v>
      </c>
      <c r="O199">
        <v>1025</v>
      </c>
      <c r="P199" t="s">
        <v>429</v>
      </c>
      <c r="Q199" t="s">
        <v>429</v>
      </c>
      <c r="R199" s="4">
        <v>44742.589733796296</v>
      </c>
      <c r="S199" s="4">
        <v>44804.589733796296</v>
      </c>
      <c r="T199" s="4">
        <v>44742.597805127312</v>
      </c>
    </row>
  </sheetData>
  <autoFilter ref="A1:T199" xr:uid="{00000000-0001-0000-0100-000000000000}"/>
  <pageMargins left="0.69999998807907104" right="0.69999998807907104" top="0.75" bottom="0.75" header="0.30000001192092896" footer="0.30000001192092896"/>
  <pageSetup paperSize="0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J151"/>
  <sheetViews>
    <sheetView zoomScaleNormal="100" zoomScaleSheetLayoutView="100" workbookViewId="0">
      <selection activeCell="H2" sqref="H2"/>
    </sheetView>
  </sheetViews>
  <sheetFormatPr baseColWidth="10" defaultColWidth="9.140625" defaultRowHeight="12.75" x14ac:dyDescent="0.2"/>
  <cols>
    <col min="1" max="1" width="21.42578125" customWidth="1"/>
    <col min="2" max="2" width="35.140625" customWidth="1"/>
    <col min="3" max="3" width="32.42578125" customWidth="1"/>
    <col min="4" max="4" width="30.140625" customWidth="1"/>
    <col min="5" max="5" width="35.42578125" customWidth="1"/>
    <col min="6" max="6" width="31.42578125" customWidth="1"/>
    <col min="7" max="7" width="29.85546875" customWidth="1"/>
    <col min="8" max="8" width="37.7109375" customWidth="1"/>
    <col min="9" max="9" width="20" customWidth="1"/>
    <col min="10" max="10" width="18.28515625" customWidth="1"/>
    <col min="11" max="11" width="69" bestFit="1" customWidth="1"/>
    <col min="12" max="12" width="25.42578125" customWidth="1"/>
    <col min="13" max="13" width="42.140625" customWidth="1"/>
    <col min="14" max="14" width="37.28515625" customWidth="1"/>
    <col min="15" max="15" width="38.28515625" customWidth="1"/>
    <col min="16" max="16" width="39.140625" customWidth="1"/>
    <col min="17" max="17" width="42.85546875" customWidth="1"/>
    <col min="18" max="19" width="24.28515625" customWidth="1"/>
    <col min="20" max="20" width="39.28515625" customWidth="1"/>
    <col min="21" max="21" width="32.7109375" customWidth="1"/>
    <col min="22" max="23" width="33.5703125" customWidth="1"/>
    <col min="24" max="24" width="36" customWidth="1"/>
    <col min="25" max="25" width="44" customWidth="1"/>
    <col min="26" max="26" width="31.7109375" customWidth="1"/>
    <col min="27" max="27" width="41.42578125" customWidth="1"/>
    <col min="28" max="28" width="36.7109375" customWidth="1"/>
    <col min="29" max="29" width="34.5703125" customWidth="1"/>
    <col min="30" max="30" width="35.42578125" customWidth="1"/>
    <col min="31" max="31" width="33.140625" customWidth="1"/>
    <col min="32" max="32" width="28.28515625" customWidth="1"/>
    <col min="33" max="33" width="38.85546875" customWidth="1"/>
    <col min="34" max="34" width="33.7109375" customWidth="1"/>
    <col min="35" max="35" width="34.140625" customWidth="1"/>
    <col min="36" max="36" width="12.5703125" customWidth="1"/>
  </cols>
  <sheetData>
    <row r="1" spans="1:36" s="6" customFormat="1" ht="29.25" customHeight="1" x14ac:dyDescent="0.2">
      <c r="A1" s="6" t="s">
        <v>373</v>
      </c>
      <c r="B1" s="6" t="s">
        <v>374</v>
      </c>
      <c r="C1" s="6" t="s">
        <v>375</v>
      </c>
      <c r="D1" s="6" t="s">
        <v>376</v>
      </c>
      <c r="E1" s="6" t="s">
        <v>377</v>
      </c>
      <c r="F1" s="6" t="s">
        <v>378</v>
      </c>
      <c r="G1" s="6" t="s">
        <v>379</v>
      </c>
      <c r="H1" s="7" t="s">
        <v>380</v>
      </c>
      <c r="I1" s="8" t="s">
        <v>3</v>
      </c>
      <c r="J1" s="8" t="s">
        <v>7</v>
      </c>
      <c r="K1" s="8" t="s">
        <v>10</v>
      </c>
      <c r="L1" s="8" t="s">
        <v>14</v>
      </c>
      <c r="M1" s="6" t="s">
        <v>381</v>
      </c>
      <c r="N1" s="6" t="s">
        <v>382</v>
      </c>
      <c r="O1" s="7" t="s">
        <v>383</v>
      </c>
      <c r="P1" s="7" t="s">
        <v>384</v>
      </c>
      <c r="Q1" s="7" t="s">
        <v>385</v>
      </c>
      <c r="R1" s="8" t="s">
        <v>386</v>
      </c>
      <c r="S1" s="8" t="s">
        <v>387</v>
      </c>
      <c r="T1" s="8" t="s">
        <v>388</v>
      </c>
      <c r="U1" s="8" t="s">
        <v>389</v>
      </c>
      <c r="V1" s="6" t="s">
        <v>390</v>
      </c>
      <c r="W1" s="13" t="s">
        <v>391</v>
      </c>
      <c r="X1" s="6" t="s">
        <v>392</v>
      </c>
      <c r="Y1" s="6" t="s">
        <v>393</v>
      </c>
      <c r="Z1" s="6" t="s">
        <v>394</v>
      </c>
      <c r="AA1" s="6" t="s">
        <v>395</v>
      </c>
      <c r="AB1" s="6" t="s">
        <v>396</v>
      </c>
      <c r="AC1" s="6" t="s">
        <v>397</v>
      </c>
      <c r="AD1" s="6" t="s">
        <v>398</v>
      </c>
      <c r="AE1" s="6" t="s">
        <v>399</v>
      </c>
      <c r="AF1" s="6" t="s">
        <v>400</v>
      </c>
      <c r="AG1" s="6" t="s">
        <v>401</v>
      </c>
      <c r="AH1" s="6" t="s">
        <v>402</v>
      </c>
      <c r="AI1" s="6" t="s">
        <v>403</v>
      </c>
      <c r="AJ1" s="6" t="s">
        <v>404</v>
      </c>
    </row>
    <row r="2" spans="1:36" x14ac:dyDescent="0.2">
      <c r="A2">
        <v>88</v>
      </c>
      <c r="B2" t="s">
        <v>22</v>
      </c>
      <c r="C2" s="4">
        <v>41249.590112037033</v>
      </c>
      <c r="D2" s="4">
        <v>41249.590111655089</v>
      </c>
      <c r="E2" s="4">
        <v>42542.758888194447</v>
      </c>
      <c r="F2" t="s">
        <v>428</v>
      </c>
      <c r="G2">
        <v>10</v>
      </c>
      <c r="H2" t="s">
        <v>22</v>
      </c>
      <c r="I2" s="14">
        <f>IFERROR(_xlfn.XLOOKUP(H2,'SDD Statistiques offres'!G:G,'SDD Statistiques offres'!D:D),0)</f>
        <v>0</v>
      </c>
      <c r="J2" t="str">
        <f>IFERROR(VLOOKUP(H2,'SDD Statistiques offres'!G:O,2,0),"")</f>
        <v/>
      </c>
      <c r="K2" t="str">
        <f>IFERROR(VLOOKUP(H2,'SDD Statistiques offres'!G:O,5,0),"")</f>
        <v/>
      </c>
      <c r="L2" t="str">
        <f>IFERROR(VLOOKUP(H2,'SDD Statistiques offres'!G:O,9,0),"")</f>
        <v/>
      </c>
      <c r="M2" t="s">
        <v>428</v>
      </c>
      <c r="N2" t="s">
        <v>428</v>
      </c>
      <c r="O2" t="s">
        <v>428</v>
      </c>
      <c r="P2" t="s">
        <v>406</v>
      </c>
      <c r="Q2" t="s">
        <v>407</v>
      </c>
      <c r="R2">
        <f t="shared" ref="R2:R33" si="0">COUNTIF(H:H,H2)</f>
        <v>1048435</v>
      </c>
      <c r="S2">
        <f>COUNTIFS(H:H,H2,P:P,"Attente retour opérationnel suite envoi CV pour avis")</f>
        <v>0</v>
      </c>
      <c r="T2">
        <f>COUNTIFS(H:H,H2,P:P,"Proposition d'embauche envoyée")</f>
        <v>0</v>
      </c>
      <c r="U2">
        <f>COUNTIFS(H:H,H2,P:P,"Embauché")</f>
        <v>0</v>
      </c>
      <c r="V2" s="9">
        <v>41249.590079282403</v>
      </c>
      <c r="W2" s="9">
        <f t="shared" ref="W2:W65" si="1">IFERROR(V2*1,"")</f>
        <v>41249.590079282403</v>
      </c>
      <c r="X2" s="4">
        <v>44610.431054131943</v>
      </c>
      <c r="Y2" s="4">
        <v>44607.394848032411</v>
      </c>
      <c r="Z2">
        <v>1300</v>
      </c>
      <c r="AA2" t="s">
        <v>408</v>
      </c>
      <c r="AB2" t="s">
        <v>428</v>
      </c>
      <c r="AC2" t="s">
        <v>428</v>
      </c>
      <c r="AD2" t="s">
        <v>409</v>
      </c>
      <c r="AE2" t="s">
        <v>22</v>
      </c>
      <c r="AF2" t="s">
        <v>22</v>
      </c>
      <c r="AG2" t="s">
        <v>188</v>
      </c>
      <c r="AH2" t="s">
        <v>22</v>
      </c>
      <c r="AI2" t="s">
        <v>410</v>
      </c>
      <c r="AJ2">
        <v>1300</v>
      </c>
    </row>
    <row r="3" spans="1:36" x14ac:dyDescent="0.2">
      <c r="A3">
        <v>317</v>
      </c>
      <c r="B3" t="s">
        <v>22</v>
      </c>
      <c r="C3" s="4">
        <v>41302.604823067137</v>
      </c>
      <c r="D3" s="4">
        <v>41302.604822719913</v>
      </c>
      <c r="E3" s="4">
        <v>41864.706932789355</v>
      </c>
      <c r="F3" t="s">
        <v>428</v>
      </c>
      <c r="G3">
        <v>10</v>
      </c>
      <c r="H3" t="s">
        <v>46</v>
      </c>
      <c r="I3" s="14">
        <f>IFERROR(_xlfn.XLOOKUP(H3,'SDD Statistiques offres'!G:G,'SDD Statistiques offres'!D:D),0)</f>
        <v>0</v>
      </c>
      <c r="J3" t="str">
        <f>IFERROR(VLOOKUP(H3,'SDD Statistiques offres'!G:O,2,0),"")</f>
        <v/>
      </c>
      <c r="K3" t="str">
        <f>IFERROR(VLOOKUP(H3,'SDD Statistiques offres'!G:O,5,0),"")</f>
        <v/>
      </c>
      <c r="L3" t="str">
        <f>IFERROR(VLOOKUP(H3,'SDD Statistiques offres'!G:O,9,0),"")</f>
        <v/>
      </c>
      <c r="M3" t="s">
        <v>429</v>
      </c>
      <c r="N3" t="s">
        <v>429</v>
      </c>
      <c r="O3" t="s">
        <v>429</v>
      </c>
      <c r="P3" t="s">
        <v>406</v>
      </c>
      <c r="Q3" t="s">
        <v>411</v>
      </c>
      <c r="R3">
        <f t="shared" si="0"/>
        <v>1</v>
      </c>
      <c r="S3">
        <f>COUNTIFS(H:H,H3,P:P,"Attente retour opérationnel suite envoi CV pour avis")</f>
        <v>0</v>
      </c>
      <c r="T3">
        <f>COUNTIFS(H:H,H3,P:P,"Proposition d'embauche envoyée")</f>
        <v>0</v>
      </c>
      <c r="U3">
        <f>COUNTIFS(H:H,H3,P:P,"Embauché")</f>
        <v>0</v>
      </c>
      <c r="V3" s="9">
        <v>41302.604795405088</v>
      </c>
      <c r="W3" s="9">
        <f t="shared" si="1"/>
        <v>41302.604795405088</v>
      </c>
      <c r="X3" s="4">
        <v>43866.299891666662</v>
      </c>
      <c r="Y3" s="4">
        <v>42821.568815474537</v>
      </c>
      <c r="Z3">
        <v>1558</v>
      </c>
      <c r="AA3" t="s">
        <v>408</v>
      </c>
      <c r="AB3" t="s">
        <v>429</v>
      </c>
      <c r="AC3" t="s">
        <v>429</v>
      </c>
      <c r="AD3" t="s">
        <v>409</v>
      </c>
      <c r="AE3" t="s">
        <v>22</v>
      </c>
      <c r="AF3" t="s">
        <v>22</v>
      </c>
      <c r="AG3" t="s">
        <v>45</v>
      </c>
      <c r="AH3" t="s">
        <v>22</v>
      </c>
      <c r="AI3" t="s">
        <v>412</v>
      </c>
      <c r="AJ3">
        <v>1558</v>
      </c>
    </row>
    <row r="4" spans="1:36" x14ac:dyDescent="0.2">
      <c r="A4">
        <v>359</v>
      </c>
      <c r="B4" t="s">
        <v>22</v>
      </c>
      <c r="C4" s="4">
        <v>41309.650521215277</v>
      </c>
      <c r="D4" s="4">
        <v>41309.649143518516</v>
      </c>
      <c r="E4" s="4" t="s">
        <v>22</v>
      </c>
      <c r="F4" t="s">
        <v>428</v>
      </c>
      <c r="G4">
        <v>15</v>
      </c>
      <c r="H4" t="s">
        <v>22</v>
      </c>
      <c r="I4" s="14">
        <f>IFERROR(_xlfn.XLOOKUP(H4,'SDD Statistiques offres'!G:G,'SDD Statistiques offres'!D:D),0)</f>
        <v>0</v>
      </c>
      <c r="J4" t="str">
        <f>IFERROR(VLOOKUP(H4,'SDD Statistiques offres'!G:O,2,0),"")</f>
        <v/>
      </c>
      <c r="K4" t="str">
        <f>IFERROR(VLOOKUP(H4,'SDD Statistiques offres'!G:O,5,0),"")</f>
        <v/>
      </c>
      <c r="L4" t="str">
        <f>IFERROR(VLOOKUP(H4,'SDD Statistiques offres'!G:O,9,0),"")</f>
        <v/>
      </c>
      <c r="M4" t="s">
        <v>430</v>
      </c>
      <c r="N4" t="s">
        <v>430</v>
      </c>
      <c r="O4" t="s">
        <v>430</v>
      </c>
      <c r="P4" t="s">
        <v>413</v>
      </c>
      <c r="Q4" t="s">
        <v>407</v>
      </c>
      <c r="R4">
        <f t="shared" si="0"/>
        <v>1048435</v>
      </c>
      <c r="S4">
        <f>COUNTIFS(H:H,H4,P:P,"Attente retour opérationnel suite envoi CV pour avis")</f>
        <v>0</v>
      </c>
      <c r="T4">
        <f>COUNTIFS(H:H,H4,P:P,"Proposition d'embauche envoyée")</f>
        <v>0</v>
      </c>
      <c r="U4">
        <f>COUNTIFS(H:H,H4,P:P,"Embauché")</f>
        <v>0</v>
      </c>
      <c r="V4" s="9">
        <v>41309.650520682866</v>
      </c>
      <c r="W4" s="9">
        <f t="shared" si="1"/>
        <v>41309.650520682866</v>
      </c>
      <c r="X4" s="4" t="s">
        <v>22</v>
      </c>
      <c r="Y4" s="4" t="s">
        <v>22</v>
      </c>
      <c r="Z4">
        <v>1599</v>
      </c>
      <c r="AA4" t="s">
        <v>414</v>
      </c>
      <c r="AB4" t="s">
        <v>430</v>
      </c>
      <c r="AC4" t="s">
        <v>430</v>
      </c>
      <c r="AD4" t="s">
        <v>409</v>
      </c>
      <c r="AE4" t="s">
        <v>22</v>
      </c>
      <c r="AF4" t="s">
        <v>22</v>
      </c>
      <c r="AG4" t="s">
        <v>40</v>
      </c>
      <c r="AH4" t="s">
        <v>25</v>
      </c>
      <c r="AI4" t="s">
        <v>412</v>
      </c>
      <c r="AJ4">
        <v>1599</v>
      </c>
    </row>
    <row r="5" spans="1:36" x14ac:dyDescent="0.2">
      <c r="A5">
        <v>387</v>
      </c>
      <c r="B5" t="s">
        <v>22</v>
      </c>
      <c r="C5" s="4">
        <v>41313.62382291667</v>
      </c>
      <c r="D5" s="4">
        <v>41313.616493055553</v>
      </c>
      <c r="E5" s="4" t="s">
        <v>22</v>
      </c>
      <c r="F5" t="s">
        <v>428</v>
      </c>
      <c r="G5">
        <v>10</v>
      </c>
      <c r="H5" t="s">
        <v>22</v>
      </c>
      <c r="I5" s="14">
        <f>IFERROR(_xlfn.XLOOKUP(H5,'SDD Statistiques offres'!G:G,'SDD Statistiques offres'!D:D),0)</f>
        <v>0</v>
      </c>
      <c r="J5" t="str">
        <f>IFERROR(VLOOKUP(H5,'SDD Statistiques offres'!G:O,2,0),"")</f>
        <v/>
      </c>
      <c r="K5" t="str">
        <f>IFERROR(VLOOKUP(H5,'SDD Statistiques offres'!G:O,5,0),"")</f>
        <v/>
      </c>
      <c r="L5" t="str">
        <f>IFERROR(VLOOKUP(H5,'SDD Statistiques offres'!G:O,9,0),"")</f>
        <v/>
      </c>
      <c r="M5" t="s">
        <v>431</v>
      </c>
      <c r="N5" t="s">
        <v>431</v>
      </c>
      <c r="O5" t="s">
        <v>431</v>
      </c>
      <c r="P5" t="s">
        <v>413</v>
      </c>
      <c r="Q5" t="s">
        <v>407</v>
      </c>
      <c r="R5">
        <f t="shared" si="0"/>
        <v>1048435</v>
      </c>
      <c r="S5">
        <f>COUNTIFS(H:H,H5,P:P,"Attente retour opérationnel suite envoi CV pour avis")</f>
        <v>0</v>
      </c>
      <c r="T5">
        <f>COUNTIFS(H:H,H5,P:P,"Proposition d'embauche envoyée")</f>
        <v>0</v>
      </c>
      <c r="U5">
        <f>COUNTIFS(H:H,H5,P:P,"Embauché")</f>
        <v>0</v>
      </c>
      <c r="V5" s="9">
        <v>41313.623815312501</v>
      </c>
      <c r="W5" s="9">
        <f t="shared" si="1"/>
        <v>41313.623815312501</v>
      </c>
      <c r="X5" s="4">
        <v>41338.68159378472</v>
      </c>
      <c r="Y5" s="4" t="s">
        <v>22</v>
      </c>
      <c r="Z5">
        <v>1620</v>
      </c>
      <c r="AA5" t="s">
        <v>414</v>
      </c>
      <c r="AB5" t="s">
        <v>431</v>
      </c>
      <c r="AC5" t="s">
        <v>431</v>
      </c>
      <c r="AD5" t="s">
        <v>409</v>
      </c>
      <c r="AE5" t="s">
        <v>22</v>
      </c>
      <c r="AF5" t="s">
        <v>22</v>
      </c>
      <c r="AG5" t="s">
        <v>37</v>
      </c>
      <c r="AH5" t="s">
        <v>25</v>
      </c>
      <c r="AI5" t="s">
        <v>412</v>
      </c>
      <c r="AJ5">
        <v>1620</v>
      </c>
    </row>
    <row r="6" spans="1:36" x14ac:dyDescent="0.2">
      <c r="A6">
        <v>388</v>
      </c>
      <c r="B6" t="s">
        <v>22</v>
      </c>
      <c r="C6" s="4">
        <v>41313.626735034726</v>
      </c>
      <c r="D6" s="4">
        <v>41313.624189814815</v>
      </c>
      <c r="E6" s="4" t="s">
        <v>22</v>
      </c>
      <c r="F6" t="s">
        <v>428</v>
      </c>
      <c r="G6">
        <v>17</v>
      </c>
      <c r="H6" t="s">
        <v>22</v>
      </c>
      <c r="I6" s="14">
        <f>IFERROR(_xlfn.XLOOKUP(H6,'SDD Statistiques offres'!G:G,'SDD Statistiques offres'!D:D),0)</f>
        <v>0</v>
      </c>
      <c r="J6" t="str">
        <f>IFERROR(VLOOKUP(H6,'SDD Statistiques offres'!G:O,2,0),"")</f>
        <v/>
      </c>
      <c r="K6" t="str">
        <f>IFERROR(VLOOKUP(H6,'SDD Statistiques offres'!G:O,5,0),"")</f>
        <v/>
      </c>
      <c r="L6" t="str">
        <f>IFERROR(VLOOKUP(H6,'SDD Statistiques offres'!G:O,9,0),"")</f>
        <v/>
      </c>
      <c r="M6" t="s">
        <v>432</v>
      </c>
      <c r="N6" t="s">
        <v>432</v>
      </c>
      <c r="O6" t="s">
        <v>432</v>
      </c>
      <c r="P6" t="s">
        <v>413</v>
      </c>
      <c r="Q6" t="s">
        <v>407</v>
      </c>
      <c r="R6">
        <f t="shared" si="0"/>
        <v>1048435</v>
      </c>
      <c r="S6">
        <f>COUNTIFS(H:H,H6,P:P,"Attente retour opérationnel suite envoi CV pour avis")</f>
        <v>0</v>
      </c>
      <c r="T6">
        <f>COUNTIFS(H:H,H6,P:P,"Proposition d'embauche envoyée")</f>
        <v>0</v>
      </c>
      <c r="U6">
        <f>COUNTIFS(H:H,H6,P:P,"Embauché")</f>
        <v>0</v>
      </c>
      <c r="V6" s="9">
        <v>41313.626734687503</v>
      </c>
      <c r="W6" s="9">
        <f t="shared" si="1"/>
        <v>41313.626734687503</v>
      </c>
      <c r="X6" s="4" t="s">
        <v>22</v>
      </c>
      <c r="Y6" s="4" t="s">
        <v>22</v>
      </c>
      <c r="Z6">
        <v>1621</v>
      </c>
      <c r="AA6" t="s">
        <v>414</v>
      </c>
      <c r="AB6" t="s">
        <v>432</v>
      </c>
      <c r="AC6" t="s">
        <v>432</v>
      </c>
      <c r="AD6" t="s">
        <v>409</v>
      </c>
      <c r="AE6" t="s">
        <v>22</v>
      </c>
      <c r="AF6" t="s">
        <v>22</v>
      </c>
      <c r="AG6" t="s">
        <v>31</v>
      </c>
      <c r="AH6" t="s">
        <v>25</v>
      </c>
      <c r="AI6" t="s">
        <v>412</v>
      </c>
      <c r="AJ6">
        <v>1621</v>
      </c>
    </row>
    <row r="7" spans="1:36" x14ac:dyDescent="0.2">
      <c r="A7">
        <v>584</v>
      </c>
      <c r="B7" t="s">
        <v>22</v>
      </c>
      <c r="C7" s="4">
        <v>41348.399997650464</v>
      </c>
      <c r="D7" s="4">
        <v>41348.399996562497</v>
      </c>
      <c r="E7" s="4">
        <v>41374.458782175927</v>
      </c>
      <c r="F7" t="s">
        <v>428</v>
      </c>
      <c r="G7">
        <v>18</v>
      </c>
      <c r="H7" t="s">
        <v>34</v>
      </c>
      <c r="I7" s="14">
        <f>IFERROR(_xlfn.XLOOKUP(H7,'SDD Statistiques offres'!G:G,'SDD Statistiques offres'!D:D),0)</f>
        <v>0</v>
      </c>
      <c r="J7" t="str">
        <f>IFERROR(VLOOKUP(H7,'SDD Statistiques offres'!G:O,2,0),"")</f>
        <v/>
      </c>
      <c r="K7" t="str">
        <f>IFERROR(VLOOKUP(H7,'SDD Statistiques offres'!G:O,5,0),"")</f>
        <v/>
      </c>
      <c r="L7" t="str">
        <f>IFERROR(VLOOKUP(H7,'SDD Statistiques offres'!G:O,9,0),"")</f>
        <v/>
      </c>
      <c r="M7" t="s">
        <v>433</v>
      </c>
      <c r="N7" t="s">
        <v>433</v>
      </c>
      <c r="O7" t="s">
        <v>433</v>
      </c>
      <c r="P7" t="s">
        <v>415</v>
      </c>
      <c r="Q7" t="s">
        <v>411</v>
      </c>
      <c r="R7">
        <f t="shared" si="0"/>
        <v>1</v>
      </c>
      <c r="S7">
        <f>COUNTIFS(H:H,H7,P:P,"Attente retour opérationnel suite envoi CV pour avis")</f>
        <v>0</v>
      </c>
      <c r="T7">
        <f>COUNTIFS(H:H,H7,P:P,"Proposition d'embauche envoyée")</f>
        <v>0</v>
      </c>
      <c r="U7">
        <f>COUNTIFS(H:H,H7,P:P,"Embauché")</f>
        <v>0</v>
      </c>
      <c r="V7" s="9">
        <v>41348.399968171296</v>
      </c>
      <c r="W7" s="9">
        <f t="shared" si="1"/>
        <v>41348.399968171296</v>
      </c>
      <c r="X7" s="4">
        <v>41374.458781481488</v>
      </c>
      <c r="Y7" s="4">
        <v>41348.399997303241</v>
      </c>
      <c r="Z7">
        <v>1832</v>
      </c>
      <c r="AA7" t="s">
        <v>408</v>
      </c>
      <c r="AB7" t="s">
        <v>433</v>
      </c>
      <c r="AC7" t="s">
        <v>433</v>
      </c>
      <c r="AD7" t="s">
        <v>416</v>
      </c>
      <c r="AE7" t="s">
        <v>22</v>
      </c>
      <c r="AF7" t="s">
        <v>22</v>
      </c>
      <c r="AG7" t="s">
        <v>35</v>
      </c>
      <c r="AH7" t="s">
        <v>22</v>
      </c>
      <c r="AI7" t="s">
        <v>412</v>
      </c>
      <c r="AJ7">
        <v>1832</v>
      </c>
    </row>
    <row r="8" spans="1:36" x14ac:dyDescent="0.2">
      <c r="A8">
        <v>244863</v>
      </c>
      <c r="B8" t="s">
        <v>22</v>
      </c>
      <c r="C8" s="4">
        <v>44762.570061377315</v>
      </c>
      <c r="D8" s="4">
        <v>44762.570061192127</v>
      </c>
      <c r="E8" s="4" t="s">
        <v>22</v>
      </c>
      <c r="F8" t="s">
        <v>428</v>
      </c>
      <c r="G8">
        <v>14</v>
      </c>
      <c r="H8" t="s">
        <v>342</v>
      </c>
      <c r="I8" s="14">
        <f>IFERROR(_xlfn.XLOOKUP(H8,'SDD Statistiques offres'!G:G,'SDD Statistiques offres'!D:D),0)</f>
        <v>0</v>
      </c>
      <c r="J8" t="str">
        <f>IFERROR(VLOOKUP(H8,'SDD Statistiques offres'!G:O,2,0),"")</f>
        <v/>
      </c>
      <c r="K8" t="str">
        <f>IFERROR(VLOOKUP(H8,'SDD Statistiques offres'!G:O,5,0),"")</f>
        <v/>
      </c>
      <c r="L8" t="str">
        <f>IFERROR(VLOOKUP(H8,'SDD Statistiques offres'!G:O,9,0),"")</f>
        <v/>
      </c>
      <c r="M8" t="s">
        <v>434</v>
      </c>
      <c r="N8" t="s">
        <v>434</v>
      </c>
      <c r="O8" t="s">
        <v>434</v>
      </c>
      <c r="P8" t="s">
        <v>413</v>
      </c>
      <c r="Q8" t="s">
        <v>411</v>
      </c>
      <c r="R8">
        <f t="shared" si="0"/>
        <v>2</v>
      </c>
      <c r="S8">
        <f>COUNTIFS(H:H,H8,P:P,"Attente retour opérationnel suite envoi CV pour avis")</f>
        <v>0</v>
      </c>
      <c r="T8">
        <f>COUNTIFS(H:H,H8,P:P,"Proposition d'embauche envoyée")</f>
        <v>0</v>
      </c>
      <c r="U8">
        <f>COUNTIFS(H:H,H8,P:P,"Embauché")</f>
        <v>0</v>
      </c>
      <c r="V8" s="9">
        <v>44762.57005991898</v>
      </c>
      <c r="W8" s="9">
        <f t="shared" si="1"/>
        <v>44762.57005991898</v>
      </c>
      <c r="X8" s="4">
        <v>44762.570061377315</v>
      </c>
      <c r="Y8" s="4">
        <v>44762.486727858799</v>
      </c>
      <c r="Z8">
        <v>212878</v>
      </c>
      <c r="AA8" t="s">
        <v>408</v>
      </c>
      <c r="AB8" t="s">
        <v>434</v>
      </c>
      <c r="AC8" t="s">
        <v>434</v>
      </c>
      <c r="AD8" t="s">
        <v>409</v>
      </c>
      <c r="AE8" t="s">
        <v>22</v>
      </c>
      <c r="AF8" t="s">
        <v>22</v>
      </c>
      <c r="AG8" t="s">
        <v>341</v>
      </c>
      <c r="AH8" t="s">
        <v>22</v>
      </c>
      <c r="AI8" t="s">
        <v>22</v>
      </c>
      <c r="AJ8">
        <v>212878</v>
      </c>
    </row>
    <row r="9" spans="1:36" x14ac:dyDescent="0.2">
      <c r="A9">
        <v>244864</v>
      </c>
      <c r="B9" t="s">
        <v>22</v>
      </c>
      <c r="C9" s="4">
        <v>44762.570891319439</v>
      </c>
      <c r="D9" s="4">
        <v>44762.57089116898</v>
      </c>
      <c r="E9" s="4" t="s">
        <v>22</v>
      </c>
      <c r="F9" t="s">
        <v>428</v>
      </c>
      <c r="G9">
        <v>15</v>
      </c>
      <c r="H9" t="s">
        <v>317</v>
      </c>
      <c r="I9" s="14">
        <f>IFERROR(_xlfn.XLOOKUP(H9,'SDD Statistiques offres'!G:G,'SDD Statistiques offres'!D:D),0)</f>
        <v>0</v>
      </c>
      <c r="J9" t="str">
        <f>IFERROR(VLOOKUP(H9,'SDD Statistiques offres'!G:O,2,0),"")</f>
        <v/>
      </c>
      <c r="K9" t="str">
        <f>IFERROR(VLOOKUP(H9,'SDD Statistiques offres'!G:O,5,0),"")</f>
        <v/>
      </c>
      <c r="L9" t="str">
        <f>IFERROR(VLOOKUP(H9,'SDD Statistiques offres'!G:O,9,0),"")</f>
        <v/>
      </c>
      <c r="M9" t="s">
        <v>435</v>
      </c>
      <c r="N9" t="s">
        <v>435</v>
      </c>
      <c r="O9" t="s">
        <v>435</v>
      </c>
      <c r="P9" t="s">
        <v>413</v>
      </c>
      <c r="Q9" t="s">
        <v>411</v>
      </c>
      <c r="R9">
        <f t="shared" si="0"/>
        <v>2</v>
      </c>
      <c r="S9">
        <f>COUNTIFS(H:H,H9,P:P,"Attente retour opérationnel suite envoi CV pour avis")</f>
        <v>0</v>
      </c>
      <c r="T9">
        <f>COUNTIFS(H:H,H9,P:P,"Proposition d'embauche envoyée")</f>
        <v>0</v>
      </c>
      <c r="U9">
        <f>COUNTIFS(H:H,H9,P:P,"Embauché")</f>
        <v>0</v>
      </c>
      <c r="V9" s="9">
        <v>44762.570889895833</v>
      </c>
      <c r="W9" s="9">
        <f t="shared" si="1"/>
        <v>44762.570889895833</v>
      </c>
      <c r="X9" s="4">
        <v>44762.570891319439</v>
      </c>
      <c r="Y9" s="4">
        <v>44762.487557986111</v>
      </c>
      <c r="Z9">
        <v>212879</v>
      </c>
      <c r="AA9" t="s">
        <v>408</v>
      </c>
      <c r="AB9" t="s">
        <v>435</v>
      </c>
      <c r="AC9" t="s">
        <v>435</v>
      </c>
      <c r="AD9" t="s">
        <v>409</v>
      </c>
      <c r="AE9" t="s">
        <v>22</v>
      </c>
      <c r="AF9" t="s">
        <v>22</v>
      </c>
      <c r="AG9" t="s">
        <v>22</v>
      </c>
      <c r="AH9" t="s">
        <v>22</v>
      </c>
      <c r="AI9" t="s">
        <v>22</v>
      </c>
      <c r="AJ9">
        <v>212879</v>
      </c>
    </row>
    <row r="10" spans="1:36" x14ac:dyDescent="0.2">
      <c r="A10">
        <v>244857</v>
      </c>
      <c r="B10" t="s">
        <v>22</v>
      </c>
      <c r="C10" s="4">
        <v>44762.53570778935</v>
      </c>
      <c r="D10" s="4">
        <v>44762.535707407405</v>
      </c>
      <c r="E10" s="4" t="s">
        <v>22</v>
      </c>
      <c r="F10" t="s">
        <v>428</v>
      </c>
      <c r="G10">
        <v>14</v>
      </c>
      <c r="H10" t="s">
        <v>338</v>
      </c>
      <c r="I10" s="14">
        <f>IFERROR(_xlfn.XLOOKUP(H10,'SDD Statistiques offres'!G:G,'SDD Statistiques offres'!D:D),0)</f>
        <v>0</v>
      </c>
      <c r="J10" t="str">
        <f>IFERROR(VLOOKUP(H10,'SDD Statistiques offres'!G:O,2,0),"")</f>
        <v/>
      </c>
      <c r="K10" t="str">
        <f>IFERROR(VLOOKUP(H10,'SDD Statistiques offres'!G:O,5,0),"")</f>
        <v/>
      </c>
      <c r="L10" t="str">
        <f>IFERROR(VLOOKUP(H10,'SDD Statistiques offres'!G:O,9,0),"")</f>
        <v/>
      </c>
      <c r="M10" t="s">
        <v>428</v>
      </c>
      <c r="N10" t="s">
        <v>428</v>
      </c>
      <c r="O10" t="s">
        <v>428</v>
      </c>
      <c r="P10" t="s">
        <v>413</v>
      </c>
      <c r="Q10" t="s">
        <v>411</v>
      </c>
      <c r="R10">
        <f t="shared" si="0"/>
        <v>1</v>
      </c>
      <c r="S10">
        <f>COUNTIFS(H:H,H10,P:P,"Attente retour opérationnel suite envoi CV pour avis")</f>
        <v>0</v>
      </c>
      <c r="T10">
        <f>COUNTIFS(H:H,H10,P:P,"Proposition d'embauche envoyée")</f>
        <v>0</v>
      </c>
      <c r="U10">
        <f>COUNTIFS(H:H,H10,P:P,"Embauché")</f>
        <v>0</v>
      </c>
      <c r="V10" s="9">
        <v>44762.535706331022</v>
      </c>
      <c r="W10" s="9">
        <f t="shared" si="1"/>
        <v>44762.535706331022</v>
      </c>
      <c r="X10" s="4">
        <v>44762.535707719908</v>
      </c>
      <c r="Y10" s="4">
        <v>44762.452374340275</v>
      </c>
      <c r="Z10">
        <v>212872</v>
      </c>
      <c r="AA10" t="s">
        <v>408</v>
      </c>
      <c r="AB10" t="s">
        <v>405</v>
      </c>
      <c r="AC10" t="s">
        <v>405</v>
      </c>
      <c r="AD10" t="s">
        <v>409</v>
      </c>
      <c r="AE10" t="s">
        <v>22</v>
      </c>
      <c r="AF10" t="s">
        <v>22</v>
      </c>
      <c r="AG10" t="s">
        <v>22</v>
      </c>
      <c r="AH10" t="s">
        <v>22</v>
      </c>
      <c r="AI10" t="s">
        <v>22</v>
      </c>
      <c r="AJ10">
        <v>212872</v>
      </c>
    </row>
    <row r="11" spans="1:36" x14ac:dyDescent="0.2">
      <c r="A11">
        <v>244858</v>
      </c>
      <c r="B11" t="s">
        <v>22</v>
      </c>
      <c r="C11" s="4">
        <v>44762.536205208336</v>
      </c>
      <c r="D11" s="4">
        <v>44762.536205092591</v>
      </c>
      <c r="E11" s="4" t="s">
        <v>22</v>
      </c>
      <c r="F11" t="s">
        <v>428</v>
      </c>
      <c r="G11">
        <v>17</v>
      </c>
      <c r="H11" t="s">
        <v>349</v>
      </c>
      <c r="I11" s="14">
        <f>IFERROR(_xlfn.XLOOKUP(H11,'SDD Statistiques offres'!G:G,'SDD Statistiques offres'!D:D),0)</f>
        <v>0</v>
      </c>
      <c r="J11" t="str">
        <f>IFERROR(VLOOKUP(H11,'SDD Statistiques offres'!G:O,2,0),"")</f>
        <v/>
      </c>
      <c r="K11" t="str">
        <f>IFERROR(VLOOKUP(H11,'SDD Statistiques offres'!G:O,5,0),"")</f>
        <v/>
      </c>
      <c r="L11" t="str">
        <f>IFERROR(VLOOKUP(H11,'SDD Statistiques offres'!G:O,9,0),"")</f>
        <v/>
      </c>
      <c r="M11" t="s">
        <v>429</v>
      </c>
      <c r="N11" t="s">
        <v>429</v>
      </c>
      <c r="O11" t="s">
        <v>429</v>
      </c>
      <c r="P11" t="s">
        <v>413</v>
      </c>
      <c r="Q11" t="s">
        <v>411</v>
      </c>
      <c r="R11">
        <f t="shared" si="0"/>
        <v>1</v>
      </c>
      <c r="S11">
        <f>COUNTIFS(H:H,H11,P:P,"Attente retour opérationnel suite envoi CV pour avis")</f>
        <v>0</v>
      </c>
      <c r="T11">
        <f>COUNTIFS(H:H,H11,P:P,"Proposition d'embauche envoyée")</f>
        <v>0</v>
      </c>
      <c r="U11">
        <f>COUNTIFS(H:H,H11,P:P,"Embauché")</f>
        <v>0</v>
      </c>
      <c r="V11" s="9">
        <v>44762.536203240736</v>
      </c>
      <c r="W11" s="9">
        <f t="shared" si="1"/>
        <v>44762.536203240736</v>
      </c>
      <c r="X11" s="4">
        <v>44762.536205173616</v>
      </c>
      <c r="Y11" s="4">
        <v>44762.452871793983</v>
      </c>
      <c r="Z11">
        <v>212873</v>
      </c>
      <c r="AA11" t="s">
        <v>408</v>
      </c>
      <c r="AB11" t="s">
        <v>428</v>
      </c>
      <c r="AC11" t="s">
        <v>428</v>
      </c>
      <c r="AD11" t="s">
        <v>409</v>
      </c>
      <c r="AE11" t="s">
        <v>22</v>
      </c>
      <c r="AF11" t="s">
        <v>22</v>
      </c>
      <c r="AG11" t="s">
        <v>22</v>
      </c>
      <c r="AH11" t="s">
        <v>22</v>
      </c>
      <c r="AI11" t="s">
        <v>22</v>
      </c>
      <c r="AJ11">
        <v>212873</v>
      </c>
    </row>
    <row r="12" spans="1:36" x14ac:dyDescent="0.2">
      <c r="A12">
        <v>244859</v>
      </c>
      <c r="B12" t="s">
        <v>22</v>
      </c>
      <c r="C12" s="4">
        <v>44762.53930621528</v>
      </c>
      <c r="D12" s="4">
        <v>44762.539306018516</v>
      </c>
      <c r="E12" s="4" t="s">
        <v>22</v>
      </c>
      <c r="F12" t="s">
        <v>428</v>
      </c>
      <c r="G12">
        <v>12</v>
      </c>
      <c r="H12" t="s">
        <v>331</v>
      </c>
      <c r="I12" s="14">
        <f>IFERROR(_xlfn.XLOOKUP(H12,'SDD Statistiques offres'!G:G,'SDD Statistiques offres'!D:D),0)</f>
        <v>0</v>
      </c>
      <c r="J12" t="str">
        <f>IFERROR(VLOOKUP(H12,'SDD Statistiques offres'!G:O,2,0),"")</f>
        <v/>
      </c>
      <c r="K12" t="str">
        <f>IFERROR(VLOOKUP(H12,'SDD Statistiques offres'!G:O,5,0),"")</f>
        <v/>
      </c>
      <c r="L12" t="str">
        <f>IFERROR(VLOOKUP(H12,'SDD Statistiques offres'!G:O,9,0),"")</f>
        <v/>
      </c>
      <c r="M12" t="s">
        <v>430</v>
      </c>
      <c r="N12" t="s">
        <v>430</v>
      </c>
      <c r="O12" t="s">
        <v>430</v>
      </c>
      <c r="P12" t="s">
        <v>413</v>
      </c>
      <c r="Q12" t="s">
        <v>411</v>
      </c>
      <c r="R12">
        <f t="shared" si="0"/>
        <v>6</v>
      </c>
      <c r="S12">
        <f>COUNTIFS(H:H,H12,P:P,"Attente retour opérationnel suite envoi CV pour avis")</f>
        <v>0</v>
      </c>
      <c r="T12">
        <f>COUNTIFS(H:H,H12,P:P,"Proposition d'embauche envoyée")</f>
        <v>0</v>
      </c>
      <c r="U12">
        <f>COUNTIFS(H:H,H12,P:P,"Embauché")</f>
        <v>0</v>
      </c>
      <c r="V12" s="9">
        <v>44762.539304398153</v>
      </c>
      <c r="W12" s="9">
        <f t="shared" si="1"/>
        <v>44762.539304398153</v>
      </c>
      <c r="X12" s="4">
        <v>44762.53930621528</v>
      </c>
      <c r="Y12" s="4">
        <v>44762.455972881951</v>
      </c>
      <c r="Z12">
        <v>212874</v>
      </c>
      <c r="AA12" t="s">
        <v>408</v>
      </c>
      <c r="AB12" t="s">
        <v>429</v>
      </c>
      <c r="AC12" t="s">
        <v>429</v>
      </c>
      <c r="AD12" t="s">
        <v>409</v>
      </c>
      <c r="AE12" t="s">
        <v>22</v>
      </c>
      <c r="AF12" t="s">
        <v>22</v>
      </c>
      <c r="AG12" t="s">
        <v>22</v>
      </c>
      <c r="AH12" t="s">
        <v>22</v>
      </c>
      <c r="AI12" t="s">
        <v>22</v>
      </c>
      <c r="AJ12">
        <v>212874</v>
      </c>
    </row>
    <row r="13" spans="1:36" x14ac:dyDescent="0.2">
      <c r="A13">
        <v>244860</v>
      </c>
      <c r="B13" t="s">
        <v>22</v>
      </c>
      <c r="C13" s="4">
        <v>44762.540015972227</v>
      </c>
      <c r="D13" s="4">
        <v>44762.540015972227</v>
      </c>
      <c r="E13" s="4">
        <v>44762.540016168983</v>
      </c>
      <c r="F13" t="s">
        <v>428</v>
      </c>
      <c r="G13">
        <v>10</v>
      </c>
      <c r="H13" t="s">
        <v>22</v>
      </c>
      <c r="I13" s="14">
        <f>IFERROR(_xlfn.XLOOKUP(H13,'SDD Statistiques offres'!G:G,'SDD Statistiques offres'!D:D),0)</f>
        <v>0</v>
      </c>
      <c r="J13" t="str">
        <f>IFERROR(VLOOKUP(H13,'SDD Statistiques offres'!G:O,2,0),"")</f>
        <v/>
      </c>
      <c r="K13" t="str">
        <f>IFERROR(VLOOKUP(H13,'SDD Statistiques offres'!G:O,5,0),"")</f>
        <v/>
      </c>
      <c r="L13" t="str">
        <f>IFERROR(VLOOKUP(H13,'SDD Statistiques offres'!G:O,9,0),"")</f>
        <v/>
      </c>
      <c r="M13" t="s">
        <v>431</v>
      </c>
      <c r="N13" t="s">
        <v>431</v>
      </c>
      <c r="O13" t="s">
        <v>431</v>
      </c>
      <c r="P13" t="s">
        <v>413</v>
      </c>
      <c r="Q13" t="s">
        <v>407</v>
      </c>
      <c r="R13">
        <f t="shared" si="0"/>
        <v>1048435</v>
      </c>
      <c r="S13">
        <f>COUNTIFS(H:H,H13,P:P,"Attente retour opérationnel suite envoi CV pour avis")</f>
        <v>0</v>
      </c>
      <c r="T13">
        <f>COUNTIFS(H:H,H13,P:P,"Proposition d'embauche envoyée")</f>
        <v>0</v>
      </c>
      <c r="U13">
        <f>COUNTIFS(H:H,H13,P:P,"Embauché")</f>
        <v>0</v>
      </c>
      <c r="V13" s="9">
        <v>44762.540014270839</v>
      </c>
      <c r="W13" s="9">
        <f t="shared" si="1"/>
        <v>44762.540014270839</v>
      </c>
      <c r="X13" s="4">
        <v>44762.540015972227</v>
      </c>
      <c r="Y13" s="4">
        <v>44762.456682638891</v>
      </c>
      <c r="Z13">
        <v>212875</v>
      </c>
      <c r="AA13" t="s">
        <v>408</v>
      </c>
      <c r="AB13" t="s">
        <v>430</v>
      </c>
      <c r="AC13" t="s">
        <v>430</v>
      </c>
      <c r="AD13" t="s">
        <v>409</v>
      </c>
      <c r="AE13" t="s">
        <v>22</v>
      </c>
      <c r="AF13" t="s">
        <v>22</v>
      </c>
      <c r="AG13" t="s">
        <v>336</v>
      </c>
      <c r="AH13" t="s">
        <v>22</v>
      </c>
      <c r="AI13" t="s">
        <v>22</v>
      </c>
      <c r="AJ13">
        <v>212875</v>
      </c>
    </row>
    <row r="14" spans="1:36" x14ac:dyDescent="0.2">
      <c r="A14">
        <v>244861</v>
      </c>
      <c r="B14" t="s">
        <v>22</v>
      </c>
      <c r="C14" s="4">
        <v>44762.542149340276</v>
      </c>
      <c r="D14" s="4">
        <v>44762.542149155095</v>
      </c>
      <c r="E14" s="4" t="s">
        <v>22</v>
      </c>
      <c r="F14" t="s">
        <v>428</v>
      </c>
      <c r="G14">
        <v>16</v>
      </c>
      <c r="H14" t="s">
        <v>313</v>
      </c>
      <c r="I14" s="14">
        <f>IFERROR(_xlfn.XLOOKUP(H14,'SDD Statistiques offres'!G:G,'SDD Statistiques offres'!D:D),0)</f>
        <v>0</v>
      </c>
      <c r="J14" t="str">
        <f>IFERROR(VLOOKUP(H14,'SDD Statistiques offres'!G:O,2,0),"")</f>
        <v/>
      </c>
      <c r="K14" t="str">
        <f>IFERROR(VLOOKUP(H14,'SDD Statistiques offres'!G:O,5,0),"")</f>
        <v/>
      </c>
      <c r="L14" t="str">
        <f>IFERROR(VLOOKUP(H14,'SDD Statistiques offres'!G:O,9,0),"")</f>
        <v/>
      </c>
      <c r="M14" t="s">
        <v>432</v>
      </c>
      <c r="N14" t="s">
        <v>432</v>
      </c>
      <c r="O14" t="s">
        <v>432</v>
      </c>
      <c r="P14" t="s">
        <v>413</v>
      </c>
      <c r="Q14" t="s">
        <v>411</v>
      </c>
      <c r="R14">
        <f t="shared" si="0"/>
        <v>1</v>
      </c>
      <c r="S14">
        <f>COUNTIFS(H:H,H14,P:P,"Attente retour opérationnel suite envoi CV pour avis")</f>
        <v>0</v>
      </c>
      <c r="T14">
        <f>COUNTIFS(H:H,H14,P:P,"Proposition d'embauche envoyée")</f>
        <v>0</v>
      </c>
      <c r="U14">
        <f>COUNTIFS(H:H,H14,P:P,"Embauché")</f>
        <v>0</v>
      </c>
      <c r="V14" s="9">
        <v>44762.542147534725</v>
      </c>
      <c r="W14" s="9">
        <f t="shared" si="1"/>
        <v>44762.542147534725</v>
      </c>
      <c r="X14" s="4">
        <v>44762.542149340276</v>
      </c>
      <c r="Y14" s="4">
        <v>44762.458815474536</v>
      </c>
      <c r="Z14">
        <v>212876</v>
      </c>
      <c r="AA14" t="s">
        <v>22</v>
      </c>
      <c r="AB14" t="s">
        <v>431</v>
      </c>
      <c r="AC14" t="s">
        <v>431</v>
      </c>
      <c r="AD14" t="s">
        <v>409</v>
      </c>
      <c r="AE14" t="s">
        <v>22</v>
      </c>
      <c r="AF14" t="s">
        <v>22</v>
      </c>
      <c r="AG14" t="s">
        <v>42</v>
      </c>
      <c r="AH14" t="s">
        <v>22</v>
      </c>
      <c r="AI14" t="s">
        <v>22</v>
      </c>
      <c r="AJ14">
        <v>212876</v>
      </c>
    </row>
    <row r="15" spans="1:36" x14ac:dyDescent="0.2">
      <c r="A15">
        <v>244862</v>
      </c>
      <c r="B15" t="s">
        <v>22</v>
      </c>
      <c r="C15" s="4">
        <v>44762.564252314813</v>
      </c>
      <c r="D15" s="4">
        <v>44762.564252118056</v>
      </c>
      <c r="E15" s="4" t="s">
        <v>22</v>
      </c>
      <c r="F15" t="s">
        <v>428</v>
      </c>
      <c r="G15">
        <v>13</v>
      </c>
      <c r="H15" t="s">
        <v>334</v>
      </c>
      <c r="I15" s="14">
        <f>IFERROR(_xlfn.XLOOKUP(H15,'SDD Statistiques offres'!G:G,'SDD Statistiques offres'!D:D),0)</f>
        <v>0</v>
      </c>
      <c r="J15" t="str">
        <f>IFERROR(VLOOKUP(H15,'SDD Statistiques offres'!G:O,2,0),"")</f>
        <v/>
      </c>
      <c r="K15" t="str">
        <f>IFERROR(VLOOKUP(H15,'SDD Statistiques offres'!G:O,5,0),"")</f>
        <v/>
      </c>
      <c r="L15" t="str">
        <f>IFERROR(VLOOKUP(H15,'SDD Statistiques offres'!G:O,9,0),"")</f>
        <v/>
      </c>
      <c r="M15" t="s">
        <v>433</v>
      </c>
      <c r="N15" t="s">
        <v>433</v>
      </c>
      <c r="O15" t="s">
        <v>433</v>
      </c>
      <c r="P15" t="s">
        <v>413</v>
      </c>
      <c r="Q15" t="s">
        <v>411</v>
      </c>
      <c r="R15">
        <f t="shared" si="0"/>
        <v>2</v>
      </c>
      <c r="S15">
        <f>COUNTIFS(H:H,H15,P:P,"Attente retour opérationnel suite envoi CV pour avis")</f>
        <v>0</v>
      </c>
      <c r="T15">
        <f>COUNTIFS(H:H,H15,P:P,"Proposition d'embauche envoyée")</f>
        <v>0</v>
      </c>
      <c r="U15">
        <f>COUNTIFS(H:H,H15,P:P,"Embauché")</f>
        <v>0</v>
      </c>
      <c r="V15" s="9">
        <v>44762.564249571762</v>
      </c>
      <c r="W15" s="9">
        <f t="shared" si="1"/>
        <v>44762.564249571762</v>
      </c>
      <c r="X15" s="4">
        <v>44762.565131793985</v>
      </c>
      <c r="Y15" s="4">
        <v>44762.481798460649</v>
      </c>
      <c r="Z15">
        <v>212877</v>
      </c>
      <c r="AA15" t="s">
        <v>408</v>
      </c>
      <c r="AB15" t="s">
        <v>432</v>
      </c>
      <c r="AC15" t="s">
        <v>432</v>
      </c>
      <c r="AD15" t="s">
        <v>409</v>
      </c>
      <c r="AE15" t="s">
        <v>22</v>
      </c>
      <c r="AF15" t="s">
        <v>22</v>
      </c>
      <c r="AG15" t="s">
        <v>326</v>
      </c>
      <c r="AH15" t="s">
        <v>22</v>
      </c>
      <c r="AI15" t="s">
        <v>412</v>
      </c>
      <c r="AJ15">
        <v>212877</v>
      </c>
    </row>
    <row r="16" spans="1:36" x14ac:dyDescent="0.2">
      <c r="A16">
        <v>244851</v>
      </c>
      <c r="B16" t="s">
        <v>22</v>
      </c>
      <c r="C16" s="4">
        <v>44762.526032407412</v>
      </c>
      <c r="D16" s="4">
        <v>44762.526032256945</v>
      </c>
      <c r="E16" s="4" t="s">
        <v>22</v>
      </c>
      <c r="F16" t="s">
        <v>428</v>
      </c>
      <c r="G16">
        <v>10</v>
      </c>
      <c r="H16" t="s">
        <v>331</v>
      </c>
      <c r="I16" s="14">
        <f>IFERROR(_xlfn.XLOOKUP(H16,'SDD Statistiques offres'!G:G,'SDD Statistiques offres'!D:D),0)</f>
        <v>0</v>
      </c>
      <c r="J16" t="str">
        <f>IFERROR(VLOOKUP(H16,'SDD Statistiques offres'!G:O,2,0),"")</f>
        <v/>
      </c>
      <c r="K16" t="str">
        <f>IFERROR(VLOOKUP(H16,'SDD Statistiques offres'!G:O,5,0),"")</f>
        <v/>
      </c>
      <c r="L16" t="str">
        <f>IFERROR(VLOOKUP(H16,'SDD Statistiques offres'!G:O,9,0),"")</f>
        <v/>
      </c>
      <c r="M16" t="s">
        <v>434</v>
      </c>
      <c r="N16" t="s">
        <v>434</v>
      </c>
      <c r="O16" t="s">
        <v>434</v>
      </c>
      <c r="P16" t="s">
        <v>413</v>
      </c>
      <c r="Q16" t="s">
        <v>411</v>
      </c>
      <c r="R16">
        <f t="shared" si="0"/>
        <v>6</v>
      </c>
      <c r="S16">
        <f>COUNTIFS(H:H,H16,P:P,"Attente retour opérationnel suite envoi CV pour avis")</f>
        <v>0</v>
      </c>
      <c r="T16">
        <f>COUNTIFS(H:H,H16,P:P,"Proposition d'embauche envoyée")</f>
        <v>0</v>
      </c>
      <c r="U16">
        <f>COUNTIFS(H:H,H16,P:P,"Embauché")</f>
        <v>0</v>
      </c>
      <c r="V16" s="9">
        <v>44762.526031215282</v>
      </c>
      <c r="W16" s="9">
        <f t="shared" si="1"/>
        <v>44762.526031215282</v>
      </c>
      <c r="X16" s="4">
        <v>44762.526032326394</v>
      </c>
      <c r="Y16" s="4">
        <v>44762.442698993058</v>
      </c>
      <c r="Z16">
        <v>212868</v>
      </c>
      <c r="AA16" t="s">
        <v>408</v>
      </c>
      <c r="AB16" t="s">
        <v>433</v>
      </c>
      <c r="AC16" t="s">
        <v>433</v>
      </c>
      <c r="AD16" t="s">
        <v>409</v>
      </c>
      <c r="AE16" t="s">
        <v>22</v>
      </c>
      <c r="AF16" t="s">
        <v>22</v>
      </c>
      <c r="AG16" t="s">
        <v>22</v>
      </c>
      <c r="AH16" t="s">
        <v>22</v>
      </c>
      <c r="AI16" t="s">
        <v>22</v>
      </c>
      <c r="AJ16">
        <v>212868</v>
      </c>
    </row>
    <row r="17" spans="1:36" x14ac:dyDescent="0.2">
      <c r="A17">
        <v>244852</v>
      </c>
      <c r="B17" t="s">
        <v>22</v>
      </c>
      <c r="C17" s="4">
        <v>44762.527707094909</v>
      </c>
      <c r="D17" s="4">
        <v>44762.527706909721</v>
      </c>
      <c r="E17" s="4" t="s">
        <v>22</v>
      </c>
      <c r="F17" t="s">
        <v>428</v>
      </c>
      <c r="G17">
        <v>13</v>
      </c>
      <c r="H17" t="s">
        <v>175</v>
      </c>
      <c r="I17" s="14">
        <f>IFERROR(_xlfn.XLOOKUP(H17,'SDD Statistiques offres'!G:G,'SDD Statistiques offres'!D:D),0)</f>
        <v>44704.668208067131</v>
      </c>
      <c r="J17" t="str">
        <f>IFERROR(VLOOKUP(H17,'SDD Statistiques offres'!G:O,2,0),"")</f>
        <v>Diffusée</v>
      </c>
      <c r="K17" t="str">
        <f>IFERROR(VLOOKUP(H17,'SDD Statistiques offres'!G:O,5,0),"")</f>
        <v>INGENIEUR D'ETUDES H/F</v>
      </c>
      <c r="L17">
        <f>IFERROR(VLOOKUP(H17,'SDD Statistiques offres'!G:O,9,0),"")</f>
        <v>1028</v>
      </c>
      <c r="M17" t="s">
        <v>435</v>
      </c>
      <c r="N17" t="s">
        <v>435</v>
      </c>
      <c r="O17" t="s">
        <v>435</v>
      </c>
      <c r="P17" t="s">
        <v>413</v>
      </c>
      <c r="Q17" t="s">
        <v>411</v>
      </c>
      <c r="R17">
        <f t="shared" si="0"/>
        <v>4</v>
      </c>
      <c r="S17">
        <f>COUNTIFS(H:H,H17,P:P,"Attente retour opérationnel suite envoi CV pour avis")</f>
        <v>0</v>
      </c>
      <c r="T17">
        <f>COUNTIFS(H:H,H17,P:P,"Proposition d'embauche envoyée")</f>
        <v>0</v>
      </c>
      <c r="U17">
        <f>COUNTIFS(H:H,H17,P:P,"Embauché")</f>
        <v>0</v>
      </c>
      <c r="V17" s="9">
        <v>44762.527706053239</v>
      </c>
      <c r="W17" s="9">
        <f t="shared" si="1"/>
        <v>44762.527706053239</v>
      </c>
      <c r="X17" s="4">
        <v>44762.529630439814</v>
      </c>
      <c r="Y17" s="4">
        <v>44762.444373344901</v>
      </c>
      <c r="Z17">
        <v>212869</v>
      </c>
      <c r="AA17" t="s">
        <v>408</v>
      </c>
      <c r="AB17" t="s">
        <v>434</v>
      </c>
      <c r="AC17" t="s">
        <v>434</v>
      </c>
      <c r="AD17" t="s">
        <v>409</v>
      </c>
      <c r="AE17" t="s">
        <v>22</v>
      </c>
      <c r="AF17" t="s">
        <v>22</v>
      </c>
      <c r="AG17" t="s">
        <v>36</v>
      </c>
      <c r="AH17" t="s">
        <v>22</v>
      </c>
      <c r="AI17" t="s">
        <v>22</v>
      </c>
      <c r="AJ17">
        <v>212869</v>
      </c>
    </row>
    <row r="18" spans="1:36" x14ac:dyDescent="0.2">
      <c r="A18">
        <v>244853</v>
      </c>
      <c r="B18" t="s">
        <v>22</v>
      </c>
      <c r="C18" s="4">
        <v>44762.528728240737</v>
      </c>
      <c r="D18" s="4">
        <v>44762.528727858793</v>
      </c>
      <c r="E18" s="4" t="s">
        <v>22</v>
      </c>
      <c r="F18" t="s">
        <v>428</v>
      </c>
      <c r="G18">
        <v>19</v>
      </c>
      <c r="H18" t="s">
        <v>172</v>
      </c>
      <c r="I18" s="14">
        <f>IFERROR(_xlfn.XLOOKUP(H18,'SDD Statistiques offres'!G:G,'SDD Statistiques offres'!D:D),0)</f>
        <v>44645.405340821759</v>
      </c>
      <c r="J18" t="str">
        <f>IFERROR(VLOOKUP(H18,'SDD Statistiques offres'!G:O,2,0),"")</f>
        <v>Diffusée</v>
      </c>
      <c r="K18" t="str">
        <f>IFERROR(VLOOKUP(H18,'SDD Statistiques offres'!G:O,5,0),"")</f>
        <v>ADJOINT AU DIRECTEUR DES PROJETS H/F</v>
      </c>
      <c r="L18">
        <f>IFERROR(VLOOKUP(H18,'SDD Statistiques offres'!G:O,9,0),"")</f>
        <v>1027</v>
      </c>
      <c r="M18" t="s">
        <v>428</v>
      </c>
      <c r="N18" t="s">
        <v>428</v>
      </c>
      <c r="O18" t="s">
        <v>428</v>
      </c>
      <c r="P18" t="s">
        <v>413</v>
      </c>
      <c r="Q18" t="s">
        <v>411</v>
      </c>
      <c r="R18">
        <f t="shared" si="0"/>
        <v>1</v>
      </c>
      <c r="S18">
        <f>COUNTIFS(H:H,H18,P:P,"Attente retour opérationnel suite envoi CV pour avis")</f>
        <v>0</v>
      </c>
      <c r="T18">
        <f>COUNTIFS(H:H,H18,P:P,"Proposition d'embauche envoyée")</f>
        <v>0</v>
      </c>
      <c r="U18">
        <f>COUNTIFS(H:H,H18,P:P,"Embauché")</f>
        <v>0</v>
      </c>
      <c r="V18" s="9">
        <v>44762.527706053239</v>
      </c>
      <c r="W18" s="9">
        <f t="shared" si="1"/>
        <v>44762.527706053239</v>
      </c>
      <c r="X18" s="4">
        <v>44762.529630439814</v>
      </c>
      <c r="Y18" s="4">
        <v>44762.444373344901</v>
      </c>
      <c r="Z18">
        <v>212869</v>
      </c>
      <c r="AA18" t="s">
        <v>408</v>
      </c>
      <c r="AB18" t="s">
        <v>435</v>
      </c>
      <c r="AC18" t="s">
        <v>435</v>
      </c>
      <c r="AD18" t="s">
        <v>409</v>
      </c>
      <c r="AE18" t="s">
        <v>22</v>
      </c>
      <c r="AF18" t="s">
        <v>22</v>
      </c>
      <c r="AG18" t="s">
        <v>36</v>
      </c>
      <c r="AH18" t="s">
        <v>22</v>
      </c>
      <c r="AI18" t="s">
        <v>22</v>
      </c>
      <c r="AJ18">
        <v>212869</v>
      </c>
    </row>
    <row r="19" spans="1:36" x14ac:dyDescent="0.2">
      <c r="A19">
        <v>244854</v>
      </c>
      <c r="B19" t="s">
        <v>22</v>
      </c>
      <c r="C19" s="4">
        <v>44762.529388391202</v>
      </c>
      <c r="D19" s="4">
        <v>44762.529388229166</v>
      </c>
      <c r="E19" s="4" t="s">
        <v>22</v>
      </c>
      <c r="F19" t="s">
        <v>428</v>
      </c>
      <c r="G19">
        <v>19</v>
      </c>
      <c r="H19" t="s">
        <v>350</v>
      </c>
      <c r="I19" s="14">
        <f>IFERROR(_xlfn.XLOOKUP(H19,'SDD Statistiques offres'!G:G,'SDD Statistiques offres'!D:D),0)</f>
        <v>0</v>
      </c>
      <c r="J19" t="str">
        <f>IFERROR(VLOOKUP(H19,'SDD Statistiques offres'!G:O,2,0),"")</f>
        <v/>
      </c>
      <c r="K19" t="str">
        <f>IFERROR(VLOOKUP(H19,'SDD Statistiques offres'!G:O,5,0),"")</f>
        <v/>
      </c>
      <c r="L19" t="str">
        <f>IFERROR(VLOOKUP(H19,'SDD Statistiques offres'!G:O,9,0),"")</f>
        <v/>
      </c>
      <c r="M19" t="s">
        <v>429</v>
      </c>
      <c r="N19" t="s">
        <v>429</v>
      </c>
      <c r="O19" t="s">
        <v>429</v>
      </c>
      <c r="P19" t="s">
        <v>413</v>
      </c>
      <c r="Q19" t="s">
        <v>411</v>
      </c>
      <c r="R19">
        <f t="shared" si="0"/>
        <v>1</v>
      </c>
      <c r="S19">
        <f>COUNTIFS(H:H,H19,P:P,"Attente retour opérationnel suite envoi CV pour avis")</f>
        <v>0</v>
      </c>
      <c r="T19">
        <f>COUNTIFS(H:H,H19,P:P,"Proposition d'embauche envoyée")</f>
        <v>0</v>
      </c>
      <c r="U19">
        <f>COUNTIFS(H:H,H19,P:P,"Embauché")</f>
        <v>0</v>
      </c>
      <c r="V19" s="9">
        <v>44762.529386226852</v>
      </c>
      <c r="W19" s="9">
        <f t="shared" si="1"/>
        <v>44762.529386226852</v>
      </c>
      <c r="X19" s="4">
        <v>44762.529388344905</v>
      </c>
      <c r="Y19" s="4">
        <v>44762.446054942127</v>
      </c>
      <c r="Z19">
        <v>212870</v>
      </c>
      <c r="AA19" t="s">
        <v>408</v>
      </c>
      <c r="AB19" t="s">
        <v>405</v>
      </c>
      <c r="AC19" t="s">
        <v>405</v>
      </c>
      <c r="AD19" t="s">
        <v>409</v>
      </c>
      <c r="AE19" t="s">
        <v>22</v>
      </c>
      <c r="AF19" t="s">
        <v>22</v>
      </c>
      <c r="AG19" t="s">
        <v>22</v>
      </c>
      <c r="AH19" t="s">
        <v>22</v>
      </c>
      <c r="AI19" t="s">
        <v>22</v>
      </c>
      <c r="AJ19">
        <v>212870</v>
      </c>
    </row>
    <row r="20" spans="1:36" x14ac:dyDescent="0.2">
      <c r="A20">
        <v>244855</v>
      </c>
      <c r="B20" t="s">
        <v>22</v>
      </c>
      <c r="C20" s="4">
        <v>44762.529630439814</v>
      </c>
      <c r="D20" s="4">
        <v>44762.529630243058</v>
      </c>
      <c r="E20" s="4" t="s">
        <v>22</v>
      </c>
      <c r="F20" t="s">
        <v>428</v>
      </c>
      <c r="G20">
        <v>17</v>
      </c>
      <c r="H20" t="s">
        <v>170</v>
      </c>
      <c r="I20" s="14">
        <f>IFERROR(_xlfn.XLOOKUP(H20,'SDD Statistiques offres'!G:G,'SDD Statistiques offres'!D:D),0)</f>
        <v>0</v>
      </c>
      <c r="J20" t="str">
        <f>IFERROR(VLOOKUP(H20,'SDD Statistiques offres'!G:O,2,0),"")</f>
        <v/>
      </c>
      <c r="K20" t="str">
        <f>IFERROR(VLOOKUP(H20,'SDD Statistiques offres'!G:O,5,0),"")</f>
        <v/>
      </c>
      <c r="L20" t="str">
        <f>IFERROR(VLOOKUP(H20,'SDD Statistiques offres'!G:O,9,0),"")</f>
        <v/>
      </c>
      <c r="M20" t="s">
        <v>430</v>
      </c>
      <c r="N20" t="s">
        <v>430</v>
      </c>
      <c r="O20" t="s">
        <v>430</v>
      </c>
      <c r="P20" t="s">
        <v>413</v>
      </c>
      <c r="Q20" t="s">
        <v>411</v>
      </c>
      <c r="R20">
        <f t="shared" si="0"/>
        <v>1</v>
      </c>
      <c r="S20">
        <f>COUNTIFS(H:H,H20,P:P,"Attente retour opérationnel suite envoi CV pour avis")</f>
        <v>0</v>
      </c>
      <c r="T20">
        <f>COUNTIFS(H:H,H20,P:P,"Proposition d'embauche envoyée")</f>
        <v>0</v>
      </c>
      <c r="U20">
        <f>COUNTIFS(H:H,H20,P:P,"Embauché")</f>
        <v>0</v>
      </c>
      <c r="V20" s="9">
        <v>44762.527706053239</v>
      </c>
      <c r="W20" s="9">
        <f t="shared" si="1"/>
        <v>44762.527706053239</v>
      </c>
      <c r="X20" s="4">
        <v>44762.529630439814</v>
      </c>
      <c r="Y20" s="4">
        <v>44762.444373344901</v>
      </c>
      <c r="Z20">
        <v>212869</v>
      </c>
      <c r="AA20" t="s">
        <v>408</v>
      </c>
      <c r="AB20" t="s">
        <v>428</v>
      </c>
      <c r="AC20" t="s">
        <v>428</v>
      </c>
      <c r="AD20" t="s">
        <v>409</v>
      </c>
      <c r="AE20" t="s">
        <v>22</v>
      </c>
      <c r="AF20" t="s">
        <v>22</v>
      </c>
      <c r="AG20" t="s">
        <v>36</v>
      </c>
      <c r="AH20" t="s">
        <v>22</v>
      </c>
      <c r="AI20" t="s">
        <v>22</v>
      </c>
      <c r="AJ20">
        <v>212869</v>
      </c>
    </row>
    <row r="21" spans="1:36" x14ac:dyDescent="0.2">
      <c r="A21">
        <v>244856</v>
      </c>
      <c r="B21" t="s">
        <v>22</v>
      </c>
      <c r="C21" s="4">
        <v>44762.531672372686</v>
      </c>
      <c r="D21" s="4">
        <v>44762.531672372686</v>
      </c>
      <c r="E21" s="4" t="s">
        <v>22</v>
      </c>
      <c r="F21" t="s">
        <v>428</v>
      </c>
      <c r="G21">
        <v>15</v>
      </c>
      <c r="H21" t="s">
        <v>334</v>
      </c>
      <c r="I21" s="14">
        <f>IFERROR(_xlfn.XLOOKUP(H21,'SDD Statistiques offres'!G:G,'SDD Statistiques offres'!D:D),0)</f>
        <v>0</v>
      </c>
      <c r="J21" t="str">
        <f>IFERROR(VLOOKUP(H21,'SDD Statistiques offres'!G:O,2,0),"")</f>
        <v/>
      </c>
      <c r="K21" t="str">
        <f>IFERROR(VLOOKUP(H21,'SDD Statistiques offres'!G:O,5,0),"")</f>
        <v/>
      </c>
      <c r="L21" t="str">
        <f>IFERROR(VLOOKUP(H21,'SDD Statistiques offres'!G:O,9,0),"")</f>
        <v/>
      </c>
      <c r="M21" t="s">
        <v>431</v>
      </c>
      <c r="N21" t="s">
        <v>431</v>
      </c>
      <c r="O21" t="s">
        <v>431</v>
      </c>
      <c r="P21" t="s">
        <v>413</v>
      </c>
      <c r="Q21" t="s">
        <v>411</v>
      </c>
      <c r="R21">
        <f t="shared" si="0"/>
        <v>2</v>
      </c>
      <c r="S21">
        <f>COUNTIFS(H:H,H21,P:P,"Attente retour opérationnel suite envoi CV pour avis")</f>
        <v>0</v>
      </c>
      <c r="T21">
        <f>COUNTIFS(H:H,H21,P:P,"Proposition d'embauche envoyée")</f>
        <v>0</v>
      </c>
      <c r="U21">
        <f>COUNTIFS(H:H,H21,P:P,"Embauché")</f>
        <v>0</v>
      </c>
      <c r="V21" s="9">
        <v>44762.531671296296</v>
      </c>
      <c r="W21" s="9">
        <f t="shared" si="1"/>
        <v>44762.531671296296</v>
      </c>
      <c r="X21" s="4">
        <v>44762.531672372686</v>
      </c>
      <c r="Y21" s="4">
        <v>44762.448339039351</v>
      </c>
      <c r="Z21">
        <v>212871</v>
      </c>
      <c r="AA21" t="s">
        <v>408</v>
      </c>
      <c r="AB21" t="s">
        <v>429</v>
      </c>
      <c r="AC21" t="s">
        <v>429</v>
      </c>
      <c r="AD21" t="s">
        <v>409</v>
      </c>
      <c r="AE21" t="s">
        <v>22</v>
      </c>
      <c r="AF21" t="s">
        <v>22</v>
      </c>
      <c r="AG21" t="s">
        <v>22</v>
      </c>
      <c r="AH21" t="s">
        <v>22</v>
      </c>
      <c r="AI21" t="s">
        <v>22</v>
      </c>
      <c r="AJ21">
        <v>212871</v>
      </c>
    </row>
    <row r="22" spans="1:36" x14ac:dyDescent="0.2">
      <c r="A22">
        <v>244845</v>
      </c>
      <c r="B22" t="s">
        <v>22</v>
      </c>
      <c r="C22" s="4">
        <v>44762.514704548616</v>
      </c>
      <c r="D22" s="4">
        <v>44762.513252314813</v>
      </c>
      <c r="E22" s="4">
        <v>44762.51470767361</v>
      </c>
      <c r="F22" t="s">
        <v>428</v>
      </c>
      <c r="G22">
        <v>17</v>
      </c>
      <c r="H22" t="s">
        <v>22</v>
      </c>
      <c r="I22" s="14">
        <f>IFERROR(_xlfn.XLOOKUP(H22,'SDD Statistiques offres'!G:G,'SDD Statistiques offres'!D:D),0)</f>
        <v>0</v>
      </c>
      <c r="J22" t="str">
        <f>IFERROR(VLOOKUP(H22,'SDD Statistiques offres'!G:O,2,0),"")</f>
        <v/>
      </c>
      <c r="K22" t="str">
        <f>IFERROR(VLOOKUP(H22,'SDD Statistiques offres'!G:O,5,0),"")</f>
        <v/>
      </c>
      <c r="L22" t="str">
        <f>IFERROR(VLOOKUP(H22,'SDD Statistiques offres'!G:O,9,0),"")</f>
        <v/>
      </c>
      <c r="M22" t="s">
        <v>432</v>
      </c>
      <c r="N22" t="s">
        <v>432</v>
      </c>
      <c r="O22" t="s">
        <v>432</v>
      </c>
      <c r="P22" t="s">
        <v>413</v>
      </c>
      <c r="Q22" t="s">
        <v>407</v>
      </c>
      <c r="R22">
        <f t="shared" si="0"/>
        <v>1048435</v>
      </c>
      <c r="S22">
        <f>COUNTIFS(H:H,H22,P:P,"Attente retour opérationnel suite envoi CV pour avis")</f>
        <v>0</v>
      </c>
      <c r="T22">
        <f>COUNTIFS(H:H,H22,P:P,"Proposition d'embauche envoyée")</f>
        <v>0</v>
      </c>
      <c r="U22">
        <f>COUNTIFS(H:H,H22,P:P,"Embauché")</f>
        <v>0</v>
      </c>
      <c r="V22" s="9">
        <v>44762.514704016205</v>
      </c>
      <c r="W22" s="9">
        <f t="shared" si="1"/>
        <v>44762.514704016205</v>
      </c>
      <c r="X22" s="4" t="s">
        <v>22</v>
      </c>
      <c r="Y22" s="4" t="s">
        <v>22</v>
      </c>
      <c r="Z22">
        <v>212863</v>
      </c>
      <c r="AA22" t="s">
        <v>414</v>
      </c>
      <c r="AB22" t="s">
        <v>430</v>
      </c>
      <c r="AC22" t="s">
        <v>430</v>
      </c>
      <c r="AD22" t="s">
        <v>409</v>
      </c>
      <c r="AE22" t="s">
        <v>22</v>
      </c>
      <c r="AF22" t="s">
        <v>22</v>
      </c>
      <c r="AG22" t="s">
        <v>53</v>
      </c>
      <c r="AH22" t="s">
        <v>25</v>
      </c>
      <c r="AI22" t="s">
        <v>22</v>
      </c>
      <c r="AJ22">
        <v>212863</v>
      </c>
    </row>
    <row r="23" spans="1:36" x14ac:dyDescent="0.2">
      <c r="A23">
        <v>244846</v>
      </c>
      <c r="B23" t="s">
        <v>22</v>
      </c>
      <c r="C23" s="4">
        <v>44762.517806516204</v>
      </c>
      <c r="D23" s="4">
        <v>44762.517806018521</v>
      </c>
      <c r="E23" s="4" t="s">
        <v>22</v>
      </c>
      <c r="F23" t="s">
        <v>428</v>
      </c>
      <c r="G23">
        <v>15</v>
      </c>
      <c r="H23" t="s">
        <v>330</v>
      </c>
      <c r="I23" s="14">
        <f>IFERROR(_xlfn.XLOOKUP(H23,'SDD Statistiques offres'!G:G,'SDD Statistiques offres'!D:D),0)</f>
        <v>0</v>
      </c>
      <c r="J23" t="str">
        <f>IFERROR(VLOOKUP(H23,'SDD Statistiques offres'!G:O,2,0),"")</f>
        <v/>
      </c>
      <c r="K23" t="str">
        <f>IFERROR(VLOOKUP(H23,'SDD Statistiques offres'!G:O,5,0),"")</f>
        <v/>
      </c>
      <c r="L23" t="str">
        <f>IFERROR(VLOOKUP(H23,'SDD Statistiques offres'!G:O,9,0),"")</f>
        <v/>
      </c>
      <c r="M23" t="s">
        <v>433</v>
      </c>
      <c r="N23" t="s">
        <v>433</v>
      </c>
      <c r="O23" t="s">
        <v>433</v>
      </c>
      <c r="P23" t="s">
        <v>413</v>
      </c>
      <c r="Q23" t="s">
        <v>411</v>
      </c>
      <c r="R23">
        <f t="shared" si="0"/>
        <v>1</v>
      </c>
      <c r="S23">
        <f>COUNTIFS(H:H,H23,P:P,"Attente retour opérationnel suite envoi CV pour avis")</f>
        <v>0</v>
      </c>
      <c r="T23">
        <f>COUNTIFS(H:H,H23,P:P,"Proposition d'embauche envoyée")</f>
        <v>0</v>
      </c>
      <c r="U23">
        <f>COUNTIFS(H:H,H23,P:P,"Embauché")</f>
        <v>0</v>
      </c>
      <c r="V23" s="9">
        <v>44762.517805057869</v>
      </c>
      <c r="W23" s="9">
        <f t="shared" si="1"/>
        <v>44762.517805057869</v>
      </c>
      <c r="X23" s="4">
        <v>44762.517806284719</v>
      </c>
      <c r="Y23" s="4">
        <v>44762.434472256944</v>
      </c>
      <c r="Z23">
        <v>212864</v>
      </c>
      <c r="AA23" t="s">
        <v>22</v>
      </c>
      <c r="AB23" t="s">
        <v>431</v>
      </c>
      <c r="AC23" t="s">
        <v>431</v>
      </c>
      <c r="AD23" t="s">
        <v>409</v>
      </c>
      <c r="AE23" t="s">
        <v>22</v>
      </c>
      <c r="AF23" t="s">
        <v>22</v>
      </c>
      <c r="AG23" t="s">
        <v>326</v>
      </c>
      <c r="AH23" t="s">
        <v>22</v>
      </c>
      <c r="AI23" t="s">
        <v>22</v>
      </c>
      <c r="AJ23">
        <v>212864</v>
      </c>
    </row>
    <row r="24" spans="1:36" x14ac:dyDescent="0.2">
      <c r="A24">
        <v>244847</v>
      </c>
      <c r="B24" t="s">
        <v>22</v>
      </c>
      <c r="C24" s="4">
        <v>44762.517809027777</v>
      </c>
      <c r="D24" s="4">
        <v>44762.515104166669</v>
      </c>
      <c r="E24" s="4">
        <v>44762.517813576393</v>
      </c>
      <c r="F24" t="s">
        <v>428</v>
      </c>
      <c r="G24">
        <v>17</v>
      </c>
      <c r="H24" t="s">
        <v>22</v>
      </c>
      <c r="I24" s="14">
        <f>IFERROR(_xlfn.XLOOKUP(H24,'SDD Statistiques offres'!G:G,'SDD Statistiques offres'!D:D),0)</f>
        <v>0</v>
      </c>
      <c r="J24" t="str">
        <f>IFERROR(VLOOKUP(H24,'SDD Statistiques offres'!G:O,2,0),"")</f>
        <v/>
      </c>
      <c r="K24" t="str">
        <f>IFERROR(VLOOKUP(H24,'SDD Statistiques offres'!G:O,5,0),"")</f>
        <v/>
      </c>
      <c r="L24" t="str">
        <f>IFERROR(VLOOKUP(H24,'SDD Statistiques offres'!G:O,9,0),"")</f>
        <v/>
      </c>
      <c r="M24" t="s">
        <v>434</v>
      </c>
      <c r="N24" t="s">
        <v>434</v>
      </c>
      <c r="O24" t="s">
        <v>434</v>
      </c>
      <c r="P24" t="s">
        <v>413</v>
      </c>
      <c r="Q24" t="s">
        <v>407</v>
      </c>
      <c r="R24">
        <f t="shared" si="0"/>
        <v>1048435</v>
      </c>
      <c r="S24">
        <f>COUNTIFS(H:H,H24,P:P,"Attente retour opérationnel suite envoi CV pour avis")</f>
        <v>0</v>
      </c>
      <c r="T24">
        <f>COUNTIFS(H:H,H24,P:P,"Proposition d'embauche envoyée")</f>
        <v>0</v>
      </c>
      <c r="U24">
        <f>COUNTIFS(H:H,H24,P:P,"Embauché")</f>
        <v>0</v>
      </c>
      <c r="V24" s="9">
        <v>44762.517808483797</v>
      </c>
      <c r="W24" s="9">
        <f t="shared" si="1"/>
        <v>44762.517808483797</v>
      </c>
      <c r="X24" s="4" t="s">
        <v>22</v>
      </c>
      <c r="Y24" s="4" t="s">
        <v>22</v>
      </c>
      <c r="Z24">
        <v>212865</v>
      </c>
      <c r="AA24" t="s">
        <v>414</v>
      </c>
      <c r="AB24" t="s">
        <v>432</v>
      </c>
      <c r="AC24" t="s">
        <v>432</v>
      </c>
      <c r="AD24" t="s">
        <v>409</v>
      </c>
      <c r="AE24" t="s">
        <v>22</v>
      </c>
      <c r="AF24" t="s">
        <v>22</v>
      </c>
      <c r="AG24" t="s">
        <v>40</v>
      </c>
      <c r="AH24" t="s">
        <v>25</v>
      </c>
      <c r="AI24" t="s">
        <v>22</v>
      </c>
      <c r="AJ24">
        <v>212865</v>
      </c>
    </row>
    <row r="25" spans="1:36" x14ac:dyDescent="0.2">
      <c r="A25">
        <v>244848</v>
      </c>
      <c r="B25" t="s">
        <v>22</v>
      </c>
      <c r="C25" s="4">
        <v>44762.519696759256</v>
      </c>
      <c r="D25" s="4">
        <v>44762.5196965625</v>
      </c>
      <c r="E25" s="4" t="s">
        <v>22</v>
      </c>
      <c r="F25" t="s">
        <v>428</v>
      </c>
      <c r="G25">
        <v>13</v>
      </c>
      <c r="H25" t="s">
        <v>365</v>
      </c>
      <c r="I25" s="14">
        <f>IFERROR(_xlfn.XLOOKUP(H25,'SDD Statistiques offres'!G:G,'SDD Statistiques offres'!D:D),0)</f>
        <v>0</v>
      </c>
      <c r="J25" t="str">
        <f>IFERROR(VLOOKUP(H25,'SDD Statistiques offres'!G:O,2,0),"")</f>
        <v/>
      </c>
      <c r="K25" t="str">
        <f>IFERROR(VLOOKUP(H25,'SDD Statistiques offres'!G:O,5,0),"")</f>
        <v/>
      </c>
      <c r="L25" t="str">
        <f>IFERROR(VLOOKUP(H25,'SDD Statistiques offres'!G:O,9,0),"")</f>
        <v/>
      </c>
      <c r="M25" t="s">
        <v>435</v>
      </c>
      <c r="N25" t="s">
        <v>435</v>
      </c>
      <c r="O25" t="s">
        <v>435</v>
      </c>
      <c r="P25" t="s">
        <v>413</v>
      </c>
      <c r="Q25" t="s">
        <v>411</v>
      </c>
      <c r="R25">
        <f t="shared" si="0"/>
        <v>1</v>
      </c>
      <c r="S25">
        <f>COUNTIFS(H:H,H25,P:P,"Attente retour opérationnel suite envoi CV pour avis")</f>
        <v>0</v>
      </c>
      <c r="T25">
        <f>COUNTIFS(H:H,H25,P:P,"Proposition d'embauche envoyée")</f>
        <v>0</v>
      </c>
      <c r="U25">
        <f>COUNTIFS(H:H,H25,P:P,"Embauché")</f>
        <v>0</v>
      </c>
      <c r="V25" s="9">
        <v>44696.610007835647</v>
      </c>
      <c r="W25" s="9">
        <f t="shared" si="1"/>
        <v>44696.610007835647</v>
      </c>
      <c r="X25" s="4">
        <v>44762.5196965625</v>
      </c>
      <c r="Y25" s="4">
        <v>44762.436363229172</v>
      </c>
      <c r="Z25">
        <v>203670</v>
      </c>
      <c r="AA25" t="s">
        <v>408</v>
      </c>
      <c r="AB25" t="s">
        <v>433</v>
      </c>
      <c r="AC25" t="s">
        <v>433</v>
      </c>
      <c r="AD25" t="s">
        <v>409</v>
      </c>
      <c r="AE25" t="s">
        <v>22</v>
      </c>
      <c r="AF25" t="s">
        <v>22</v>
      </c>
      <c r="AG25" t="s">
        <v>22</v>
      </c>
      <c r="AH25" t="s">
        <v>22</v>
      </c>
      <c r="AI25" t="s">
        <v>22</v>
      </c>
      <c r="AJ25">
        <v>203670</v>
      </c>
    </row>
    <row r="26" spans="1:36" x14ac:dyDescent="0.2">
      <c r="A26">
        <v>244849</v>
      </c>
      <c r="B26" t="s">
        <v>22</v>
      </c>
      <c r="C26" s="4">
        <v>44762.523162881946</v>
      </c>
      <c r="D26" s="4">
        <v>44762.523162731479</v>
      </c>
      <c r="E26" s="4" t="s">
        <v>22</v>
      </c>
      <c r="F26" t="s">
        <v>428</v>
      </c>
      <c r="G26">
        <v>16</v>
      </c>
      <c r="H26" t="s">
        <v>357</v>
      </c>
      <c r="I26" s="14">
        <f>IFERROR(_xlfn.XLOOKUP(H26,'SDD Statistiques offres'!G:G,'SDD Statistiques offres'!D:D),0)</f>
        <v>0</v>
      </c>
      <c r="J26" t="str">
        <f>IFERROR(VLOOKUP(H26,'SDD Statistiques offres'!G:O,2,0),"")</f>
        <v/>
      </c>
      <c r="K26" t="str">
        <f>IFERROR(VLOOKUP(H26,'SDD Statistiques offres'!G:O,5,0),"")</f>
        <v/>
      </c>
      <c r="L26" t="str">
        <f>IFERROR(VLOOKUP(H26,'SDD Statistiques offres'!G:O,9,0),"")</f>
        <v/>
      </c>
      <c r="M26" t="s">
        <v>428</v>
      </c>
      <c r="N26" t="s">
        <v>428</v>
      </c>
      <c r="O26" t="s">
        <v>428</v>
      </c>
      <c r="P26" t="s">
        <v>413</v>
      </c>
      <c r="Q26" t="s">
        <v>411</v>
      </c>
      <c r="R26">
        <f t="shared" si="0"/>
        <v>1</v>
      </c>
      <c r="S26">
        <f>COUNTIFS(H:H,H26,P:P,"Attente retour opérationnel suite envoi CV pour avis")</f>
        <v>0</v>
      </c>
      <c r="T26">
        <f>COUNTIFS(H:H,H26,P:P,"Proposition d'embauche envoyée")</f>
        <v>0</v>
      </c>
      <c r="U26">
        <f>COUNTIFS(H:H,H26,P:P,"Embauché")</f>
        <v>0</v>
      </c>
      <c r="V26" s="9">
        <v>44762.523160682867</v>
      </c>
      <c r="W26" s="9">
        <f t="shared" si="1"/>
        <v>44762.523160682867</v>
      </c>
      <c r="X26" s="4">
        <v>44762.523162812504</v>
      </c>
      <c r="Y26" s="4">
        <v>44762.439829432871</v>
      </c>
      <c r="Z26">
        <v>212866</v>
      </c>
      <c r="AA26" t="s">
        <v>408</v>
      </c>
      <c r="AB26" t="s">
        <v>434</v>
      </c>
      <c r="AC26" t="s">
        <v>434</v>
      </c>
      <c r="AD26" t="s">
        <v>409</v>
      </c>
      <c r="AE26" t="s">
        <v>22</v>
      </c>
      <c r="AF26" t="s">
        <v>22</v>
      </c>
      <c r="AG26" t="s">
        <v>22</v>
      </c>
      <c r="AH26" t="s">
        <v>22</v>
      </c>
      <c r="AI26" t="s">
        <v>22</v>
      </c>
      <c r="AJ26">
        <v>212866</v>
      </c>
    </row>
    <row r="27" spans="1:36" x14ac:dyDescent="0.2">
      <c r="A27">
        <v>244850</v>
      </c>
      <c r="B27" t="s">
        <v>22</v>
      </c>
      <c r="C27" s="4">
        <v>44762.523704479165</v>
      </c>
      <c r="D27" s="4">
        <v>44762.523704363426</v>
      </c>
      <c r="E27" s="4" t="s">
        <v>22</v>
      </c>
      <c r="F27" t="s">
        <v>428</v>
      </c>
      <c r="G27">
        <v>14</v>
      </c>
      <c r="H27" t="s">
        <v>346</v>
      </c>
      <c r="I27" s="14">
        <f>IFERROR(_xlfn.XLOOKUP(H27,'SDD Statistiques offres'!G:G,'SDD Statistiques offres'!D:D),0)</f>
        <v>0</v>
      </c>
      <c r="J27" t="str">
        <f>IFERROR(VLOOKUP(H27,'SDD Statistiques offres'!G:O,2,0),"")</f>
        <v/>
      </c>
      <c r="K27" t="str">
        <f>IFERROR(VLOOKUP(H27,'SDD Statistiques offres'!G:O,5,0),"")</f>
        <v/>
      </c>
      <c r="L27" t="str">
        <f>IFERROR(VLOOKUP(H27,'SDD Statistiques offres'!G:O,9,0),"")</f>
        <v/>
      </c>
      <c r="M27" t="s">
        <v>429</v>
      </c>
      <c r="N27" t="s">
        <v>429</v>
      </c>
      <c r="O27" t="s">
        <v>429</v>
      </c>
      <c r="P27" t="s">
        <v>413</v>
      </c>
      <c r="Q27" t="s">
        <v>411</v>
      </c>
      <c r="R27">
        <f t="shared" si="0"/>
        <v>8</v>
      </c>
      <c r="S27">
        <f>COUNTIFS(H:H,H27,P:P,"Attente retour opérationnel suite envoi CV pour avis")</f>
        <v>0</v>
      </c>
      <c r="T27">
        <f>COUNTIFS(H:H,H27,P:P,"Proposition d'embauche envoyée")</f>
        <v>0</v>
      </c>
      <c r="U27">
        <f>COUNTIFS(H:H,H27,P:P,"Embauché")</f>
        <v>0</v>
      </c>
      <c r="V27" s="9">
        <v>44762.52370258102</v>
      </c>
      <c r="W27" s="9">
        <f t="shared" si="1"/>
        <v>44762.52370258102</v>
      </c>
      <c r="X27" s="4">
        <v>44762.523704432868</v>
      </c>
      <c r="Y27" s="4">
        <v>44762.440371064818</v>
      </c>
      <c r="Z27">
        <v>212867</v>
      </c>
      <c r="AA27" t="s">
        <v>408</v>
      </c>
      <c r="AB27" t="s">
        <v>435</v>
      </c>
      <c r="AC27" t="s">
        <v>435</v>
      </c>
      <c r="AD27" t="s">
        <v>409</v>
      </c>
      <c r="AE27" t="s">
        <v>22</v>
      </c>
      <c r="AF27" t="s">
        <v>22</v>
      </c>
      <c r="AG27" t="s">
        <v>22</v>
      </c>
      <c r="AH27" t="s">
        <v>22</v>
      </c>
      <c r="AI27" t="s">
        <v>22</v>
      </c>
      <c r="AJ27">
        <v>212867</v>
      </c>
    </row>
    <row r="28" spans="1:36" x14ac:dyDescent="0.2">
      <c r="A28">
        <v>244839</v>
      </c>
      <c r="B28" t="s">
        <v>22</v>
      </c>
      <c r="C28" s="4">
        <v>44762.507258564816</v>
      </c>
      <c r="D28" s="4">
        <v>44762.507258368059</v>
      </c>
      <c r="E28" s="4" t="s">
        <v>22</v>
      </c>
      <c r="F28" t="s">
        <v>428</v>
      </c>
      <c r="G28">
        <v>11</v>
      </c>
      <c r="H28" t="s">
        <v>316</v>
      </c>
      <c r="I28" s="14">
        <f>IFERROR(_xlfn.XLOOKUP(H28,'SDD Statistiques offres'!G:G,'SDD Statistiques offres'!D:D),0)</f>
        <v>0</v>
      </c>
      <c r="J28" t="str">
        <f>IFERROR(VLOOKUP(H28,'SDD Statistiques offres'!G:O,2,0),"")</f>
        <v/>
      </c>
      <c r="K28" t="str">
        <f>IFERROR(VLOOKUP(H28,'SDD Statistiques offres'!G:O,5,0),"")</f>
        <v/>
      </c>
      <c r="L28" t="str">
        <f>IFERROR(VLOOKUP(H28,'SDD Statistiques offres'!G:O,9,0),"")</f>
        <v/>
      </c>
      <c r="M28" t="s">
        <v>430</v>
      </c>
      <c r="N28" t="s">
        <v>430</v>
      </c>
      <c r="O28" t="s">
        <v>430</v>
      </c>
      <c r="P28" t="s">
        <v>413</v>
      </c>
      <c r="Q28" t="s">
        <v>417</v>
      </c>
      <c r="R28">
        <f t="shared" si="0"/>
        <v>4</v>
      </c>
      <c r="S28">
        <f>COUNTIFS(H:H,H28,P:P,"Attente retour opérationnel suite envoi CV pour avis")</f>
        <v>0</v>
      </c>
      <c r="T28">
        <f>COUNTIFS(H:H,H28,P:P,"Proposition d'embauche envoyée")</f>
        <v>0</v>
      </c>
      <c r="U28">
        <f>COUNTIFS(H:H,H28,P:P,"Embauché")</f>
        <v>0</v>
      </c>
      <c r="V28" s="9">
        <v>44742.458381249999</v>
      </c>
      <c r="W28" s="9">
        <f t="shared" si="1"/>
        <v>44742.458381249999</v>
      </c>
      <c r="X28" s="4">
        <v>44762.507258368059</v>
      </c>
      <c r="Y28" s="4">
        <v>44742.375051539355</v>
      </c>
      <c r="Z28">
        <v>211445</v>
      </c>
      <c r="AA28" t="s">
        <v>408</v>
      </c>
      <c r="AB28" t="s">
        <v>405</v>
      </c>
      <c r="AC28" t="s">
        <v>405</v>
      </c>
      <c r="AD28" t="s">
        <v>409</v>
      </c>
      <c r="AE28" t="s">
        <v>22</v>
      </c>
      <c r="AF28" t="s">
        <v>22</v>
      </c>
      <c r="AG28" t="s">
        <v>48</v>
      </c>
      <c r="AH28" t="s">
        <v>22</v>
      </c>
      <c r="AI28" t="s">
        <v>22</v>
      </c>
      <c r="AJ28">
        <v>211445</v>
      </c>
    </row>
    <row r="29" spans="1:36" x14ac:dyDescent="0.2">
      <c r="A29">
        <v>244840</v>
      </c>
      <c r="B29" t="s">
        <v>22</v>
      </c>
      <c r="C29" s="4">
        <v>44762.508389317132</v>
      </c>
      <c r="D29" s="4">
        <v>44762.508389120369</v>
      </c>
      <c r="E29" s="4" t="s">
        <v>22</v>
      </c>
      <c r="F29" t="s">
        <v>428</v>
      </c>
      <c r="G29">
        <v>14</v>
      </c>
      <c r="H29" t="s">
        <v>367</v>
      </c>
      <c r="I29" s="14">
        <f>IFERROR(_xlfn.XLOOKUP(H29,'SDD Statistiques offres'!G:G,'SDD Statistiques offres'!D:D),0)</f>
        <v>0</v>
      </c>
      <c r="J29" t="str">
        <f>IFERROR(VLOOKUP(H29,'SDD Statistiques offres'!G:O,2,0),"")</f>
        <v/>
      </c>
      <c r="K29" t="str">
        <f>IFERROR(VLOOKUP(H29,'SDD Statistiques offres'!G:O,5,0),"")</f>
        <v/>
      </c>
      <c r="L29" t="str">
        <f>IFERROR(VLOOKUP(H29,'SDD Statistiques offres'!G:O,9,0),"")</f>
        <v/>
      </c>
      <c r="M29" t="s">
        <v>431</v>
      </c>
      <c r="N29" t="s">
        <v>431</v>
      </c>
      <c r="O29" t="s">
        <v>431</v>
      </c>
      <c r="P29" t="s">
        <v>413</v>
      </c>
      <c r="Q29" t="s">
        <v>411</v>
      </c>
      <c r="R29">
        <f t="shared" si="0"/>
        <v>2</v>
      </c>
      <c r="S29">
        <f>COUNTIFS(H:H,H29,P:P,"Attente retour opérationnel suite envoi CV pour avis")</f>
        <v>0</v>
      </c>
      <c r="T29">
        <f>COUNTIFS(H:H,H29,P:P,"Proposition d'embauche envoyée")</f>
        <v>0</v>
      </c>
      <c r="U29">
        <f>COUNTIFS(H:H,H29,P:P,"Embauché")</f>
        <v>0</v>
      </c>
      <c r="V29" s="9">
        <v>44762.508386770838</v>
      </c>
      <c r="W29" s="9">
        <f t="shared" si="1"/>
        <v>44762.508386770838</v>
      </c>
      <c r="X29" s="4">
        <v>44762.508389317132</v>
      </c>
      <c r="Y29" s="4">
        <v>44762.425055983796</v>
      </c>
      <c r="Z29">
        <v>212861</v>
      </c>
      <c r="AA29" t="s">
        <v>408</v>
      </c>
      <c r="AB29" t="s">
        <v>428</v>
      </c>
      <c r="AC29" t="s">
        <v>428</v>
      </c>
      <c r="AD29" t="s">
        <v>409</v>
      </c>
      <c r="AE29" t="s">
        <v>22</v>
      </c>
      <c r="AF29" t="s">
        <v>22</v>
      </c>
      <c r="AG29" t="s">
        <v>22</v>
      </c>
      <c r="AH29" t="s">
        <v>22</v>
      </c>
      <c r="AI29" t="s">
        <v>22</v>
      </c>
      <c r="AJ29">
        <v>212861</v>
      </c>
    </row>
    <row r="30" spans="1:36" x14ac:dyDescent="0.2">
      <c r="A30">
        <v>244841</v>
      </c>
      <c r="B30" t="s">
        <v>22</v>
      </c>
      <c r="C30" s="4">
        <v>44762.510601770839</v>
      </c>
      <c r="D30" s="4">
        <v>44762.510601620372</v>
      </c>
      <c r="E30" s="4" t="s">
        <v>22</v>
      </c>
      <c r="F30" t="s">
        <v>428</v>
      </c>
      <c r="G30">
        <v>15</v>
      </c>
      <c r="H30" t="s">
        <v>316</v>
      </c>
      <c r="I30" s="14">
        <f>IFERROR(_xlfn.XLOOKUP(H30,'SDD Statistiques offres'!G:G,'SDD Statistiques offres'!D:D),0)</f>
        <v>0</v>
      </c>
      <c r="J30" t="str">
        <f>IFERROR(VLOOKUP(H30,'SDD Statistiques offres'!G:O,2,0),"")</f>
        <v/>
      </c>
      <c r="K30" t="str">
        <f>IFERROR(VLOOKUP(H30,'SDD Statistiques offres'!G:O,5,0),"")</f>
        <v/>
      </c>
      <c r="L30" t="str">
        <f>IFERROR(VLOOKUP(H30,'SDD Statistiques offres'!G:O,9,0),"")</f>
        <v/>
      </c>
      <c r="M30" t="s">
        <v>432</v>
      </c>
      <c r="N30" t="s">
        <v>432</v>
      </c>
      <c r="O30" t="s">
        <v>432</v>
      </c>
      <c r="P30" t="s">
        <v>413</v>
      </c>
      <c r="Q30" t="s">
        <v>417</v>
      </c>
      <c r="R30">
        <f t="shared" si="0"/>
        <v>4</v>
      </c>
      <c r="S30">
        <f>COUNTIFS(H:H,H30,P:P,"Attente retour opérationnel suite envoi CV pour avis")</f>
        <v>0</v>
      </c>
      <c r="T30">
        <f>COUNTIFS(H:H,H30,P:P,"Proposition d'embauche envoyée")</f>
        <v>0</v>
      </c>
      <c r="U30">
        <f>COUNTIFS(H:H,H30,P:P,"Embauché")</f>
        <v>0</v>
      </c>
      <c r="V30" s="9">
        <v>44753.664127581018</v>
      </c>
      <c r="W30" s="9">
        <f t="shared" si="1"/>
        <v>44753.664127581018</v>
      </c>
      <c r="X30" s="4">
        <v>44762.510601620372</v>
      </c>
      <c r="Y30" s="4">
        <v>44753.580798460644</v>
      </c>
      <c r="Z30">
        <v>212034</v>
      </c>
      <c r="AA30" t="s">
        <v>408</v>
      </c>
      <c r="AB30" t="s">
        <v>429</v>
      </c>
      <c r="AC30" t="s">
        <v>429</v>
      </c>
      <c r="AD30" t="s">
        <v>409</v>
      </c>
      <c r="AE30" t="s">
        <v>22</v>
      </c>
      <c r="AF30" t="s">
        <v>22</v>
      </c>
      <c r="AG30" t="s">
        <v>48</v>
      </c>
      <c r="AH30" t="s">
        <v>22</v>
      </c>
      <c r="AI30" t="s">
        <v>22</v>
      </c>
      <c r="AJ30">
        <v>212034</v>
      </c>
    </row>
    <row r="31" spans="1:36" x14ac:dyDescent="0.2">
      <c r="A31">
        <v>244842</v>
      </c>
      <c r="B31" t="s">
        <v>22</v>
      </c>
      <c r="C31" s="4">
        <v>44762.512043020834</v>
      </c>
      <c r="D31" s="4">
        <v>44762.51204282407</v>
      </c>
      <c r="E31" s="4" t="s">
        <v>22</v>
      </c>
      <c r="F31" t="s">
        <v>428</v>
      </c>
      <c r="G31">
        <v>10</v>
      </c>
      <c r="H31" t="s">
        <v>234</v>
      </c>
      <c r="I31" s="14">
        <f>IFERROR(_xlfn.XLOOKUP(H31,'SDD Statistiques offres'!G:G,'SDD Statistiques offres'!D:D),0)</f>
        <v>44755.683866817133</v>
      </c>
      <c r="J31" t="str">
        <f>IFERROR(VLOOKUP(H31,'SDD Statistiques offres'!G:O,2,0),"")</f>
        <v>Diffusée</v>
      </c>
      <c r="K31" t="str">
        <f>IFERROR(VLOOKUP(H31,'SDD Statistiques offres'!G:O,5,0),"")</f>
        <v>INGENIEUR D'ETUDES H/F</v>
      </c>
      <c r="L31">
        <f>IFERROR(VLOOKUP(H31,'SDD Statistiques offres'!G:O,9,0),"")</f>
        <v>1062</v>
      </c>
      <c r="M31" t="s">
        <v>433</v>
      </c>
      <c r="N31" t="s">
        <v>433</v>
      </c>
      <c r="O31" t="s">
        <v>433</v>
      </c>
      <c r="P31" t="s">
        <v>413</v>
      </c>
      <c r="Q31" t="s">
        <v>411</v>
      </c>
      <c r="R31">
        <f t="shared" si="0"/>
        <v>7</v>
      </c>
      <c r="S31">
        <f>COUNTIFS(H:H,H31,P:P,"Attente retour opérationnel suite envoi CV pour avis")</f>
        <v>0</v>
      </c>
      <c r="T31">
        <f>COUNTIFS(H:H,H31,P:P,"Proposition d'embauche envoyée")</f>
        <v>0</v>
      </c>
      <c r="U31">
        <f>COUNTIFS(H:H,H31,P:P,"Embauché")</f>
        <v>0</v>
      </c>
      <c r="V31" s="9">
        <v>44762.51204065972</v>
      </c>
      <c r="W31" s="9">
        <f t="shared" si="1"/>
        <v>44762.51204065972</v>
      </c>
      <c r="X31" s="4">
        <v>44762.512043020834</v>
      </c>
      <c r="Y31" s="4">
        <v>44762.428709490741</v>
      </c>
      <c r="Z31">
        <v>212862</v>
      </c>
      <c r="AA31" t="s">
        <v>408</v>
      </c>
      <c r="AB31" t="s">
        <v>430</v>
      </c>
      <c r="AC31" t="s">
        <v>430</v>
      </c>
      <c r="AD31" t="s">
        <v>409</v>
      </c>
      <c r="AE31" t="s">
        <v>22</v>
      </c>
      <c r="AF31" t="s">
        <v>22</v>
      </c>
      <c r="AG31" t="s">
        <v>231</v>
      </c>
      <c r="AH31" t="s">
        <v>22</v>
      </c>
      <c r="AI31" t="s">
        <v>22</v>
      </c>
      <c r="AJ31">
        <v>212862</v>
      </c>
    </row>
    <row r="32" spans="1:36" x14ac:dyDescent="0.2">
      <c r="A32">
        <v>244843</v>
      </c>
      <c r="B32" t="s">
        <v>22</v>
      </c>
      <c r="C32" s="4">
        <v>44762.51270540509</v>
      </c>
      <c r="D32" s="4">
        <v>44762.512705243054</v>
      </c>
      <c r="E32" s="4" t="s">
        <v>22</v>
      </c>
      <c r="F32" t="s">
        <v>428</v>
      </c>
      <c r="G32">
        <v>12</v>
      </c>
      <c r="H32" t="s">
        <v>316</v>
      </c>
      <c r="I32" s="14">
        <f>IFERROR(_xlfn.XLOOKUP(H32,'SDD Statistiques offres'!G:G,'SDD Statistiques offres'!D:D),0)</f>
        <v>0</v>
      </c>
      <c r="J32" t="str">
        <f>IFERROR(VLOOKUP(H32,'SDD Statistiques offres'!G:O,2,0),"")</f>
        <v/>
      </c>
      <c r="K32" t="str">
        <f>IFERROR(VLOOKUP(H32,'SDD Statistiques offres'!G:O,5,0),"")</f>
        <v/>
      </c>
      <c r="L32" t="str">
        <f>IFERROR(VLOOKUP(H32,'SDD Statistiques offres'!G:O,9,0),"")</f>
        <v/>
      </c>
      <c r="M32" t="s">
        <v>434</v>
      </c>
      <c r="N32" t="s">
        <v>434</v>
      </c>
      <c r="O32" t="s">
        <v>434</v>
      </c>
      <c r="P32" t="s">
        <v>413</v>
      </c>
      <c r="Q32" t="s">
        <v>417</v>
      </c>
      <c r="R32">
        <f t="shared" si="0"/>
        <v>4</v>
      </c>
      <c r="S32">
        <f>COUNTIFS(H:H,H32,P:P,"Attente retour opérationnel suite envoi CV pour avis")</f>
        <v>0</v>
      </c>
      <c r="T32">
        <f>COUNTIFS(H:H,H32,P:P,"Proposition d'embauche envoyée")</f>
        <v>0</v>
      </c>
      <c r="U32">
        <f>COUNTIFS(H:H,H32,P:P,"Embauché")</f>
        <v>0</v>
      </c>
      <c r="V32" s="9">
        <v>44755.729805555558</v>
      </c>
      <c r="W32" s="9">
        <f t="shared" si="1"/>
        <v>44755.729805555558</v>
      </c>
      <c r="X32" s="4">
        <v>44762.512705243054</v>
      </c>
      <c r="Y32" s="4">
        <v>44755.646474270834</v>
      </c>
      <c r="Z32">
        <v>212242</v>
      </c>
      <c r="AA32" t="s">
        <v>408</v>
      </c>
      <c r="AB32" t="s">
        <v>431</v>
      </c>
      <c r="AC32" t="s">
        <v>431</v>
      </c>
      <c r="AD32" t="s">
        <v>409</v>
      </c>
      <c r="AE32" t="s">
        <v>22</v>
      </c>
      <c r="AF32" t="s">
        <v>22</v>
      </c>
      <c r="AG32" t="s">
        <v>22</v>
      </c>
      <c r="AH32" t="s">
        <v>22</v>
      </c>
      <c r="AI32" t="s">
        <v>22</v>
      </c>
      <c r="AJ32">
        <v>212242</v>
      </c>
    </row>
    <row r="33" spans="1:36" x14ac:dyDescent="0.2">
      <c r="A33">
        <v>244844</v>
      </c>
      <c r="B33" t="s">
        <v>22</v>
      </c>
      <c r="C33" s="4">
        <v>44762.513573993056</v>
      </c>
      <c r="D33" s="4">
        <v>44762.513573993056</v>
      </c>
      <c r="E33" s="4" t="s">
        <v>22</v>
      </c>
      <c r="F33" t="s">
        <v>428</v>
      </c>
      <c r="G33">
        <v>11</v>
      </c>
      <c r="H33" t="s">
        <v>316</v>
      </c>
      <c r="I33" s="14">
        <f>IFERROR(_xlfn.XLOOKUP(H33,'SDD Statistiques offres'!G:G,'SDD Statistiques offres'!D:D),0)</f>
        <v>0</v>
      </c>
      <c r="J33" t="str">
        <f>IFERROR(VLOOKUP(H33,'SDD Statistiques offres'!G:O,2,0),"")</f>
        <v/>
      </c>
      <c r="K33" t="str">
        <f>IFERROR(VLOOKUP(H33,'SDD Statistiques offres'!G:O,5,0),"")</f>
        <v/>
      </c>
      <c r="L33" t="str">
        <f>IFERROR(VLOOKUP(H33,'SDD Statistiques offres'!G:O,9,0),"")</f>
        <v/>
      </c>
      <c r="M33" t="s">
        <v>435</v>
      </c>
      <c r="N33" t="s">
        <v>435</v>
      </c>
      <c r="O33" t="s">
        <v>435</v>
      </c>
      <c r="P33" t="s">
        <v>413</v>
      </c>
      <c r="Q33" t="s">
        <v>417</v>
      </c>
      <c r="R33">
        <f t="shared" si="0"/>
        <v>4</v>
      </c>
      <c r="S33">
        <f>COUNTIFS(H:H,H33,P:P,"Attente retour opérationnel suite envoi CV pour avis")</f>
        <v>0</v>
      </c>
      <c r="T33">
        <f>COUNTIFS(H:H,H33,P:P,"Proposition d'embauche envoyée")</f>
        <v>0</v>
      </c>
      <c r="U33">
        <f>COUNTIFS(H:H,H33,P:P,"Embauché")</f>
        <v>0</v>
      </c>
      <c r="V33" s="9">
        <v>44759.03394155093</v>
      </c>
      <c r="W33" s="9">
        <f t="shared" si="1"/>
        <v>44759.03394155093</v>
      </c>
      <c r="X33" s="4">
        <v>44762.513573993056</v>
      </c>
      <c r="Y33" s="4">
        <v>44758.95060945602</v>
      </c>
      <c r="Z33">
        <v>212535</v>
      </c>
      <c r="AA33" t="s">
        <v>408</v>
      </c>
      <c r="AB33" t="s">
        <v>432</v>
      </c>
      <c r="AC33" t="s">
        <v>432</v>
      </c>
      <c r="AD33" t="s">
        <v>409</v>
      </c>
      <c r="AE33" t="s">
        <v>22</v>
      </c>
      <c r="AF33" t="s">
        <v>22</v>
      </c>
      <c r="AG33" t="s">
        <v>22</v>
      </c>
      <c r="AH33" t="s">
        <v>22</v>
      </c>
      <c r="AI33" t="s">
        <v>22</v>
      </c>
      <c r="AJ33">
        <v>212535</v>
      </c>
    </row>
    <row r="34" spans="1:36" x14ac:dyDescent="0.2">
      <c r="A34">
        <v>244833</v>
      </c>
      <c r="B34" t="s">
        <v>22</v>
      </c>
      <c r="C34" s="4">
        <v>44762.485862118054</v>
      </c>
      <c r="D34" s="4">
        <v>44762.485861956018</v>
      </c>
      <c r="E34" s="4" t="s">
        <v>22</v>
      </c>
      <c r="F34" t="s">
        <v>428</v>
      </c>
      <c r="G34">
        <v>12</v>
      </c>
      <c r="H34" t="s">
        <v>311</v>
      </c>
      <c r="I34" s="14">
        <f>IFERROR(_xlfn.XLOOKUP(H34,'SDD Statistiques offres'!G:G,'SDD Statistiques offres'!D:D),0)</f>
        <v>0</v>
      </c>
      <c r="J34" t="str">
        <f>IFERROR(VLOOKUP(H34,'SDD Statistiques offres'!G:O,2,0),"")</f>
        <v/>
      </c>
      <c r="K34" t="str">
        <f>IFERROR(VLOOKUP(H34,'SDD Statistiques offres'!G:O,5,0),"")</f>
        <v/>
      </c>
      <c r="L34" t="str">
        <f>IFERROR(VLOOKUP(H34,'SDD Statistiques offres'!G:O,9,0),"")</f>
        <v/>
      </c>
      <c r="M34" t="s">
        <v>428</v>
      </c>
      <c r="N34" t="s">
        <v>428</v>
      </c>
      <c r="O34" t="s">
        <v>428</v>
      </c>
      <c r="P34" t="s">
        <v>413</v>
      </c>
      <c r="Q34" t="s">
        <v>411</v>
      </c>
      <c r="R34">
        <f t="shared" ref="R34:R65" si="2">COUNTIF(H:H,H34)</f>
        <v>1</v>
      </c>
      <c r="S34">
        <f>COUNTIFS(H:H,H34,P:P,"Attente retour opérationnel suite envoi CV pour avis")</f>
        <v>0</v>
      </c>
      <c r="T34">
        <f>COUNTIFS(H:H,H34,P:P,"Proposition d'embauche envoyée")</f>
        <v>0</v>
      </c>
      <c r="U34">
        <f>COUNTIFS(H:H,H34,P:P,"Embauché")</f>
        <v>0</v>
      </c>
      <c r="V34" s="9">
        <v>44762.48586015046</v>
      </c>
      <c r="W34" s="9">
        <f t="shared" si="1"/>
        <v>44762.48586015046</v>
      </c>
      <c r="X34" s="4">
        <v>44762.485862118054</v>
      </c>
      <c r="Y34" s="4">
        <v>44762.402528784725</v>
      </c>
      <c r="Z34">
        <v>212855</v>
      </c>
      <c r="AA34" t="s">
        <v>408</v>
      </c>
      <c r="AB34" t="s">
        <v>433</v>
      </c>
      <c r="AC34" t="s">
        <v>433</v>
      </c>
      <c r="AD34" t="s">
        <v>409</v>
      </c>
      <c r="AE34" t="s">
        <v>22</v>
      </c>
      <c r="AF34" t="s">
        <v>22</v>
      </c>
      <c r="AG34" t="s">
        <v>22</v>
      </c>
      <c r="AH34" t="s">
        <v>22</v>
      </c>
      <c r="AI34" t="s">
        <v>22</v>
      </c>
      <c r="AJ34">
        <v>212855</v>
      </c>
    </row>
    <row r="35" spans="1:36" x14ac:dyDescent="0.2">
      <c r="A35">
        <v>244834</v>
      </c>
      <c r="B35" t="s">
        <v>22</v>
      </c>
      <c r="C35" s="4">
        <v>44762.486420983798</v>
      </c>
      <c r="D35" s="4">
        <v>44762.486420752321</v>
      </c>
      <c r="E35" s="4" t="s">
        <v>22</v>
      </c>
      <c r="F35" t="s">
        <v>428</v>
      </c>
      <c r="G35">
        <v>17</v>
      </c>
      <c r="H35" t="s">
        <v>234</v>
      </c>
      <c r="I35" s="14">
        <f>IFERROR(_xlfn.XLOOKUP(H35,'SDD Statistiques offres'!G:G,'SDD Statistiques offres'!D:D),0)</f>
        <v>44755.683866817133</v>
      </c>
      <c r="J35" t="str">
        <f>IFERROR(VLOOKUP(H35,'SDD Statistiques offres'!G:O,2,0),"")</f>
        <v>Diffusée</v>
      </c>
      <c r="K35" t="str">
        <f>IFERROR(VLOOKUP(H35,'SDD Statistiques offres'!G:O,5,0),"")</f>
        <v>INGENIEUR D'ETUDES H/F</v>
      </c>
      <c r="L35">
        <f>IFERROR(VLOOKUP(H35,'SDD Statistiques offres'!G:O,9,0),"")</f>
        <v>1062</v>
      </c>
      <c r="M35" t="s">
        <v>429</v>
      </c>
      <c r="N35" t="s">
        <v>429</v>
      </c>
      <c r="O35" t="s">
        <v>429</v>
      </c>
      <c r="P35" t="s">
        <v>413</v>
      </c>
      <c r="Q35" t="s">
        <v>411</v>
      </c>
      <c r="R35">
        <f t="shared" si="2"/>
        <v>7</v>
      </c>
      <c r="S35">
        <f>COUNTIFS(H:H,H35,P:P,"Attente retour opérationnel suite envoi CV pour avis")</f>
        <v>0</v>
      </c>
      <c r="T35">
        <f>COUNTIFS(H:H,H35,P:P,"Proposition d'embauche envoyée")</f>
        <v>0</v>
      </c>
      <c r="U35">
        <f>COUNTIFS(H:H,H35,P:P,"Embauché")</f>
        <v>0</v>
      </c>
      <c r="V35" s="9">
        <v>44762.486419062501</v>
      </c>
      <c r="W35" s="9">
        <f t="shared" si="1"/>
        <v>44762.486419062501</v>
      </c>
      <c r="X35" s="4">
        <v>44762.486420868059</v>
      </c>
      <c r="Y35" s="4">
        <v>44762.403087500003</v>
      </c>
      <c r="Z35">
        <v>212856</v>
      </c>
      <c r="AA35" t="s">
        <v>408</v>
      </c>
      <c r="AB35" t="s">
        <v>434</v>
      </c>
      <c r="AC35" t="s">
        <v>434</v>
      </c>
      <c r="AD35" t="s">
        <v>409</v>
      </c>
      <c r="AE35" t="s">
        <v>22</v>
      </c>
      <c r="AF35" t="s">
        <v>22</v>
      </c>
      <c r="AG35" t="s">
        <v>232</v>
      </c>
      <c r="AH35" t="s">
        <v>22</v>
      </c>
      <c r="AI35" t="s">
        <v>22</v>
      </c>
      <c r="AJ35">
        <v>212856</v>
      </c>
    </row>
    <row r="36" spans="1:36" x14ac:dyDescent="0.2">
      <c r="A36">
        <v>244835</v>
      </c>
      <c r="B36" t="s">
        <v>22</v>
      </c>
      <c r="C36" s="4">
        <v>44762.489782141201</v>
      </c>
      <c r="D36" s="4">
        <v>44762.489781979166</v>
      </c>
      <c r="E36" s="4" t="s">
        <v>22</v>
      </c>
      <c r="F36" t="s">
        <v>428</v>
      </c>
      <c r="G36">
        <v>10</v>
      </c>
      <c r="H36" t="s">
        <v>355</v>
      </c>
      <c r="I36" s="14">
        <f>IFERROR(_xlfn.XLOOKUP(H36,'SDD Statistiques offres'!G:G,'SDD Statistiques offres'!D:D),0)</f>
        <v>0</v>
      </c>
      <c r="J36" t="str">
        <f>IFERROR(VLOOKUP(H36,'SDD Statistiques offres'!G:O,2,0),"")</f>
        <v/>
      </c>
      <c r="K36" t="str">
        <f>IFERROR(VLOOKUP(H36,'SDD Statistiques offres'!G:O,5,0),"")</f>
        <v/>
      </c>
      <c r="L36" t="str">
        <f>IFERROR(VLOOKUP(H36,'SDD Statistiques offres'!G:O,9,0),"")</f>
        <v/>
      </c>
      <c r="M36" t="s">
        <v>430</v>
      </c>
      <c r="N36" t="s">
        <v>430</v>
      </c>
      <c r="O36" t="s">
        <v>430</v>
      </c>
      <c r="P36" t="s">
        <v>413</v>
      </c>
      <c r="Q36" t="s">
        <v>411</v>
      </c>
      <c r="R36">
        <f t="shared" si="2"/>
        <v>1</v>
      </c>
      <c r="S36">
        <f>COUNTIFS(H:H,H36,P:P,"Attente retour opérationnel suite envoi CV pour avis")</f>
        <v>0</v>
      </c>
      <c r="T36">
        <f>COUNTIFS(H:H,H36,P:P,"Proposition d'embauche envoyée")</f>
        <v>0</v>
      </c>
      <c r="U36">
        <f>COUNTIFS(H:H,H36,P:P,"Embauché")</f>
        <v>0</v>
      </c>
      <c r="V36" s="9">
        <v>44762.489779976851</v>
      </c>
      <c r="W36" s="9">
        <f t="shared" si="1"/>
        <v>44762.489779976851</v>
      </c>
      <c r="X36" s="4">
        <v>44762.489781979166</v>
      </c>
      <c r="Y36" s="4">
        <v>44762.406448645837</v>
      </c>
      <c r="Z36">
        <v>212857</v>
      </c>
      <c r="AA36" t="s">
        <v>408</v>
      </c>
      <c r="AB36" t="s">
        <v>435</v>
      </c>
      <c r="AC36" t="s">
        <v>435</v>
      </c>
      <c r="AD36" t="s">
        <v>409</v>
      </c>
      <c r="AE36" t="s">
        <v>22</v>
      </c>
      <c r="AF36" t="s">
        <v>22</v>
      </c>
      <c r="AG36" t="s">
        <v>22</v>
      </c>
      <c r="AH36" t="s">
        <v>22</v>
      </c>
      <c r="AI36" t="s">
        <v>22</v>
      </c>
      <c r="AJ36">
        <v>212857</v>
      </c>
    </row>
    <row r="37" spans="1:36" x14ac:dyDescent="0.2">
      <c r="A37">
        <v>244836</v>
      </c>
      <c r="B37" t="s">
        <v>22</v>
      </c>
      <c r="C37" s="4">
        <v>44762.495812384259</v>
      </c>
      <c r="D37" s="4">
        <v>44762.495812187502</v>
      </c>
      <c r="E37" s="4" t="s">
        <v>22</v>
      </c>
      <c r="F37" t="s">
        <v>428</v>
      </c>
      <c r="G37">
        <v>15</v>
      </c>
      <c r="H37" t="s">
        <v>314</v>
      </c>
      <c r="I37" s="14">
        <f>IFERROR(_xlfn.XLOOKUP(H37,'SDD Statistiques offres'!G:G,'SDD Statistiques offres'!D:D),0)</f>
        <v>0</v>
      </c>
      <c r="J37" t="str">
        <f>IFERROR(VLOOKUP(H37,'SDD Statistiques offres'!G:O,2,0),"")</f>
        <v/>
      </c>
      <c r="K37" t="str">
        <f>IFERROR(VLOOKUP(H37,'SDD Statistiques offres'!G:O,5,0),"")</f>
        <v/>
      </c>
      <c r="L37" t="str">
        <f>IFERROR(VLOOKUP(H37,'SDD Statistiques offres'!G:O,9,0),"")</f>
        <v/>
      </c>
      <c r="M37" t="s">
        <v>431</v>
      </c>
      <c r="N37" t="s">
        <v>431</v>
      </c>
      <c r="O37" t="s">
        <v>431</v>
      </c>
      <c r="P37" t="s">
        <v>413</v>
      </c>
      <c r="Q37" t="s">
        <v>411</v>
      </c>
      <c r="R37">
        <f t="shared" si="2"/>
        <v>8</v>
      </c>
      <c r="S37">
        <f>COUNTIFS(H:H,H37,P:P,"Attente retour opérationnel suite envoi CV pour avis")</f>
        <v>0</v>
      </c>
      <c r="T37">
        <f>COUNTIFS(H:H,H37,P:P,"Proposition d'embauche envoyée")</f>
        <v>0</v>
      </c>
      <c r="U37">
        <f>COUNTIFS(H:H,H37,P:P,"Embauché")</f>
        <v>0</v>
      </c>
      <c r="V37" s="9">
        <v>44762.495810798617</v>
      </c>
      <c r="W37" s="9">
        <f t="shared" si="1"/>
        <v>44762.495810798617</v>
      </c>
      <c r="X37" s="4">
        <v>44762.495812303241</v>
      </c>
      <c r="Y37" s="4">
        <v>44762.412478935184</v>
      </c>
      <c r="Z37">
        <v>212858</v>
      </c>
      <c r="AA37" t="s">
        <v>408</v>
      </c>
      <c r="AB37" t="s">
        <v>405</v>
      </c>
      <c r="AC37" t="s">
        <v>405</v>
      </c>
      <c r="AD37" t="s">
        <v>409</v>
      </c>
      <c r="AE37" t="s">
        <v>22</v>
      </c>
      <c r="AF37" t="s">
        <v>22</v>
      </c>
      <c r="AG37" t="s">
        <v>22</v>
      </c>
      <c r="AH37" t="s">
        <v>22</v>
      </c>
      <c r="AI37" t="s">
        <v>22</v>
      </c>
      <c r="AJ37">
        <v>212858</v>
      </c>
    </row>
    <row r="38" spans="1:36" x14ac:dyDescent="0.2">
      <c r="A38">
        <v>244837</v>
      </c>
      <c r="B38" t="s">
        <v>22</v>
      </c>
      <c r="C38" s="4">
        <v>44762.497222534723</v>
      </c>
      <c r="D38" s="4">
        <v>44762.497222337959</v>
      </c>
      <c r="E38" s="4" t="s">
        <v>22</v>
      </c>
      <c r="F38" t="s">
        <v>428</v>
      </c>
      <c r="G38">
        <v>15</v>
      </c>
      <c r="H38" t="s">
        <v>318</v>
      </c>
      <c r="I38" s="14">
        <f>IFERROR(_xlfn.XLOOKUP(H38,'SDD Statistiques offres'!G:G,'SDD Statistiques offres'!D:D),0)</f>
        <v>0</v>
      </c>
      <c r="J38" t="str">
        <f>IFERROR(VLOOKUP(H38,'SDD Statistiques offres'!G:O,2,0),"")</f>
        <v/>
      </c>
      <c r="K38" t="str">
        <f>IFERROR(VLOOKUP(H38,'SDD Statistiques offres'!G:O,5,0),"")</f>
        <v/>
      </c>
      <c r="L38" t="str">
        <f>IFERROR(VLOOKUP(H38,'SDD Statistiques offres'!G:O,9,0),"")</f>
        <v/>
      </c>
      <c r="M38" t="s">
        <v>432</v>
      </c>
      <c r="N38" t="s">
        <v>432</v>
      </c>
      <c r="O38" t="s">
        <v>432</v>
      </c>
      <c r="P38" t="s">
        <v>413</v>
      </c>
      <c r="Q38" t="s">
        <v>411</v>
      </c>
      <c r="R38">
        <f t="shared" si="2"/>
        <v>2</v>
      </c>
      <c r="S38">
        <f>COUNTIFS(H:H,H38,P:P,"Attente retour opérationnel suite envoi CV pour avis")</f>
        <v>0</v>
      </c>
      <c r="T38">
        <f>COUNTIFS(H:H,H38,P:P,"Proposition d'embauche envoyée")</f>
        <v>0</v>
      </c>
      <c r="U38">
        <f>COUNTIFS(H:H,H38,P:P,"Embauché")</f>
        <v>0</v>
      </c>
      <c r="V38" s="9">
        <v>44762.497220868056</v>
      </c>
      <c r="W38" s="9">
        <f t="shared" si="1"/>
        <v>44762.497220868056</v>
      </c>
      <c r="X38" s="4">
        <v>44762.497222337959</v>
      </c>
      <c r="Y38" s="4">
        <v>44762.413889004631</v>
      </c>
      <c r="Z38">
        <v>212859</v>
      </c>
      <c r="AA38" t="s">
        <v>408</v>
      </c>
      <c r="AB38" t="s">
        <v>428</v>
      </c>
      <c r="AC38" t="s">
        <v>428</v>
      </c>
      <c r="AD38" t="s">
        <v>409</v>
      </c>
      <c r="AE38" t="s">
        <v>22</v>
      </c>
      <c r="AF38" t="s">
        <v>22</v>
      </c>
      <c r="AG38" t="s">
        <v>22</v>
      </c>
      <c r="AH38" t="s">
        <v>22</v>
      </c>
      <c r="AI38" t="s">
        <v>22</v>
      </c>
      <c r="AJ38">
        <v>212859</v>
      </c>
    </row>
    <row r="39" spans="1:36" x14ac:dyDescent="0.2">
      <c r="A39">
        <v>244838</v>
      </c>
      <c r="B39" t="s">
        <v>22</v>
      </c>
      <c r="C39" s="4">
        <v>44762.498575775462</v>
      </c>
      <c r="D39" s="4">
        <v>44762.498575578706</v>
      </c>
      <c r="E39" s="4" t="s">
        <v>22</v>
      </c>
      <c r="F39" t="s">
        <v>428</v>
      </c>
      <c r="G39">
        <v>17</v>
      </c>
      <c r="H39" t="s">
        <v>234</v>
      </c>
      <c r="I39" s="14">
        <f>IFERROR(_xlfn.XLOOKUP(H39,'SDD Statistiques offres'!G:G,'SDD Statistiques offres'!D:D),0)</f>
        <v>44755.683866817133</v>
      </c>
      <c r="J39" t="str">
        <f>IFERROR(VLOOKUP(H39,'SDD Statistiques offres'!G:O,2,0),"")</f>
        <v>Diffusée</v>
      </c>
      <c r="K39" t="str">
        <f>IFERROR(VLOOKUP(H39,'SDD Statistiques offres'!G:O,5,0),"")</f>
        <v>INGENIEUR D'ETUDES H/F</v>
      </c>
      <c r="L39">
        <f>IFERROR(VLOOKUP(H39,'SDD Statistiques offres'!G:O,9,0),"")</f>
        <v>1062</v>
      </c>
      <c r="M39" t="s">
        <v>433</v>
      </c>
      <c r="N39" t="s">
        <v>433</v>
      </c>
      <c r="O39" t="s">
        <v>433</v>
      </c>
      <c r="P39" t="s">
        <v>413</v>
      </c>
      <c r="Q39" t="s">
        <v>411</v>
      </c>
      <c r="R39">
        <f t="shared" si="2"/>
        <v>7</v>
      </c>
      <c r="S39">
        <f>COUNTIFS(H:H,H39,P:P,"Attente retour opérationnel suite envoi CV pour avis")</f>
        <v>0</v>
      </c>
      <c r="T39">
        <f>COUNTIFS(H:H,H39,P:P,"Proposition d'embauche envoyée")</f>
        <v>0</v>
      </c>
      <c r="U39">
        <f>COUNTIFS(H:H,H39,P:P,"Embauché")</f>
        <v>0</v>
      </c>
      <c r="V39" s="9">
        <v>44762.498574155092</v>
      </c>
      <c r="W39" s="9">
        <f t="shared" si="1"/>
        <v>44762.498574155092</v>
      </c>
      <c r="X39" s="4">
        <v>44762.498575578706</v>
      </c>
      <c r="Y39" s="4">
        <v>44762.41524224537</v>
      </c>
      <c r="Z39">
        <v>212860</v>
      </c>
      <c r="AA39" t="s">
        <v>408</v>
      </c>
      <c r="AB39" t="s">
        <v>429</v>
      </c>
      <c r="AC39" t="s">
        <v>429</v>
      </c>
      <c r="AD39" t="s">
        <v>409</v>
      </c>
      <c r="AE39" t="s">
        <v>22</v>
      </c>
      <c r="AF39" t="s">
        <v>22</v>
      </c>
      <c r="AG39" t="s">
        <v>22</v>
      </c>
      <c r="AH39" t="s">
        <v>22</v>
      </c>
      <c r="AI39" t="s">
        <v>22</v>
      </c>
      <c r="AJ39">
        <v>212860</v>
      </c>
    </row>
    <row r="40" spans="1:36" x14ac:dyDescent="0.2">
      <c r="A40">
        <v>244827</v>
      </c>
      <c r="B40" t="s">
        <v>22</v>
      </c>
      <c r="C40" s="4">
        <v>44762.455508715277</v>
      </c>
      <c r="D40" s="4">
        <v>44762.455508530096</v>
      </c>
      <c r="E40" s="4" t="s">
        <v>22</v>
      </c>
      <c r="F40" t="s">
        <v>428</v>
      </c>
      <c r="G40">
        <v>12</v>
      </c>
      <c r="H40" t="s">
        <v>362</v>
      </c>
      <c r="I40" s="14">
        <f>IFERROR(_xlfn.XLOOKUP(H40,'SDD Statistiques offres'!G:G,'SDD Statistiques offres'!D:D),0)</f>
        <v>0</v>
      </c>
      <c r="J40" t="str">
        <f>IFERROR(VLOOKUP(H40,'SDD Statistiques offres'!G:O,2,0),"")</f>
        <v/>
      </c>
      <c r="K40" t="str">
        <f>IFERROR(VLOOKUP(H40,'SDD Statistiques offres'!G:O,5,0),"")</f>
        <v/>
      </c>
      <c r="L40" t="str">
        <f>IFERROR(VLOOKUP(H40,'SDD Statistiques offres'!G:O,9,0),"")</f>
        <v/>
      </c>
      <c r="M40" t="s">
        <v>434</v>
      </c>
      <c r="N40" t="s">
        <v>434</v>
      </c>
      <c r="O40" t="s">
        <v>434</v>
      </c>
      <c r="P40" t="s">
        <v>413</v>
      </c>
      <c r="Q40" t="s">
        <v>411</v>
      </c>
      <c r="R40">
        <f t="shared" si="2"/>
        <v>1</v>
      </c>
      <c r="S40">
        <f>COUNTIFS(H:H,H40,P:P,"Attente retour opérationnel suite envoi CV pour avis")</f>
        <v>0</v>
      </c>
      <c r="T40">
        <f>COUNTIFS(H:H,H40,P:P,"Proposition d'embauche envoyée")</f>
        <v>0</v>
      </c>
      <c r="U40">
        <f>COUNTIFS(H:H,H40,P:P,"Embauché")</f>
        <v>0</v>
      </c>
      <c r="V40" s="9">
        <v>44762.455503124998</v>
      </c>
      <c r="W40" s="9">
        <f t="shared" si="1"/>
        <v>44762.455503124998</v>
      </c>
      <c r="X40" s="4">
        <v>44762.455508715277</v>
      </c>
      <c r="Y40" s="4">
        <v>44762.372175196761</v>
      </c>
      <c r="Z40">
        <v>212849</v>
      </c>
      <c r="AA40" t="s">
        <v>408</v>
      </c>
      <c r="AB40" t="s">
        <v>430</v>
      </c>
      <c r="AC40" t="s">
        <v>430</v>
      </c>
      <c r="AD40" t="s">
        <v>409</v>
      </c>
      <c r="AE40" t="s">
        <v>22</v>
      </c>
      <c r="AF40" t="s">
        <v>22</v>
      </c>
      <c r="AG40" t="s">
        <v>22</v>
      </c>
      <c r="AH40" t="s">
        <v>22</v>
      </c>
      <c r="AI40" t="s">
        <v>22</v>
      </c>
      <c r="AJ40">
        <v>212849</v>
      </c>
    </row>
    <row r="41" spans="1:36" x14ac:dyDescent="0.2">
      <c r="A41">
        <v>244828</v>
      </c>
      <c r="B41" t="s">
        <v>22</v>
      </c>
      <c r="C41" s="4">
        <v>44762.465433564816</v>
      </c>
      <c r="D41" s="4">
        <v>44762.465433368059</v>
      </c>
      <c r="E41" s="4" t="s">
        <v>22</v>
      </c>
      <c r="F41" t="s">
        <v>428</v>
      </c>
      <c r="G41">
        <v>15</v>
      </c>
      <c r="H41" t="s">
        <v>175</v>
      </c>
      <c r="I41" s="14">
        <f>IFERROR(_xlfn.XLOOKUP(H41,'SDD Statistiques offres'!G:G,'SDD Statistiques offres'!D:D),0)</f>
        <v>44704.668208067131</v>
      </c>
      <c r="J41" t="str">
        <f>IFERROR(VLOOKUP(H41,'SDD Statistiques offres'!G:O,2,0),"")</f>
        <v>Diffusée</v>
      </c>
      <c r="K41" t="str">
        <f>IFERROR(VLOOKUP(H41,'SDD Statistiques offres'!G:O,5,0),"")</f>
        <v>INGENIEUR D'ETUDES H/F</v>
      </c>
      <c r="L41">
        <f>IFERROR(VLOOKUP(H41,'SDD Statistiques offres'!G:O,9,0),"")</f>
        <v>1028</v>
      </c>
      <c r="M41" t="s">
        <v>435</v>
      </c>
      <c r="N41" t="s">
        <v>435</v>
      </c>
      <c r="O41" t="s">
        <v>435</v>
      </c>
      <c r="P41" t="s">
        <v>413</v>
      </c>
      <c r="Q41" t="s">
        <v>411</v>
      </c>
      <c r="R41">
        <f t="shared" si="2"/>
        <v>4</v>
      </c>
      <c r="S41">
        <f>COUNTIFS(H:H,H41,P:P,"Attente retour opérationnel suite envoi CV pour avis")</f>
        <v>0</v>
      </c>
      <c r="T41">
        <f>COUNTIFS(H:H,H41,P:P,"Proposition d'embauche envoyée")</f>
        <v>0</v>
      </c>
      <c r="U41">
        <f>COUNTIFS(H:H,H41,P:P,"Embauché")</f>
        <v>0</v>
      </c>
      <c r="V41" s="9">
        <v>44762.465432094912</v>
      </c>
      <c r="W41" s="9">
        <f t="shared" si="1"/>
        <v>44762.465432094912</v>
      </c>
      <c r="X41" s="4">
        <v>44762.465433564816</v>
      </c>
      <c r="Y41" s="4">
        <v>44762.38210023148</v>
      </c>
      <c r="Z41">
        <v>212850</v>
      </c>
      <c r="AA41" t="s">
        <v>408</v>
      </c>
      <c r="AB41" t="s">
        <v>431</v>
      </c>
      <c r="AC41" t="s">
        <v>431</v>
      </c>
      <c r="AD41" t="s">
        <v>409</v>
      </c>
      <c r="AE41" t="s">
        <v>22</v>
      </c>
      <c r="AF41" t="s">
        <v>22</v>
      </c>
      <c r="AG41" t="s">
        <v>22</v>
      </c>
      <c r="AH41" t="s">
        <v>22</v>
      </c>
      <c r="AI41" t="s">
        <v>22</v>
      </c>
      <c r="AJ41">
        <v>212850</v>
      </c>
    </row>
    <row r="42" spans="1:36" x14ac:dyDescent="0.2">
      <c r="A42">
        <v>244829</v>
      </c>
      <c r="B42" t="s">
        <v>22</v>
      </c>
      <c r="C42" s="4">
        <v>44762.466088078705</v>
      </c>
      <c r="D42" s="4">
        <v>44762.466087881949</v>
      </c>
      <c r="E42" s="4" t="s">
        <v>22</v>
      </c>
      <c r="F42" t="s">
        <v>428</v>
      </c>
      <c r="G42">
        <v>10</v>
      </c>
      <c r="H42" t="s">
        <v>314</v>
      </c>
      <c r="I42" s="14">
        <f>IFERROR(_xlfn.XLOOKUP(H42,'SDD Statistiques offres'!G:G,'SDD Statistiques offres'!D:D),0)</f>
        <v>0</v>
      </c>
      <c r="J42" t="str">
        <f>IFERROR(VLOOKUP(H42,'SDD Statistiques offres'!G:O,2,0),"")</f>
        <v/>
      </c>
      <c r="K42" t="str">
        <f>IFERROR(VLOOKUP(H42,'SDD Statistiques offres'!G:O,5,0),"")</f>
        <v/>
      </c>
      <c r="L42" t="str">
        <f>IFERROR(VLOOKUP(H42,'SDD Statistiques offres'!G:O,9,0),"")</f>
        <v/>
      </c>
      <c r="M42" t="s">
        <v>428</v>
      </c>
      <c r="N42" t="s">
        <v>428</v>
      </c>
      <c r="O42" t="s">
        <v>428</v>
      </c>
      <c r="P42" t="s">
        <v>413</v>
      </c>
      <c r="Q42" t="s">
        <v>411</v>
      </c>
      <c r="R42">
        <f t="shared" si="2"/>
        <v>8</v>
      </c>
      <c r="S42">
        <f>COUNTIFS(H:H,H42,P:P,"Attente retour opérationnel suite envoi CV pour avis")</f>
        <v>0</v>
      </c>
      <c r="T42">
        <f>COUNTIFS(H:H,H42,P:P,"Proposition d'embauche envoyée")</f>
        <v>0</v>
      </c>
      <c r="U42">
        <f>COUNTIFS(H:H,H42,P:P,"Embauché")</f>
        <v>0</v>
      </c>
      <c r="V42" s="9">
        <v>44762.466087002314</v>
      </c>
      <c r="W42" s="9">
        <f t="shared" si="1"/>
        <v>44762.466087002314</v>
      </c>
      <c r="X42" s="4">
        <v>44762.466088078705</v>
      </c>
      <c r="Y42" s="4">
        <v>44762.382754548613</v>
      </c>
      <c r="Z42">
        <v>212851</v>
      </c>
      <c r="AA42" t="s">
        <v>408</v>
      </c>
      <c r="AB42" t="s">
        <v>432</v>
      </c>
      <c r="AC42" t="s">
        <v>432</v>
      </c>
      <c r="AD42" t="s">
        <v>409</v>
      </c>
      <c r="AE42" t="s">
        <v>22</v>
      </c>
      <c r="AF42" t="s">
        <v>22</v>
      </c>
      <c r="AG42" t="s">
        <v>22</v>
      </c>
      <c r="AH42" t="s">
        <v>22</v>
      </c>
      <c r="AI42" t="s">
        <v>22</v>
      </c>
      <c r="AJ42">
        <v>212851</v>
      </c>
    </row>
    <row r="43" spans="1:36" x14ac:dyDescent="0.2">
      <c r="A43">
        <v>244830</v>
      </c>
      <c r="B43" t="s">
        <v>22</v>
      </c>
      <c r="C43" s="4">
        <v>44762.4664190162</v>
      </c>
      <c r="D43" s="4">
        <v>44762.46641883102</v>
      </c>
      <c r="E43" s="4" t="s">
        <v>22</v>
      </c>
      <c r="F43" t="s">
        <v>428</v>
      </c>
      <c r="G43">
        <v>13</v>
      </c>
      <c r="H43" t="s">
        <v>175</v>
      </c>
      <c r="I43" s="14">
        <f>IFERROR(_xlfn.XLOOKUP(H43,'SDD Statistiques offres'!G:G,'SDD Statistiques offres'!D:D),0)</f>
        <v>44704.668208067131</v>
      </c>
      <c r="J43" t="str">
        <f>IFERROR(VLOOKUP(H43,'SDD Statistiques offres'!G:O,2,0),"")</f>
        <v>Diffusée</v>
      </c>
      <c r="K43" t="str">
        <f>IFERROR(VLOOKUP(H43,'SDD Statistiques offres'!G:O,5,0),"")</f>
        <v>INGENIEUR D'ETUDES H/F</v>
      </c>
      <c r="L43">
        <f>IFERROR(VLOOKUP(H43,'SDD Statistiques offres'!G:O,9,0),"")</f>
        <v>1028</v>
      </c>
      <c r="M43" t="s">
        <v>429</v>
      </c>
      <c r="N43" t="s">
        <v>429</v>
      </c>
      <c r="O43" t="s">
        <v>429</v>
      </c>
      <c r="P43" t="s">
        <v>413</v>
      </c>
      <c r="Q43" t="s">
        <v>411</v>
      </c>
      <c r="R43">
        <f t="shared" si="2"/>
        <v>4</v>
      </c>
      <c r="S43">
        <f>COUNTIFS(H:H,H43,P:P,"Attente retour opérationnel suite envoi CV pour avis")</f>
        <v>0</v>
      </c>
      <c r="T43">
        <f>COUNTIFS(H:H,H43,P:P,"Proposition d'embauche envoyée")</f>
        <v>0</v>
      </c>
      <c r="U43">
        <f>COUNTIFS(H:H,H43,P:P,"Embauché")</f>
        <v>0</v>
      </c>
      <c r="V43" s="9">
        <v>44762.466417858792</v>
      </c>
      <c r="W43" s="9">
        <f t="shared" si="1"/>
        <v>44762.466417858792</v>
      </c>
      <c r="X43" s="4">
        <v>44762.4664190162</v>
      </c>
      <c r="Y43" s="4">
        <v>44762.383085497684</v>
      </c>
      <c r="Z43">
        <v>212852</v>
      </c>
      <c r="AA43" t="s">
        <v>408</v>
      </c>
      <c r="AB43" t="s">
        <v>433</v>
      </c>
      <c r="AC43" t="s">
        <v>433</v>
      </c>
      <c r="AD43" t="s">
        <v>409</v>
      </c>
      <c r="AE43" t="s">
        <v>22</v>
      </c>
      <c r="AF43" t="s">
        <v>22</v>
      </c>
      <c r="AG43" t="s">
        <v>22</v>
      </c>
      <c r="AH43" t="s">
        <v>22</v>
      </c>
      <c r="AI43" t="s">
        <v>22</v>
      </c>
      <c r="AJ43">
        <v>212852</v>
      </c>
    </row>
    <row r="44" spans="1:36" x14ac:dyDescent="0.2">
      <c r="A44">
        <v>244831</v>
      </c>
      <c r="B44" t="s">
        <v>22</v>
      </c>
      <c r="C44" s="4">
        <v>44762.466849733792</v>
      </c>
      <c r="D44" s="4">
        <v>44762.466849571756</v>
      </c>
      <c r="E44" s="4" t="s">
        <v>22</v>
      </c>
      <c r="F44" t="s">
        <v>428</v>
      </c>
      <c r="G44">
        <v>15</v>
      </c>
      <c r="H44" t="s">
        <v>368</v>
      </c>
      <c r="I44" s="14">
        <f>IFERROR(_xlfn.XLOOKUP(H44,'SDD Statistiques offres'!G:G,'SDD Statistiques offres'!D:D),0)</f>
        <v>0</v>
      </c>
      <c r="J44" t="str">
        <f>IFERROR(VLOOKUP(H44,'SDD Statistiques offres'!G:O,2,0),"")</f>
        <v/>
      </c>
      <c r="K44" t="str">
        <f>IFERROR(VLOOKUP(H44,'SDD Statistiques offres'!G:O,5,0),"")</f>
        <v/>
      </c>
      <c r="L44" t="str">
        <f>IFERROR(VLOOKUP(H44,'SDD Statistiques offres'!G:O,9,0),"")</f>
        <v/>
      </c>
      <c r="M44" t="s">
        <v>430</v>
      </c>
      <c r="N44" t="s">
        <v>430</v>
      </c>
      <c r="O44" t="s">
        <v>430</v>
      </c>
      <c r="P44" t="s">
        <v>413</v>
      </c>
      <c r="Q44" t="s">
        <v>411</v>
      </c>
      <c r="R44">
        <f t="shared" si="2"/>
        <v>1</v>
      </c>
      <c r="S44">
        <f>COUNTIFS(H:H,H44,P:P,"Attente retour opérationnel suite envoi CV pour avis")</f>
        <v>0</v>
      </c>
      <c r="T44">
        <f>COUNTIFS(H:H,H44,P:P,"Proposition d'embauche envoyée")</f>
        <v>0</v>
      </c>
      <c r="U44">
        <f>COUNTIFS(H:H,H44,P:P,"Embauché")</f>
        <v>0</v>
      </c>
      <c r="V44" s="9">
        <v>44762.466848460645</v>
      </c>
      <c r="W44" s="9">
        <f t="shared" si="1"/>
        <v>44762.466848460645</v>
      </c>
      <c r="X44" s="4">
        <v>44762.466849733792</v>
      </c>
      <c r="Y44" s="4">
        <v>44762.383516400463</v>
      </c>
      <c r="Z44">
        <v>212853</v>
      </c>
      <c r="AA44" t="s">
        <v>408</v>
      </c>
      <c r="AB44" t="s">
        <v>434</v>
      </c>
      <c r="AC44" t="s">
        <v>434</v>
      </c>
      <c r="AD44" t="s">
        <v>409</v>
      </c>
      <c r="AE44" t="s">
        <v>22</v>
      </c>
      <c r="AF44" t="s">
        <v>22</v>
      </c>
      <c r="AG44" t="s">
        <v>22</v>
      </c>
      <c r="AH44" t="s">
        <v>22</v>
      </c>
      <c r="AI44" t="s">
        <v>22</v>
      </c>
      <c r="AJ44">
        <v>212853</v>
      </c>
    </row>
    <row r="45" spans="1:36" x14ac:dyDescent="0.2">
      <c r="A45">
        <v>244832</v>
      </c>
      <c r="B45" t="s">
        <v>22</v>
      </c>
      <c r="C45" s="4">
        <v>44762.472570520833</v>
      </c>
      <c r="D45" s="4">
        <v>44762.472570335645</v>
      </c>
      <c r="E45" s="4" t="s">
        <v>22</v>
      </c>
      <c r="F45" t="s">
        <v>428</v>
      </c>
      <c r="G45">
        <v>19</v>
      </c>
      <c r="H45" t="s">
        <v>346</v>
      </c>
      <c r="I45" s="14">
        <f>IFERROR(_xlfn.XLOOKUP(H45,'SDD Statistiques offres'!G:G,'SDD Statistiques offres'!D:D),0)</f>
        <v>0</v>
      </c>
      <c r="J45" t="str">
        <f>IFERROR(VLOOKUP(H45,'SDD Statistiques offres'!G:O,2,0),"")</f>
        <v/>
      </c>
      <c r="K45" t="str">
        <f>IFERROR(VLOOKUP(H45,'SDD Statistiques offres'!G:O,5,0),"")</f>
        <v/>
      </c>
      <c r="L45" t="str">
        <f>IFERROR(VLOOKUP(H45,'SDD Statistiques offres'!G:O,9,0),"")</f>
        <v/>
      </c>
      <c r="M45" t="s">
        <v>431</v>
      </c>
      <c r="N45" t="s">
        <v>431</v>
      </c>
      <c r="O45" t="s">
        <v>431</v>
      </c>
      <c r="P45" t="s">
        <v>413</v>
      </c>
      <c r="Q45" t="s">
        <v>411</v>
      </c>
      <c r="R45">
        <f t="shared" si="2"/>
        <v>8</v>
      </c>
      <c r="S45">
        <f>COUNTIFS(H:H,H45,P:P,"Attente retour opérationnel suite envoi CV pour avis")</f>
        <v>0</v>
      </c>
      <c r="T45">
        <f>COUNTIFS(H:H,H45,P:P,"Proposition d'embauche envoyée")</f>
        <v>0</v>
      </c>
      <c r="U45">
        <f>COUNTIFS(H:H,H45,P:P,"Embauché")</f>
        <v>0</v>
      </c>
      <c r="V45" s="9">
        <v>44762.472569062505</v>
      </c>
      <c r="W45" s="9">
        <f t="shared" si="1"/>
        <v>44762.472569062505</v>
      </c>
      <c r="X45" s="4">
        <v>44762.472570520833</v>
      </c>
      <c r="Y45" s="4">
        <v>44762.389237187504</v>
      </c>
      <c r="Z45">
        <v>212854</v>
      </c>
      <c r="AA45" t="s">
        <v>408</v>
      </c>
      <c r="AB45" t="s">
        <v>435</v>
      </c>
      <c r="AC45" t="s">
        <v>435</v>
      </c>
      <c r="AD45" t="s">
        <v>409</v>
      </c>
      <c r="AE45" t="s">
        <v>22</v>
      </c>
      <c r="AF45" t="s">
        <v>22</v>
      </c>
      <c r="AG45" t="s">
        <v>22</v>
      </c>
      <c r="AH45" t="s">
        <v>22</v>
      </c>
      <c r="AI45" t="s">
        <v>22</v>
      </c>
      <c r="AJ45">
        <v>212854</v>
      </c>
    </row>
    <row r="46" spans="1:36" x14ac:dyDescent="0.2">
      <c r="A46">
        <v>244821</v>
      </c>
      <c r="B46" t="s">
        <v>22</v>
      </c>
      <c r="C46" s="4">
        <v>44762.443433680557</v>
      </c>
      <c r="D46" s="4">
        <v>44762.443433483801</v>
      </c>
      <c r="E46" s="4" t="s">
        <v>22</v>
      </c>
      <c r="F46" t="s">
        <v>428</v>
      </c>
      <c r="G46">
        <v>14</v>
      </c>
      <c r="H46" t="s">
        <v>314</v>
      </c>
      <c r="I46" s="14">
        <f>IFERROR(_xlfn.XLOOKUP(H46,'SDD Statistiques offres'!G:G,'SDD Statistiques offres'!D:D),0)</f>
        <v>0</v>
      </c>
      <c r="J46" t="str">
        <f>IFERROR(VLOOKUP(H46,'SDD Statistiques offres'!G:O,2,0),"")</f>
        <v/>
      </c>
      <c r="K46" t="str">
        <f>IFERROR(VLOOKUP(H46,'SDD Statistiques offres'!G:O,5,0),"")</f>
        <v/>
      </c>
      <c r="L46" t="str">
        <f>IFERROR(VLOOKUP(H46,'SDD Statistiques offres'!G:O,9,0),"")</f>
        <v/>
      </c>
      <c r="M46" t="s">
        <v>432</v>
      </c>
      <c r="N46" t="s">
        <v>432</v>
      </c>
      <c r="O46" t="s">
        <v>432</v>
      </c>
      <c r="P46" t="s">
        <v>413</v>
      </c>
      <c r="Q46" t="s">
        <v>411</v>
      </c>
      <c r="R46">
        <f t="shared" si="2"/>
        <v>8</v>
      </c>
      <c r="S46">
        <f>COUNTIFS(H:H,H46,P:P,"Attente retour opérationnel suite envoi CV pour avis")</f>
        <v>0</v>
      </c>
      <c r="T46">
        <f>COUNTIFS(H:H,H46,P:P,"Proposition d'embauche envoyée")</f>
        <v>0</v>
      </c>
      <c r="U46">
        <f>COUNTIFS(H:H,H46,P:P,"Embauché")</f>
        <v>0</v>
      </c>
      <c r="V46" s="9">
        <v>44762.443430057872</v>
      </c>
      <c r="W46" s="9">
        <f t="shared" si="1"/>
        <v>44762.443430057872</v>
      </c>
      <c r="X46" s="4">
        <v>44762.444434027777</v>
      </c>
      <c r="Y46" s="4">
        <v>44762.361100694448</v>
      </c>
      <c r="Z46">
        <v>212843</v>
      </c>
      <c r="AA46" t="s">
        <v>408</v>
      </c>
      <c r="AB46" t="s">
        <v>405</v>
      </c>
      <c r="AC46" t="s">
        <v>405</v>
      </c>
      <c r="AD46" t="s">
        <v>409</v>
      </c>
      <c r="AE46" t="s">
        <v>22</v>
      </c>
      <c r="AF46" t="s">
        <v>22</v>
      </c>
      <c r="AG46" t="s">
        <v>42</v>
      </c>
      <c r="AH46" t="s">
        <v>22</v>
      </c>
      <c r="AI46" t="s">
        <v>22</v>
      </c>
      <c r="AJ46">
        <v>212843</v>
      </c>
    </row>
    <row r="47" spans="1:36" x14ac:dyDescent="0.2">
      <c r="A47">
        <v>244822</v>
      </c>
      <c r="B47" t="s">
        <v>22</v>
      </c>
      <c r="C47" s="4">
        <v>44762.449234918982</v>
      </c>
      <c r="D47" s="4">
        <v>44762.449234722219</v>
      </c>
      <c r="E47" s="4" t="s">
        <v>22</v>
      </c>
      <c r="F47" t="s">
        <v>428</v>
      </c>
      <c r="G47">
        <v>15</v>
      </c>
      <c r="H47" t="s">
        <v>314</v>
      </c>
      <c r="I47" s="14">
        <f>IFERROR(_xlfn.XLOOKUP(H47,'SDD Statistiques offres'!G:G,'SDD Statistiques offres'!D:D),0)</f>
        <v>0</v>
      </c>
      <c r="J47" t="str">
        <f>IFERROR(VLOOKUP(H47,'SDD Statistiques offres'!G:O,2,0),"")</f>
        <v/>
      </c>
      <c r="K47" t="str">
        <f>IFERROR(VLOOKUP(H47,'SDD Statistiques offres'!G:O,5,0),"")</f>
        <v/>
      </c>
      <c r="L47" t="str">
        <f>IFERROR(VLOOKUP(H47,'SDD Statistiques offres'!G:O,9,0),"")</f>
        <v/>
      </c>
      <c r="M47" t="s">
        <v>433</v>
      </c>
      <c r="N47" t="s">
        <v>433</v>
      </c>
      <c r="O47" t="s">
        <v>433</v>
      </c>
      <c r="P47" t="s">
        <v>413</v>
      </c>
      <c r="Q47" t="s">
        <v>411</v>
      </c>
      <c r="R47">
        <f t="shared" si="2"/>
        <v>8</v>
      </c>
      <c r="S47">
        <f>COUNTIFS(H:H,H47,P:P,"Attente retour opérationnel suite envoi CV pour avis")</f>
        <v>0</v>
      </c>
      <c r="T47">
        <f>COUNTIFS(H:H,H47,P:P,"Proposition d'embauche envoyée")</f>
        <v>0</v>
      </c>
      <c r="U47">
        <f>COUNTIFS(H:H,H47,P:P,"Embauché")</f>
        <v>0</v>
      </c>
      <c r="V47" s="9">
        <v>44762.449232905092</v>
      </c>
      <c r="W47" s="9">
        <f t="shared" si="1"/>
        <v>44762.449232905092</v>
      </c>
      <c r="X47" s="4">
        <v>44762.449234722219</v>
      </c>
      <c r="Y47" s="4">
        <v>44762.36590138889</v>
      </c>
      <c r="Z47">
        <v>212844</v>
      </c>
      <c r="AA47" t="s">
        <v>408</v>
      </c>
      <c r="AB47" t="s">
        <v>428</v>
      </c>
      <c r="AC47" t="s">
        <v>428</v>
      </c>
      <c r="AD47" t="s">
        <v>409</v>
      </c>
      <c r="AE47" t="s">
        <v>22</v>
      </c>
      <c r="AF47" t="s">
        <v>22</v>
      </c>
      <c r="AG47" t="s">
        <v>22</v>
      </c>
      <c r="AH47" t="s">
        <v>22</v>
      </c>
      <c r="AI47" t="s">
        <v>22</v>
      </c>
      <c r="AJ47">
        <v>212844</v>
      </c>
    </row>
    <row r="48" spans="1:36" x14ac:dyDescent="0.2">
      <c r="A48">
        <v>244823</v>
      </c>
      <c r="B48" t="s">
        <v>22</v>
      </c>
      <c r="C48" s="4">
        <v>44762.449267094904</v>
      </c>
      <c r="D48" s="4">
        <v>44762.449266898147</v>
      </c>
      <c r="E48" s="4" t="s">
        <v>22</v>
      </c>
      <c r="F48" t="s">
        <v>428</v>
      </c>
      <c r="G48">
        <v>10</v>
      </c>
      <c r="H48" t="s">
        <v>348</v>
      </c>
      <c r="I48" s="14">
        <f>IFERROR(_xlfn.XLOOKUP(H48,'SDD Statistiques offres'!G:G,'SDD Statistiques offres'!D:D),0)</f>
        <v>0</v>
      </c>
      <c r="J48" t="str">
        <f>IFERROR(VLOOKUP(H48,'SDD Statistiques offres'!G:O,2,0),"")</f>
        <v/>
      </c>
      <c r="K48" t="str">
        <f>IFERROR(VLOOKUP(H48,'SDD Statistiques offres'!G:O,5,0),"")</f>
        <v/>
      </c>
      <c r="L48" t="str">
        <f>IFERROR(VLOOKUP(H48,'SDD Statistiques offres'!G:O,9,0),"")</f>
        <v/>
      </c>
      <c r="M48" t="s">
        <v>434</v>
      </c>
      <c r="N48" t="s">
        <v>434</v>
      </c>
      <c r="O48" t="s">
        <v>434</v>
      </c>
      <c r="P48" t="s">
        <v>413</v>
      </c>
      <c r="Q48" t="s">
        <v>411</v>
      </c>
      <c r="R48">
        <f t="shared" si="2"/>
        <v>3</v>
      </c>
      <c r="S48">
        <f>COUNTIFS(H:H,H48,P:P,"Attente retour opérationnel suite envoi CV pour avis")</f>
        <v>0</v>
      </c>
      <c r="T48">
        <f>COUNTIFS(H:H,H48,P:P,"Proposition d'embauche envoyée")</f>
        <v>0</v>
      </c>
      <c r="U48">
        <f>COUNTIFS(H:H,H48,P:P,"Embauché")</f>
        <v>0</v>
      </c>
      <c r="V48" s="9">
        <v>44762.449265428237</v>
      </c>
      <c r="W48" s="9">
        <f t="shared" si="1"/>
        <v>44762.449265428237</v>
      </c>
      <c r="X48" s="4">
        <v>44762.451331018521</v>
      </c>
      <c r="Y48" s="4">
        <v>44762.367997685185</v>
      </c>
      <c r="Z48">
        <v>212845</v>
      </c>
      <c r="AA48" t="s">
        <v>22</v>
      </c>
      <c r="AB48" t="s">
        <v>429</v>
      </c>
      <c r="AC48" t="s">
        <v>429</v>
      </c>
      <c r="AD48" t="s">
        <v>409</v>
      </c>
      <c r="AE48" t="s">
        <v>22</v>
      </c>
      <c r="AF48" t="s">
        <v>22</v>
      </c>
      <c r="AG48" t="s">
        <v>48</v>
      </c>
      <c r="AH48" t="s">
        <v>22</v>
      </c>
      <c r="AI48" t="s">
        <v>412</v>
      </c>
      <c r="AJ48">
        <v>212845</v>
      </c>
    </row>
    <row r="49" spans="1:36" x14ac:dyDescent="0.2">
      <c r="A49">
        <v>244824</v>
      </c>
      <c r="B49" t="s">
        <v>22</v>
      </c>
      <c r="C49" s="4">
        <v>44762.452093287036</v>
      </c>
      <c r="D49" s="4">
        <v>44762.45209317129</v>
      </c>
      <c r="E49" s="4" t="s">
        <v>22</v>
      </c>
      <c r="F49" t="s">
        <v>428</v>
      </c>
      <c r="G49">
        <v>19</v>
      </c>
      <c r="H49" t="s">
        <v>351</v>
      </c>
      <c r="I49" s="14">
        <f>IFERROR(_xlfn.XLOOKUP(H49,'SDD Statistiques offres'!G:G,'SDD Statistiques offres'!D:D),0)</f>
        <v>0</v>
      </c>
      <c r="J49" t="str">
        <f>IFERROR(VLOOKUP(H49,'SDD Statistiques offres'!G:O,2,0),"")</f>
        <v/>
      </c>
      <c r="K49" t="str">
        <f>IFERROR(VLOOKUP(H49,'SDD Statistiques offres'!G:O,5,0),"")</f>
        <v/>
      </c>
      <c r="L49" t="str">
        <f>IFERROR(VLOOKUP(H49,'SDD Statistiques offres'!G:O,9,0),"")</f>
        <v/>
      </c>
      <c r="M49" t="s">
        <v>435</v>
      </c>
      <c r="N49" t="s">
        <v>435</v>
      </c>
      <c r="O49" t="s">
        <v>435</v>
      </c>
      <c r="P49" t="s">
        <v>413</v>
      </c>
      <c r="Q49" t="s">
        <v>411</v>
      </c>
      <c r="R49">
        <f t="shared" si="2"/>
        <v>1</v>
      </c>
      <c r="S49">
        <f>COUNTIFS(H:H,H49,P:P,"Attente retour opérationnel suite envoi CV pour avis")</f>
        <v>0</v>
      </c>
      <c r="T49">
        <f>COUNTIFS(H:H,H49,P:P,"Proposition d'embauche envoyée")</f>
        <v>0</v>
      </c>
      <c r="U49">
        <f>COUNTIFS(H:H,H49,P:P,"Embauché")</f>
        <v>0</v>
      </c>
      <c r="V49" s="9">
        <v>44762.452092326384</v>
      </c>
      <c r="W49" s="9">
        <f t="shared" si="1"/>
        <v>44762.452092326384</v>
      </c>
      <c r="X49" s="4">
        <v>44762.452580555553</v>
      </c>
      <c r="Y49" s="4">
        <v>44762.368759606485</v>
      </c>
      <c r="Z49">
        <v>212846</v>
      </c>
      <c r="AA49" t="s">
        <v>408</v>
      </c>
      <c r="AB49" t="s">
        <v>430</v>
      </c>
      <c r="AC49" t="s">
        <v>430</v>
      </c>
      <c r="AD49" t="s">
        <v>409</v>
      </c>
      <c r="AE49" t="s">
        <v>22</v>
      </c>
      <c r="AF49" t="s">
        <v>22</v>
      </c>
      <c r="AG49" t="s">
        <v>42</v>
      </c>
      <c r="AH49" t="s">
        <v>22</v>
      </c>
      <c r="AI49" t="s">
        <v>22</v>
      </c>
      <c r="AJ49">
        <v>212846</v>
      </c>
    </row>
    <row r="50" spans="1:36" x14ac:dyDescent="0.2">
      <c r="A50">
        <v>244825</v>
      </c>
      <c r="B50" t="s">
        <v>22</v>
      </c>
      <c r="C50" s="4">
        <v>44762.455020335648</v>
      </c>
      <c r="D50" s="4">
        <v>44762.455020138885</v>
      </c>
      <c r="E50" s="4" t="s">
        <v>22</v>
      </c>
      <c r="F50" t="s">
        <v>428</v>
      </c>
      <c r="G50">
        <v>16</v>
      </c>
      <c r="H50" t="s">
        <v>361</v>
      </c>
      <c r="I50" s="14">
        <f>IFERROR(_xlfn.XLOOKUP(H50,'SDD Statistiques offres'!G:G,'SDD Statistiques offres'!D:D),0)</f>
        <v>0</v>
      </c>
      <c r="J50" t="str">
        <f>IFERROR(VLOOKUP(H50,'SDD Statistiques offres'!G:O,2,0),"")</f>
        <v/>
      </c>
      <c r="K50" t="str">
        <f>IFERROR(VLOOKUP(H50,'SDD Statistiques offres'!G:O,5,0),"")</f>
        <v/>
      </c>
      <c r="L50" t="str">
        <f>IFERROR(VLOOKUP(H50,'SDD Statistiques offres'!G:O,9,0),"")</f>
        <v/>
      </c>
      <c r="M50" t="s">
        <v>428</v>
      </c>
      <c r="N50" t="s">
        <v>428</v>
      </c>
      <c r="O50" t="s">
        <v>428</v>
      </c>
      <c r="P50" t="s">
        <v>413</v>
      </c>
      <c r="Q50" t="s">
        <v>411</v>
      </c>
      <c r="R50">
        <f t="shared" si="2"/>
        <v>1</v>
      </c>
      <c r="S50">
        <f>COUNTIFS(H:H,H50,P:P,"Attente retour opérationnel suite envoi CV pour avis")</f>
        <v>0</v>
      </c>
      <c r="T50">
        <f>COUNTIFS(H:H,H50,P:P,"Proposition d'embauche envoyée")</f>
        <v>0</v>
      </c>
      <c r="U50">
        <f>COUNTIFS(H:H,H50,P:P,"Embauché")</f>
        <v>0</v>
      </c>
      <c r="V50" s="9">
        <v>44762.455017789347</v>
      </c>
      <c r="W50" s="9">
        <f t="shared" si="1"/>
        <v>44762.455017789347</v>
      </c>
      <c r="X50" s="4">
        <v>44762.455020335648</v>
      </c>
      <c r="Y50" s="4">
        <v>44762.371686805556</v>
      </c>
      <c r="Z50">
        <v>212847</v>
      </c>
      <c r="AA50" t="s">
        <v>408</v>
      </c>
      <c r="AB50" t="s">
        <v>431</v>
      </c>
      <c r="AC50" t="s">
        <v>431</v>
      </c>
      <c r="AD50" t="s">
        <v>409</v>
      </c>
      <c r="AE50" t="s">
        <v>22</v>
      </c>
      <c r="AF50" t="s">
        <v>22</v>
      </c>
      <c r="AG50" t="s">
        <v>22</v>
      </c>
      <c r="AH50" t="s">
        <v>22</v>
      </c>
      <c r="AI50" t="s">
        <v>22</v>
      </c>
      <c r="AJ50">
        <v>212847</v>
      </c>
    </row>
    <row r="51" spans="1:36" x14ac:dyDescent="0.2">
      <c r="A51">
        <v>244826</v>
      </c>
      <c r="B51" t="s">
        <v>22</v>
      </c>
      <c r="C51" s="4">
        <v>44762.455402928237</v>
      </c>
      <c r="D51" s="4">
        <v>44762.455402743057</v>
      </c>
      <c r="E51" s="4" t="s">
        <v>22</v>
      </c>
      <c r="F51" t="s">
        <v>428</v>
      </c>
      <c r="G51">
        <v>12</v>
      </c>
      <c r="H51" t="s">
        <v>187</v>
      </c>
      <c r="I51" s="14">
        <f>IFERROR(_xlfn.XLOOKUP(H51,'SDD Statistiques offres'!G:G,'SDD Statistiques offres'!D:D),0)</f>
        <v>44735.621117048613</v>
      </c>
      <c r="J51" t="str">
        <f>IFERROR(VLOOKUP(H51,'SDD Statistiques offres'!G:O,2,0),"")</f>
        <v>Diffusée</v>
      </c>
      <c r="K51" t="str">
        <f>IFERROR(VLOOKUP(H51,'SDD Statistiques offres'!G:O,5,0),"")</f>
        <v>ADJOINT AU DIRECTEUR DES PROJETS H/F</v>
      </c>
      <c r="L51">
        <f>IFERROR(VLOOKUP(H51,'SDD Statistiques offres'!G:O,9,0),"")</f>
        <v>1047</v>
      </c>
      <c r="M51" t="s">
        <v>429</v>
      </c>
      <c r="N51" t="s">
        <v>429</v>
      </c>
      <c r="O51" t="s">
        <v>429</v>
      </c>
      <c r="P51" t="s">
        <v>413</v>
      </c>
      <c r="Q51" t="s">
        <v>411</v>
      </c>
      <c r="R51">
        <f t="shared" si="2"/>
        <v>2</v>
      </c>
      <c r="S51">
        <f>COUNTIFS(H:H,H51,P:P,"Attente retour opérationnel suite envoi CV pour avis")</f>
        <v>0</v>
      </c>
      <c r="T51">
        <f>COUNTIFS(H:H,H51,P:P,"Proposition d'embauche envoyée")</f>
        <v>0</v>
      </c>
      <c r="U51">
        <f>COUNTIFS(H:H,H51,P:P,"Embauché")</f>
        <v>0</v>
      </c>
      <c r="V51" s="9">
        <v>44762.455401851854</v>
      </c>
      <c r="W51" s="9">
        <f t="shared" si="1"/>
        <v>44762.455401851854</v>
      </c>
      <c r="X51" s="4">
        <v>44762.455402743057</v>
      </c>
      <c r="Y51" s="4">
        <v>44762.372069409721</v>
      </c>
      <c r="Z51">
        <v>212848</v>
      </c>
      <c r="AA51" t="s">
        <v>408</v>
      </c>
      <c r="AB51" t="s">
        <v>432</v>
      </c>
      <c r="AC51" t="s">
        <v>432</v>
      </c>
      <c r="AD51" t="s">
        <v>409</v>
      </c>
      <c r="AE51" t="s">
        <v>22</v>
      </c>
      <c r="AF51" t="s">
        <v>22</v>
      </c>
      <c r="AG51" t="s">
        <v>22</v>
      </c>
      <c r="AH51" t="s">
        <v>22</v>
      </c>
      <c r="AI51" t="s">
        <v>22</v>
      </c>
      <c r="AJ51">
        <v>212848</v>
      </c>
    </row>
    <row r="52" spans="1:36" x14ac:dyDescent="0.2">
      <c r="A52">
        <v>244815</v>
      </c>
      <c r="B52" t="s">
        <v>22</v>
      </c>
      <c r="C52" s="4">
        <v>44762.423124155088</v>
      </c>
      <c r="D52" s="4">
        <v>44762.423123958331</v>
      </c>
      <c r="E52" s="4" t="s">
        <v>22</v>
      </c>
      <c r="F52" t="s">
        <v>428</v>
      </c>
      <c r="G52">
        <v>15</v>
      </c>
      <c r="H52" t="s">
        <v>332</v>
      </c>
      <c r="I52" s="14">
        <f>IFERROR(_xlfn.XLOOKUP(H52,'SDD Statistiques offres'!G:G,'SDD Statistiques offres'!D:D),0)</f>
        <v>0</v>
      </c>
      <c r="J52" t="str">
        <f>IFERROR(VLOOKUP(H52,'SDD Statistiques offres'!G:O,2,0),"")</f>
        <v/>
      </c>
      <c r="K52" t="str">
        <f>IFERROR(VLOOKUP(H52,'SDD Statistiques offres'!G:O,5,0),"")</f>
        <v/>
      </c>
      <c r="L52" t="str">
        <f>IFERROR(VLOOKUP(H52,'SDD Statistiques offres'!G:O,9,0),"")</f>
        <v/>
      </c>
      <c r="M52" t="s">
        <v>430</v>
      </c>
      <c r="N52" t="s">
        <v>430</v>
      </c>
      <c r="O52" t="s">
        <v>430</v>
      </c>
      <c r="P52" t="s">
        <v>413</v>
      </c>
      <c r="Q52" t="s">
        <v>411</v>
      </c>
      <c r="R52">
        <f t="shared" si="2"/>
        <v>1</v>
      </c>
      <c r="S52">
        <f>COUNTIFS(H:H,H52,P:P,"Attente retour opérationnel suite envoi CV pour avis")</f>
        <v>0</v>
      </c>
      <c r="T52">
        <f>COUNTIFS(H:H,H52,P:P,"Proposition d'embauche envoyée")</f>
        <v>0</v>
      </c>
      <c r="U52">
        <f>COUNTIFS(H:H,H52,P:P,"Embauché")</f>
        <v>0</v>
      </c>
      <c r="V52" s="9">
        <v>44762.423121724532</v>
      </c>
      <c r="W52" s="9">
        <f t="shared" si="1"/>
        <v>44762.423121724532</v>
      </c>
      <c r="X52" s="4">
        <v>44762.423124155088</v>
      </c>
      <c r="Y52" s="4">
        <v>44762.339790625003</v>
      </c>
      <c r="Z52">
        <v>212838</v>
      </c>
      <c r="AA52" t="s">
        <v>408</v>
      </c>
      <c r="AB52" t="s">
        <v>433</v>
      </c>
      <c r="AC52" t="s">
        <v>433</v>
      </c>
      <c r="AD52" t="s">
        <v>409</v>
      </c>
      <c r="AE52" t="s">
        <v>22</v>
      </c>
      <c r="AF52" t="s">
        <v>22</v>
      </c>
      <c r="AG52" t="s">
        <v>22</v>
      </c>
      <c r="AH52" t="s">
        <v>22</v>
      </c>
      <c r="AI52" t="s">
        <v>22</v>
      </c>
      <c r="AJ52">
        <v>212838</v>
      </c>
    </row>
    <row r="53" spans="1:36" x14ac:dyDescent="0.2">
      <c r="A53">
        <v>244816</v>
      </c>
      <c r="B53" t="s">
        <v>22</v>
      </c>
      <c r="C53" s="4">
        <v>44762.423394710648</v>
      </c>
      <c r="D53" s="4">
        <v>44762.423394560181</v>
      </c>
      <c r="E53" s="4" t="s">
        <v>22</v>
      </c>
      <c r="F53" t="s">
        <v>428</v>
      </c>
      <c r="G53">
        <v>13</v>
      </c>
      <c r="H53" t="s">
        <v>319</v>
      </c>
      <c r="I53" s="14">
        <f>IFERROR(_xlfn.XLOOKUP(H53,'SDD Statistiques offres'!G:G,'SDD Statistiques offres'!D:D),0)</f>
        <v>0</v>
      </c>
      <c r="J53" t="str">
        <f>IFERROR(VLOOKUP(H53,'SDD Statistiques offres'!G:O,2,0),"")</f>
        <v/>
      </c>
      <c r="K53" t="str">
        <f>IFERROR(VLOOKUP(H53,'SDD Statistiques offres'!G:O,5,0),"")</f>
        <v/>
      </c>
      <c r="L53" t="str">
        <f>IFERROR(VLOOKUP(H53,'SDD Statistiques offres'!G:O,9,0),"")</f>
        <v/>
      </c>
      <c r="M53" t="s">
        <v>431</v>
      </c>
      <c r="N53" t="s">
        <v>431</v>
      </c>
      <c r="O53" t="s">
        <v>431</v>
      </c>
      <c r="P53" t="s">
        <v>413</v>
      </c>
      <c r="Q53" t="s">
        <v>411</v>
      </c>
      <c r="R53">
        <f t="shared" si="2"/>
        <v>1</v>
      </c>
      <c r="S53">
        <f>COUNTIFS(H:H,H53,P:P,"Attente retour opérationnel suite envoi CV pour avis")</f>
        <v>0</v>
      </c>
      <c r="T53">
        <f>COUNTIFS(H:H,H53,P:P,"Proposition d'embauche envoyée")</f>
        <v>0</v>
      </c>
      <c r="U53">
        <f>COUNTIFS(H:H,H53,P:P,"Embauché")</f>
        <v>0</v>
      </c>
      <c r="V53" s="9">
        <v>44762.423393402772</v>
      </c>
      <c r="W53" s="9">
        <f t="shared" si="1"/>
        <v>44762.423393402772</v>
      </c>
      <c r="X53" s="4">
        <v>44762.424708449071</v>
      </c>
      <c r="Y53" s="4">
        <v>44762.340061111114</v>
      </c>
      <c r="Z53">
        <v>212839</v>
      </c>
      <c r="AA53" t="s">
        <v>408</v>
      </c>
      <c r="AB53" t="s">
        <v>434</v>
      </c>
      <c r="AC53" t="s">
        <v>434</v>
      </c>
      <c r="AD53" t="s">
        <v>409</v>
      </c>
      <c r="AE53" t="s">
        <v>22</v>
      </c>
      <c r="AF53" t="s">
        <v>22</v>
      </c>
      <c r="AG53" t="s">
        <v>47</v>
      </c>
      <c r="AH53" t="s">
        <v>22</v>
      </c>
      <c r="AI53" t="s">
        <v>22</v>
      </c>
      <c r="AJ53">
        <v>212839</v>
      </c>
    </row>
    <row r="54" spans="1:36" x14ac:dyDescent="0.2">
      <c r="A54">
        <v>244817</v>
      </c>
      <c r="B54" t="s">
        <v>22</v>
      </c>
      <c r="C54" s="4">
        <v>44762.424708449071</v>
      </c>
      <c r="D54" s="4">
        <v>44762.424708252314</v>
      </c>
      <c r="E54" s="4" t="s">
        <v>22</v>
      </c>
      <c r="F54" t="s">
        <v>428</v>
      </c>
      <c r="G54">
        <v>16</v>
      </c>
      <c r="H54" t="s">
        <v>320</v>
      </c>
      <c r="I54" s="14">
        <f>IFERROR(_xlfn.XLOOKUP(H54,'SDD Statistiques offres'!G:G,'SDD Statistiques offres'!D:D),0)</f>
        <v>0</v>
      </c>
      <c r="J54" t="str">
        <f>IFERROR(VLOOKUP(H54,'SDD Statistiques offres'!G:O,2,0),"")</f>
        <v/>
      </c>
      <c r="K54" t="str">
        <f>IFERROR(VLOOKUP(H54,'SDD Statistiques offres'!G:O,5,0),"")</f>
        <v/>
      </c>
      <c r="L54" t="str">
        <f>IFERROR(VLOOKUP(H54,'SDD Statistiques offres'!G:O,9,0),"")</f>
        <v/>
      </c>
      <c r="M54" t="s">
        <v>432</v>
      </c>
      <c r="N54" t="s">
        <v>432</v>
      </c>
      <c r="O54" t="s">
        <v>432</v>
      </c>
      <c r="P54" t="s">
        <v>413</v>
      </c>
      <c r="Q54" t="s">
        <v>411</v>
      </c>
      <c r="R54">
        <f t="shared" si="2"/>
        <v>1</v>
      </c>
      <c r="S54">
        <f>COUNTIFS(H:H,H54,P:P,"Attente retour opérationnel suite envoi CV pour avis")</f>
        <v>0</v>
      </c>
      <c r="T54">
        <f>COUNTIFS(H:H,H54,P:P,"Proposition d'embauche envoyée")</f>
        <v>0</v>
      </c>
      <c r="U54">
        <f>COUNTIFS(H:H,H54,P:P,"Embauché")</f>
        <v>0</v>
      </c>
      <c r="V54" s="9">
        <v>44762.423393402772</v>
      </c>
      <c r="W54" s="9">
        <f t="shared" si="1"/>
        <v>44762.423393402772</v>
      </c>
      <c r="X54" s="4">
        <v>44762.424708449071</v>
      </c>
      <c r="Y54" s="4">
        <v>44762.340061111114</v>
      </c>
      <c r="Z54">
        <v>212839</v>
      </c>
      <c r="AA54" t="s">
        <v>408</v>
      </c>
      <c r="AB54" t="s">
        <v>435</v>
      </c>
      <c r="AC54" t="s">
        <v>435</v>
      </c>
      <c r="AD54" t="s">
        <v>409</v>
      </c>
      <c r="AE54" t="s">
        <v>22</v>
      </c>
      <c r="AF54" t="s">
        <v>22</v>
      </c>
      <c r="AG54" t="s">
        <v>47</v>
      </c>
      <c r="AH54" t="s">
        <v>22</v>
      </c>
      <c r="AI54" t="s">
        <v>22</v>
      </c>
      <c r="AJ54">
        <v>212839</v>
      </c>
    </row>
    <row r="55" spans="1:36" x14ac:dyDescent="0.2">
      <c r="A55">
        <v>244818</v>
      </c>
      <c r="B55" t="s">
        <v>22</v>
      </c>
      <c r="C55" s="4">
        <v>44762.432370717594</v>
      </c>
      <c r="D55" s="4">
        <v>44762.432370567127</v>
      </c>
      <c r="E55" s="4">
        <v>44762.43401582176</v>
      </c>
      <c r="F55" t="s">
        <v>428</v>
      </c>
      <c r="G55">
        <v>12</v>
      </c>
      <c r="H55" t="s">
        <v>372</v>
      </c>
      <c r="I55" s="14">
        <f>IFERROR(_xlfn.XLOOKUP(H55,'SDD Statistiques offres'!G:G,'SDD Statistiques offres'!D:D),0)</f>
        <v>0</v>
      </c>
      <c r="J55" t="str">
        <f>IFERROR(VLOOKUP(H55,'SDD Statistiques offres'!G:O,2,0),"")</f>
        <v/>
      </c>
      <c r="K55" t="str">
        <f>IFERROR(VLOOKUP(H55,'SDD Statistiques offres'!G:O,5,0),"")</f>
        <v/>
      </c>
      <c r="L55" t="str">
        <f>IFERROR(VLOOKUP(H55,'SDD Statistiques offres'!G:O,9,0),"")</f>
        <v/>
      </c>
      <c r="M55" t="s">
        <v>433</v>
      </c>
      <c r="N55" t="s">
        <v>433</v>
      </c>
      <c r="O55" t="s">
        <v>433</v>
      </c>
      <c r="P55" t="s">
        <v>418</v>
      </c>
      <c r="Q55" t="s">
        <v>411</v>
      </c>
      <c r="R55">
        <f t="shared" si="2"/>
        <v>1</v>
      </c>
      <c r="S55">
        <f>COUNTIFS(H:H,H55,P:P,"Attente retour opérationnel suite envoi CV pour avis")</f>
        <v>1</v>
      </c>
      <c r="T55">
        <f>COUNTIFS(H:H,H55,P:P,"Proposition d'embauche envoyée")</f>
        <v>0</v>
      </c>
      <c r="U55">
        <f>COUNTIFS(H:H,H55,P:P,"Embauché")</f>
        <v>0</v>
      </c>
      <c r="V55" s="9">
        <v>44762.432368171292</v>
      </c>
      <c r="W55" s="9">
        <f t="shared" si="1"/>
        <v>44762.432368171292</v>
      </c>
      <c r="X55" s="4">
        <v>44762.432370636576</v>
      </c>
      <c r="Y55" s="4">
        <v>44762.34903730324</v>
      </c>
      <c r="Z55">
        <v>212840</v>
      </c>
      <c r="AA55" t="s">
        <v>408</v>
      </c>
      <c r="AB55" t="s">
        <v>405</v>
      </c>
      <c r="AC55" t="s">
        <v>405</v>
      </c>
      <c r="AD55" t="s">
        <v>409</v>
      </c>
      <c r="AE55" t="s">
        <v>22</v>
      </c>
      <c r="AF55" t="s">
        <v>22</v>
      </c>
      <c r="AG55" t="s">
        <v>38</v>
      </c>
      <c r="AH55" t="s">
        <v>22</v>
      </c>
      <c r="AI55" t="s">
        <v>22</v>
      </c>
      <c r="AJ55">
        <v>212840</v>
      </c>
    </row>
    <row r="56" spans="1:36" x14ac:dyDescent="0.2">
      <c r="A56">
        <v>244819</v>
      </c>
      <c r="B56" t="s">
        <v>22</v>
      </c>
      <c r="C56" s="4">
        <v>44762.438089351846</v>
      </c>
      <c r="D56" s="4">
        <v>44762.43808915509</v>
      </c>
      <c r="E56" s="4" t="s">
        <v>22</v>
      </c>
      <c r="F56" t="s">
        <v>428</v>
      </c>
      <c r="G56">
        <v>14</v>
      </c>
      <c r="H56" t="s">
        <v>314</v>
      </c>
      <c r="I56" s="14">
        <f>IFERROR(_xlfn.XLOOKUP(H56,'SDD Statistiques offres'!G:G,'SDD Statistiques offres'!D:D),0)</f>
        <v>0</v>
      </c>
      <c r="J56" t="str">
        <f>IFERROR(VLOOKUP(H56,'SDD Statistiques offres'!G:O,2,0),"")</f>
        <v/>
      </c>
      <c r="K56" t="str">
        <f>IFERROR(VLOOKUP(H56,'SDD Statistiques offres'!G:O,5,0),"")</f>
        <v/>
      </c>
      <c r="L56" t="str">
        <f>IFERROR(VLOOKUP(H56,'SDD Statistiques offres'!G:O,9,0),"")</f>
        <v/>
      </c>
      <c r="M56" t="s">
        <v>434</v>
      </c>
      <c r="N56" t="s">
        <v>434</v>
      </c>
      <c r="O56" t="s">
        <v>434</v>
      </c>
      <c r="P56" t="s">
        <v>413</v>
      </c>
      <c r="Q56" t="s">
        <v>411</v>
      </c>
      <c r="R56">
        <f t="shared" si="2"/>
        <v>8</v>
      </c>
      <c r="S56">
        <f>COUNTIFS(H:H,H56,P:P,"Attente retour opérationnel suite envoi CV pour avis")</f>
        <v>0</v>
      </c>
      <c r="T56">
        <f>COUNTIFS(H:H,H56,P:P,"Proposition d'embauche envoyée")</f>
        <v>0</v>
      </c>
      <c r="U56">
        <f>COUNTIFS(H:H,H56,P:P,"Embauché")</f>
        <v>0</v>
      </c>
      <c r="V56" s="9">
        <v>44762.438087731476</v>
      </c>
      <c r="W56" s="9">
        <f t="shared" si="1"/>
        <v>44762.438087731476</v>
      </c>
      <c r="X56" s="4">
        <v>44762.438089351846</v>
      </c>
      <c r="Y56" s="4">
        <v>44762.354755821762</v>
      </c>
      <c r="Z56">
        <v>212841</v>
      </c>
      <c r="AA56" t="s">
        <v>408</v>
      </c>
      <c r="AB56" t="s">
        <v>428</v>
      </c>
      <c r="AC56" t="s">
        <v>428</v>
      </c>
      <c r="AD56" t="s">
        <v>409</v>
      </c>
      <c r="AE56" t="s">
        <v>22</v>
      </c>
      <c r="AF56" t="s">
        <v>22</v>
      </c>
      <c r="AG56" t="s">
        <v>22</v>
      </c>
      <c r="AH56" t="s">
        <v>22</v>
      </c>
      <c r="AI56" t="s">
        <v>22</v>
      </c>
      <c r="AJ56">
        <v>212841</v>
      </c>
    </row>
    <row r="57" spans="1:36" x14ac:dyDescent="0.2">
      <c r="A57">
        <v>244820</v>
      </c>
      <c r="B57" t="s">
        <v>22</v>
      </c>
      <c r="C57" s="4">
        <v>44762.440641053239</v>
      </c>
      <c r="D57" s="4">
        <v>44762.440640891204</v>
      </c>
      <c r="E57" s="4">
        <v>44762.454320486111</v>
      </c>
      <c r="F57" t="s">
        <v>428</v>
      </c>
      <c r="G57">
        <v>10</v>
      </c>
      <c r="H57" t="s">
        <v>324</v>
      </c>
      <c r="I57" s="14">
        <f>IFERROR(_xlfn.XLOOKUP(H57,'SDD Statistiques offres'!G:G,'SDD Statistiques offres'!D:D),0)</f>
        <v>0</v>
      </c>
      <c r="J57" t="str">
        <f>IFERROR(VLOOKUP(H57,'SDD Statistiques offres'!G:O,2,0),"")</f>
        <v/>
      </c>
      <c r="K57" t="str">
        <f>IFERROR(VLOOKUP(H57,'SDD Statistiques offres'!G:O,5,0),"")</f>
        <v/>
      </c>
      <c r="L57" t="str">
        <f>IFERROR(VLOOKUP(H57,'SDD Statistiques offres'!G:O,9,0),"")</f>
        <v/>
      </c>
      <c r="M57" t="s">
        <v>435</v>
      </c>
      <c r="N57" t="s">
        <v>435</v>
      </c>
      <c r="O57" t="s">
        <v>435</v>
      </c>
      <c r="P57" t="s">
        <v>419</v>
      </c>
      <c r="Q57" t="s">
        <v>411</v>
      </c>
      <c r="R57">
        <f t="shared" si="2"/>
        <v>1</v>
      </c>
      <c r="S57">
        <f>COUNTIFS(H:H,H57,P:P,"Attente retour opérationnel suite envoi CV pour avis")</f>
        <v>0</v>
      </c>
      <c r="T57">
        <f>COUNTIFS(H:H,H57,P:P,"Proposition d'embauche envoyée")</f>
        <v>0</v>
      </c>
      <c r="U57">
        <f>COUNTIFS(H:H,H57,P:P,"Embauché")</f>
        <v>0</v>
      </c>
      <c r="V57" s="9">
        <v>44762.440638425927</v>
      </c>
      <c r="W57" s="9">
        <f t="shared" si="1"/>
        <v>44762.440638425927</v>
      </c>
      <c r="X57" s="4">
        <v>44762.458865196757</v>
      </c>
      <c r="Y57" s="4">
        <v>44762.357307557875</v>
      </c>
      <c r="Z57">
        <v>212842</v>
      </c>
      <c r="AA57" t="s">
        <v>408</v>
      </c>
      <c r="AB57" t="s">
        <v>429</v>
      </c>
      <c r="AC57" t="s">
        <v>429</v>
      </c>
      <c r="AD57" t="s">
        <v>409</v>
      </c>
      <c r="AE57" t="s">
        <v>22</v>
      </c>
      <c r="AF57" t="s">
        <v>22</v>
      </c>
      <c r="AG57" t="s">
        <v>211</v>
      </c>
      <c r="AH57" t="s">
        <v>22</v>
      </c>
      <c r="AI57" t="s">
        <v>22</v>
      </c>
      <c r="AJ57">
        <v>212842</v>
      </c>
    </row>
    <row r="58" spans="1:36" x14ac:dyDescent="0.2">
      <c r="A58">
        <v>244809</v>
      </c>
      <c r="B58" t="s">
        <v>22</v>
      </c>
      <c r="C58" s="4">
        <v>44762.373359641206</v>
      </c>
      <c r="D58" s="4">
        <v>44762.373359456018</v>
      </c>
      <c r="E58" s="4" t="s">
        <v>22</v>
      </c>
      <c r="F58" t="s">
        <v>428</v>
      </c>
      <c r="G58">
        <v>13</v>
      </c>
      <c r="H58" t="s">
        <v>354</v>
      </c>
      <c r="I58" s="14">
        <f>IFERROR(_xlfn.XLOOKUP(H58,'SDD Statistiques offres'!G:G,'SDD Statistiques offres'!D:D),0)</f>
        <v>0</v>
      </c>
      <c r="J58" t="str">
        <f>IFERROR(VLOOKUP(H58,'SDD Statistiques offres'!G:O,2,0),"")</f>
        <v/>
      </c>
      <c r="K58" t="str">
        <f>IFERROR(VLOOKUP(H58,'SDD Statistiques offres'!G:O,5,0),"")</f>
        <v/>
      </c>
      <c r="L58" t="str">
        <f>IFERROR(VLOOKUP(H58,'SDD Statistiques offres'!G:O,9,0),"")</f>
        <v/>
      </c>
      <c r="M58" t="s">
        <v>428</v>
      </c>
      <c r="N58" t="s">
        <v>428</v>
      </c>
      <c r="O58" t="s">
        <v>428</v>
      </c>
      <c r="P58" t="s">
        <v>413</v>
      </c>
      <c r="Q58" t="s">
        <v>411</v>
      </c>
      <c r="R58">
        <f t="shared" si="2"/>
        <v>1</v>
      </c>
      <c r="S58">
        <f>COUNTIFS(H:H,H58,P:P,"Attente retour opérationnel suite envoi CV pour avis")</f>
        <v>0</v>
      </c>
      <c r="T58">
        <f>COUNTIFS(H:H,H58,P:P,"Proposition d'embauche envoyée")</f>
        <v>0</v>
      </c>
      <c r="U58">
        <f>COUNTIFS(H:H,H58,P:P,"Embauché")</f>
        <v>0</v>
      </c>
      <c r="V58" s="9">
        <v>44762.373358564815</v>
      </c>
      <c r="W58" s="9">
        <f t="shared" si="1"/>
        <v>44762.373358564815</v>
      </c>
      <c r="X58" s="4">
        <v>44762.373359641206</v>
      </c>
      <c r="Y58" s="4">
        <v>44762.290026122682</v>
      </c>
      <c r="Z58">
        <v>212835</v>
      </c>
      <c r="AA58" t="s">
        <v>408</v>
      </c>
      <c r="AB58" t="s">
        <v>430</v>
      </c>
      <c r="AC58" t="s">
        <v>430</v>
      </c>
      <c r="AD58" t="s">
        <v>409</v>
      </c>
      <c r="AE58" t="s">
        <v>22</v>
      </c>
      <c r="AF58" t="s">
        <v>22</v>
      </c>
      <c r="AG58" t="s">
        <v>22</v>
      </c>
      <c r="AH58" t="s">
        <v>22</v>
      </c>
      <c r="AI58" t="s">
        <v>22</v>
      </c>
      <c r="AJ58">
        <v>212835</v>
      </c>
    </row>
    <row r="59" spans="1:36" x14ac:dyDescent="0.2">
      <c r="A59">
        <v>244810</v>
      </c>
      <c r="B59" t="s">
        <v>22</v>
      </c>
      <c r="C59" s="4">
        <v>44762.387833645837</v>
      </c>
      <c r="D59" s="4">
        <v>44762.387833333334</v>
      </c>
      <c r="E59" s="4" t="s">
        <v>22</v>
      </c>
      <c r="F59" t="s">
        <v>428</v>
      </c>
      <c r="G59">
        <v>13</v>
      </c>
      <c r="H59" t="s">
        <v>331</v>
      </c>
      <c r="I59" s="14">
        <f>IFERROR(_xlfn.XLOOKUP(H59,'SDD Statistiques offres'!G:G,'SDD Statistiques offres'!D:D),0)</f>
        <v>0</v>
      </c>
      <c r="J59" t="str">
        <f>IFERROR(VLOOKUP(H59,'SDD Statistiques offres'!G:O,2,0),"")</f>
        <v/>
      </c>
      <c r="K59" t="str">
        <f>IFERROR(VLOOKUP(H59,'SDD Statistiques offres'!G:O,5,0),"")</f>
        <v/>
      </c>
      <c r="L59" t="str">
        <f>IFERROR(VLOOKUP(H59,'SDD Statistiques offres'!G:O,9,0),"")</f>
        <v/>
      </c>
      <c r="M59" t="s">
        <v>429</v>
      </c>
      <c r="N59" t="s">
        <v>429</v>
      </c>
      <c r="O59" t="s">
        <v>429</v>
      </c>
      <c r="P59" t="s">
        <v>413</v>
      </c>
      <c r="Q59" t="s">
        <v>411</v>
      </c>
      <c r="R59">
        <f t="shared" si="2"/>
        <v>6</v>
      </c>
      <c r="S59">
        <f>COUNTIFS(H:H,H59,P:P,"Attente retour opérationnel suite envoi CV pour avis")</f>
        <v>0</v>
      </c>
      <c r="T59">
        <f>COUNTIFS(H:H,H59,P:P,"Proposition d'embauche envoyée")</f>
        <v>0</v>
      </c>
      <c r="U59">
        <f>COUNTIFS(H:H,H59,P:P,"Embauché")</f>
        <v>0</v>
      </c>
      <c r="V59" s="9">
        <v>44762.306852627313</v>
      </c>
      <c r="W59" s="9">
        <f t="shared" si="1"/>
        <v>44762.306852627313</v>
      </c>
      <c r="X59" s="4">
        <v>44762.387833483794</v>
      </c>
      <c r="Y59" s="4">
        <v>44762.304500115737</v>
      </c>
      <c r="Z59">
        <v>212814</v>
      </c>
      <c r="AA59" t="s">
        <v>408</v>
      </c>
      <c r="AB59" t="s">
        <v>431</v>
      </c>
      <c r="AC59" t="s">
        <v>431</v>
      </c>
      <c r="AD59" t="s">
        <v>409</v>
      </c>
      <c r="AE59" t="s">
        <v>22</v>
      </c>
      <c r="AF59" t="s">
        <v>22</v>
      </c>
      <c r="AG59" t="s">
        <v>22</v>
      </c>
      <c r="AH59" t="s">
        <v>22</v>
      </c>
      <c r="AI59" t="s">
        <v>22</v>
      </c>
      <c r="AJ59">
        <v>212814</v>
      </c>
    </row>
    <row r="60" spans="1:36" x14ac:dyDescent="0.2">
      <c r="A60">
        <v>244811</v>
      </c>
      <c r="B60" t="s">
        <v>22</v>
      </c>
      <c r="C60" s="4">
        <v>44762.395245520835</v>
      </c>
      <c r="D60" s="4">
        <v>44762.395245335654</v>
      </c>
      <c r="E60" s="4" t="s">
        <v>22</v>
      </c>
      <c r="F60" t="s">
        <v>428</v>
      </c>
      <c r="G60">
        <v>17</v>
      </c>
      <c r="H60" t="s">
        <v>283</v>
      </c>
      <c r="I60" s="14">
        <f>IFERROR(_xlfn.XLOOKUP(H60,'SDD Statistiques offres'!G:G,'SDD Statistiques offres'!D:D),0)</f>
        <v>44733.426116782408</v>
      </c>
      <c r="J60" t="str">
        <f>IFERROR(VLOOKUP(H60,'SDD Statistiques offres'!G:O,2,0),"")</f>
        <v>Diffusée</v>
      </c>
      <c r="K60" t="str">
        <f>IFERROR(VLOOKUP(H60,'SDD Statistiques offres'!G:O,5,0),"")</f>
        <v>ADJOINT AU DIRECTEUR DES PROJETS H/F</v>
      </c>
      <c r="L60">
        <f>IFERROR(VLOOKUP(H60,'SDD Statistiques offres'!G:O,9,0),"")</f>
        <v>1077</v>
      </c>
      <c r="M60" t="s">
        <v>430</v>
      </c>
      <c r="N60" t="s">
        <v>430</v>
      </c>
      <c r="O60" t="s">
        <v>430</v>
      </c>
      <c r="P60" t="s">
        <v>413</v>
      </c>
      <c r="Q60" t="s">
        <v>411</v>
      </c>
      <c r="R60">
        <f t="shared" si="2"/>
        <v>4</v>
      </c>
      <c r="S60">
        <f>COUNTIFS(H:H,H60,P:P,"Attente retour opérationnel suite envoi CV pour avis")</f>
        <v>0</v>
      </c>
      <c r="T60">
        <f>COUNTIFS(H:H,H60,P:P,"Proposition d'embauche envoyée")</f>
        <v>0</v>
      </c>
      <c r="U60">
        <f>COUNTIFS(H:H,H60,P:P,"Embauché")</f>
        <v>0</v>
      </c>
      <c r="V60" s="9">
        <v>44655.034053587966</v>
      </c>
      <c r="W60" s="9">
        <f t="shared" si="1"/>
        <v>44655.034053587966</v>
      </c>
      <c r="X60" s="4">
        <v>44762.395245335654</v>
      </c>
      <c r="Y60" s="4">
        <v>44762.311912002318</v>
      </c>
      <c r="Z60">
        <v>194708</v>
      </c>
      <c r="AA60" t="s">
        <v>22</v>
      </c>
      <c r="AB60" t="s">
        <v>432</v>
      </c>
      <c r="AC60" t="s">
        <v>432</v>
      </c>
      <c r="AD60" t="s">
        <v>409</v>
      </c>
      <c r="AE60" t="s">
        <v>22</v>
      </c>
      <c r="AF60" t="s">
        <v>22</v>
      </c>
      <c r="AG60" t="s">
        <v>285</v>
      </c>
      <c r="AH60" t="s">
        <v>22</v>
      </c>
      <c r="AI60" t="s">
        <v>22</v>
      </c>
      <c r="AJ60">
        <v>194708</v>
      </c>
    </row>
    <row r="61" spans="1:36" x14ac:dyDescent="0.2">
      <c r="A61">
        <v>244812</v>
      </c>
      <c r="B61" t="s">
        <v>22</v>
      </c>
      <c r="C61" s="4">
        <v>44762.395629050923</v>
      </c>
      <c r="D61" s="4">
        <v>44762.395628854167</v>
      </c>
      <c r="E61" s="4">
        <v>44762.410913159729</v>
      </c>
      <c r="F61" t="s">
        <v>428</v>
      </c>
      <c r="G61">
        <v>19</v>
      </c>
      <c r="H61" t="s">
        <v>358</v>
      </c>
      <c r="I61" s="14">
        <f>IFERROR(_xlfn.XLOOKUP(H61,'SDD Statistiques offres'!G:G,'SDD Statistiques offres'!D:D),0)</f>
        <v>0</v>
      </c>
      <c r="J61" t="str">
        <f>IFERROR(VLOOKUP(H61,'SDD Statistiques offres'!G:O,2,0),"")</f>
        <v/>
      </c>
      <c r="K61" t="str">
        <f>IFERROR(VLOOKUP(H61,'SDD Statistiques offres'!G:O,5,0),"")</f>
        <v/>
      </c>
      <c r="L61" t="str">
        <f>IFERROR(VLOOKUP(H61,'SDD Statistiques offres'!G:O,9,0),"")</f>
        <v/>
      </c>
      <c r="M61" t="s">
        <v>431</v>
      </c>
      <c r="N61" t="s">
        <v>431</v>
      </c>
      <c r="O61" t="s">
        <v>431</v>
      </c>
      <c r="P61" t="s">
        <v>418</v>
      </c>
      <c r="Q61" t="s">
        <v>411</v>
      </c>
      <c r="R61">
        <f t="shared" si="2"/>
        <v>1</v>
      </c>
      <c r="S61">
        <f>COUNTIFS(H:H,H61,P:P,"Attente retour opérationnel suite envoi CV pour avis")</f>
        <v>1</v>
      </c>
      <c r="T61">
        <f>COUNTIFS(H:H,H61,P:P,"Proposition d'embauche envoyée")</f>
        <v>0</v>
      </c>
      <c r="U61">
        <f>COUNTIFS(H:H,H61,P:P,"Embauché")</f>
        <v>0</v>
      </c>
      <c r="V61" s="9">
        <v>44762.395623611112</v>
      </c>
      <c r="W61" s="9">
        <f t="shared" si="1"/>
        <v>44762.395623611112</v>
      </c>
      <c r="X61" s="4">
        <v>44762.395629050923</v>
      </c>
      <c r="Y61" s="4">
        <v>44762.312295520838</v>
      </c>
      <c r="Z61">
        <v>212836</v>
      </c>
      <c r="AA61" t="s">
        <v>408</v>
      </c>
      <c r="AB61" t="s">
        <v>433</v>
      </c>
      <c r="AC61" t="s">
        <v>433</v>
      </c>
      <c r="AD61" t="s">
        <v>409</v>
      </c>
      <c r="AE61" t="s">
        <v>22</v>
      </c>
      <c r="AF61" t="s">
        <v>22</v>
      </c>
      <c r="AG61" t="s">
        <v>22</v>
      </c>
      <c r="AH61" t="s">
        <v>22</v>
      </c>
      <c r="AI61" t="s">
        <v>22</v>
      </c>
      <c r="AJ61">
        <v>212836</v>
      </c>
    </row>
    <row r="62" spans="1:36" x14ac:dyDescent="0.2">
      <c r="A62">
        <v>244813</v>
      </c>
      <c r="B62" t="s">
        <v>22</v>
      </c>
      <c r="C62" s="4">
        <v>44762.412113692131</v>
      </c>
      <c r="D62" s="4">
        <v>44762.412113344908</v>
      </c>
      <c r="E62" s="4" t="s">
        <v>22</v>
      </c>
      <c r="F62" t="s">
        <v>428</v>
      </c>
      <c r="G62">
        <v>15</v>
      </c>
      <c r="H62" t="s">
        <v>314</v>
      </c>
      <c r="I62" s="14">
        <f>IFERROR(_xlfn.XLOOKUP(H62,'SDD Statistiques offres'!G:G,'SDD Statistiques offres'!D:D),0)</f>
        <v>0</v>
      </c>
      <c r="J62" t="str">
        <f>IFERROR(VLOOKUP(H62,'SDD Statistiques offres'!G:O,2,0),"")</f>
        <v/>
      </c>
      <c r="K62" t="str">
        <f>IFERROR(VLOOKUP(H62,'SDD Statistiques offres'!G:O,5,0),"")</f>
        <v/>
      </c>
      <c r="L62" t="str">
        <f>IFERROR(VLOOKUP(H62,'SDD Statistiques offres'!G:O,9,0),"")</f>
        <v/>
      </c>
      <c r="M62" t="s">
        <v>432</v>
      </c>
      <c r="N62" t="s">
        <v>432</v>
      </c>
      <c r="O62" t="s">
        <v>432</v>
      </c>
      <c r="P62" t="s">
        <v>413</v>
      </c>
      <c r="Q62" t="s">
        <v>411</v>
      </c>
      <c r="R62">
        <f t="shared" si="2"/>
        <v>8</v>
      </c>
      <c r="S62">
        <f>COUNTIFS(H:H,H62,P:P,"Attente retour opérationnel suite envoi CV pour avis")</f>
        <v>0</v>
      </c>
      <c r="T62">
        <f>COUNTIFS(H:H,H62,P:P,"Proposition d'embauche envoyée")</f>
        <v>0</v>
      </c>
      <c r="U62">
        <f>COUNTIFS(H:H,H62,P:P,"Embauché")</f>
        <v>0</v>
      </c>
      <c r="V62" s="9">
        <v>44762.412111342594</v>
      </c>
      <c r="W62" s="9">
        <f t="shared" si="1"/>
        <v>44762.412111342594</v>
      </c>
      <c r="X62" s="4">
        <v>44762.412113506944</v>
      </c>
      <c r="Y62" s="4">
        <v>44762.328780011572</v>
      </c>
      <c r="Z62">
        <v>212837</v>
      </c>
      <c r="AA62" t="s">
        <v>408</v>
      </c>
      <c r="AB62" t="s">
        <v>434</v>
      </c>
      <c r="AC62" t="s">
        <v>434</v>
      </c>
      <c r="AD62" t="s">
        <v>409</v>
      </c>
      <c r="AE62" t="s">
        <v>22</v>
      </c>
      <c r="AF62" t="s">
        <v>22</v>
      </c>
      <c r="AG62" t="s">
        <v>42</v>
      </c>
      <c r="AH62" t="s">
        <v>22</v>
      </c>
      <c r="AI62" t="s">
        <v>22</v>
      </c>
      <c r="AJ62">
        <v>212837</v>
      </c>
    </row>
    <row r="63" spans="1:36" x14ac:dyDescent="0.2">
      <c r="A63">
        <v>244814</v>
      </c>
      <c r="B63" t="s">
        <v>22</v>
      </c>
      <c r="C63" s="4">
        <v>44762.415224502314</v>
      </c>
      <c r="D63" s="4">
        <v>44762.415224155091</v>
      </c>
      <c r="E63" s="4" t="s">
        <v>22</v>
      </c>
      <c r="F63" t="s">
        <v>428</v>
      </c>
      <c r="G63">
        <v>11</v>
      </c>
      <c r="H63" t="s">
        <v>234</v>
      </c>
      <c r="I63" s="14">
        <f>IFERROR(_xlfn.XLOOKUP(H63,'SDD Statistiques offres'!G:G,'SDD Statistiques offres'!D:D),0)</f>
        <v>44755.683866817133</v>
      </c>
      <c r="J63" t="str">
        <f>IFERROR(VLOOKUP(H63,'SDD Statistiques offres'!G:O,2,0),"")</f>
        <v>Diffusée</v>
      </c>
      <c r="K63" t="str">
        <f>IFERROR(VLOOKUP(H63,'SDD Statistiques offres'!G:O,5,0),"")</f>
        <v>INGENIEUR D'ETUDES H/F</v>
      </c>
      <c r="L63">
        <f>IFERROR(VLOOKUP(H63,'SDD Statistiques offres'!G:O,9,0),"")</f>
        <v>1062</v>
      </c>
      <c r="M63" t="s">
        <v>433</v>
      </c>
      <c r="N63" t="s">
        <v>433</v>
      </c>
      <c r="O63" t="s">
        <v>433</v>
      </c>
      <c r="P63" t="s">
        <v>413</v>
      </c>
      <c r="Q63" t="s">
        <v>411</v>
      </c>
      <c r="R63">
        <f t="shared" si="2"/>
        <v>7</v>
      </c>
      <c r="S63">
        <f>COUNTIFS(H:H,H63,P:P,"Attente retour opérationnel suite envoi CV pour avis")</f>
        <v>0</v>
      </c>
      <c r="T63">
        <f>COUNTIFS(H:H,H63,P:P,"Proposition d'embauche envoyée")</f>
        <v>0</v>
      </c>
      <c r="U63">
        <f>COUNTIFS(H:H,H63,P:P,"Embauché")</f>
        <v>0</v>
      </c>
      <c r="V63" s="9">
        <v>44518.811381215281</v>
      </c>
      <c r="W63" s="9">
        <f t="shared" si="1"/>
        <v>44518.811381215281</v>
      </c>
      <c r="X63" s="4">
        <v>44762.415224305558</v>
      </c>
      <c r="Y63" s="4">
        <v>44762.331890972222</v>
      </c>
      <c r="Z63">
        <v>173120</v>
      </c>
      <c r="AA63" t="s">
        <v>408</v>
      </c>
      <c r="AB63" t="s">
        <v>435</v>
      </c>
      <c r="AC63" t="s">
        <v>435</v>
      </c>
      <c r="AD63" t="s">
        <v>409</v>
      </c>
      <c r="AE63" t="s">
        <v>22</v>
      </c>
      <c r="AF63" t="s">
        <v>22</v>
      </c>
      <c r="AG63" t="s">
        <v>22</v>
      </c>
      <c r="AH63" t="s">
        <v>22</v>
      </c>
      <c r="AI63" t="s">
        <v>22</v>
      </c>
      <c r="AJ63">
        <v>173120</v>
      </c>
    </row>
    <row r="64" spans="1:36" x14ac:dyDescent="0.2">
      <c r="A64">
        <v>244803</v>
      </c>
      <c r="B64" t="s">
        <v>22</v>
      </c>
      <c r="C64" s="4">
        <v>44762.349329016208</v>
      </c>
      <c r="D64" s="4">
        <v>44762.349328819444</v>
      </c>
      <c r="E64" s="4">
        <v>44762.362254085652</v>
      </c>
      <c r="F64" t="s">
        <v>428</v>
      </c>
      <c r="G64">
        <v>10</v>
      </c>
      <c r="H64" t="s">
        <v>283</v>
      </c>
      <c r="I64" s="14">
        <f>IFERROR(_xlfn.XLOOKUP(H64,'SDD Statistiques offres'!G:G,'SDD Statistiques offres'!D:D),0)</f>
        <v>44733.426116782408</v>
      </c>
      <c r="J64" t="str">
        <f>IFERROR(VLOOKUP(H64,'SDD Statistiques offres'!G:O,2,0),"")</f>
        <v>Diffusée</v>
      </c>
      <c r="K64" t="str">
        <f>IFERROR(VLOOKUP(H64,'SDD Statistiques offres'!G:O,5,0),"")</f>
        <v>ADJOINT AU DIRECTEUR DES PROJETS H/F</v>
      </c>
      <c r="L64">
        <f>IFERROR(VLOOKUP(H64,'SDD Statistiques offres'!G:O,9,0),"")</f>
        <v>1077</v>
      </c>
      <c r="M64" t="s">
        <v>434</v>
      </c>
      <c r="N64" t="s">
        <v>434</v>
      </c>
      <c r="O64" t="s">
        <v>434</v>
      </c>
      <c r="P64" t="s">
        <v>406</v>
      </c>
      <c r="Q64" t="s">
        <v>411</v>
      </c>
      <c r="R64">
        <f t="shared" si="2"/>
        <v>4</v>
      </c>
      <c r="S64">
        <f>COUNTIFS(H:H,H64,P:P,"Attente retour opérationnel suite envoi CV pour avis")</f>
        <v>0</v>
      </c>
      <c r="T64">
        <f>COUNTIFS(H:H,H64,P:P,"Proposition d'embauche envoyée")</f>
        <v>0</v>
      </c>
      <c r="U64">
        <f>COUNTIFS(H:H,H64,P:P,"Embauché")</f>
        <v>0</v>
      </c>
      <c r="V64" s="9">
        <v>44762.349326122683</v>
      </c>
      <c r="W64" s="9">
        <f t="shared" si="1"/>
        <v>44762.349326122683</v>
      </c>
      <c r="X64" s="4">
        <v>44762.362248182872</v>
      </c>
      <c r="Y64" s="4">
        <v>44762.265995682872</v>
      </c>
      <c r="Z64">
        <v>212821</v>
      </c>
      <c r="AA64" t="s">
        <v>408</v>
      </c>
      <c r="AB64" t="s">
        <v>405</v>
      </c>
      <c r="AC64" t="s">
        <v>405</v>
      </c>
      <c r="AD64" t="s">
        <v>409</v>
      </c>
      <c r="AE64" t="s">
        <v>22</v>
      </c>
      <c r="AF64" t="s">
        <v>22</v>
      </c>
      <c r="AG64" t="s">
        <v>22</v>
      </c>
      <c r="AH64" t="s">
        <v>22</v>
      </c>
      <c r="AI64" t="s">
        <v>22</v>
      </c>
      <c r="AJ64">
        <v>212821</v>
      </c>
    </row>
    <row r="65" spans="1:36" x14ac:dyDescent="0.2">
      <c r="A65">
        <v>244804</v>
      </c>
      <c r="B65" t="s">
        <v>22</v>
      </c>
      <c r="C65" s="4">
        <v>44762.361147916665</v>
      </c>
      <c r="D65" s="4">
        <v>44762.361147916665</v>
      </c>
      <c r="E65" s="4" t="s">
        <v>22</v>
      </c>
      <c r="F65" t="s">
        <v>428</v>
      </c>
      <c r="G65">
        <v>13</v>
      </c>
      <c r="H65" t="s">
        <v>236</v>
      </c>
      <c r="I65" s="14">
        <f>IFERROR(_xlfn.XLOOKUP(H65,'SDD Statistiques offres'!G:G,'SDD Statistiques offres'!D:D),0)</f>
        <v>44761.611452280093</v>
      </c>
      <c r="J65" t="str">
        <f>IFERROR(VLOOKUP(H65,'SDD Statistiques offres'!G:O,2,0),"")</f>
        <v>Diffusée</v>
      </c>
      <c r="K65" t="str">
        <f>IFERROR(VLOOKUP(H65,'SDD Statistiques offres'!G:O,5,0),"")</f>
        <v>INGENIEUR D'ETUDES H/F</v>
      </c>
      <c r="L65">
        <f>IFERROR(VLOOKUP(H65,'SDD Statistiques offres'!G:O,9,0),"")</f>
        <v>1046</v>
      </c>
      <c r="M65" t="s">
        <v>435</v>
      </c>
      <c r="N65" t="s">
        <v>435</v>
      </c>
      <c r="O65" t="s">
        <v>435</v>
      </c>
      <c r="P65" t="s">
        <v>413</v>
      </c>
      <c r="Q65" t="s">
        <v>411</v>
      </c>
      <c r="R65">
        <f t="shared" si="2"/>
        <v>2</v>
      </c>
      <c r="S65">
        <f>COUNTIFS(H:H,H65,P:P,"Attente retour opérationnel suite envoi CV pour avis")</f>
        <v>0</v>
      </c>
      <c r="T65">
        <f>COUNTIFS(H:H,H65,P:P,"Proposition d'embauche envoyée")</f>
        <v>0</v>
      </c>
      <c r="U65">
        <f>COUNTIFS(H:H,H65,P:P,"Embauché")</f>
        <v>0</v>
      </c>
      <c r="V65" s="9">
        <v>44753.743745949076</v>
      </c>
      <c r="W65" s="9">
        <f t="shared" si="1"/>
        <v>44753.743745949076</v>
      </c>
      <c r="X65" s="4">
        <v>44762.361259756944</v>
      </c>
      <c r="Y65" s="4">
        <v>44762.277926423609</v>
      </c>
      <c r="Z65">
        <v>212045</v>
      </c>
      <c r="AA65" t="s">
        <v>22</v>
      </c>
      <c r="AB65" t="s">
        <v>428</v>
      </c>
      <c r="AC65" t="s">
        <v>428</v>
      </c>
      <c r="AD65" t="s">
        <v>409</v>
      </c>
      <c r="AE65" t="s">
        <v>22</v>
      </c>
      <c r="AF65" t="s">
        <v>22</v>
      </c>
      <c r="AG65" t="s">
        <v>39</v>
      </c>
      <c r="AH65" t="s">
        <v>22</v>
      </c>
      <c r="AI65" t="s">
        <v>22</v>
      </c>
      <c r="AJ65">
        <v>212045</v>
      </c>
    </row>
    <row r="66" spans="1:36" x14ac:dyDescent="0.2">
      <c r="A66">
        <v>244805</v>
      </c>
      <c r="B66" t="s">
        <v>22</v>
      </c>
      <c r="C66" s="4">
        <v>44762.362301585643</v>
      </c>
      <c r="D66" s="4">
        <v>44762.362301307869</v>
      </c>
      <c r="E66" s="4" t="s">
        <v>22</v>
      </c>
      <c r="F66" t="s">
        <v>428</v>
      </c>
      <c r="G66">
        <v>18</v>
      </c>
      <c r="H66" t="s">
        <v>314</v>
      </c>
      <c r="I66" s="14">
        <f>IFERROR(_xlfn.XLOOKUP(H66,'SDD Statistiques offres'!G:G,'SDD Statistiques offres'!D:D),0)</f>
        <v>0</v>
      </c>
      <c r="J66" t="str">
        <f>IFERROR(VLOOKUP(H66,'SDD Statistiques offres'!G:O,2,0),"")</f>
        <v/>
      </c>
      <c r="K66" t="str">
        <f>IFERROR(VLOOKUP(H66,'SDD Statistiques offres'!G:O,5,0),"")</f>
        <v/>
      </c>
      <c r="L66" t="str">
        <f>IFERROR(VLOOKUP(H66,'SDD Statistiques offres'!G:O,9,0),"")</f>
        <v/>
      </c>
      <c r="M66" t="s">
        <v>428</v>
      </c>
      <c r="N66" t="s">
        <v>428</v>
      </c>
      <c r="O66" t="s">
        <v>428</v>
      </c>
      <c r="P66" t="s">
        <v>413</v>
      </c>
      <c r="Q66" t="s">
        <v>411</v>
      </c>
      <c r="R66">
        <f t="shared" ref="R66:R97" si="3">COUNTIF(H:H,H66)</f>
        <v>8</v>
      </c>
      <c r="S66">
        <f>COUNTIFS(H:H,H66,P:P,"Attente retour opérationnel suite envoi CV pour avis")</f>
        <v>0</v>
      </c>
      <c r="T66">
        <f>COUNTIFS(H:H,H66,P:P,"Proposition d'embauche envoyée")</f>
        <v>0</v>
      </c>
      <c r="U66">
        <f>COUNTIFS(H:H,H66,P:P,"Embauché")</f>
        <v>0</v>
      </c>
      <c r="V66" s="9">
        <v>44762.362298958331</v>
      </c>
      <c r="W66" s="9">
        <f t="shared" ref="W66:W129" si="4">IFERROR(V66*1,"")</f>
        <v>44762.362298958331</v>
      </c>
      <c r="X66" s="4">
        <v>44762.362301504625</v>
      </c>
      <c r="Y66" s="4">
        <v>44762.27896797454</v>
      </c>
      <c r="Z66">
        <v>212831</v>
      </c>
      <c r="AA66" t="s">
        <v>408</v>
      </c>
      <c r="AB66" t="s">
        <v>429</v>
      </c>
      <c r="AC66" t="s">
        <v>429</v>
      </c>
      <c r="AD66" t="s">
        <v>409</v>
      </c>
      <c r="AE66" t="s">
        <v>22</v>
      </c>
      <c r="AF66" t="s">
        <v>22</v>
      </c>
      <c r="AG66" t="s">
        <v>22</v>
      </c>
      <c r="AH66" t="s">
        <v>22</v>
      </c>
      <c r="AI66" t="s">
        <v>22</v>
      </c>
      <c r="AJ66">
        <v>212831</v>
      </c>
    </row>
    <row r="67" spans="1:36" x14ac:dyDescent="0.2">
      <c r="A67">
        <v>244806</v>
      </c>
      <c r="B67" t="s">
        <v>22</v>
      </c>
      <c r="C67" s="4">
        <v>44762.364700312501</v>
      </c>
      <c r="D67" s="4">
        <v>44762.364700115744</v>
      </c>
      <c r="E67" s="4" t="s">
        <v>22</v>
      </c>
      <c r="F67" t="s">
        <v>428</v>
      </c>
      <c r="G67">
        <v>12</v>
      </c>
      <c r="H67" t="s">
        <v>327</v>
      </c>
      <c r="I67" s="14">
        <f>IFERROR(_xlfn.XLOOKUP(H67,'SDD Statistiques offres'!G:G,'SDD Statistiques offres'!D:D),0)</f>
        <v>0</v>
      </c>
      <c r="J67" t="str">
        <f>IFERROR(VLOOKUP(H67,'SDD Statistiques offres'!G:O,2,0),"")</f>
        <v/>
      </c>
      <c r="K67" t="str">
        <f>IFERROR(VLOOKUP(H67,'SDD Statistiques offres'!G:O,5,0),"")</f>
        <v/>
      </c>
      <c r="L67" t="str">
        <f>IFERROR(VLOOKUP(H67,'SDD Statistiques offres'!G:O,9,0),"")</f>
        <v/>
      </c>
      <c r="M67" t="s">
        <v>429</v>
      </c>
      <c r="N67" t="s">
        <v>429</v>
      </c>
      <c r="O67" t="s">
        <v>429</v>
      </c>
      <c r="P67" t="s">
        <v>413</v>
      </c>
      <c r="Q67" t="s">
        <v>411</v>
      </c>
      <c r="R67">
        <f t="shared" si="3"/>
        <v>1</v>
      </c>
      <c r="S67">
        <f>COUNTIFS(H:H,H67,P:P,"Attente retour opérationnel suite envoi CV pour avis")</f>
        <v>0</v>
      </c>
      <c r="T67">
        <f>COUNTIFS(H:H,H67,P:P,"Proposition d'embauche envoyée")</f>
        <v>0</v>
      </c>
      <c r="U67">
        <f>COUNTIFS(H:H,H67,P:P,"Embauché")</f>
        <v>0</v>
      </c>
      <c r="V67" s="9">
        <v>44762.36469884259</v>
      </c>
      <c r="W67" s="9">
        <f t="shared" si="4"/>
        <v>44762.36469884259</v>
      </c>
      <c r="X67" s="4">
        <v>44762.364700312501</v>
      </c>
      <c r="Y67" s="4">
        <v>44762.281366435185</v>
      </c>
      <c r="Z67">
        <v>212832</v>
      </c>
      <c r="AA67" t="s">
        <v>22</v>
      </c>
      <c r="AB67" t="s">
        <v>430</v>
      </c>
      <c r="AC67" t="s">
        <v>430</v>
      </c>
      <c r="AD67" t="s">
        <v>409</v>
      </c>
      <c r="AE67" t="s">
        <v>22</v>
      </c>
      <c r="AF67" t="s">
        <v>22</v>
      </c>
      <c r="AG67" t="s">
        <v>326</v>
      </c>
      <c r="AH67" t="s">
        <v>22</v>
      </c>
      <c r="AI67" t="s">
        <v>22</v>
      </c>
      <c r="AJ67">
        <v>212832</v>
      </c>
    </row>
    <row r="68" spans="1:36" x14ac:dyDescent="0.2">
      <c r="A68">
        <v>244807</v>
      </c>
      <c r="B68" t="s">
        <v>22</v>
      </c>
      <c r="C68" s="4">
        <v>44762.36968290509</v>
      </c>
      <c r="D68" s="4">
        <v>44762.369682789351</v>
      </c>
      <c r="E68" s="4" t="s">
        <v>22</v>
      </c>
      <c r="F68" t="s">
        <v>428</v>
      </c>
      <c r="G68">
        <v>10</v>
      </c>
      <c r="H68" t="s">
        <v>331</v>
      </c>
      <c r="I68" s="14">
        <f>IFERROR(_xlfn.XLOOKUP(H68,'SDD Statistiques offres'!G:G,'SDD Statistiques offres'!D:D),0)</f>
        <v>0</v>
      </c>
      <c r="J68" t="str">
        <f>IFERROR(VLOOKUP(H68,'SDD Statistiques offres'!G:O,2,0),"")</f>
        <v/>
      </c>
      <c r="K68" t="str">
        <f>IFERROR(VLOOKUP(H68,'SDD Statistiques offres'!G:O,5,0),"")</f>
        <v/>
      </c>
      <c r="L68" t="str">
        <f>IFERROR(VLOOKUP(H68,'SDD Statistiques offres'!G:O,9,0),"")</f>
        <v/>
      </c>
      <c r="M68" t="s">
        <v>430</v>
      </c>
      <c r="N68" t="s">
        <v>430</v>
      </c>
      <c r="O68" t="s">
        <v>430</v>
      </c>
      <c r="P68" t="s">
        <v>413</v>
      </c>
      <c r="Q68" t="s">
        <v>411</v>
      </c>
      <c r="R68">
        <f t="shared" si="3"/>
        <v>6</v>
      </c>
      <c r="S68">
        <f>COUNTIFS(H:H,H68,P:P,"Attente retour opérationnel suite envoi CV pour avis")</f>
        <v>0</v>
      </c>
      <c r="T68">
        <f>COUNTIFS(H:H,H68,P:P,"Proposition d'embauche envoyée")</f>
        <v>0</v>
      </c>
      <c r="U68">
        <f>COUNTIFS(H:H,H68,P:P,"Embauché")</f>
        <v>0</v>
      </c>
      <c r="V68" s="9">
        <v>44762.369681446762</v>
      </c>
      <c r="W68" s="9">
        <f t="shared" si="4"/>
        <v>44762.369681446762</v>
      </c>
      <c r="X68" s="4">
        <v>44762.369682870369</v>
      </c>
      <c r="Y68" s="4">
        <v>44762.286349502312</v>
      </c>
      <c r="Z68">
        <v>212833</v>
      </c>
      <c r="AA68" t="s">
        <v>408</v>
      </c>
      <c r="AB68" t="s">
        <v>431</v>
      </c>
      <c r="AC68" t="s">
        <v>431</v>
      </c>
      <c r="AD68" t="s">
        <v>409</v>
      </c>
      <c r="AE68" t="s">
        <v>22</v>
      </c>
      <c r="AF68" t="s">
        <v>22</v>
      </c>
      <c r="AG68" t="s">
        <v>22</v>
      </c>
      <c r="AH68" t="s">
        <v>22</v>
      </c>
      <c r="AI68" t="s">
        <v>22</v>
      </c>
      <c r="AJ68">
        <v>212833</v>
      </c>
    </row>
    <row r="69" spans="1:36" x14ac:dyDescent="0.2">
      <c r="A69">
        <v>244808</v>
      </c>
      <c r="B69" t="s">
        <v>22</v>
      </c>
      <c r="C69" s="4">
        <v>44762.37231319445</v>
      </c>
      <c r="D69" s="4">
        <v>44762.372313043983</v>
      </c>
      <c r="E69" s="4" t="s">
        <v>22</v>
      </c>
      <c r="F69" t="s">
        <v>428</v>
      </c>
      <c r="G69">
        <v>12</v>
      </c>
      <c r="H69" t="s">
        <v>331</v>
      </c>
      <c r="I69" s="14">
        <f>IFERROR(_xlfn.XLOOKUP(H69,'SDD Statistiques offres'!G:G,'SDD Statistiques offres'!D:D),0)</f>
        <v>0</v>
      </c>
      <c r="J69" t="str">
        <f>IFERROR(VLOOKUP(H69,'SDD Statistiques offres'!G:O,2,0),"")</f>
        <v/>
      </c>
      <c r="K69" t="str">
        <f>IFERROR(VLOOKUP(H69,'SDD Statistiques offres'!G:O,5,0),"")</f>
        <v/>
      </c>
      <c r="L69" t="str">
        <f>IFERROR(VLOOKUP(H69,'SDD Statistiques offres'!G:O,9,0),"")</f>
        <v/>
      </c>
      <c r="M69" t="s">
        <v>431</v>
      </c>
      <c r="N69" t="s">
        <v>431</v>
      </c>
      <c r="O69" t="s">
        <v>431</v>
      </c>
      <c r="P69" t="s">
        <v>413</v>
      </c>
      <c r="Q69" t="s">
        <v>411</v>
      </c>
      <c r="R69">
        <f t="shared" si="3"/>
        <v>6</v>
      </c>
      <c r="S69">
        <f>COUNTIFS(H:H,H69,P:P,"Attente retour opérationnel suite envoi CV pour avis")</f>
        <v>0</v>
      </c>
      <c r="T69">
        <f>COUNTIFS(H:H,H69,P:P,"Proposition d'embauche envoyée")</f>
        <v>0</v>
      </c>
      <c r="U69">
        <f>COUNTIFS(H:H,H69,P:P,"Embauché")</f>
        <v>0</v>
      </c>
      <c r="V69" s="9">
        <v>44762.372311226856</v>
      </c>
      <c r="W69" s="9">
        <f t="shared" si="4"/>
        <v>44762.372311226856</v>
      </c>
      <c r="X69" s="4">
        <v>44762.372313043983</v>
      </c>
      <c r="Y69" s="4">
        <v>44762.288979710647</v>
      </c>
      <c r="Z69">
        <v>212834</v>
      </c>
      <c r="AA69" t="s">
        <v>408</v>
      </c>
      <c r="AB69" t="s">
        <v>432</v>
      </c>
      <c r="AC69" t="s">
        <v>432</v>
      </c>
      <c r="AD69" t="s">
        <v>409</v>
      </c>
      <c r="AE69" t="s">
        <v>22</v>
      </c>
      <c r="AF69" t="s">
        <v>22</v>
      </c>
      <c r="AG69" t="s">
        <v>22</v>
      </c>
      <c r="AH69" t="s">
        <v>22</v>
      </c>
      <c r="AI69" t="s">
        <v>22</v>
      </c>
      <c r="AJ69">
        <v>212834</v>
      </c>
    </row>
    <row r="70" spans="1:36" x14ac:dyDescent="0.2">
      <c r="A70">
        <v>244797</v>
      </c>
      <c r="B70" t="s">
        <v>22</v>
      </c>
      <c r="C70" s="4">
        <v>44762.336664965282</v>
      </c>
      <c r="D70" s="4">
        <v>44762.336664733797</v>
      </c>
      <c r="E70" s="4">
        <v>44762.468858333334</v>
      </c>
      <c r="F70" t="s">
        <v>428</v>
      </c>
      <c r="G70">
        <v>11</v>
      </c>
      <c r="H70" t="s">
        <v>323</v>
      </c>
      <c r="I70" s="14">
        <f>IFERROR(_xlfn.XLOOKUP(H70,'SDD Statistiques offres'!G:G,'SDD Statistiques offres'!D:D),0)</f>
        <v>0</v>
      </c>
      <c r="J70" t="str">
        <f>IFERROR(VLOOKUP(H70,'SDD Statistiques offres'!G:O,2,0),"")</f>
        <v/>
      </c>
      <c r="K70" t="str">
        <f>IFERROR(VLOOKUP(H70,'SDD Statistiques offres'!G:O,5,0),"")</f>
        <v/>
      </c>
      <c r="L70" t="str">
        <f>IFERROR(VLOOKUP(H70,'SDD Statistiques offres'!G:O,9,0),"")</f>
        <v/>
      </c>
      <c r="M70" t="s">
        <v>432</v>
      </c>
      <c r="N70" t="s">
        <v>432</v>
      </c>
      <c r="O70" t="s">
        <v>432</v>
      </c>
      <c r="P70" t="s">
        <v>406</v>
      </c>
      <c r="Q70" t="s">
        <v>411</v>
      </c>
      <c r="R70">
        <f t="shared" si="3"/>
        <v>2</v>
      </c>
      <c r="S70">
        <f>COUNTIFS(H:H,H70,P:P,"Attente retour opérationnel suite envoi CV pour avis")</f>
        <v>0</v>
      </c>
      <c r="T70">
        <f>COUNTIFS(H:H,H70,P:P,"Proposition d'embauche envoyée")</f>
        <v>0</v>
      </c>
      <c r="U70">
        <f>COUNTIFS(H:H,H70,P:P,"Embauché")</f>
        <v>0</v>
      </c>
      <c r="V70" s="9">
        <v>44762.336662349539</v>
      </c>
      <c r="W70" s="9">
        <f t="shared" si="4"/>
        <v>44762.336662349539</v>
      </c>
      <c r="X70" s="4">
        <v>44762.468857442131</v>
      </c>
      <c r="Y70" s="4">
        <v>44762.253331481479</v>
      </c>
      <c r="Z70">
        <v>212818</v>
      </c>
      <c r="AA70" t="s">
        <v>408</v>
      </c>
      <c r="AB70" t="s">
        <v>433</v>
      </c>
      <c r="AC70" t="s">
        <v>433</v>
      </c>
      <c r="AD70" t="s">
        <v>409</v>
      </c>
      <c r="AE70" t="s">
        <v>22</v>
      </c>
      <c r="AF70" t="s">
        <v>22</v>
      </c>
      <c r="AG70" t="s">
        <v>47</v>
      </c>
      <c r="AH70" t="s">
        <v>22</v>
      </c>
      <c r="AI70" t="s">
        <v>22</v>
      </c>
      <c r="AJ70">
        <v>212818</v>
      </c>
    </row>
    <row r="71" spans="1:36" x14ac:dyDescent="0.2">
      <c r="A71">
        <v>244798</v>
      </c>
      <c r="B71" t="s">
        <v>22</v>
      </c>
      <c r="C71" s="4">
        <v>44762.337867245369</v>
      </c>
      <c r="D71" s="4">
        <v>44762.337867048613</v>
      </c>
      <c r="E71" s="4">
        <v>44762.355497222219</v>
      </c>
      <c r="F71" t="s">
        <v>428</v>
      </c>
      <c r="G71">
        <v>12</v>
      </c>
      <c r="H71" t="s">
        <v>205</v>
      </c>
      <c r="I71" s="14">
        <f>IFERROR(_xlfn.XLOOKUP(H71,'SDD Statistiques offres'!G:G,'SDD Statistiques offres'!D:D),0)</f>
        <v>44721.639140312502</v>
      </c>
      <c r="J71" t="str">
        <f>IFERROR(VLOOKUP(H71,'SDD Statistiques offres'!G:O,2,0),"")</f>
        <v>Diffusée</v>
      </c>
      <c r="K71" t="str">
        <f>IFERROR(VLOOKUP(H71,'SDD Statistiques offres'!G:O,5,0),"")</f>
        <v>INGENIEUR D'ETUDES H/F</v>
      </c>
      <c r="L71">
        <f>IFERROR(VLOOKUP(H71,'SDD Statistiques offres'!G:O,9,0),"")</f>
        <v>1034</v>
      </c>
      <c r="M71" t="s">
        <v>433</v>
      </c>
      <c r="N71" t="s">
        <v>433</v>
      </c>
      <c r="O71" t="s">
        <v>433</v>
      </c>
      <c r="P71" t="s">
        <v>406</v>
      </c>
      <c r="Q71" t="s">
        <v>411</v>
      </c>
      <c r="R71">
        <f t="shared" si="3"/>
        <v>1</v>
      </c>
      <c r="S71">
        <f>COUNTIFS(H:H,H71,P:P,"Attente retour opérationnel suite envoi CV pour avis")</f>
        <v>0</v>
      </c>
      <c r="T71">
        <f>COUNTIFS(H:H,H71,P:P,"Proposition d'embauche envoyée")</f>
        <v>0</v>
      </c>
      <c r="U71">
        <f>COUNTIFS(H:H,H71,P:P,"Embauché")</f>
        <v>0</v>
      </c>
      <c r="V71" s="9">
        <v>44762.337863854162</v>
      </c>
      <c r="W71" s="9">
        <f t="shared" si="4"/>
        <v>44762.337863854162</v>
      </c>
      <c r="X71" s="4">
        <v>44762.355494525465</v>
      </c>
      <c r="Y71" s="4">
        <v>44762.254533796302</v>
      </c>
      <c r="Z71">
        <v>212819</v>
      </c>
      <c r="AA71" t="s">
        <v>408</v>
      </c>
      <c r="AB71" t="s">
        <v>434</v>
      </c>
      <c r="AC71" t="s">
        <v>434</v>
      </c>
      <c r="AD71" t="s">
        <v>409</v>
      </c>
      <c r="AE71" t="s">
        <v>22</v>
      </c>
      <c r="AF71" t="s">
        <v>22</v>
      </c>
      <c r="AG71" t="s">
        <v>22</v>
      </c>
      <c r="AH71" t="s">
        <v>22</v>
      </c>
      <c r="AI71" t="s">
        <v>22</v>
      </c>
      <c r="AJ71">
        <v>212819</v>
      </c>
    </row>
    <row r="72" spans="1:36" x14ac:dyDescent="0.2">
      <c r="A72">
        <v>244799</v>
      </c>
      <c r="B72" t="s">
        <v>22</v>
      </c>
      <c r="C72" s="4">
        <v>44762.339385914354</v>
      </c>
      <c r="D72" s="4">
        <v>44762.339385729167</v>
      </c>
      <c r="E72" s="4">
        <v>44762.339386111111</v>
      </c>
      <c r="F72" t="s">
        <v>428</v>
      </c>
      <c r="G72">
        <v>13</v>
      </c>
      <c r="H72" t="s">
        <v>22</v>
      </c>
      <c r="I72" s="14">
        <f>IFERROR(_xlfn.XLOOKUP(H72,'SDD Statistiques offres'!G:G,'SDD Statistiques offres'!D:D),0)</f>
        <v>0</v>
      </c>
      <c r="J72" t="str">
        <f>IFERROR(VLOOKUP(H72,'SDD Statistiques offres'!G:O,2,0),"")</f>
        <v/>
      </c>
      <c r="K72" t="str">
        <f>IFERROR(VLOOKUP(H72,'SDD Statistiques offres'!G:O,5,0),"")</f>
        <v/>
      </c>
      <c r="L72" t="str">
        <f>IFERROR(VLOOKUP(H72,'SDD Statistiques offres'!G:O,9,0),"")</f>
        <v/>
      </c>
      <c r="M72" t="s">
        <v>434</v>
      </c>
      <c r="N72" t="s">
        <v>434</v>
      </c>
      <c r="O72" t="s">
        <v>434</v>
      </c>
      <c r="P72" t="s">
        <v>413</v>
      </c>
      <c r="Q72" t="s">
        <v>407</v>
      </c>
      <c r="R72">
        <f t="shared" si="3"/>
        <v>1048435</v>
      </c>
      <c r="S72">
        <f>COUNTIFS(H:H,H72,P:P,"Attente retour opérationnel suite envoi CV pour avis")</f>
        <v>0</v>
      </c>
      <c r="T72">
        <f>COUNTIFS(H:H,H72,P:P,"Proposition d'embauche envoyée")</f>
        <v>0</v>
      </c>
      <c r="U72">
        <f>COUNTIFS(H:H,H72,P:P,"Embauché")</f>
        <v>0</v>
      </c>
      <c r="V72" s="9">
        <v>44762.339383182873</v>
      </c>
      <c r="W72" s="9">
        <f t="shared" si="4"/>
        <v>44762.339383182873</v>
      </c>
      <c r="X72" s="4">
        <v>44762.346482719906</v>
      </c>
      <c r="Y72" s="4">
        <v>44762.256052581019</v>
      </c>
      <c r="Z72">
        <v>212820</v>
      </c>
      <c r="AA72" t="s">
        <v>408</v>
      </c>
      <c r="AB72" t="s">
        <v>435</v>
      </c>
      <c r="AC72" t="s">
        <v>435</v>
      </c>
      <c r="AD72" t="s">
        <v>409</v>
      </c>
      <c r="AE72" t="s">
        <v>22</v>
      </c>
      <c r="AF72" t="s">
        <v>22</v>
      </c>
      <c r="AG72" t="s">
        <v>48</v>
      </c>
      <c r="AH72" t="s">
        <v>22</v>
      </c>
      <c r="AI72" t="s">
        <v>22</v>
      </c>
      <c r="AJ72">
        <v>212820</v>
      </c>
    </row>
    <row r="73" spans="1:36" x14ac:dyDescent="0.2">
      <c r="A73">
        <v>244800</v>
      </c>
      <c r="B73" t="s">
        <v>22</v>
      </c>
      <c r="C73" s="4">
        <v>44762.344583877311</v>
      </c>
      <c r="D73" s="4">
        <v>44762.344582060185</v>
      </c>
      <c r="E73" s="4" t="s">
        <v>22</v>
      </c>
      <c r="F73" t="s">
        <v>428</v>
      </c>
      <c r="G73">
        <v>13</v>
      </c>
      <c r="H73" t="s">
        <v>212</v>
      </c>
      <c r="I73" s="14">
        <f>IFERROR(_xlfn.XLOOKUP(H73,'SDD Statistiques offres'!G:G,'SDD Statistiques offres'!D:D),0)</f>
        <v>44651.625708483793</v>
      </c>
      <c r="J73" t="str">
        <f>IFERROR(VLOOKUP(H73,'SDD Statistiques offres'!G:O,2,0),"")</f>
        <v>Diffusée</v>
      </c>
      <c r="K73" t="str">
        <f>IFERROR(VLOOKUP(H73,'SDD Statistiques offres'!G:O,5,0),"")</f>
        <v>INGENIEUR D'ETUDES H/F</v>
      </c>
      <c r="L73">
        <f>IFERROR(VLOOKUP(H73,'SDD Statistiques offres'!G:O,9,0),"")</f>
        <v>1026</v>
      </c>
      <c r="M73" t="s">
        <v>435</v>
      </c>
      <c r="N73" t="s">
        <v>435</v>
      </c>
      <c r="O73" t="s">
        <v>435</v>
      </c>
      <c r="P73" t="s">
        <v>413</v>
      </c>
      <c r="Q73" t="s">
        <v>411</v>
      </c>
      <c r="R73">
        <f t="shared" si="3"/>
        <v>2</v>
      </c>
      <c r="S73">
        <f>COUNTIFS(H:H,H73,P:P,"Attente retour opérationnel suite envoi CV pour avis")</f>
        <v>0</v>
      </c>
      <c r="T73">
        <f>COUNTIFS(H:H,H73,P:P,"Proposition d'embauche envoyée")</f>
        <v>0</v>
      </c>
      <c r="U73">
        <f>COUNTIFS(H:H,H73,P:P,"Embauché")</f>
        <v>0</v>
      </c>
      <c r="V73" s="9">
        <v>44132.494191203703</v>
      </c>
      <c r="W73" s="9">
        <f t="shared" si="4"/>
        <v>44132.494191203703</v>
      </c>
      <c r="X73" s="4">
        <v>44762.344582407408</v>
      </c>
      <c r="Y73" s="4">
        <v>44762.261249074072</v>
      </c>
      <c r="Z73">
        <v>131462</v>
      </c>
      <c r="AA73" t="s">
        <v>408</v>
      </c>
      <c r="AB73" t="s">
        <v>405</v>
      </c>
      <c r="AC73" t="s">
        <v>405</v>
      </c>
      <c r="AD73" t="s">
        <v>409</v>
      </c>
      <c r="AE73" t="s">
        <v>22</v>
      </c>
      <c r="AF73" t="s">
        <v>22</v>
      </c>
      <c r="AG73" t="s">
        <v>22</v>
      </c>
      <c r="AH73" t="s">
        <v>22</v>
      </c>
      <c r="AI73" t="s">
        <v>22</v>
      </c>
      <c r="AJ73">
        <v>131462</v>
      </c>
    </row>
    <row r="74" spans="1:36" x14ac:dyDescent="0.2">
      <c r="A74">
        <v>244801</v>
      </c>
      <c r="B74" t="s">
        <v>22</v>
      </c>
      <c r="C74" s="4">
        <v>44762.345475960654</v>
      </c>
      <c r="D74" s="4">
        <v>44762.3454746875</v>
      </c>
      <c r="E74" s="4" t="s">
        <v>22</v>
      </c>
      <c r="F74" t="s">
        <v>428</v>
      </c>
      <c r="G74">
        <v>16</v>
      </c>
      <c r="H74" t="s">
        <v>322</v>
      </c>
      <c r="I74" s="14">
        <f>IFERROR(_xlfn.XLOOKUP(H74,'SDD Statistiques offres'!G:G,'SDD Statistiques offres'!D:D),0)</f>
        <v>0</v>
      </c>
      <c r="J74" t="str">
        <f>IFERROR(VLOOKUP(H74,'SDD Statistiques offres'!G:O,2,0),"")</f>
        <v/>
      </c>
      <c r="K74" t="str">
        <f>IFERROR(VLOOKUP(H74,'SDD Statistiques offres'!G:O,5,0),"")</f>
        <v/>
      </c>
      <c r="L74" t="str">
        <f>IFERROR(VLOOKUP(H74,'SDD Statistiques offres'!G:O,9,0),"")</f>
        <v/>
      </c>
      <c r="M74" t="s">
        <v>428</v>
      </c>
      <c r="N74" t="s">
        <v>428</v>
      </c>
      <c r="O74" t="s">
        <v>428</v>
      </c>
      <c r="P74" t="s">
        <v>413</v>
      </c>
      <c r="Q74" t="s">
        <v>411</v>
      </c>
      <c r="R74">
        <f t="shared" si="3"/>
        <v>1</v>
      </c>
      <c r="S74">
        <f>COUNTIFS(H:H,H74,P:P,"Attente retour opérationnel suite envoi CV pour avis")</f>
        <v>0</v>
      </c>
      <c r="T74">
        <f>COUNTIFS(H:H,H74,P:P,"Proposition d'embauche envoyée")</f>
        <v>0</v>
      </c>
      <c r="U74">
        <f>COUNTIFS(H:H,H74,P:P,"Embauché")</f>
        <v>0</v>
      </c>
      <c r="V74" s="9">
        <v>44762.339383182873</v>
      </c>
      <c r="W74" s="9">
        <f t="shared" si="4"/>
        <v>44762.339383182873</v>
      </c>
      <c r="X74" s="4">
        <v>44762.346482719906</v>
      </c>
      <c r="Y74" s="4">
        <v>44762.256052581019</v>
      </c>
      <c r="Z74">
        <v>212820</v>
      </c>
      <c r="AA74" t="s">
        <v>408</v>
      </c>
      <c r="AB74" t="s">
        <v>428</v>
      </c>
      <c r="AC74" t="s">
        <v>428</v>
      </c>
      <c r="AD74" t="s">
        <v>409</v>
      </c>
      <c r="AE74" t="s">
        <v>22</v>
      </c>
      <c r="AF74" t="s">
        <v>22</v>
      </c>
      <c r="AG74" t="s">
        <v>48</v>
      </c>
      <c r="AH74" t="s">
        <v>22</v>
      </c>
      <c r="AI74" t="s">
        <v>22</v>
      </c>
      <c r="AJ74">
        <v>212820</v>
      </c>
    </row>
    <row r="75" spans="1:36" x14ac:dyDescent="0.2">
      <c r="A75">
        <v>244802</v>
      </c>
      <c r="B75" t="s">
        <v>22</v>
      </c>
      <c r="C75" s="4">
        <v>44762.346482719906</v>
      </c>
      <c r="D75" s="4">
        <v>44762.346482523149</v>
      </c>
      <c r="E75" s="4" t="s">
        <v>22</v>
      </c>
      <c r="F75" t="s">
        <v>428</v>
      </c>
      <c r="G75">
        <v>10</v>
      </c>
      <c r="H75" t="s">
        <v>321</v>
      </c>
      <c r="I75" s="14">
        <f>IFERROR(_xlfn.XLOOKUP(H75,'SDD Statistiques offres'!G:G,'SDD Statistiques offres'!D:D),0)</f>
        <v>0</v>
      </c>
      <c r="J75" t="str">
        <f>IFERROR(VLOOKUP(H75,'SDD Statistiques offres'!G:O,2,0),"")</f>
        <v/>
      </c>
      <c r="K75" t="str">
        <f>IFERROR(VLOOKUP(H75,'SDD Statistiques offres'!G:O,5,0),"")</f>
        <v/>
      </c>
      <c r="L75" t="str">
        <f>IFERROR(VLOOKUP(H75,'SDD Statistiques offres'!G:O,9,0),"")</f>
        <v/>
      </c>
      <c r="M75" t="s">
        <v>429</v>
      </c>
      <c r="N75" t="s">
        <v>429</v>
      </c>
      <c r="O75" t="s">
        <v>429</v>
      </c>
      <c r="P75" t="s">
        <v>413</v>
      </c>
      <c r="Q75" t="s">
        <v>411</v>
      </c>
      <c r="R75">
        <f t="shared" si="3"/>
        <v>6</v>
      </c>
      <c r="S75">
        <f>COUNTIFS(H:H,H75,P:P,"Attente retour opérationnel suite envoi CV pour avis")</f>
        <v>0</v>
      </c>
      <c r="T75">
        <f>COUNTIFS(H:H,H75,P:P,"Proposition d'embauche envoyée")</f>
        <v>0</v>
      </c>
      <c r="U75">
        <f>COUNTIFS(H:H,H75,P:P,"Embauché")</f>
        <v>0</v>
      </c>
      <c r="V75" s="9">
        <v>44762.339383182873</v>
      </c>
      <c r="W75" s="9">
        <f t="shared" si="4"/>
        <v>44762.339383182873</v>
      </c>
      <c r="X75" s="4">
        <v>44762.346482719906</v>
      </c>
      <c r="Y75" s="4">
        <v>44762.256052581019</v>
      </c>
      <c r="Z75">
        <v>212820</v>
      </c>
      <c r="AA75" t="s">
        <v>408</v>
      </c>
      <c r="AB75" t="s">
        <v>429</v>
      </c>
      <c r="AC75" t="s">
        <v>429</v>
      </c>
      <c r="AD75" t="s">
        <v>409</v>
      </c>
      <c r="AE75" t="s">
        <v>22</v>
      </c>
      <c r="AF75" t="s">
        <v>22</v>
      </c>
      <c r="AG75" t="s">
        <v>48</v>
      </c>
      <c r="AH75" t="s">
        <v>22</v>
      </c>
      <c r="AI75" t="s">
        <v>22</v>
      </c>
      <c r="AJ75">
        <v>212820</v>
      </c>
    </row>
    <row r="76" spans="1:36" x14ac:dyDescent="0.2">
      <c r="A76">
        <v>244791</v>
      </c>
      <c r="B76" t="s">
        <v>22</v>
      </c>
      <c r="C76" s="4">
        <v>44762.303957523152</v>
      </c>
      <c r="D76" s="4">
        <v>44762.303957326389</v>
      </c>
      <c r="E76" s="4" t="s">
        <v>22</v>
      </c>
      <c r="F76" t="s">
        <v>428</v>
      </c>
      <c r="G76">
        <v>15</v>
      </c>
      <c r="H76" t="s">
        <v>364</v>
      </c>
      <c r="I76" s="14">
        <f>IFERROR(_xlfn.XLOOKUP(H76,'SDD Statistiques offres'!G:G,'SDD Statistiques offres'!D:D),0)</f>
        <v>0</v>
      </c>
      <c r="J76" t="str">
        <f>IFERROR(VLOOKUP(H76,'SDD Statistiques offres'!G:O,2,0),"")</f>
        <v/>
      </c>
      <c r="K76" t="str">
        <f>IFERROR(VLOOKUP(H76,'SDD Statistiques offres'!G:O,5,0),"")</f>
        <v/>
      </c>
      <c r="L76" t="str">
        <f>IFERROR(VLOOKUP(H76,'SDD Statistiques offres'!G:O,9,0),"")</f>
        <v/>
      </c>
      <c r="M76" t="s">
        <v>430</v>
      </c>
      <c r="N76" t="s">
        <v>430</v>
      </c>
      <c r="O76" t="s">
        <v>430</v>
      </c>
      <c r="P76" t="s">
        <v>413</v>
      </c>
      <c r="Q76" t="s">
        <v>411</v>
      </c>
      <c r="R76">
        <f t="shared" si="3"/>
        <v>1</v>
      </c>
      <c r="S76">
        <f>COUNTIFS(H:H,H76,P:P,"Attente retour opérationnel suite envoi CV pour avis")</f>
        <v>0</v>
      </c>
      <c r="T76">
        <f>COUNTIFS(H:H,H76,P:P,"Proposition d'embauche envoyée")</f>
        <v>0</v>
      </c>
      <c r="U76">
        <f>COUNTIFS(H:H,H76,P:P,"Embauché")</f>
        <v>0</v>
      </c>
      <c r="V76" s="9">
        <v>44762.303955324074</v>
      </c>
      <c r="W76" s="9">
        <f t="shared" si="4"/>
        <v>44762.303955324074</v>
      </c>
      <c r="X76" s="4">
        <v>44762.303957326389</v>
      </c>
      <c r="Y76" s="4">
        <v>44762.220623993053</v>
      </c>
      <c r="Z76">
        <v>212813</v>
      </c>
      <c r="AA76" t="s">
        <v>408</v>
      </c>
      <c r="AB76" t="s">
        <v>430</v>
      </c>
      <c r="AC76" t="s">
        <v>430</v>
      </c>
      <c r="AD76" t="s">
        <v>409</v>
      </c>
      <c r="AE76" t="s">
        <v>22</v>
      </c>
      <c r="AF76" t="s">
        <v>22</v>
      </c>
      <c r="AG76" t="s">
        <v>22</v>
      </c>
      <c r="AH76" t="s">
        <v>22</v>
      </c>
      <c r="AI76" t="s">
        <v>22</v>
      </c>
      <c r="AJ76">
        <v>212813</v>
      </c>
    </row>
    <row r="77" spans="1:36" x14ac:dyDescent="0.2">
      <c r="A77">
        <v>244792</v>
      </c>
      <c r="B77" t="s">
        <v>22</v>
      </c>
      <c r="C77" s="4">
        <v>44762.305411423615</v>
      </c>
      <c r="D77" s="4">
        <v>44762.305411226851</v>
      </c>
      <c r="E77" s="4" t="s">
        <v>22</v>
      </c>
      <c r="F77" t="s">
        <v>428</v>
      </c>
      <c r="G77">
        <v>17</v>
      </c>
      <c r="H77" t="s">
        <v>259</v>
      </c>
      <c r="I77" s="14">
        <f>IFERROR(_xlfn.XLOOKUP(H77,'SDD Statistiques offres'!G:G,'SDD Statistiques offres'!D:D),0)</f>
        <v>44705.503834722222</v>
      </c>
      <c r="J77" t="str">
        <f>IFERROR(VLOOKUP(H77,'SDD Statistiques offres'!G:O,2,0),"")</f>
        <v>Diffusée</v>
      </c>
      <c r="K77" t="str">
        <f>IFERROR(VLOOKUP(H77,'SDD Statistiques offres'!G:O,5,0),"")</f>
        <v>OPERATEUR AMIANTE ACQPA H/F</v>
      </c>
      <c r="L77">
        <f>IFERROR(VLOOKUP(H77,'SDD Statistiques offres'!G:O,9,0),"")</f>
        <v>1071</v>
      </c>
      <c r="M77" t="s">
        <v>431</v>
      </c>
      <c r="N77" t="s">
        <v>431</v>
      </c>
      <c r="O77" t="s">
        <v>431</v>
      </c>
      <c r="P77" t="s">
        <v>413</v>
      </c>
      <c r="Q77" t="s">
        <v>411</v>
      </c>
      <c r="R77">
        <f t="shared" si="3"/>
        <v>1</v>
      </c>
      <c r="S77">
        <f>COUNTIFS(H:H,H77,P:P,"Attente retour opérationnel suite envoi CV pour avis")</f>
        <v>0</v>
      </c>
      <c r="T77">
        <f>COUNTIFS(H:H,H77,P:P,"Proposition d'embauche envoyée")</f>
        <v>0</v>
      </c>
      <c r="U77">
        <f>COUNTIFS(H:H,H77,P:P,"Embauché")</f>
        <v>0</v>
      </c>
      <c r="V77" s="9">
        <v>44012.702041516204</v>
      </c>
      <c r="W77" s="9">
        <f t="shared" si="4"/>
        <v>44012.702041516204</v>
      </c>
      <c r="X77" s="4">
        <v>44762.305411226851</v>
      </c>
      <c r="Y77" s="4">
        <v>44762.222077893515</v>
      </c>
      <c r="Z77">
        <v>117006</v>
      </c>
      <c r="AA77" t="s">
        <v>408</v>
      </c>
      <c r="AB77" t="s">
        <v>431</v>
      </c>
      <c r="AC77" t="s">
        <v>431</v>
      </c>
      <c r="AD77" t="s">
        <v>409</v>
      </c>
      <c r="AE77" t="s">
        <v>22</v>
      </c>
      <c r="AF77" t="s">
        <v>22</v>
      </c>
      <c r="AG77" t="s">
        <v>22</v>
      </c>
      <c r="AH77" t="s">
        <v>22</v>
      </c>
      <c r="AI77" t="s">
        <v>22</v>
      </c>
      <c r="AJ77">
        <v>117006</v>
      </c>
    </row>
    <row r="78" spans="1:36" x14ac:dyDescent="0.2">
      <c r="A78">
        <v>244793</v>
      </c>
      <c r="B78" t="s">
        <v>22</v>
      </c>
      <c r="C78" s="4">
        <v>44762.306854247683</v>
      </c>
      <c r="D78" s="4">
        <v>44762.306854050919</v>
      </c>
      <c r="E78" s="4" t="s">
        <v>22</v>
      </c>
      <c r="F78" t="s">
        <v>428</v>
      </c>
      <c r="G78">
        <v>10</v>
      </c>
      <c r="H78" t="s">
        <v>329</v>
      </c>
      <c r="I78" s="14">
        <f>IFERROR(_xlfn.XLOOKUP(H78,'SDD Statistiques offres'!G:G,'SDD Statistiques offres'!D:D),0)</f>
        <v>0</v>
      </c>
      <c r="J78" t="str">
        <f>IFERROR(VLOOKUP(H78,'SDD Statistiques offres'!G:O,2,0),"")</f>
        <v/>
      </c>
      <c r="K78" t="str">
        <f>IFERROR(VLOOKUP(H78,'SDD Statistiques offres'!G:O,5,0),"")</f>
        <v/>
      </c>
      <c r="L78" t="str">
        <f>IFERROR(VLOOKUP(H78,'SDD Statistiques offres'!G:O,9,0),"")</f>
        <v/>
      </c>
      <c r="M78" t="s">
        <v>432</v>
      </c>
      <c r="N78" t="s">
        <v>432</v>
      </c>
      <c r="O78" t="s">
        <v>432</v>
      </c>
      <c r="P78" t="s">
        <v>413</v>
      </c>
      <c r="Q78" t="s">
        <v>411</v>
      </c>
      <c r="R78">
        <f t="shared" si="3"/>
        <v>1</v>
      </c>
      <c r="S78">
        <f>COUNTIFS(H:H,H78,P:P,"Attente retour opérationnel suite envoi CV pour avis")</f>
        <v>0</v>
      </c>
      <c r="T78">
        <f>COUNTIFS(H:H,H78,P:P,"Proposition d'embauche envoyée")</f>
        <v>0</v>
      </c>
      <c r="U78">
        <f>COUNTIFS(H:H,H78,P:P,"Embauché")</f>
        <v>0</v>
      </c>
      <c r="V78" s="9">
        <v>44762.306852627313</v>
      </c>
      <c r="W78" s="9">
        <f t="shared" si="4"/>
        <v>44762.306852627313</v>
      </c>
      <c r="X78" s="4">
        <v>44762.387833483794</v>
      </c>
      <c r="Y78" s="4">
        <v>44762.304500115737</v>
      </c>
      <c r="Z78">
        <v>212814</v>
      </c>
      <c r="AA78" t="s">
        <v>408</v>
      </c>
      <c r="AB78" t="s">
        <v>432</v>
      </c>
      <c r="AC78" t="s">
        <v>432</v>
      </c>
      <c r="AD78" t="s">
        <v>409</v>
      </c>
      <c r="AE78" t="s">
        <v>22</v>
      </c>
      <c r="AF78" t="s">
        <v>22</v>
      </c>
      <c r="AG78" t="s">
        <v>22</v>
      </c>
      <c r="AH78" t="s">
        <v>22</v>
      </c>
      <c r="AI78" t="s">
        <v>22</v>
      </c>
      <c r="AJ78">
        <v>212814</v>
      </c>
    </row>
    <row r="79" spans="1:36" x14ac:dyDescent="0.2">
      <c r="A79">
        <v>244794</v>
      </c>
      <c r="B79" t="s">
        <v>22</v>
      </c>
      <c r="C79" s="4">
        <v>44762.309098611106</v>
      </c>
      <c r="D79" s="4">
        <v>44762.309098460646</v>
      </c>
      <c r="E79" s="4" t="s">
        <v>22</v>
      </c>
      <c r="F79" t="s">
        <v>428</v>
      </c>
      <c r="G79">
        <v>12</v>
      </c>
      <c r="H79" t="s">
        <v>323</v>
      </c>
      <c r="I79" s="14">
        <f>IFERROR(_xlfn.XLOOKUP(H79,'SDD Statistiques offres'!G:G,'SDD Statistiques offres'!D:D),0)</f>
        <v>0</v>
      </c>
      <c r="J79" t="str">
        <f>IFERROR(VLOOKUP(H79,'SDD Statistiques offres'!G:O,2,0),"")</f>
        <v/>
      </c>
      <c r="K79" t="str">
        <f>IFERROR(VLOOKUP(H79,'SDD Statistiques offres'!G:O,5,0),"")</f>
        <v/>
      </c>
      <c r="L79" t="str">
        <f>IFERROR(VLOOKUP(H79,'SDD Statistiques offres'!G:O,9,0),"")</f>
        <v/>
      </c>
      <c r="M79" t="s">
        <v>433</v>
      </c>
      <c r="N79" t="s">
        <v>433</v>
      </c>
      <c r="O79" t="s">
        <v>433</v>
      </c>
      <c r="P79" t="s">
        <v>413</v>
      </c>
      <c r="Q79" t="s">
        <v>411</v>
      </c>
      <c r="R79">
        <f t="shared" si="3"/>
        <v>2</v>
      </c>
      <c r="S79">
        <f>COUNTIFS(H:H,H79,P:P,"Attente retour opérationnel suite envoi CV pour avis")</f>
        <v>0</v>
      </c>
      <c r="T79">
        <f>COUNTIFS(H:H,H79,P:P,"Proposition d'embauche envoyée")</f>
        <v>0</v>
      </c>
      <c r="U79">
        <f>COUNTIFS(H:H,H79,P:P,"Embauché")</f>
        <v>0</v>
      </c>
      <c r="V79" s="9">
        <v>44762.309097141209</v>
      </c>
      <c r="W79" s="9">
        <f t="shared" si="4"/>
        <v>44762.309097141209</v>
      </c>
      <c r="X79" s="4">
        <v>44762.309098611106</v>
      </c>
      <c r="Y79" s="4">
        <v>44762.225765127318</v>
      </c>
      <c r="Z79">
        <v>212815</v>
      </c>
      <c r="AA79" t="s">
        <v>408</v>
      </c>
      <c r="AB79" t="s">
        <v>433</v>
      </c>
      <c r="AC79" t="s">
        <v>433</v>
      </c>
      <c r="AD79" t="s">
        <v>409</v>
      </c>
      <c r="AE79" t="s">
        <v>22</v>
      </c>
      <c r="AF79" t="s">
        <v>22</v>
      </c>
      <c r="AG79" t="s">
        <v>22</v>
      </c>
      <c r="AH79" t="s">
        <v>22</v>
      </c>
      <c r="AI79" t="s">
        <v>22</v>
      </c>
      <c r="AJ79">
        <v>212815</v>
      </c>
    </row>
    <row r="80" spans="1:36" x14ac:dyDescent="0.2">
      <c r="A80">
        <v>244795</v>
      </c>
      <c r="B80" t="s">
        <v>22</v>
      </c>
      <c r="C80" s="4">
        <v>44762.322085914348</v>
      </c>
      <c r="D80" s="4">
        <v>44762.322084837964</v>
      </c>
      <c r="E80" s="4" t="s">
        <v>22</v>
      </c>
      <c r="F80" t="s">
        <v>428</v>
      </c>
      <c r="G80">
        <v>19</v>
      </c>
      <c r="H80" t="s">
        <v>339</v>
      </c>
      <c r="I80" s="14">
        <f>IFERROR(_xlfn.XLOOKUP(H80,'SDD Statistiques offres'!G:G,'SDD Statistiques offres'!D:D),0)</f>
        <v>0</v>
      </c>
      <c r="J80" t="str">
        <f>IFERROR(VLOOKUP(H80,'SDD Statistiques offres'!G:O,2,0),"")</f>
        <v/>
      </c>
      <c r="K80" t="str">
        <f>IFERROR(VLOOKUP(H80,'SDD Statistiques offres'!G:O,5,0),"")</f>
        <v/>
      </c>
      <c r="L80" t="str">
        <f>IFERROR(VLOOKUP(H80,'SDD Statistiques offres'!G:O,9,0),"")</f>
        <v/>
      </c>
      <c r="M80" t="s">
        <v>434</v>
      </c>
      <c r="N80" t="s">
        <v>434</v>
      </c>
      <c r="O80" t="s">
        <v>434</v>
      </c>
      <c r="P80" t="s">
        <v>413</v>
      </c>
      <c r="Q80" t="s">
        <v>411</v>
      </c>
      <c r="R80">
        <f t="shared" si="3"/>
        <v>1</v>
      </c>
      <c r="S80">
        <f>COUNTIFS(H:H,H80,P:P,"Attente retour opérationnel suite envoi CV pour avis")</f>
        <v>0</v>
      </c>
      <c r="T80">
        <f>COUNTIFS(H:H,H80,P:P,"Proposition d'embauche envoyée")</f>
        <v>0</v>
      </c>
      <c r="U80">
        <f>COUNTIFS(H:H,H80,P:P,"Embauché")</f>
        <v>0</v>
      </c>
      <c r="V80" s="9">
        <v>44762.322078854166</v>
      </c>
      <c r="W80" s="9">
        <f t="shared" si="4"/>
        <v>44762.322078854166</v>
      </c>
      <c r="X80" s="4">
        <v>44762.322085729167</v>
      </c>
      <c r="Y80" s="4">
        <v>44762.238752233796</v>
      </c>
      <c r="Z80">
        <v>212816</v>
      </c>
      <c r="AA80" t="s">
        <v>408</v>
      </c>
      <c r="AB80" t="s">
        <v>434</v>
      </c>
      <c r="AC80" t="s">
        <v>434</v>
      </c>
      <c r="AD80" t="s">
        <v>409</v>
      </c>
      <c r="AE80" t="s">
        <v>22</v>
      </c>
      <c r="AF80" t="s">
        <v>22</v>
      </c>
      <c r="AG80" t="s">
        <v>22</v>
      </c>
      <c r="AH80" t="s">
        <v>22</v>
      </c>
      <c r="AI80" t="s">
        <v>22</v>
      </c>
      <c r="AJ80">
        <v>212816</v>
      </c>
    </row>
    <row r="81" spans="1:36" x14ac:dyDescent="0.2">
      <c r="A81">
        <v>244796</v>
      </c>
      <c r="B81" t="s">
        <v>22</v>
      </c>
      <c r="C81" s="4">
        <v>44762.330665162037</v>
      </c>
      <c r="D81" s="4">
        <v>44762.33066496528</v>
      </c>
      <c r="E81" s="4" t="s">
        <v>22</v>
      </c>
      <c r="F81" t="s">
        <v>428</v>
      </c>
      <c r="G81">
        <v>19</v>
      </c>
      <c r="H81" t="s">
        <v>331</v>
      </c>
      <c r="I81" s="14">
        <f>IFERROR(_xlfn.XLOOKUP(H81,'SDD Statistiques offres'!G:G,'SDD Statistiques offres'!D:D),0)</f>
        <v>0</v>
      </c>
      <c r="J81" t="str">
        <f>IFERROR(VLOOKUP(H81,'SDD Statistiques offres'!G:O,2,0),"")</f>
        <v/>
      </c>
      <c r="K81" t="str">
        <f>IFERROR(VLOOKUP(H81,'SDD Statistiques offres'!G:O,5,0),"")</f>
        <v/>
      </c>
      <c r="L81" t="str">
        <f>IFERROR(VLOOKUP(H81,'SDD Statistiques offres'!G:O,9,0),"")</f>
        <v/>
      </c>
      <c r="M81" t="s">
        <v>435</v>
      </c>
      <c r="N81" t="s">
        <v>435</v>
      </c>
      <c r="O81" t="s">
        <v>435</v>
      </c>
      <c r="P81" t="s">
        <v>413</v>
      </c>
      <c r="Q81" t="s">
        <v>411</v>
      </c>
      <c r="R81">
        <f t="shared" si="3"/>
        <v>6</v>
      </c>
      <c r="S81">
        <f>COUNTIFS(H:H,H81,P:P,"Attente retour opérationnel suite envoi CV pour avis")</f>
        <v>0</v>
      </c>
      <c r="T81">
        <f>COUNTIFS(H:H,H81,P:P,"Proposition d'embauche envoyée")</f>
        <v>0</v>
      </c>
      <c r="U81">
        <f>COUNTIFS(H:H,H81,P:P,"Embauché")</f>
        <v>0</v>
      </c>
      <c r="V81" s="9">
        <v>44762.330661886575</v>
      </c>
      <c r="W81" s="9">
        <f t="shared" si="4"/>
        <v>44762.330661886575</v>
      </c>
      <c r="X81" s="4">
        <v>44762.330665162037</v>
      </c>
      <c r="Y81" s="4">
        <v>44762.247331828701</v>
      </c>
      <c r="Z81">
        <v>212817</v>
      </c>
      <c r="AA81" t="s">
        <v>408</v>
      </c>
      <c r="AB81" t="s">
        <v>435</v>
      </c>
      <c r="AC81" t="s">
        <v>435</v>
      </c>
      <c r="AD81" t="s">
        <v>409</v>
      </c>
      <c r="AE81" t="s">
        <v>22</v>
      </c>
      <c r="AF81" t="s">
        <v>22</v>
      </c>
      <c r="AG81" t="s">
        <v>22</v>
      </c>
      <c r="AH81" t="s">
        <v>22</v>
      </c>
      <c r="AI81" t="s">
        <v>22</v>
      </c>
      <c r="AJ81">
        <v>212817</v>
      </c>
    </row>
    <row r="82" spans="1:36" x14ac:dyDescent="0.2">
      <c r="A82">
        <v>244785</v>
      </c>
      <c r="B82" t="s">
        <v>22</v>
      </c>
      <c r="C82" s="4">
        <v>44762.264695868056</v>
      </c>
      <c r="D82" s="4">
        <v>44762.264695717589</v>
      </c>
      <c r="E82" s="4" t="s">
        <v>22</v>
      </c>
      <c r="F82" t="s">
        <v>428</v>
      </c>
      <c r="G82">
        <v>10</v>
      </c>
      <c r="H82" t="s">
        <v>124</v>
      </c>
      <c r="I82" s="14">
        <f>IFERROR(_xlfn.XLOOKUP(H82,'SDD Statistiques offres'!G:G,'SDD Statistiques offres'!D:D),0)</f>
        <v>44732.632989155092</v>
      </c>
      <c r="J82" t="str">
        <f>IFERROR(VLOOKUP(H82,'SDD Statistiques offres'!G:O,2,0),"")</f>
        <v>Diffusée</v>
      </c>
      <c r="K82" t="str">
        <f>IFERROR(VLOOKUP(H82,'SDD Statistiques offres'!G:O,5,0),"")</f>
        <v>INGENIEUR D'ETUDES H/F</v>
      </c>
      <c r="L82">
        <f>IFERROR(VLOOKUP(H82,'SDD Statistiques offres'!G:O,9,0),"")</f>
        <v>1009</v>
      </c>
      <c r="M82" t="s">
        <v>428</v>
      </c>
      <c r="N82" t="s">
        <v>428</v>
      </c>
      <c r="O82" t="s">
        <v>428</v>
      </c>
      <c r="P82" t="s">
        <v>413</v>
      </c>
      <c r="Q82" t="s">
        <v>411</v>
      </c>
      <c r="R82">
        <f t="shared" si="3"/>
        <v>1</v>
      </c>
      <c r="S82">
        <f>COUNTIFS(H:H,H82,P:P,"Attente retour opérationnel suite envoi CV pour avis")</f>
        <v>0</v>
      </c>
      <c r="T82">
        <f>COUNTIFS(H:H,H82,P:P,"Proposition d'embauche envoyée")</f>
        <v>0</v>
      </c>
      <c r="U82">
        <f>COUNTIFS(H:H,H82,P:P,"Embauché")</f>
        <v>0</v>
      </c>
      <c r="V82" s="9">
        <v>44437.822569641197</v>
      </c>
      <c r="W82" s="9">
        <f t="shared" si="4"/>
        <v>44437.822569641197</v>
      </c>
      <c r="X82" s="4">
        <v>44762.264695868056</v>
      </c>
      <c r="Y82" s="4">
        <v>44762.18136253472</v>
      </c>
      <c r="Z82">
        <v>159926</v>
      </c>
      <c r="AA82" t="s">
        <v>22</v>
      </c>
      <c r="AB82" t="s">
        <v>405</v>
      </c>
      <c r="AC82" t="s">
        <v>405</v>
      </c>
      <c r="AD82" t="s">
        <v>409</v>
      </c>
      <c r="AE82" t="s">
        <v>22</v>
      </c>
      <c r="AF82" t="s">
        <v>22</v>
      </c>
      <c r="AG82" t="s">
        <v>53</v>
      </c>
      <c r="AH82" t="s">
        <v>22</v>
      </c>
      <c r="AI82" t="s">
        <v>22</v>
      </c>
      <c r="AJ82">
        <v>159926</v>
      </c>
    </row>
    <row r="83" spans="1:36" x14ac:dyDescent="0.2">
      <c r="A83">
        <v>244786</v>
      </c>
      <c r="B83" t="s">
        <v>22</v>
      </c>
      <c r="C83" s="4">
        <v>44762.265088657405</v>
      </c>
      <c r="D83" s="4">
        <v>44762.265088506938</v>
      </c>
      <c r="E83" s="4">
        <v>44762.420536574071</v>
      </c>
      <c r="F83" t="s">
        <v>428</v>
      </c>
      <c r="G83">
        <v>13</v>
      </c>
      <c r="H83" t="s">
        <v>328</v>
      </c>
      <c r="I83" s="14">
        <f>IFERROR(_xlfn.XLOOKUP(H83,'SDD Statistiques offres'!G:G,'SDD Statistiques offres'!D:D),0)</f>
        <v>0</v>
      </c>
      <c r="J83" t="str">
        <f>IFERROR(VLOOKUP(H83,'SDD Statistiques offres'!G:O,2,0),"")</f>
        <v/>
      </c>
      <c r="K83" t="str">
        <f>IFERROR(VLOOKUP(H83,'SDD Statistiques offres'!G:O,5,0),"")</f>
        <v/>
      </c>
      <c r="L83" t="str">
        <f>IFERROR(VLOOKUP(H83,'SDD Statistiques offres'!G:O,9,0),"")</f>
        <v/>
      </c>
      <c r="M83" t="s">
        <v>429</v>
      </c>
      <c r="N83" t="s">
        <v>429</v>
      </c>
      <c r="O83" t="s">
        <v>429</v>
      </c>
      <c r="P83" t="s">
        <v>419</v>
      </c>
      <c r="Q83" t="s">
        <v>411</v>
      </c>
      <c r="R83">
        <f t="shared" si="3"/>
        <v>1</v>
      </c>
      <c r="S83">
        <f>COUNTIFS(H:H,H83,P:P,"Attente retour opérationnel suite envoi CV pour avis")</f>
        <v>0</v>
      </c>
      <c r="T83">
        <f>COUNTIFS(H:H,H83,P:P,"Proposition d'embauche envoyée")</f>
        <v>0</v>
      </c>
      <c r="U83">
        <f>COUNTIFS(H:H,H83,P:P,"Embauché")</f>
        <v>0</v>
      </c>
      <c r="V83" s="9">
        <v>44762.265087233791</v>
      </c>
      <c r="W83" s="9">
        <f t="shared" si="4"/>
        <v>44762.265087233791</v>
      </c>
      <c r="X83" s="4">
        <v>44762.265088657405</v>
      </c>
      <c r="Y83" s="4">
        <v>44762.181755173609</v>
      </c>
      <c r="Z83">
        <v>212809</v>
      </c>
      <c r="AA83" t="s">
        <v>408</v>
      </c>
      <c r="AB83" t="s">
        <v>428</v>
      </c>
      <c r="AC83" t="s">
        <v>428</v>
      </c>
      <c r="AD83" t="s">
        <v>409</v>
      </c>
      <c r="AE83" t="s">
        <v>22</v>
      </c>
      <c r="AF83" t="s">
        <v>22</v>
      </c>
      <c r="AG83" t="s">
        <v>22</v>
      </c>
      <c r="AH83" t="s">
        <v>22</v>
      </c>
      <c r="AI83" t="s">
        <v>22</v>
      </c>
      <c r="AJ83">
        <v>212809</v>
      </c>
    </row>
    <row r="84" spans="1:36" x14ac:dyDescent="0.2">
      <c r="A84">
        <v>244787</v>
      </c>
      <c r="B84" t="s">
        <v>22</v>
      </c>
      <c r="C84" s="4">
        <v>44762.276549224538</v>
      </c>
      <c r="D84" s="4">
        <v>44762.276549074071</v>
      </c>
      <c r="E84" s="4" t="s">
        <v>22</v>
      </c>
      <c r="F84" t="s">
        <v>428</v>
      </c>
      <c r="G84">
        <v>13</v>
      </c>
      <c r="H84" t="s">
        <v>314</v>
      </c>
      <c r="I84" s="14">
        <f>IFERROR(_xlfn.XLOOKUP(H84,'SDD Statistiques offres'!G:G,'SDD Statistiques offres'!D:D),0)</f>
        <v>0</v>
      </c>
      <c r="J84" t="str">
        <f>IFERROR(VLOOKUP(H84,'SDD Statistiques offres'!G:O,2,0),"")</f>
        <v/>
      </c>
      <c r="K84" t="str">
        <f>IFERROR(VLOOKUP(H84,'SDD Statistiques offres'!G:O,5,0),"")</f>
        <v/>
      </c>
      <c r="L84" t="str">
        <f>IFERROR(VLOOKUP(H84,'SDD Statistiques offres'!G:O,9,0),"")</f>
        <v/>
      </c>
      <c r="M84" t="s">
        <v>430</v>
      </c>
      <c r="N84" t="s">
        <v>430</v>
      </c>
      <c r="O84" t="s">
        <v>430</v>
      </c>
      <c r="P84" t="s">
        <v>413</v>
      </c>
      <c r="Q84" t="s">
        <v>411</v>
      </c>
      <c r="R84">
        <f t="shared" si="3"/>
        <v>8</v>
      </c>
      <c r="S84">
        <f>COUNTIFS(H:H,H84,P:P,"Attente retour opérationnel suite envoi CV pour avis")</f>
        <v>0</v>
      </c>
      <c r="T84">
        <f>COUNTIFS(H:H,H84,P:P,"Proposition d'embauche envoyée")</f>
        <v>0</v>
      </c>
      <c r="U84">
        <f>COUNTIFS(H:H,H84,P:P,"Embauché")</f>
        <v>0</v>
      </c>
      <c r="V84" s="9">
        <v>44762.276546990739</v>
      </c>
      <c r="W84" s="9">
        <f t="shared" si="4"/>
        <v>44762.276546990739</v>
      </c>
      <c r="X84" s="4">
        <v>44762.27654918981</v>
      </c>
      <c r="Y84" s="4">
        <v>44762.193215775464</v>
      </c>
      <c r="Z84">
        <v>212810</v>
      </c>
      <c r="AA84" t="s">
        <v>408</v>
      </c>
      <c r="AB84" t="s">
        <v>429</v>
      </c>
      <c r="AC84" t="s">
        <v>429</v>
      </c>
      <c r="AD84" t="s">
        <v>409</v>
      </c>
      <c r="AE84" t="s">
        <v>22</v>
      </c>
      <c r="AF84" t="s">
        <v>22</v>
      </c>
      <c r="AG84" t="s">
        <v>22</v>
      </c>
      <c r="AH84" t="s">
        <v>22</v>
      </c>
      <c r="AI84" t="s">
        <v>22</v>
      </c>
      <c r="AJ84">
        <v>212810</v>
      </c>
    </row>
    <row r="85" spans="1:36" x14ac:dyDescent="0.2">
      <c r="A85">
        <v>244788</v>
      </c>
      <c r="B85" t="s">
        <v>22</v>
      </c>
      <c r="C85" s="4">
        <v>44762.290066168978</v>
      </c>
      <c r="D85" s="4">
        <v>44762.290065624999</v>
      </c>
      <c r="E85" s="4" t="s">
        <v>22</v>
      </c>
      <c r="F85" t="s">
        <v>428</v>
      </c>
      <c r="G85">
        <v>11</v>
      </c>
      <c r="H85" t="s">
        <v>252</v>
      </c>
      <c r="I85" s="14">
        <f>IFERROR(_xlfn.XLOOKUP(H85,'SDD Statistiques offres'!G:G,'SDD Statistiques offres'!D:D),0)</f>
        <v>44728.443763310184</v>
      </c>
      <c r="J85" t="str">
        <f>IFERROR(VLOOKUP(H85,'SDD Statistiques offres'!G:O,2,0),"")</f>
        <v>Diffusée</v>
      </c>
      <c r="K85" t="str">
        <f>IFERROR(VLOOKUP(H85,'SDD Statistiques offres'!G:O,5,0),"")</f>
        <v>AGENT TECHNIQUE H/F</v>
      </c>
      <c r="L85">
        <f>IFERROR(VLOOKUP(H85,'SDD Statistiques offres'!G:O,9,0),"")</f>
        <v>1057</v>
      </c>
      <c r="M85" t="s">
        <v>431</v>
      </c>
      <c r="N85" t="s">
        <v>431</v>
      </c>
      <c r="O85" t="s">
        <v>431</v>
      </c>
      <c r="P85" t="s">
        <v>413</v>
      </c>
      <c r="Q85" t="s">
        <v>411</v>
      </c>
      <c r="R85">
        <f t="shared" si="3"/>
        <v>3</v>
      </c>
      <c r="S85">
        <f>COUNTIFS(H:H,H85,P:P,"Attente retour opérationnel suite envoi CV pour avis")</f>
        <v>0</v>
      </c>
      <c r="T85">
        <f>COUNTIFS(H:H,H85,P:P,"Proposition d'embauche envoyée")</f>
        <v>0</v>
      </c>
      <c r="U85">
        <f>COUNTIFS(H:H,H85,P:P,"Embauché")</f>
        <v>0</v>
      </c>
      <c r="V85" s="9">
        <v>44762.290063807872</v>
      </c>
      <c r="W85" s="9">
        <f t="shared" si="4"/>
        <v>44762.290063807872</v>
      </c>
      <c r="X85" s="4">
        <v>44762.290066006943</v>
      </c>
      <c r="Y85" s="4">
        <v>44762.206732673607</v>
      </c>
      <c r="Z85">
        <v>212811</v>
      </c>
      <c r="AA85" t="s">
        <v>408</v>
      </c>
      <c r="AB85" t="s">
        <v>430</v>
      </c>
      <c r="AC85" t="s">
        <v>430</v>
      </c>
      <c r="AD85" t="s">
        <v>409</v>
      </c>
      <c r="AE85" t="s">
        <v>22</v>
      </c>
      <c r="AF85" t="s">
        <v>22</v>
      </c>
      <c r="AG85" t="s">
        <v>22</v>
      </c>
      <c r="AH85" t="s">
        <v>22</v>
      </c>
      <c r="AI85" t="s">
        <v>22</v>
      </c>
      <c r="AJ85">
        <v>212811</v>
      </c>
    </row>
    <row r="86" spans="1:36" x14ac:dyDescent="0.2">
      <c r="A86">
        <v>244789</v>
      </c>
      <c r="B86" t="s">
        <v>22</v>
      </c>
      <c r="C86" s="4">
        <v>44762.300221990743</v>
      </c>
      <c r="D86" s="4">
        <v>44762.300221793987</v>
      </c>
      <c r="E86" s="4" t="s">
        <v>22</v>
      </c>
      <c r="F86" t="s">
        <v>428</v>
      </c>
      <c r="G86">
        <v>15</v>
      </c>
      <c r="H86" t="s">
        <v>353</v>
      </c>
      <c r="I86" s="14">
        <f>IFERROR(_xlfn.XLOOKUP(H86,'SDD Statistiques offres'!G:G,'SDD Statistiques offres'!D:D),0)</f>
        <v>0</v>
      </c>
      <c r="J86" t="str">
        <f>IFERROR(VLOOKUP(H86,'SDD Statistiques offres'!G:O,2,0),"")</f>
        <v/>
      </c>
      <c r="K86" t="str">
        <f>IFERROR(VLOOKUP(H86,'SDD Statistiques offres'!G:O,5,0),"")</f>
        <v/>
      </c>
      <c r="L86" t="str">
        <f>IFERROR(VLOOKUP(H86,'SDD Statistiques offres'!G:O,9,0),"")</f>
        <v/>
      </c>
      <c r="M86" t="s">
        <v>432</v>
      </c>
      <c r="N86" t="s">
        <v>432</v>
      </c>
      <c r="O86" t="s">
        <v>432</v>
      </c>
      <c r="P86" t="s">
        <v>413</v>
      </c>
      <c r="Q86" t="s">
        <v>411</v>
      </c>
      <c r="R86">
        <f t="shared" si="3"/>
        <v>3</v>
      </c>
      <c r="S86">
        <f>COUNTIFS(H:H,H86,P:P,"Attente retour opérationnel suite envoi CV pour avis")</f>
        <v>0</v>
      </c>
      <c r="T86">
        <f>COUNTIFS(H:H,H86,P:P,"Proposition d'embauche envoyée")</f>
        <v>0</v>
      </c>
      <c r="U86">
        <f>COUNTIFS(H:H,H86,P:P,"Embauché")</f>
        <v>0</v>
      </c>
      <c r="V86" s="9">
        <v>44754.911450960644</v>
      </c>
      <c r="W86" s="9">
        <f t="shared" si="4"/>
        <v>44754.911450960644</v>
      </c>
      <c r="X86" s="4">
        <v>44762.300221990743</v>
      </c>
      <c r="Y86" s="4">
        <v>44762.216888460651</v>
      </c>
      <c r="Z86">
        <v>212140</v>
      </c>
      <c r="AA86" t="s">
        <v>408</v>
      </c>
      <c r="AB86" t="s">
        <v>431</v>
      </c>
      <c r="AC86" t="s">
        <v>431</v>
      </c>
      <c r="AD86" t="s">
        <v>409</v>
      </c>
      <c r="AE86" t="s">
        <v>22</v>
      </c>
      <c r="AF86" t="s">
        <v>22</v>
      </c>
      <c r="AG86" t="s">
        <v>22</v>
      </c>
      <c r="AH86" t="s">
        <v>22</v>
      </c>
      <c r="AI86" t="s">
        <v>22</v>
      </c>
      <c r="AJ86">
        <v>212140</v>
      </c>
    </row>
    <row r="87" spans="1:36" x14ac:dyDescent="0.2">
      <c r="A87">
        <v>244790</v>
      </c>
      <c r="B87" t="s">
        <v>22</v>
      </c>
      <c r="C87" s="4">
        <v>44762.301270636577</v>
      </c>
      <c r="D87" s="4">
        <v>44762.30127048611</v>
      </c>
      <c r="E87" s="4" t="s">
        <v>22</v>
      </c>
      <c r="F87" t="s">
        <v>428</v>
      </c>
      <c r="G87">
        <v>10</v>
      </c>
      <c r="H87" t="s">
        <v>321</v>
      </c>
      <c r="I87" s="14">
        <f>IFERROR(_xlfn.XLOOKUP(H87,'SDD Statistiques offres'!G:G,'SDD Statistiques offres'!D:D),0)</f>
        <v>0</v>
      </c>
      <c r="J87" t="str">
        <f>IFERROR(VLOOKUP(H87,'SDD Statistiques offres'!G:O,2,0),"")</f>
        <v/>
      </c>
      <c r="K87" t="str">
        <f>IFERROR(VLOOKUP(H87,'SDD Statistiques offres'!G:O,5,0),"")</f>
        <v/>
      </c>
      <c r="L87" t="str">
        <f>IFERROR(VLOOKUP(H87,'SDD Statistiques offres'!G:O,9,0),"")</f>
        <v/>
      </c>
      <c r="M87" t="s">
        <v>433</v>
      </c>
      <c r="N87" t="s">
        <v>433</v>
      </c>
      <c r="O87" t="s">
        <v>433</v>
      </c>
      <c r="P87" t="s">
        <v>413</v>
      </c>
      <c r="Q87" t="s">
        <v>411</v>
      </c>
      <c r="R87">
        <f t="shared" si="3"/>
        <v>6</v>
      </c>
      <c r="S87">
        <f>COUNTIFS(H:H,H87,P:P,"Attente retour opérationnel suite envoi CV pour avis")</f>
        <v>0</v>
      </c>
      <c r="T87">
        <f>COUNTIFS(H:H,H87,P:P,"Proposition d'embauche envoyée")</f>
        <v>0</v>
      </c>
      <c r="U87">
        <f>COUNTIFS(H:H,H87,P:P,"Embauché")</f>
        <v>0</v>
      </c>
      <c r="V87" s="9">
        <v>44762.301269212963</v>
      </c>
      <c r="W87" s="9">
        <f t="shared" si="4"/>
        <v>44762.301269212963</v>
      </c>
      <c r="X87" s="4">
        <v>44762.301270636577</v>
      </c>
      <c r="Y87" s="4">
        <v>44762.217937303241</v>
      </c>
      <c r="Z87">
        <v>212812</v>
      </c>
      <c r="AA87" t="s">
        <v>408</v>
      </c>
      <c r="AB87" t="s">
        <v>432</v>
      </c>
      <c r="AC87" t="s">
        <v>432</v>
      </c>
      <c r="AD87" t="s">
        <v>409</v>
      </c>
      <c r="AE87" t="s">
        <v>22</v>
      </c>
      <c r="AF87" t="s">
        <v>22</v>
      </c>
      <c r="AG87" t="s">
        <v>22</v>
      </c>
      <c r="AH87" t="s">
        <v>22</v>
      </c>
      <c r="AI87" t="s">
        <v>22</v>
      </c>
      <c r="AJ87">
        <v>212812</v>
      </c>
    </row>
    <row r="88" spans="1:36" x14ac:dyDescent="0.2">
      <c r="A88">
        <v>244779</v>
      </c>
      <c r="B88" t="s">
        <v>22</v>
      </c>
      <c r="C88" s="4">
        <v>44762.202114004634</v>
      </c>
      <c r="D88" s="4">
        <v>44762.202113807871</v>
      </c>
      <c r="E88" s="4" t="s">
        <v>22</v>
      </c>
      <c r="F88" t="s">
        <v>428</v>
      </c>
      <c r="G88">
        <v>12</v>
      </c>
      <c r="H88" t="s">
        <v>356</v>
      </c>
      <c r="I88" s="14">
        <f>IFERROR(_xlfn.XLOOKUP(H88,'SDD Statistiques offres'!G:G,'SDD Statistiques offres'!D:D),0)</f>
        <v>0</v>
      </c>
      <c r="J88" t="str">
        <f>IFERROR(VLOOKUP(H88,'SDD Statistiques offres'!G:O,2,0),"")</f>
        <v/>
      </c>
      <c r="K88" t="str">
        <f>IFERROR(VLOOKUP(H88,'SDD Statistiques offres'!G:O,5,0),"")</f>
        <v/>
      </c>
      <c r="L88" t="str">
        <f>IFERROR(VLOOKUP(H88,'SDD Statistiques offres'!G:O,9,0),"")</f>
        <v/>
      </c>
      <c r="M88" t="s">
        <v>434</v>
      </c>
      <c r="N88" t="s">
        <v>434</v>
      </c>
      <c r="O88" t="s">
        <v>434</v>
      </c>
      <c r="P88" t="s">
        <v>413</v>
      </c>
      <c r="Q88" t="s">
        <v>411</v>
      </c>
      <c r="R88">
        <f t="shared" si="3"/>
        <v>1</v>
      </c>
      <c r="S88">
        <f>COUNTIFS(H:H,H88,P:P,"Attente retour opérationnel suite envoi CV pour avis")</f>
        <v>0</v>
      </c>
      <c r="T88">
        <f>COUNTIFS(H:H,H88,P:P,"Proposition d'embauche envoyée")</f>
        <v>0</v>
      </c>
      <c r="U88">
        <f>COUNTIFS(H:H,H88,P:P,"Embauché")</f>
        <v>0</v>
      </c>
      <c r="V88" s="9">
        <v>44762.2021121875</v>
      </c>
      <c r="W88" s="9">
        <f t="shared" si="4"/>
        <v>44762.2021121875</v>
      </c>
      <c r="X88" s="4">
        <v>44762.202114004634</v>
      </c>
      <c r="Y88" s="4">
        <v>44762.118780671299</v>
      </c>
      <c r="Z88">
        <v>212805</v>
      </c>
      <c r="AA88" t="s">
        <v>408</v>
      </c>
      <c r="AB88" t="s">
        <v>433</v>
      </c>
      <c r="AC88" t="s">
        <v>433</v>
      </c>
      <c r="AD88" t="s">
        <v>409</v>
      </c>
      <c r="AE88" t="s">
        <v>22</v>
      </c>
      <c r="AF88" t="s">
        <v>22</v>
      </c>
      <c r="AG88" t="s">
        <v>22</v>
      </c>
      <c r="AH88" t="s">
        <v>22</v>
      </c>
      <c r="AI88" t="s">
        <v>22</v>
      </c>
      <c r="AJ88">
        <v>212805</v>
      </c>
    </row>
    <row r="89" spans="1:36" x14ac:dyDescent="0.2">
      <c r="A89">
        <v>244780</v>
      </c>
      <c r="B89" t="s">
        <v>22</v>
      </c>
      <c r="C89" s="4">
        <v>44762.213469062503</v>
      </c>
      <c r="D89" s="4">
        <v>44762.213468865739</v>
      </c>
      <c r="E89" s="4" t="s">
        <v>22</v>
      </c>
      <c r="F89" t="s">
        <v>428</v>
      </c>
      <c r="G89">
        <v>11</v>
      </c>
      <c r="H89" t="s">
        <v>346</v>
      </c>
      <c r="I89" s="14">
        <f>IFERROR(_xlfn.XLOOKUP(H89,'SDD Statistiques offres'!G:G,'SDD Statistiques offres'!D:D),0)</f>
        <v>0</v>
      </c>
      <c r="J89" t="str">
        <f>IFERROR(VLOOKUP(H89,'SDD Statistiques offres'!G:O,2,0),"")</f>
        <v/>
      </c>
      <c r="K89" t="str">
        <f>IFERROR(VLOOKUP(H89,'SDD Statistiques offres'!G:O,5,0),"")</f>
        <v/>
      </c>
      <c r="L89" t="str">
        <f>IFERROR(VLOOKUP(H89,'SDD Statistiques offres'!G:O,9,0),"")</f>
        <v/>
      </c>
      <c r="M89" t="s">
        <v>435</v>
      </c>
      <c r="N89" t="s">
        <v>435</v>
      </c>
      <c r="O89" t="s">
        <v>435</v>
      </c>
      <c r="P89" t="s">
        <v>413</v>
      </c>
      <c r="Q89" t="s">
        <v>411</v>
      </c>
      <c r="R89">
        <f t="shared" si="3"/>
        <v>8</v>
      </c>
      <c r="S89">
        <f>COUNTIFS(H:H,H89,P:P,"Attente retour opérationnel suite envoi CV pour avis")</f>
        <v>0</v>
      </c>
      <c r="T89">
        <f>COUNTIFS(H:H,H89,P:P,"Proposition d'embauche envoyée")</f>
        <v>0</v>
      </c>
      <c r="U89">
        <f>COUNTIFS(H:H,H89,P:P,"Embauché")</f>
        <v>0</v>
      </c>
      <c r="V89" s="9">
        <v>44707.831052627313</v>
      </c>
      <c r="W89" s="9">
        <f t="shared" si="4"/>
        <v>44707.831052627313</v>
      </c>
      <c r="X89" s="4">
        <v>44762.213469062503</v>
      </c>
      <c r="Y89" s="4">
        <v>44762.130135729167</v>
      </c>
      <c r="Z89">
        <v>206647</v>
      </c>
      <c r="AA89" t="s">
        <v>22</v>
      </c>
      <c r="AB89" t="s">
        <v>434</v>
      </c>
      <c r="AC89" t="s">
        <v>434</v>
      </c>
      <c r="AD89" t="s">
        <v>409</v>
      </c>
      <c r="AE89" t="s">
        <v>22</v>
      </c>
      <c r="AF89" t="s">
        <v>22</v>
      </c>
      <c r="AG89" t="s">
        <v>41</v>
      </c>
      <c r="AH89" t="s">
        <v>22</v>
      </c>
      <c r="AI89" t="s">
        <v>22</v>
      </c>
      <c r="AJ89">
        <v>206647</v>
      </c>
    </row>
    <row r="90" spans="1:36" x14ac:dyDescent="0.2">
      <c r="A90">
        <v>244781</v>
      </c>
      <c r="B90" t="s">
        <v>22</v>
      </c>
      <c r="C90" s="4">
        <v>44762.213625231481</v>
      </c>
      <c r="D90" s="4">
        <v>44762.213625231481</v>
      </c>
      <c r="E90" s="4" t="s">
        <v>22</v>
      </c>
      <c r="F90" t="s">
        <v>428</v>
      </c>
      <c r="G90">
        <v>12</v>
      </c>
      <c r="H90" t="s">
        <v>333</v>
      </c>
      <c r="I90" s="14">
        <f>IFERROR(_xlfn.XLOOKUP(H90,'SDD Statistiques offres'!G:G,'SDD Statistiques offres'!D:D),0)</f>
        <v>0</v>
      </c>
      <c r="J90" t="str">
        <f>IFERROR(VLOOKUP(H90,'SDD Statistiques offres'!G:O,2,0),"")</f>
        <v/>
      </c>
      <c r="K90" t="str">
        <f>IFERROR(VLOOKUP(H90,'SDD Statistiques offres'!G:O,5,0),"")</f>
        <v/>
      </c>
      <c r="L90" t="str">
        <f>IFERROR(VLOOKUP(H90,'SDD Statistiques offres'!G:O,9,0),"")</f>
        <v/>
      </c>
      <c r="M90" t="s">
        <v>428</v>
      </c>
      <c r="N90" t="s">
        <v>428</v>
      </c>
      <c r="O90" t="s">
        <v>428</v>
      </c>
      <c r="P90" t="s">
        <v>413</v>
      </c>
      <c r="Q90" t="s">
        <v>411</v>
      </c>
      <c r="R90">
        <f t="shared" si="3"/>
        <v>4</v>
      </c>
      <c r="S90">
        <f>COUNTIFS(H:H,H90,P:P,"Attente retour opérationnel suite envoi CV pour avis")</f>
        <v>0</v>
      </c>
      <c r="T90">
        <f>COUNTIFS(H:H,H90,P:P,"Proposition d'embauche envoyée")</f>
        <v>0</v>
      </c>
      <c r="U90">
        <f>COUNTIFS(H:H,H90,P:P,"Embauché")</f>
        <v>0</v>
      </c>
      <c r="V90" s="9">
        <v>44762.213623611111</v>
      </c>
      <c r="W90" s="9">
        <f t="shared" si="4"/>
        <v>44762.213623611111</v>
      </c>
      <c r="X90" s="4">
        <v>44762.213625231481</v>
      </c>
      <c r="Y90" s="4">
        <v>44762.130291898146</v>
      </c>
      <c r="Z90">
        <v>212806</v>
      </c>
      <c r="AA90" t="s">
        <v>408</v>
      </c>
      <c r="AB90" t="s">
        <v>435</v>
      </c>
      <c r="AC90" t="s">
        <v>435</v>
      </c>
      <c r="AD90" t="s">
        <v>409</v>
      </c>
      <c r="AE90" t="s">
        <v>22</v>
      </c>
      <c r="AF90" t="s">
        <v>22</v>
      </c>
      <c r="AG90" t="s">
        <v>22</v>
      </c>
      <c r="AH90" t="s">
        <v>22</v>
      </c>
      <c r="AI90" t="s">
        <v>22</v>
      </c>
      <c r="AJ90">
        <v>212806</v>
      </c>
    </row>
    <row r="91" spans="1:36" x14ac:dyDescent="0.2">
      <c r="A91">
        <v>244782</v>
      </c>
      <c r="B91" t="s">
        <v>22</v>
      </c>
      <c r="C91" s="4">
        <v>44762.25314857639</v>
      </c>
      <c r="D91" s="4">
        <v>44762.253148379634</v>
      </c>
      <c r="E91" s="4">
        <v>44762.362254629632</v>
      </c>
      <c r="F91" t="s">
        <v>428</v>
      </c>
      <c r="G91">
        <v>17</v>
      </c>
      <c r="H91" t="s">
        <v>283</v>
      </c>
      <c r="I91" s="14">
        <f>IFERROR(_xlfn.XLOOKUP(H91,'SDD Statistiques offres'!G:G,'SDD Statistiques offres'!D:D),0)</f>
        <v>44733.426116782408</v>
      </c>
      <c r="J91" t="str">
        <f>IFERROR(VLOOKUP(H91,'SDD Statistiques offres'!G:O,2,0),"")</f>
        <v>Diffusée</v>
      </c>
      <c r="K91" t="str">
        <f>IFERROR(VLOOKUP(H91,'SDD Statistiques offres'!G:O,5,0),"")</f>
        <v>ADJOINT AU DIRECTEUR DES PROJETS H/F</v>
      </c>
      <c r="L91">
        <f>IFERROR(VLOOKUP(H91,'SDD Statistiques offres'!G:O,9,0),"")</f>
        <v>1077</v>
      </c>
      <c r="M91" t="s">
        <v>429</v>
      </c>
      <c r="N91" t="s">
        <v>429</v>
      </c>
      <c r="O91" t="s">
        <v>429</v>
      </c>
      <c r="P91" t="s">
        <v>406</v>
      </c>
      <c r="Q91" t="s">
        <v>411</v>
      </c>
      <c r="R91">
        <f t="shared" si="3"/>
        <v>4</v>
      </c>
      <c r="S91">
        <f>COUNTIFS(H:H,H91,P:P,"Attente retour opérationnel suite envoi CV pour avis")</f>
        <v>0</v>
      </c>
      <c r="T91">
        <f>COUNTIFS(H:H,H91,P:P,"Proposition d'embauche envoyée")</f>
        <v>0</v>
      </c>
      <c r="U91">
        <f>COUNTIFS(H:H,H91,P:P,"Embauché")</f>
        <v>0</v>
      </c>
      <c r="V91" s="9">
        <v>44762.253145138886</v>
      </c>
      <c r="W91" s="9">
        <f t="shared" si="4"/>
        <v>44762.253145138886</v>
      </c>
      <c r="X91" s="4">
        <v>44762.362252280094</v>
      </c>
      <c r="Y91" s="4">
        <v>44762.169815243054</v>
      </c>
      <c r="Z91">
        <v>212807</v>
      </c>
      <c r="AA91" t="s">
        <v>408</v>
      </c>
      <c r="AB91" t="s">
        <v>405</v>
      </c>
      <c r="AC91" t="s">
        <v>405</v>
      </c>
      <c r="AD91" t="s">
        <v>409</v>
      </c>
      <c r="AE91" t="s">
        <v>22</v>
      </c>
      <c r="AF91" t="s">
        <v>22</v>
      </c>
      <c r="AG91" t="s">
        <v>22</v>
      </c>
      <c r="AH91" t="s">
        <v>22</v>
      </c>
      <c r="AI91" t="s">
        <v>22</v>
      </c>
      <c r="AJ91">
        <v>212807</v>
      </c>
    </row>
    <row r="92" spans="1:36" x14ac:dyDescent="0.2">
      <c r="A92">
        <v>244783</v>
      </c>
      <c r="B92" t="s">
        <v>22</v>
      </c>
      <c r="C92" s="4">
        <v>44762.25892792824</v>
      </c>
      <c r="D92" s="4">
        <v>44762.25892792824</v>
      </c>
      <c r="E92" s="4">
        <v>44762.362254479165</v>
      </c>
      <c r="F92" t="s">
        <v>428</v>
      </c>
      <c r="G92">
        <v>10</v>
      </c>
      <c r="H92" t="s">
        <v>283</v>
      </c>
      <c r="I92" s="14">
        <f>IFERROR(_xlfn.XLOOKUP(H92,'SDD Statistiques offres'!G:G,'SDD Statistiques offres'!D:D),0)</f>
        <v>44733.426116782408</v>
      </c>
      <c r="J92" t="str">
        <f>IFERROR(VLOOKUP(H92,'SDD Statistiques offres'!G:O,2,0),"")</f>
        <v>Diffusée</v>
      </c>
      <c r="K92" t="str">
        <f>IFERROR(VLOOKUP(H92,'SDD Statistiques offres'!G:O,5,0),"")</f>
        <v>ADJOINT AU DIRECTEUR DES PROJETS H/F</v>
      </c>
      <c r="L92">
        <f>IFERROR(VLOOKUP(H92,'SDD Statistiques offres'!G:O,9,0),"")</f>
        <v>1077</v>
      </c>
      <c r="M92" t="s">
        <v>430</v>
      </c>
      <c r="N92" t="s">
        <v>430</v>
      </c>
      <c r="O92" t="s">
        <v>430</v>
      </c>
      <c r="P92" t="s">
        <v>406</v>
      </c>
      <c r="Q92" t="s">
        <v>411</v>
      </c>
      <c r="R92">
        <f t="shared" si="3"/>
        <v>4</v>
      </c>
      <c r="S92">
        <f>COUNTIFS(H:H,H92,P:P,"Attente retour opérationnel suite envoi CV pour avis")</f>
        <v>0</v>
      </c>
      <c r="T92">
        <f>COUNTIFS(H:H,H92,P:P,"Proposition d'embauche envoyée")</f>
        <v>0</v>
      </c>
      <c r="U92">
        <f>COUNTIFS(H:H,H92,P:P,"Embauché")</f>
        <v>0</v>
      </c>
      <c r="V92" s="9">
        <v>44762.258926967588</v>
      </c>
      <c r="W92" s="9">
        <f t="shared" si="4"/>
        <v>44762.258926967588</v>
      </c>
      <c r="X92" s="4">
        <v>44762.362250381942</v>
      </c>
      <c r="Y92" s="4">
        <v>44762.175594594912</v>
      </c>
      <c r="Z92">
        <v>212808</v>
      </c>
      <c r="AA92" t="s">
        <v>408</v>
      </c>
      <c r="AB92" t="s">
        <v>428</v>
      </c>
      <c r="AC92" t="s">
        <v>428</v>
      </c>
      <c r="AD92" t="s">
        <v>409</v>
      </c>
      <c r="AE92" t="s">
        <v>22</v>
      </c>
      <c r="AF92" t="s">
        <v>22</v>
      </c>
      <c r="AG92" t="s">
        <v>22</v>
      </c>
      <c r="AH92" t="s">
        <v>22</v>
      </c>
      <c r="AI92" t="s">
        <v>22</v>
      </c>
      <c r="AJ92">
        <v>212808</v>
      </c>
    </row>
    <row r="93" spans="1:36" x14ac:dyDescent="0.2">
      <c r="A93">
        <v>244784</v>
      </c>
      <c r="B93" t="s">
        <v>22</v>
      </c>
      <c r="C93" s="4">
        <v>44762.261433449072</v>
      </c>
      <c r="D93" s="4">
        <v>44762.261431828701</v>
      </c>
      <c r="E93" s="4" t="s">
        <v>22</v>
      </c>
      <c r="F93" t="s">
        <v>428</v>
      </c>
      <c r="G93">
        <v>10</v>
      </c>
      <c r="H93" t="s">
        <v>252</v>
      </c>
      <c r="I93" s="14">
        <f>IFERROR(_xlfn.XLOOKUP(H93,'SDD Statistiques offres'!G:G,'SDD Statistiques offres'!D:D),0)</f>
        <v>44728.443763310184</v>
      </c>
      <c r="J93" t="str">
        <f>IFERROR(VLOOKUP(H93,'SDD Statistiques offres'!G:O,2,0),"")</f>
        <v>Diffusée</v>
      </c>
      <c r="K93" t="str">
        <f>IFERROR(VLOOKUP(H93,'SDD Statistiques offres'!G:O,5,0),"")</f>
        <v>AGENT TECHNIQUE H/F</v>
      </c>
      <c r="L93">
        <f>IFERROR(VLOOKUP(H93,'SDD Statistiques offres'!G:O,9,0),"")</f>
        <v>1057</v>
      </c>
      <c r="M93" t="s">
        <v>431</v>
      </c>
      <c r="N93" t="s">
        <v>431</v>
      </c>
      <c r="O93" t="s">
        <v>431</v>
      </c>
      <c r="P93" t="s">
        <v>413</v>
      </c>
      <c r="Q93" t="s">
        <v>411</v>
      </c>
      <c r="R93">
        <f t="shared" si="3"/>
        <v>3</v>
      </c>
      <c r="S93">
        <f>COUNTIFS(H:H,H93,P:P,"Attente retour opérationnel suite envoi CV pour avis")</f>
        <v>0</v>
      </c>
      <c r="T93">
        <f>COUNTIFS(H:H,H93,P:P,"Proposition d'embauche envoyée")</f>
        <v>0</v>
      </c>
      <c r="U93">
        <f>COUNTIFS(H:H,H93,P:P,"Embauché")</f>
        <v>0</v>
      </c>
      <c r="V93" s="9">
        <v>43242.742218402775</v>
      </c>
      <c r="W93" s="9">
        <f t="shared" si="4"/>
        <v>43242.742218402775</v>
      </c>
      <c r="X93" s="4">
        <v>44762.261432905092</v>
      </c>
      <c r="Y93" s="4">
        <v>44762.178099224533</v>
      </c>
      <c r="Z93">
        <v>51748</v>
      </c>
      <c r="AA93" t="s">
        <v>414</v>
      </c>
      <c r="AB93" t="s">
        <v>429</v>
      </c>
      <c r="AC93" t="s">
        <v>429</v>
      </c>
      <c r="AD93" t="s">
        <v>409</v>
      </c>
      <c r="AE93" t="s">
        <v>22</v>
      </c>
      <c r="AF93" t="s">
        <v>22</v>
      </c>
      <c r="AG93" t="s">
        <v>45</v>
      </c>
      <c r="AH93" t="s">
        <v>25</v>
      </c>
      <c r="AI93" t="s">
        <v>22</v>
      </c>
      <c r="AJ93">
        <v>51748</v>
      </c>
    </row>
    <row r="94" spans="1:36" x14ac:dyDescent="0.2">
      <c r="A94">
        <v>244773</v>
      </c>
      <c r="B94" t="s">
        <v>22</v>
      </c>
      <c r="C94" s="4">
        <v>44762.145327858794</v>
      </c>
      <c r="D94" s="4">
        <v>44762.145327662038</v>
      </c>
      <c r="E94" s="4" t="s">
        <v>22</v>
      </c>
      <c r="F94" t="s">
        <v>428</v>
      </c>
      <c r="G94">
        <v>13</v>
      </c>
      <c r="H94" t="s">
        <v>321</v>
      </c>
      <c r="I94" s="14">
        <f>IFERROR(_xlfn.XLOOKUP(H94,'SDD Statistiques offres'!G:G,'SDD Statistiques offres'!D:D),0)</f>
        <v>0</v>
      </c>
      <c r="J94" t="str">
        <f>IFERROR(VLOOKUP(H94,'SDD Statistiques offres'!G:O,2,0),"")</f>
        <v/>
      </c>
      <c r="K94" t="str">
        <f>IFERROR(VLOOKUP(H94,'SDD Statistiques offres'!G:O,5,0),"")</f>
        <v/>
      </c>
      <c r="L94" t="str">
        <f>IFERROR(VLOOKUP(H94,'SDD Statistiques offres'!G:O,9,0),"")</f>
        <v/>
      </c>
      <c r="M94" t="s">
        <v>432</v>
      </c>
      <c r="N94" t="s">
        <v>432</v>
      </c>
      <c r="O94" t="s">
        <v>432</v>
      </c>
      <c r="P94" t="s">
        <v>413</v>
      </c>
      <c r="Q94" t="s">
        <v>411</v>
      </c>
      <c r="R94">
        <f t="shared" si="3"/>
        <v>6</v>
      </c>
      <c r="S94">
        <f>COUNTIFS(H:H,H94,P:P,"Attente retour opérationnel suite envoi CV pour avis")</f>
        <v>0</v>
      </c>
      <c r="T94">
        <f>COUNTIFS(H:H,H94,P:P,"Proposition d'embauche envoyée")</f>
        <v>0</v>
      </c>
      <c r="U94">
        <f>COUNTIFS(H:H,H94,P:P,"Embauché")</f>
        <v>0</v>
      </c>
      <c r="V94" s="9">
        <v>44762.145326238424</v>
      </c>
      <c r="W94" s="9">
        <f t="shared" si="4"/>
        <v>44762.145326238424</v>
      </c>
      <c r="X94" s="4">
        <v>44762.145327858794</v>
      </c>
      <c r="Y94" s="4">
        <v>44762.061994328702</v>
      </c>
      <c r="Z94">
        <v>212799</v>
      </c>
      <c r="AA94" t="s">
        <v>408</v>
      </c>
      <c r="AB94" t="s">
        <v>430</v>
      </c>
      <c r="AC94" t="s">
        <v>430</v>
      </c>
      <c r="AD94" t="s">
        <v>409</v>
      </c>
      <c r="AE94" t="s">
        <v>22</v>
      </c>
      <c r="AF94" t="s">
        <v>22</v>
      </c>
      <c r="AG94" t="s">
        <v>22</v>
      </c>
      <c r="AH94" t="s">
        <v>22</v>
      </c>
      <c r="AI94" t="s">
        <v>22</v>
      </c>
      <c r="AJ94">
        <v>212799</v>
      </c>
    </row>
    <row r="95" spans="1:36" x14ac:dyDescent="0.2">
      <c r="A95">
        <v>244774</v>
      </c>
      <c r="B95" t="s">
        <v>22</v>
      </c>
      <c r="C95" s="4">
        <v>44762.155643981481</v>
      </c>
      <c r="D95" s="4">
        <v>44762.155643784725</v>
      </c>
      <c r="E95" s="4" t="s">
        <v>22</v>
      </c>
      <c r="F95" t="s">
        <v>428</v>
      </c>
      <c r="G95">
        <v>12</v>
      </c>
      <c r="H95" t="s">
        <v>318</v>
      </c>
      <c r="I95" s="14">
        <f>IFERROR(_xlfn.XLOOKUP(H95,'SDD Statistiques offres'!G:G,'SDD Statistiques offres'!D:D),0)</f>
        <v>0</v>
      </c>
      <c r="J95" t="str">
        <f>IFERROR(VLOOKUP(H95,'SDD Statistiques offres'!G:O,2,0),"")</f>
        <v/>
      </c>
      <c r="K95" t="str">
        <f>IFERROR(VLOOKUP(H95,'SDD Statistiques offres'!G:O,5,0),"")</f>
        <v/>
      </c>
      <c r="L95" t="str">
        <f>IFERROR(VLOOKUP(H95,'SDD Statistiques offres'!G:O,9,0),"")</f>
        <v/>
      </c>
      <c r="M95" t="s">
        <v>433</v>
      </c>
      <c r="N95" t="s">
        <v>433</v>
      </c>
      <c r="O95" t="s">
        <v>433</v>
      </c>
      <c r="P95" t="s">
        <v>413</v>
      </c>
      <c r="Q95" t="s">
        <v>411</v>
      </c>
      <c r="R95">
        <f t="shared" si="3"/>
        <v>2</v>
      </c>
      <c r="S95">
        <f>COUNTIFS(H:H,H95,P:P,"Attente retour opérationnel suite envoi CV pour avis")</f>
        <v>0</v>
      </c>
      <c r="T95">
        <f>COUNTIFS(H:H,H95,P:P,"Proposition d'embauche envoyée")</f>
        <v>0</v>
      </c>
      <c r="U95">
        <f>COUNTIFS(H:H,H95,P:P,"Embauché")</f>
        <v>0</v>
      </c>
      <c r="V95" s="9">
        <v>44762.15563429398</v>
      </c>
      <c r="W95" s="9">
        <f t="shared" si="4"/>
        <v>44762.15563429398</v>
      </c>
      <c r="X95" s="4">
        <v>44762.155643981481</v>
      </c>
      <c r="Y95" s="4">
        <v>44762.072310648146</v>
      </c>
      <c r="Z95">
        <v>212800</v>
      </c>
      <c r="AA95" t="s">
        <v>408</v>
      </c>
      <c r="AB95" t="s">
        <v>431</v>
      </c>
      <c r="AC95" t="s">
        <v>431</v>
      </c>
      <c r="AD95" t="s">
        <v>409</v>
      </c>
      <c r="AE95" t="s">
        <v>22</v>
      </c>
      <c r="AF95" t="s">
        <v>22</v>
      </c>
      <c r="AG95" t="s">
        <v>22</v>
      </c>
      <c r="AH95" t="s">
        <v>22</v>
      </c>
      <c r="AI95" t="s">
        <v>22</v>
      </c>
      <c r="AJ95">
        <v>212800</v>
      </c>
    </row>
    <row r="96" spans="1:36" x14ac:dyDescent="0.2">
      <c r="A96">
        <v>244775</v>
      </c>
      <c r="B96" t="s">
        <v>22</v>
      </c>
      <c r="C96" s="4">
        <v>44762.168539502309</v>
      </c>
      <c r="D96" s="4">
        <v>44762.168539317128</v>
      </c>
      <c r="E96" s="4" t="s">
        <v>22</v>
      </c>
      <c r="F96" t="s">
        <v>428</v>
      </c>
      <c r="G96">
        <v>16</v>
      </c>
      <c r="H96" t="s">
        <v>348</v>
      </c>
      <c r="I96" s="14">
        <f>IFERROR(_xlfn.XLOOKUP(H96,'SDD Statistiques offres'!G:G,'SDD Statistiques offres'!D:D),0)</f>
        <v>0</v>
      </c>
      <c r="J96" t="str">
        <f>IFERROR(VLOOKUP(H96,'SDD Statistiques offres'!G:O,2,0),"")</f>
        <v/>
      </c>
      <c r="K96" t="str">
        <f>IFERROR(VLOOKUP(H96,'SDD Statistiques offres'!G:O,5,0),"")</f>
        <v/>
      </c>
      <c r="L96" t="str">
        <f>IFERROR(VLOOKUP(H96,'SDD Statistiques offres'!G:O,9,0),"")</f>
        <v/>
      </c>
      <c r="M96" t="s">
        <v>434</v>
      </c>
      <c r="N96" t="s">
        <v>434</v>
      </c>
      <c r="O96" t="s">
        <v>434</v>
      </c>
      <c r="P96" t="s">
        <v>413</v>
      </c>
      <c r="Q96" t="s">
        <v>411</v>
      </c>
      <c r="R96">
        <f t="shared" si="3"/>
        <v>3</v>
      </c>
      <c r="S96">
        <f>COUNTIFS(H:H,H96,P:P,"Attente retour opérationnel suite envoi CV pour avis")</f>
        <v>0</v>
      </c>
      <c r="T96">
        <f>COUNTIFS(H:H,H96,P:P,"Proposition d'embauche envoyée")</f>
        <v>0</v>
      </c>
      <c r="U96">
        <f>COUNTIFS(H:H,H96,P:P,"Embauché")</f>
        <v>0</v>
      </c>
      <c r="V96" s="9">
        <v>44762.168537303238</v>
      </c>
      <c r="W96" s="9">
        <f t="shared" si="4"/>
        <v>44762.168537303238</v>
      </c>
      <c r="X96" s="4">
        <v>44762.168539317128</v>
      </c>
      <c r="Y96" s="4">
        <v>44762.0852059838</v>
      </c>
      <c r="Z96">
        <v>212801</v>
      </c>
      <c r="AA96" t="s">
        <v>408</v>
      </c>
      <c r="AB96" t="s">
        <v>432</v>
      </c>
      <c r="AC96" t="s">
        <v>432</v>
      </c>
      <c r="AD96" t="s">
        <v>409</v>
      </c>
      <c r="AE96" t="s">
        <v>22</v>
      </c>
      <c r="AF96" t="s">
        <v>22</v>
      </c>
      <c r="AG96" t="s">
        <v>22</v>
      </c>
      <c r="AH96" t="s">
        <v>22</v>
      </c>
      <c r="AI96" t="s">
        <v>22</v>
      </c>
      <c r="AJ96">
        <v>212801</v>
      </c>
    </row>
    <row r="97" spans="1:36" x14ac:dyDescent="0.2">
      <c r="A97">
        <v>244776</v>
      </c>
      <c r="B97" t="s">
        <v>22</v>
      </c>
      <c r="C97" s="4">
        <v>44762.178827280091</v>
      </c>
      <c r="D97" s="4">
        <v>44762.178827083335</v>
      </c>
      <c r="E97" s="4" t="s">
        <v>22</v>
      </c>
      <c r="F97" t="s">
        <v>428</v>
      </c>
      <c r="G97">
        <v>14</v>
      </c>
      <c r="H97" t="s">
        <v>182</v>
      </c>
      <c r="I97" s="14">
        <f>IFERROR(_xlfn.XLOOKUP(H97,'SDD Statistiques offres'!G:G,'SDD Statistiques offres'!D:D),0)</f>
        <v>44694.663434340277</v>
      </c>
      <c r="J97" t="str">
        <f>IFERROR(VLOOKUP(H97,'SDD Statistiques offres'!G:O,2,0),"")</f>
        <v>Diffusée</v>
      </c>
      <c r="K97" t="str">
        <f>IFERROR(VLOOKUP(H97,'SDD Statistiques offres'!G:O,5,0),"")</f>
        <v>ACHETEUR H/F</v>
      </c>
      <c r="L97">
        <f>IFERROR(VLOOKUP(H97,'SDD Statistiques offres'!G:O,9,0),"")</f>
        <v>1032</v>
      </c>
      <c r="M97" t="s">
        <v>435</v>
      </c>
      <c r="N97" t="s">
        <v>435</v>
      </c>
      <c r="O97" t="s">
        <v>435</v>
      </c>
      <c r="P97" t="s">
        <v>413</v>
      </c>
      <c r="Q97" t="s">
        <v>411</v>
      </c>
      <c r="R97">
        <f t="shared" si="3"/>
        <v>1</v>
      </c>
      <c r="S97">
        <f>COUNTIFS(H:H,H97,P:P,"Attente retour opérationnel suite envoi CV pour avis")</f>
        <v>0</v>
      </c>
      <c r="T97">
        <f>COUNTIFS(H:H,H97,P:P,"Proposition d'embauche envoyée")</f>
        <v>0</v>
      </c>
      <c r="U97">
        <f>COUNTIFS(H:H,H97,P:P,"Embauché")</f>
        <v>0</v>
      </c>
      <c r="V97" s="9">
        <v>44762.178825312498</v>
      </c>
      <c r="W97" s="9">
        <f t="shared" si="4"/>
        <v>44762.178825312498</v>
      </c>
      <c r="X97" s="4">
        <v>44762.178827083335</v>
      </c>
      <c r="Y97" s="4">
        <v>44762.095493749999</v>
      </c>
      <c r="Z97">
        <v>212802</v>
      </c>
      <c r="AA97" t="s">
        <v>408</v>
      </c>
      <c r="AB97" t="s">
        <v>433</v>
      </c>
      <c r="AC97" t="s">
        <v>433</v>
      </c>
      <c r="AD97" t="s">
        <v>409</v>
      </c>
      <c r="AE97" t="s">
        <v>22</v>
      </c>
      <c r="AF97" t="s">
        <v>22</v>
      </c>
      <c r="AG97" t="s">
        <v>22</v>
      </c>
      <c r="AH97" t="s">
        <v>22</v>
      </c>
      <c r="AI97" t="s">
        <v>22</v>
      </c>
      <c r="AJ97">
        <v>212802</v>
      </c>
    </row>
    <row r="98" spans="1:36" x14ac:dyDescent="0.2">
      <c r="A98">
        <v>244777</v>
      </c>
      <c r="B98" t="s">
        <v>22</v>
      </c>
      <c r="C98" s="4">
        <v>44762.190627858799</v>
      </c>
      <c r="D98" s="4">
        <v>44762.190627743061</v>
      </c>
      <c r="E98" s="4" t="s">
        <v>22</v>
      </c>
      <c r="F98" t="s">
        <v>428</v>
      </c>
      <c r="G98">
        <v>11</v>
      </c>
      <c r="H98" t="s">
        <v>234</v>
      </c>
      <c r="I98" s="14">
        <f>IFERROR(_xlfn.XLOOKUP(H98,'SDD Statistiques offres'!G:G,'SDD Statistiques offres'!D:D),0)</f>
        <v>44755.683866817133</v>
      </c>
      <c r="J98" t="str">
        <f>IFERROR(VLOOKUP(H98,'SDD Statistiques offres'!G:O,2,0),"")</f>
        <v>Diffusée</v>
      </c>
      <c r="K98" t="str">
        <f>IFERROR(VLOOKUP(H98,'SDD Statistiques offres'!G:O,5,0),"")</f>
        <v>INGENIEUR D'ETUDES H/F</v>
      </c>
      <c r="L98">
        <f>IFERROR(VLOOKUP(H98,'SDD Statistiques offres'!G:O,9,0),"")</f>
        <v>1062</v>
      </c>
      <c r="M98" t="s">
        <v>428</v>
      </c>
      <c r="N98" t="s">
        <v>428</v>
      </c>
      <c r="O98" t="s">
        <v>428</v>
      </c>
      <c r="P98" t="s">
        <v>413</v>
      </c>
      <c r="Q98" t="s">
        <v>411</v>
      </c>
      <c r="R98">
        <f t="shared" ref="R98:R129" si="5">COUNTIF(H:H,H98)</f>
        <v>7</v>
      </c>
      <c r="S98">
        <f>COUNTIFS(H:H,H98,P:P,"Attente retour opérationnel suite envoi CV pour avis")</f>
        <v>0</v>
      </c>
      <c r="T98">
        <f>COUNTIFS(H:H,H98,P:P,"Proposition d'embauche envoyée")</f>
        <v>0</v>
      </c>
      <c r="U98">
        <f>COUNTIFS(H:H,H98,P:P,"Embauché")</f>
        <v>0</v>
      </c>
      <c r="V98" s="9">
        <v>44762.190623495371</v>
      </c>
      <c r="W98" s="9">
        <f t="shared" si="4"/>
        <v>44762.190623495371</v>
      </c>
      <c r="X98" s="4">
        <v>44762.190627777782</v>
      </c>
      <c r="Y98" s="4">
        <v>44762.107294444446</v>
      </c>
      <c r="Z98">
        <v>212803</v>
      </c>
      <c r="AA98" t="s">
        <v>408</v>
      </c>
      <c r="AB98" t="s">
        <v>434</v>
      </c>
      <c r="AC98" t="s">
        <v>434</v>
      </c>
      <c r="AD98" t="s">
        <v>409</v>
      </c>
      <c r="AE98" t="s">
        <v>22</v>
      </c>
      <c r="AF98" t="s">
        <v>22</v>
      </c>
      <c r="AG98" t="s">
        <v>226</v>
      </c>
      <c r="AH98" t="s">
        <v>22</v>
      </c>
      <c r="AI98" t="s">
        <v>22</v>
      </c>
      <c r="AJ98">
        <v>212803</v>
      </c>
    </row>
    <row r="99" spans="1:36" x14ac:dyDescent="0.2">
      <c r="A99">
        <v>244778</v>
      </c>
      <c r="B99" t="s">
        <v>22</v>
      </c>
      <c r="C99" s="4">
        <v>44762.192674502316</v>
      </c>
      <c r="D99" s="4">
        <v>44762.19267434028</v>
      </c>
      <c r="E99" s="4" t="s">
        <v>22</v>
      </c>
      <c r="F99" t="s">
        <v>428</v>
      </c>
      <c r="G99">
        <v>11</v>
      </c>
      <c r="H99" t="s">
        <v>346</v>
      </c>
      <c r="I99" s="14">
        <f>IFERROR(_xlfn.XLOOKUP(H99,'SDD Statistiques offres'!G:G,'SDD Statistiques offres'!D:D),0)</f>
        <v>0</v>
      </c>
      <c r="J99" t="str">
        <f>IFERROR(VLOOKUP(H99,'SDD Statistiques offres'!G:O,2,0),"")</f>
        <v/>
      </c>
      <c r="K99" t="str">
        <f>IFERROR(VLOOKUP(H99,'SDD Statistiques offres'!G:O,5,0),"")</f>
        <v/>
      </c>
      <c r="L99" t="str">
        <f>IFERROR(VLOOKUP(H99,'SDD Statistiques offres'!G:O,9,0),"")</f>
        <v/>
      </c>
      <c r="M99" t="s">
        <v>429</v>
      </c>
      <c r="N99" t="s">
        <v>429</v>
      </c>
      <c r="O99" t="s">
        <v>429</v>
      </c>
      <c r="P99" t="s">
        <v>413</v>
      </c>
      <c r="Q99" t="s">
        <v>411</v>
      </c>
      <c r="R99">
        <f t="shared" si="5"/>
        <v>8</v>
      </c>
      <c r="S99">
        <f>COUNTIFS(H:H,H99,P:P,"Attente retour opérationnel suite envoi CV pour avis")</f>
        <v>0</v>
      </c>
      <c r="T99">
        <f>COUNTIFS(H:H,H99,P:P,"Proposition d'embauche envoyée")</f>
        <v>0</v>
      </c>
      <c r="U99">
        <f>COUNTIFS(H:H,H99,P:P,"Embauché")</f>
        <v>0</v>
      </c>
      <c r="V99" s="9">
        <v>44762.192673229169</v>
      </c>
      <c r="W99" s="9">
        <f t="shared" si="4"/>
        <v>44762.192673229169</v>
      </c>
      <c r="X99" s="4">
        <v>44762.192674502316</v>
      </c>
      <c r="Y99" s="4">
        <v>44762.10934116898</v>
      </c>
      <c r="Z99">
        <v>212804</v>
      </c>
      <c r="AA99" t="s">
        <v>408</v>
      </c>
      <c r="AB99" t="s">
        <v>435</v>
      </c>
      <c r="AC99" t="s">
        <v>435</v>
      </c>
      <c r="AD99" t="s">
        <v>409</v>
      </c>
      <c r="AE99" t="s">
        <v>22</v>
      </c>
      <c r="AF99" t="s">
        <v>22</v>
      </c>
      <c r="AG99" t="s">
        <v>22</v>
      </c>
      <c r="AH99" t="s">
        <v>22</v>
      </c>
      <c r="AI99" t="s">
        <v>22</v>
      </c>
      <c r="AJ99">
        <v>212804</v>
      </c>
    </row>
    <row r="100" spans="1:36" x14ac:dyDescent="0.2">
      <c r="A100">
        <v>244767</v>
      </c>
      <c r="B100" t="s">
        <v>22</v>
      </c>
      <c r="C100" s="4">
        <v>44762.12548873842</v>
      </c>
      <c r="D100" s="4">
        <v>44762.125488576385</v>
      </c>
      <c r="E100" s="4" t="s">
        <v>22</v>
      </c>
      <c r="F100" t="s">
        <v>428</v>
      </c>
      <c r="G100">
        <v>10</v>
      </c>
      <c r="H100" t="s">
        <v>212</v>
      </c>
      <c r="I100" s="14">
        <f>IFERROR(_xlfn.XLOOKUP(H100,'SDD Statistiques offres'!G:G,'SDD Statistiques offres'!D:D),0)</f>
        <v>44651.625708483793</v>
      </c>
      <c r="J100" t="str">
        <f>IFERROR(VLOOKUP(H100,'SDD Statistiques offres'!G:O,2,0),"")</f>
        <v>Diffusée</v>
      </c>
      <c r="K100" t="str">
        <f>IFERROR(VLOOKUP(H100,'SDD Statistiques offres'!G:O,5,0),"")</f>
        <v>INGENIEUR D'ETUDES H/F</v>
      </c>
      <c r="L100">
        <f>IFERROR(VLOOKUP(H100,'SDD Statistiques offres'!G:O,9,0),"")</f>
        <v>1026</v>
      </c>
      <c r="M100" t="s">
        <v>430</v>
      </c>
      <c r="N100" t="s">
        <v>430</v>
      </c>
      <c r="O100" t="s">
        <v>430</v>
      </c>
      <c r="P100" t="s">
        <v>413</v>
      </c>
      <c r="Q100" t="s">
        <v>411</v>
      </c>
      <c r="R100">
        <f t="shared" si="5"/>
        <v>2</v>
      </c>
      <c r="S100">
        <f>COUNTIFS(H:H,H100,P:P,"Attente retour opérationnel suite envoi CV pour avis")</f>
        <v>0</v>
      </c>
      <c r="T100">
        <f>COUNTIFS(H:H,H100,P:P,"Proposition d'embauche envoyée")</f>
        <v>0</v>
      </c>
      <c r="U100">
        <f>COUNTIFS(H:H,H100,P:P,"Embauché")</f>
        <v>0</v>
      </c>
      <c r="V100" s="9">
        <v>44756.724833761575</v>
      </c>
      <c r="W100" s="9">
        <f t="shared" si="4"/>
        <v>44756.724833761575</v>
      </c>
      <c r="X100" s="4">
        <v>44762.12548873842</v>
      </c>
      <c r="Y100" s="4">
        <v>44762.042155405092</v>
      </c>
      <c r="Z100">
        <v>212348</v>
      </c>
      <c r="AA100" t="s">
        <v>408</v>
      </c>
      <c r="AB100" t="s">
        <v>405</v>
      </c>
      <c r="AC100" t="s">
        <v>405</v>
      </c>
      <c r="AD100" t="s">
        <v>409</v>
      </c>
      <c r="AE100" t="s">
        <v>22</v>
      </c>
      <c r="AF100" t="s">
        <v>22</v>
      </c>
      <c r="AG100" t="s">
        <v>22</v>
      </c>
      <c r="AH100" t="s">
        <v>22</v>
      </c>
      <c r="AI100" t="s">
        <v>22</v>
      </c>
      <c r="AJ100">
        <v>212348</v>
      </c>
    </row>
    <row r="101" spans="1:36" x14ac:dyDescent="0.2">
      <c r="A101">
        <v>244768</v>
      </c>
      <c r="B101" t="s">
        <v>22</v>
      </c>
      <c r="C101" s="4">
        <v>44762.130354085646</v>
      </c>
      <c r="D101" s="4">
        <v>44762.130353900458</v>
      </c>
      <c r="E101" s="4" t="s">
        <v>22</v>
      </c>
      <c r="F101" t="s">
        <v>428</v>
      </c>
      <c r="G101">
        <v>12</v>
      </c>
      <c r="H101" t="s">
        <v>363</v>
      </c>
      <c r="I101" s="14">
        <f>IFERROR(_xlfn.XLOOKUP(H101,'SDD Statistiques offres'!G:G,'SDD Statistiques offres'!D:D),0)</f>
        <v>0</v>
      </c>
      <c r="J101" t="str">
        <f>IFERROR(VLOOKUP(H101,'SDD Statistiques offres'!G:O,2,0),"")</f>
        <v/>
      </c>
      <c r="K101" t="str">
        <f>IFERROR(VLOOKUP(H101,'SDD Statistiques offres'!G:O,5,0),"")</f>
        <v/>
      </c>
      <c r="L101" t="str">
        <f>IFERROR(VLOOKUP(H101,'SDD Statistiques offres'!G:O,9,0),"")</f>
        <v/>
      </c>
      <c r="M101" t="s">
        <v>431</v>
      </c>
      <c r="N101" t="s">
        <v>431</v>
      </c>
      <c r="O101" t="s">
        <v>431</v>
      </c>
      <c r="P101" t="s">
        <v>413</v>
      </c>
      <c r="Q101" t="s">
        <v>411</v>
      </c>
      <c r="R101">
        <f t="shared" si="5"/>
        <v>2</v>
      </c>
      <c r="S101">
        <f>COUNTIFS(H:H,H101,P:P,"Attente retour opérationnel suite envoi CV pour avis")</f>
        <v>0</v>
      </c>
      <c r="T101">
        <f>COUNTIFS(H:H,H101,P:P,"Proposition d'embauche envoyée")</f>
        <v>0</v>
      </c>
      <c r="U101">
        <f>COUNTIFS(H:H,H101,P:P,"Embauché")</f>
        <v>0</v>
      </c>
      <c r="V101" s="9">
        <v>44762.130352083332</v>
      </c>
      <c r="W101" s="9">
        <f t="shared" si="4"/>
        <v>44762.130352083332</v>
      </c>
      <c r="X101" s="4">
        <v>44762.130354085646</v>
      </c>
      <c r="Y101" s="4">
        <v>44762.04702056713</v>
      </c>
      <c r="Z101">
        <v>212796</v>
      </c>
      <c r="AA101" t="s">
        <v>408</v>
      </c>
      <c r="AB101" t="s">
        <v>428</v>
      </c>
      <c r="AC101" t="s">
        <v>428</v>
      </c>
      <c r="AD101" t="s">
        <v>409</v>
      </c>
      <c r="AE101" t="s">
        <v>22</v>
      </c>
      <c r="AF101" t="s">
        <v>22</v>
      </c>
      <c r="AG101" t="s">
        <v>22</v>
      </c>
      <c r="AH101" t="s">
        <v>22</v>
      </c>
      <c r="AI101" t="s">
        <v>22</v>
      </c>
      <c r="AJ101">
        <v>212796</v>
      </c>
    </row>
    <row r="102" spans="1:36" x14ac:dyDescent="0.2">
      <c r="A102">
        <v>244769</v>
      </c>
      <c r="B102" t="s">
        <v>22</v>
      </c>
      <c r="C102" s="4">
        <v>44762.131308217591</v>
      </c>
      <c r="D102" s="4">
        <v>44762.131308020827</v>
      </c>
      <c r="E102" s="4" t="s">
        <v>22</v>
      </c>
      <c r="F102" t="s">
        <v>428</v>
      </c>
      <c r="G102">
        <v>15</v>
      </c>
      <c r="H102" t="s">
        <v>116</v>
      </c>
      <c r="I102" s="14">
        <f>IFERROR(_xlfn.XLOOKUP(H102,'SDD Statistiques offres'!G:G,'SDD Statistiques offres'!D:D),0)</f>
        <v>44743.42338414352</v>
      </c>
      <c r="J102" t="str">
        <f>IFERROR(VLOOKUP(H102,'SDD Statistiques offres'!G:O,2,0),"")</f>
        <v>Diffusée</v>
      </c>
      <c r="K102" t="str">
        <f>IFERROR(VLOOKUP(H102,'SDD Statistiques offres'!G:O,5,0),"")</f>
        <v>OPERATEUR AMIANTE ACQPA H/F</v>
      </c>
      <c r="L102">
        <f>IFERROR(VLOOKUP(H102,'SDD Statistiques offres'!G:O,9,0),"")</f>
        <v>1087</v>
      </c>
      <c r="M102" t="s">
        <v>432</v>
      </c>
      <c r="N102" t="s">
        <v>432</v>
      </c>
      <c r="O102" t="s">
        <v>432</v>
      </c>
      <c r="P102" t="s">
        <v>413</v>
      </c>
      <c r="Q102" t="s">
        <v>411</v>
      </c>
      <c r="R102">
        <f t="shared" si="5"/>
        <v>1</v>
      </c>
      <c r="S102">
        <f>COUNTIFS(H:H,H102,P:P,"Attente retour opérationnel suite envoi CV pour avis")</f>
        <v>0</v>
      </c>
      <c r="T102">
        <f>COUNTIFS(H:H,H102,P:P,"Proposition d'embauche envoyée")</f>
        <v>0</v>
      </c>
      <c r="U102">
        <f>COUNTIFS(H:H,H102,P:P,"Embauché")</f>
        <v>0</v>
      </c>
      <c r="V102" s="9">
        <v>44761.706282210653</v>
      </c>
      <c r="W102" s="9">
        <f t="shared" si="4"/>
        <v>44761.706282210653</v>
      </c>
      <c r="X102" s="4">
        <v>44762.131308020827</v>
      </c>
      <c r="Y102" s="4">
        <v>44762.047974687499</v>
      </c>
      <c r="Z102">
        <v>212748</v>
      </c>
      <c r="AA102" t="s">
        <v>408</v>
      </c>
      <c r="AB102" t="s">
        <v>429</v>
      </c>
      <c r="AC102" t="s">
        <v>429</v>
      </c>
      <c r="AD102" t="s">
        <v>409</v>
      </c>
      <c r="AE102" t="s">
        <v>22</v>
      </c>
      <c r="AF102" t="s">
        <v>22</v>
      </c>
      <c r="AG102" t="s">
        <v>22</v>
      </c>
      <c r="AH102" t="s">
        <v>22</v>
      </c>
      <c r="AI102" t="s">
        <v>22</v>
      </c>
      <c r="AJ102">
        <v>212748</v>
      </c>
    </row>
    <row r="103" spans="1:36" x14ac:dyDescent="0.2">
      <c r="A103">
        <v>244770</v>
      </c>
      <c r="B103" t="s">
        <v>22</v>
      </c>
      <c r="C103" s="4">
        <v>44762.13863105324</v>
      </c>
      <c r="D103" s="4">
        <v>44762.138630868052</v>
      </c>
      <c r="E103" s="4" t="s">
        <v>22</v>
      </c>
      <c r="F103" t="s">
        <v>428</v>
      </c>
      <c r="G103">
        <v>12</v>
      </c>
      <c r="H103" t="s">
        <v>348</v>
      </c>
      <c r="I103" s="14">
        <f>IFERROR(_xlfn.XLOOKUP(H103,'SDD Statistiques offres'!G:G,'SDD Statistiques offres'!D:D),0)</f>
        <v>0</v>
      </c>
      <c r="J103" t="str">
        <f>IFERROR(VLOOKUP(H103,'SDD Statistiques offres'!G:O,2,0),"")</f>
        <v/>
      </c>
      <c r="K103" t="str">
        <f>IFERROR(VLOOKUP(H103,'SDD Statistiques offres'!G:O,5,0),"")</f>
        <v/>
      </c>
      <c r="L103" t="str">
        <f>IFERROR(VLOOKUP(H103,'SDD Statistiques offres'!G:O,9,0),"")</f>
        <v/>
      </c>
      <c r="M103" t="s">
        <v>433</v>
      </c>
      <c r="N103" t="s">
        <v>433</v>
      </c>
      <c r="O103" t="s">
        <v>433</v>
      </c>
      <c r="P103" t="s">
        <v>413</v>
      </c>
      <c r="Q103" t="s">
        <v>411</v>
      </c>
      <c r="R103">
        <f t="shared" si="5"/>
        <v>3</v>
      </c>
      <c r="S103">
        <f>COUNTIFS(H:H,H103,P:P,"Attente retour opérationnel suite envoi CV pour avis")</f>
        <v>0</v>
      </c>
      <c r="T103">
        <f>COUNTIFS(H:H,H103,P:P,"Proposition d'embauche envoyée")</f>
        <v>0</v>
      </c>
      <c r="U103">
        <f>COUNTIFS(H:H,H103,P:P,"Embauché")</f>
        <v>0</v>
      </c>
      <c r="V103" s="9">
        <v>44762.138629594905</v>
      </c>
      <c r="W103" s="9">
        <f t="shared" si="4"/>
        <v>44762.138629594905</v>
      </c>
      <c r="X103" s="4">
        <v>44762.138630868052</v>
      </c>
      <c r="Y103" s="4">
        <v>44762.055297534724</v>
      </c>
      <c r="Z103">
        <v>212797</v>
      </c>
      <c r="AA103" t="s">
        <v>408</v>
      </c>
      <c r="AB103" t="s">
        <v>430</v>
      </c>
      <c r="AC103" t="s">
        <v>430</v>
      </c>
      <c r="AD103" t="s">
        <v>409</v>
      </c>
      <c r="AE103" t="s">
        <v>22</v>
      </c>
      <c r="AF103" t="s">
        <v>22</v>
      </c>
      <c r="AG103" t="s">
        <v>22</v>
      </c>
      <c r="AH103" t="s">
        <v>22</v>
      </c>
      <c r="AI103" t="s">
        <v>22</v>
      </c>
      <c r="AJ103">
        <v>212797</v>
      </c>
    </row>
    <row r="104" spans="1:36" x14ac:dyDescent="0.2">
      <c r="A104">
        <v>244771</v>
      </c>
      <c r="B104" t="s">
        <v>22</v>
      </c>
      <c r="C104" s="4">
        <v>44762.142721562501</v>
      </c>
      <c r="D104" s="4">
        <v>44762.142721215278</v>
      </c>
      <c r="E104" s="4">
        <v>44762.361329710649</v>
      </c>
      <c r="F104" t="s">
        <v>428</v>
      </c>
      <c r="G104">
        <v>16</v>
      </c>
      <c r="H104" t="s">
        <v>175</v>
      </c>
      <c r="I104" s="14">
        <f>IFERROR(_xlfn.XLOOKUP(H104,'SDD Statistiques offres'!G:G,'SDD Statistiques offres'!D:D),0)</f>
        <v>44704.668208067131</v>
      </c>
      <c r="J104" t="str">
        <f>IFERROR(VLOOKUP(H104,'SDD Statistiques offres'!G:O,2,0),"")</f>
        <v>Diffusée</v>
      </c>
      <c r="K104" t="str">
        <f>IFERROR(VLOOKUP(H104,'SDD Statistiques offres'!G:O,5,0),"")</f>
        <v>INGENIEUR D'ETUDES H/F</v>
      </c>
      <c r="L104">
        <f>IFERROR(VLOOKUP(H104,'SDD Statistiques offres'!G:O,9,0),"")</f>
        <v>1028</v>
      </c>
      <c r="M104" t="s">
        <v>434</v>
      </c>
      <c r="N104" t="s">
        <v>434</v>
      </c>
      <c r="O104" t="s">
        <v>434</v>
      </c>
      <c r="P104" t="s">
        <v>406</v>
      </c>
      <c r="Q104" t="s">
        <v>411</v>
      </c>
      <c r="R104">
        <f t="shared" si="5"/>
        <v>4</v>
      </c>
      <c r="S104">
        <f>COUNTIFS(H:H,H104,P:P,"Attente retour opérationnel suite envoi CV pour avis")</f>
        <v>0</v>
      </c>
      <c r="T104">
        <f>COUNTIFS(H:H,H104,P:P,"Proposition d'embauche envoyée")</f>
        <v>0</v>
      </c>
      <c r="U104">
        <f>COUNTIFS(H:H,H104,P:P,"Embauché")</f>
        <v>0</v>
      </c>
      <c r="V104" s="9">
        <v>44509.970874421299</v>
      </c>
      <c r="W104" s="9">
        <f t="shared" si="4"/>
        <v>44509.970874421299</v>
      </c>
      <c r="X104" s="4">
        <v>44762.361327164355</v>
      </c>
      <c r="Y104" s="4">
        <v>44762.059388078706</v>
      </c>
      <c r="Z104">
        <v>171649</v>
      </c>
      <c r="AA104" t="s">
        <v>408</v>
      </c>
      <c r="AB104" t="s">
        <v>431</v>
      </c>
      <c r="AC104" t="s">
        <v>431</v>
      </c>
      <c r="AD104" t="s">
        <v>409</v>
      </c>
      <c r="AE104" t="s">
        <v>22</v>
      </c>
      <c r="AF104" t="s">
        <v>22</v>
      </c>
      <c r="AG104" t="s">
        <v>22</v>
      </c>
      <c r="AH104" t="s">
        <v>22</v>
      </c>
      <c r="AI104" t="s">
        <v>22</v>
      </c>
      <c r="AJ104">
        <v>171649</v>
      </c>
    </row>
    <row r="105" spans="1:36" x14ac:dyDescent="0.2">
      <c r="A105">
        <v>244772</v>
      </c>
      <c r="B105" t="s">
        <v>22</v>
      </c>
      <c r="C105" s="4">
        <v>44762.145170370371</v>
      </c>
      <c r="D105" s="4">
        <v>44762.145170173608</v>
      </c>
      <c r="E105" s="4" t="s">
        <v>22</v>
      </c>
      <c r="F105" t="s">
        <v>428</v>
      </c>
      <c r="G105">
        <v>14</v>
      </c>
      <c r="H105" t="s">
        <v>353</v>
      </c>
      <c r="I105" s="14">
        <f>IFERROR(_xlfn.XLOOKUP(H105,'SDD Statistiques offres'!G:G,'SDD Statistiques offres'!D:D),0)</f>
        <v>0</v>
      </c>
      <c r="J105" t="str">
        <f>IFERROR(VLOOKUP(H105,'SDD Statistiques offres'!G:O,2,0),"")</f>
        <v/>
      </c>
      <c r="K105" t="str">
        <f>IFERROR(VLOOKUP(H105,'SDD Statistiques offres'!G:O,5,0),"")</f>
        <v/>
      </c>
      <c r="L105" t="str">
        <f>IFERROR(VLOOKUP(H105,'SDD Statistiques offres'!G:O,9,0),"")</f>
        <v/>
      </c>
      <c r="M105" t="s">
        <v>435</v>
      </c>
      <c r="N105" t="s">
        <v>435</v>
      </c>
      <c r="O105" t="s">
        <v>435</v>
      </c>
      <c r="P105" t="s">
        <v>413</v>
      </c>
      <c r="Q105" t="s">
        <v>411</v>
      </c>
      <c r="R105">
        <f t="shared" si="5"/>
        <v>3</v>
      </c>
      <c r="S105">
        <f>COUNTIFS(H:H,H105,P:P,"Attente retour opérationnel suite envoi CV pour avis")</f>
        <v>0</v>
      </c>
      <c r="T105">
        <f>COUNTIFS(H:H,H105,P:P,"Proposition d'embauche envoyée")</f>
        <v>0</v>
      </c>
      <c r="U105">
        <f>COUNTIFS(H:H,H105,P:P,"Embauché")</f>
        <v>0</v>
      </c>
      <c r="V105" s="9">
        <v>44762.145169097217</v>
      </c>
      <c r="W105" s="9">
        <f t="shared" si="4"/>
        <v>44762.145169097217</v>
      </c>
      <c r="X105" s="4">
        <v>44762.145170370371</v>
      </c>
      <c r="Y105" s="4">
        <v>44762.061837037043</v>
      </c>
      <c r="Z105">
        <v>212798</v>
      </c>
      <c r="AA105" t="s">
        <v>408</v>
      </c>
      <c r="AB105" t="s">
        <v>432</v>
      </c>
      <c r="AC105" t="s">
        <v>432</v>
      </c>
      <c r="AD105" t="s">
        <v>409</v>
      </c>
      <c r="AE105" t="s">
        <v>22</v>
      </c>
      <c r="AF105" t="s">
        <v>22</v>
      </c>
      <c r="AG105" t="s">
        <v>22</v>
      </c>
      <c r="AH105" t="s">
        <v>22</v>
      </c>
      <c r="AI105" t="s">
        <v>22</v>
      </c>
      <c r="AJ105">
        <v>212798</v>
      </c>
    </row>
    <row r="106" spans="1:36" x14ac:dyDescent="0.2">
      <c r="A106">
        <v>244761</v>
      </c>
      <c r="B106" t="s">
        <v>22</v>
      </c>
      <c r="C106" s="4">
        <v>44762.092889386578</v>
      </c>
      <c r="D106" s="4">
        <v>44762.092889201391</v>
      </c>
      <c r="E106" s="4" t="s">
        <v>22</v>
      </c>
      <c r="F106" t="s">
        <v>428</v>
      </c>
      <c r="G106">
        <v>17</v>
      </c>
      <c r="H106" t="s">
        <v>346</v>
      </c>
      <c r="I106" s="14">
        <f>IFERROR(_xlfn.XLOOKUP(H106,'SDD Statistiques offres'!G:G,'SDD Statistiques offres'!D:D),0)</f>
        <v>0</v>
      </c>
      <c r="J106" t="str">
        <f>IFERROR(VLOOKUP(H106,'SDD Statistiques offres'!G:O,2,0),"")</f>
        <v/>
      </c>
      <c r="K106" t="str">
        <f>IFERROR(VLOOKUP(H106,'SDD Statistiques offres'!G:O,5,0),"")</f>
        <v/>
      </c>
      <c r="L106" t="str">
        <f>IFERROR(VLOOKUP(H106,'SDD Statistiques offres'!G:O,9,0),"")</f>
        <v/>
      </c>
      <c r="M106" t="s">
        <v>428</v>
      </c>
      <c r="N106" t="s">
        <v>428</v>
      </c>
      <c r="O106" t="s">
        <v>428</v>
      </c>
      <c r="P106" t="s">
        <v>413</v>
      </c>
      <c r="Q106" t="s">
        <v>411</v>
      </c>
      <c r="R106">
        <f t="shared" si="5"/>
        <v>8</v>
      </c>
      <c r="S106">
        <f>COUNTIFS(H:H,H106,P:P,"Attente retour opérationnel suite envoi CV pour avis")</f>
        <v>0</v>
      </c>
      <c r="T106">
        <f>COUNTIFS(H:H,H106,P:P,"Proposition d'embauche envoyée")</f>
        <v>0</v>
      </c>
      <c r="U106">
        <f>COUNTIFS(H:H,H106,P:P,"Embauché")</f>
        <v>0</v>
      </c>
      <c r="V106" s="9">
        <v>44762.092886770835</v>
      </c>
      <c r="W106" s="9">
        <f t="shared" si="4"/>
        <v>44762.092886770835</v>
      </c>
      <c r="X106" s="4">
        <v>44762.092889386578</v>
      </c>
      <c r="Y106" s="4">
        <v>44762.009555868055</v>
      </c>
      <c r="Z106">
        <v>212791</v>
      </c>
      <c r="AA106" t="s">
        <v>408</v>
      </c>
      <c r="AB106" t="s">
        <v>433</v>
      </c>
      <c r="AC106" t="s">
        <v>433</v>
      </c>
      <c r="AD106" t="s">
        <v>409</v>
      </c>
      <c r="AE106" t="s">
        <v>22</v>
      </c>
      <c r="AF106" t="s">
        <v>22</v>
      </c>
      <c r="AG106" t="s">
        <v>22</v>
      </c>
      <c r="AH106" t="s">
        <v>22</v>
      </c>
      <c r="AI106" t="s">
        <v>22</v>
      </c>
      <c r="AJ106">
        <v>212791</v>
      </c>
    </row>
    <row r="107" spans="1:36" x14ac:dyDescent="0.2">
      <c r="A107">
        <v>244762</v>
      </c>
      <c r="B107" t="s">
        <v>22</v>
      </c>
      <c r="C107" s="4">
        <v>44762.102979317133</v>
      </c>
      <c r="D107" s="4">
        <v>44762.102979131945</v>
      </c>
      <c r="E107" s="4" t="s">
        <v>22</v>
      </c>
      <c r="F107" t="s">
        <v>428</v>
      </c>
      <c r="G107">
        <v>12</v>
      </c>
      <c r="H107" t="s">
        <v>367</v>
      </c>
      <c r="I107" s="14">
        <f>IFERROR(_xlfn.XLOOKUP(H107,'SDD Statistiques offres'!G:G,'SDD Statistiques offres'!D:D),0)</f>
        <v>0</v>
      </c>
      <c r="J107" t="str">
        <f>IFERROR(VLOOKUP(H107,'SDD Statistiques offres'!G:O,2,0),"")</f>
        <v/>
      </c>
      <c r="K107" t="str">
        <f>IFERROR(VLOOKUP(H107,'SDD Statistiques offres'!G:O,5,0),"")</f>
        <v/>
      </c>
      <c r="L107" t="str">
        <f>IFERROR(VLOOKUP(H107,'SDD Statistiques offres'!G:O,9,0),"")</f>
        <v/>
      </c>
      <c r="M107" t="s">
        <v>429</v>
      </c>
      <c r="N107" t="s">
        <v>429</v>
      </c>
      <c r="O107" t="s">
        <v>429</v>
      </c>
      <c r="P107" t="s">
        <v>413</v>
      </c>
      <c r="Q107" t="s">
        <v>411</v>
      </c>
      <c r="R107">
        <f t="shared" si="5"/>
        <v>2</v>
      </c>
      <c r="S107">
        <f>COUNTIFS(H:H,H107,P:P,"Attente retour opérationnel suite envoi CV pour avis")</f>
        <v>0</v>
      </c>
      <c r="T107">
        <f>COUNTIFS(H:H,H107,P:P,"Proposition d'embauche envoyée")</f>
        <v>0</v>
      </c>
      <c r="U107">
        <f>COUNTIFS(H:H,H107,P:P,"Embauché")</f>
        <v>0</v>
      </c>
      <c r="V107" s="9">
        <v>44762.102977002316</v>
      </c>
      <c r="W107" s="9">
        <f t="shared" si="4"/>
        <v>44762.102977002316</v>
      </c>
      <c r="X107" s="4">
        <v>44762.102979131945</v>
      </c>
      <c r="Y107" s="4">
        <v>44762.019645798609</v>
      </c>
      <c r="Z107">
        <v>212792</v>
      </c>
      <c r="AA107" t="s">
        <v>408</v>
      </c>
      <c r="AB107" t="s">
        <v>434</v>
      </c>
      <c r="AC107" t="s">
        <v>434</v>
      </c>
      <c r="AD107" t="s">
        <v>409</v>
      </c>
      <c r="AE107" t="s">
        <v>22</v>
      </c>
      <c r="AF107" t="s">
        <v>22</v>
      </c>
      <c r="AG107" t="s">
        <v>22</v>
      </c>
      <c r="AH107" t="s">
        <v>22</v>
      </c>
      <c r="AI107" t="s">
        <v>22</v>
      </c>
      <c r="AJ107">
        <v>212792</v>
      </c>
    </row>
    <row r="108" spans="1:36" x14ac:dyDescent="0.2">
      <c r="A108">
        <v>244763</v>
      </c>
      <c r="B108" t="s">
        <v>22</v>
      </c>
      <c r="C108" s="4">
        <v>44762.105121145833</v>
      </c>
      <c r="D108" s="4">
        <v>44762.105120983797</v>
      </c>
      <c r="E108" s="4" t="s">
        <v>22</v>
      </c>
      <c r="F108" t="s">
        <v>428</v>
      </c>
      <c r="G108">
        <v>12</v>
      </c>
      <c r="H108" t="s">
        <v>173</v>
      </c>
      <c r="I108" s="14">
        <f>IFERROR(_xlfn.XLOOKUP(H108,'SDD Statistiques offres'!G:G,'SDD Statistiques offres'!D:D),0)</f>
        <v>44663.417980208331</v>
      </c>
      <c r="J108" t="str">
        <f>IFERROR(VLOOKUP(H108,'SDD Statistiques offres'!G:O,2,0),"")</f>
        <v>Diffusée</v>
      </c>
      <c r="K108" t="str">
        <f>IFERROR(VLOOKUP(H108,'SDD Statistiques offres'!G:O,5,0),"")</f>
        <v>OPERATEUR AMIANTE ACQPA H/F</v>
      </c>
      <c r="L108">
        <f>IFERROR(VLOOKUP(H108,'SDD Statistiques offres'!G:O,9,0),"")</f>
        <v>1100</v>
      </c>
      <c r="M108" t="s">
        <v>430</v>
      </c>
      <c r="N108" t="s">
        <v>430</v>
      </c>
      <c r="O108" t="s">
        <v>430</v>
      </c>
      <c r="P108" t="s">
        <v>413</v>
      </c>
      <c r="Q108" t="s">
        <v>411</v>
      </c>
      <c r="R108">
        <f t="shared" si="5"/>
        <v>2</v>
      </c>
      <c r="S108">
        <f>COUNTIFS(H:H,H108,P:P,"Attente retour opérationnel suite envoi CV pour avis")</f>
        <v>0</v>
      </c>
      <c r="T108">
        <f>COUNTIFS(H:H,H108,P:P,"Proposition d'embauche envoyée")</f>
        <v>0</v>
      </c>
      <c r="U108">
        <f>COUNTIFS(H:H,H108,P:P,"Embauché")</f>
        <v>0</v>
      </c>
      <c r="V108" s="9">
        <v>44762.105119525462</v>
      </c>
      <c r="W108" s="9">
        <f t="shared" si="4"/>
        <v>44762.105119525462</v>
      </c>
      <c r="X108" s="4">
        <v>44762.105121145833</v>
      </c>
      <c r="Y108" s="4">
        <v>44762.021787650461</v>
      </c>
      <c r="Z108">
        <v>212793</v>
      </c>
      <c r="AA108" t="s">
        <v>408</v>
      </c>
      <c r="AB108" t="s">
        <v>435</v>
      </c>
      <c r="AC108" t="s">
        <v>435</v>
      </c>
      <c r="AD108" t="s">
        <v>409</v>
      </c>
      <c r="AE108" t="s">
        <v>22</v>
      </c>
      <c r="AF108" t="s">
        <v>22</v>
      </c>
      <c r="AG108" t="s">
        <v>22</v>
      </c>
      <c r="AH108" t="s">
        <v>22</v>
      </c>
      <c r="AI108" t="s">
        <v>22</v>
      </c>
      <c r="AJ108">
        <v>212793</v>
      </c>
    </row>
    <row r="109" spans="1:36" x14ac:dyDescent="0.2">
      <c r="A109">
        <v>244764</v>
      </c>
      <c r="B109" t="s">
        <v>22</v>
      </c>
      <c r="C109" s="4">
        <v>44762.113748530093</v>
      </c>
      <c r="D109" s="4">
        <v>44762.113748379634</v>
      </c>
      <c r="E109" s="4" t="s">
        <v>22</v>
      </c>
      <c r="F109" t="s">
        <v>428</v>
      </c>
      <c r="G109">
        <v>14</v>
      </c>
      <c r="H109" t="s">
        <v>371</v>
      </c>
      <c r="I109" s="14">
        <f>IFERROR(_xlfn.XLOOKUP(H109,'SDD Statistiques offres'!G:G,'SDD Statistiques offres'!D:D),0)</f>
        <v>0</v>
      </c>
      <c r="J109" t="str">
        <f>IFERROR(VLOOKUP(H109,'SDD Statistiques offres'!G:O,2,0),"")</f>
        <v/>
      </c>
      <c r="K109" t="str">
        <f>IFERROR(VLOOKUP(H109,'SDD Statistiques offres'!G:O,5,0),"")</f>
        <v/>
      </c>
      <c r="L109" t="str">
        <f>IFERROR(VLOOKUP(H109,'SDD Statistiques offres'!G:O,9,0),"")</f>
        <v/>
      </c>
      <c r="M109" t="s">
        <v>431</v>
      </c>
      <c r="N109" t="s">
        <v>431</v>
      </c>
      <c r="O109" t="s">
        <v>431</v>
      </c>
      <c r="P109" t="s">
        <v>413</v>
      </c>
      <c r="Q109" t="s">
        <v>411</v>
      </c>
      <c r="R109">
        <f t="shared" si="5"/>
        <v>1</v>
      </c>
      <c r="S109">
        <f>COUNTIFS(H:H,H109,P:P,"Attente retour opérationnel suite envoi CV pour avis")</f>
        <v>0</v>
      </c>
      <c r="T109">
        <f>COUNTIFS(H:H,H109,P:P,"Proposition d'embauche envoyée")</f>
        <v>0</v>
      </c>
      <c r="U109">
        <f>COUNTIFS(H:H,H109,P:P,"Embauché")</f>
        <v>0</v>
      </c>
      <c r="V109" s="9">
        <v>44359.115016747688</v>
      </c>
      <c r="W109" s="9">
        <f t="shared" si="4"/>
        <v>44359.115016747688</v>
      </c>
      <c r="X109" s="4">
        <v>44762.113748379634</v>
      </c>
      <c r="Y109" s="4">
        <v>44762.030415046298</v>
      </c>
      <c r="Z109">
        <v>152898</v>
      </c>
      <c r="AA109" t="s">
        <v>408</v>
      </c>
      <c r="AB109" t="s">
        <v>405</v>
      </c>
      <c r="AC109" t="s">
        <v>405</v>
      </c>
      <c r="AD109" t="s">
        <v>409</v>
      </c>
      <c r="AE109" t="s">
        <v>22</v>
      </c>
      <c r="AF109" t="s">
        <v>22</v>
      </c>
      <c r="AG109" t="s">
        <v>22</v>
      </c>
      <c r="AH109" t="s">
        <v>22</v>
      </c>
      <c r="AI109" t="s">
        <v>22</v>
      </c>
      <c r="AJ109">
        <v>152898</v>
      </c>
    </row>
    <row r="110" spans="1:36" x14ac:dyDescent="0.2">
      <c r="A110">
        <v>244765</v>
      </c>
      <c r="B110" t="s">
        <v>22</v>
      </c>
      <c r="C110" s="4">
        <v>44762.114547604164</v>
      </c>
      <c r="D110" s="4">
        <v>44762.114547453704</v>
      </c>
      <c r="E110" s="4" t="s">
        <v>22</v>
      </c>
      <c r="F110" t="s">
        <v>428</v>
      </c>
      <c r="G110">
        <v>11</v>
      </c>
      <c r="H110" t="s">
        <v>333</v>
      </c>
      <c r="I110" s="14">
        <f>IFERROR(_xlfn.XLOOKUP(H110,'SDD Statistiques offres'!G:G,'SDD Statistiques offres'!D:D),0)</f>
        <v>0</v>
      </c>
      <c r="J110" t="str">
        <f>IFERROR(VLOOKUP(H110,'SDD Statistiques offres'!G:O,2,0),"")</f>
        <v/>
      </c>
      <c r="K110" t="str">
        <f>IFERROR(VLOOKUP(H110,'SDD Statistiques offres'!G:O,5,0),"")</f>
        <v/>
      </c>
      <c r="L110" t="str">
        <f>IFERROR(VLOOKUP(H110,'SDD Statistiques offres'!G:O,9,0),"")</f>
        <v/>
      </c>
      <c r="M110" t="s">
        <v>432</v>
      </c>
      <c r="N110" t="s">
        <v>432</v>
      </c>
      <c r="O110" t="s">
        <v>432</v>
      </c>
      <c r="P110" t="s">
        <v>413</v>
      </c>
      <c r="Q110" t="s">
        <v>411</v>
      </c>
      <c r="R110">
        <f t="shared" si="5"/>
        <v>4</v>
      </c>
      <c r="S110">
        <f>COUNTIFS(H:H,H110,P:P,"Attente retour opérationnel suite envoi CV pour avis")</f>
        <v>0</v>
      </c>
      <c r="T110">
        <f>COUNTIFS(H:H,H110,P:P,"Proposition d'embauche envoyée")</f>
        <v>0</v>
      </c>
      <c r="U110">
        <f>COUNTIFS(H:H,H110,P:P,"Embauché")</f>
        <v>0</v>
      </c>
      <c r="V110" s="9">
        <v>44762.114546180557</v>
      </c>
      <c r="W110" s="9">
        <f t="shared" si="4"/>
        <v>44762.114546180557</v>
      </c>
      <c r="X110" s="4">
        <v>44762.114547453704</v>
      </c>
      <c r="Y110" s="4">
        <v>44762.031214120369</v>
      </c>
      <c r="Z110">
        <v>212794</v>
      </c>
      <c r="AA110" t="s">
        <v>408</v>
      </c>
      <c r="AB110" t="s">
        <v>428</v>
      </c>
      <c r="AC110" t="s">
        <v>428</v>
      </c>
      <c r="AD110" t="s">
        <v>409</v>
      </c>
      <c r="AE110" t="s">
        <v>22</v>
      </c>
      <c r="AF110" t="s">
        <v>22</v>
      </c>
      <c r="AG110" t="s">
        <v>22</v>
      </c>
      <c r="AH110" t="s">
        <v>22</v>
      </c>
      <c r="AI110" t="s">
        <v>22</v>
      </c>
      <c r="AJ110">
        <v>212794</v>
      </c>
    </row>
    <row r="111" spans="1:36" x14ac:dyDescent="0.2">
      <c r="A111">
        <v>244766</v>
      </c>
      <c r="B111" t="s">
        <v>22</v>
      </c>
      <c r="C111" s="4">
        <v>44762.122939317131</v>
      </c>
      <c r="D111" s="4">
        <v>44762.122939120374</v>
      </c>
      <c r="E111" s="4" t="s">
        <v>22</v>
      </c>
      <c r="F111" t="s">
        <v>428</v>
      </c>
      <c r="G111">
        <v>16</v>
      </c>
      <c r="H111" t="s">
        <v>315</v>
      </c>
      <c r="I111" s="14">
        <f>IFERROR(_xlfn.XLOOKUP(H111,'SDD Statistiques offres'!G:G,'SDD Statistiques offres'!D:D),0)</f>
        <v>0</v>
      </c>
      <c r="J111" t="str">
        <f>IFERROR(VLOOKUP(H111,'SDD Statistiques offres'!G:O,2,0),"")</f>
        <v/>
      </c>
      <c r="K111" t="str">
        <f>IFERROR(VLOOKUP(H111,'SDD Statistiques offres'!G:O,5,0),"")</f>
        <v/>
      </c>
      <c r="L111" t="str">
        <f>IFERROR(VLOOKUP(H111,'SDD Statistiques offres'!G:O,9,0),"")</f>
        <v/>
      </c>
      <c r="M111" t="s">
        <v>433</v>
      </c>
      <c r="N111" t="s">
        <v>433</v>
      </c>
      <c r="O111" t="s">
        <v>433</v>
      </c>
      <c r="P111" t="s">
        <v>413</v>
      </c>
      <c r="Q111" t="s">
        <v>411</v>
      </c>
      <c r="R111">
        <f t="shared" si="5"/>
        <v>1</v>
      </c>
      <c r="S111">
        <f>COUNTIFS(H:H,H111,P:P,"Attente retour opérationnel suite envoi CV pour avis")</f>
        <v>0</v>
      </c>
      <c r="T111">
        <f>COUNTIFS(H:H,H111,P:P,"Proposition d'embauche envoyée")</f>
        <v>0</v>
      </c>
      <c r="U111">
        <f>COUNTIFS(H:H,H111,P:P,"Embauché")</f>
        <v>0</v>
      </c>
      <c r="V111" s="9">
        <v>44762.122938229171</v>
      </c>
      <c r="W111" s="9">
        <f t="shared" si="4"/>
        <v>44762.122938229171</v>
      </c>
      <c r="X111" s="4">
        <v>44762.122939317131</v>
      </c>
      <c r="Y111" s="4">
        <v>44762.039605590282</v>
      </c>
      <c r="Z111">
        <v>212795</v>
      </c>
      <c r="AA111" t="s">
        <v>22</v>
      </c>
      <c r="AB111" t="s">
        <v>429</v>
      </c>
      <c r="AC111" t="s">
        <v>429</v>
      </c>
      <c r="AD111" t="s">
        <v>409</v>
      </c>
      <c r="AE111" t="s">
        <v>22</v>
      </c>
      <c r="AF111" t="s">
        <v>22</v>
      </c>
      <c r="AG111" t="s">
        <v>44</v>
      </c>
      <c r="AH111" t="s">
        <v>22</v>
      </c>
      <c r="AI111" t="s">
        <v>22</v>
      </c>
      <c r="AJ111">
        <v>212795</v>
      </c>
    </row>
    <row r="112" spans="1:36" x14ac:dyDescent="0.2">
      <c r="A112">
        <v>244754</v>
      </c>
      <c r="B112" t="s">
        <v>22</v>
      </c>
      <c r="C112" s="4">
        <v>44762.012551423613</v>
      </c>
      <c r="D112" s="4">
        <v>44762.012551273147</v>
      </c>
      <c r="E112" s="4" t="s">
        <v>22</v>
      </c>
      <c r="F112" t="s">
        <v>428</v>
      </c>
      <c r="G112">
        <v>19</v>
      </c>
      <c r="H112" t="s">
        <v>301</v>
      </c>
      <c r="I112" s="14">
        <f>IFERROR(_xlfn.XLOOKUP(H112,'SDD Statistiques offres'!G:G,'SDD Statistiques offres'!D:D),0)</f>
        <v>44734.613057407412</v>
      </c>
      <c r="J112" t="str">
        <f>IFERROR(VLOOKUP(H112,'SDD Statistiques offres'!G:O,2,0),"")</f>
        <v>Diffusée</v>
      </c>
      <c r="K112" t="str">
        <f>IFERROR(VLOOKUP(H112,'SDD Statistiques offres'!G:O,5,0),"")</f>
        <v>ADJOINT AU DIRECTEUR DES PROJETS H/F</v>
      </c>
      <c r="L112">
        <f>IFERROR(VLOOKUP(H112,'SDD Statistiques offres'!G:O,9,0),"")</f>
        <v>1013</v>
      </c>
      <c r="M112" t="s">
        <v>434</v>
      </c>
      <c r="N112" t="s">
        <v>434</v>
      </c>
      <c r="O112" t="s">
        <v>434</v>
      </c>
      <c r="P112" t="s">
        <v>413</v>
      </c>
      <c r="Q112" t="s">
        <v>411</v>
      </c>
      <c r="R112">
        <f t="shared" si="5"/>
        <v>1</v>
      </c>
      <c r="S112">
        <f>COUNTIFS(H:H,H112,P:P,"Attente retour opérationnel suite envoi CV pour avis")</f>
        <v>0</v>
      </c>
      <c r="T112">
        <f>COUNTIFS(H:H,H112,P:P,"Proposition d'embauche envoyée")</f>
        <v>0</v>
      </c>
      <c r="U112">
        <f>COUNTIFS(H:H,H112,P:P,"Embauché")</f>
        <v>0</v>
      </c>
      <c r="V112" s="9">
        <v>44762.012549074076</v>
      </c>
      <c r="W112" s="9">
        <f t="shared" si="4"/>
        <v>44762.012549074076</v>
      </c>
      <c r="X112" s="4">
        <v>44762.012551423613</v>
      </c>
      <c r="Y112" s="4">
        <v>44761.929217939811</v>
      </c>
      <c r="Z112">
        <v>212787</v>
      </c>
      <c r="AA112" t="s">
        <v>408</v>
      </c>
      <c r="AB112" t="s">
        <v>430</v>
      </c>
      <c r="AC112" t="s">
        <v>430</v>
      </c>
      <c r="AD112" t="s">
        <v>409</v>
      </c>
      <c r="AE112" t="s">
        <v>22</v>
      </c>
      <c r="AF112" t="s">
        <v>22</v>
      </c>
      <c r="AG112" t="s">
        <v>22</v>
      </c>
      <c r="AH112" t="s">
        <v>22</v>
      </c>
      <c r="AI112" t="s">
        <v>22</v>
      </c>
      <c r="AJ112">
        <v>212787</v>
      </c>
    </row>
    <row r="113" spans="1:36" x14ac:dyDescent="0.2">
      <c r="A113">
        <v>244755</v>
      </c>
      <c r="B113" t="s">
        <v>22</v>
      </c>
      <c r="C113" s="4">
        <v>44762.015519988425</v>
      </c>
      <c r="D113" s="4">
        <v>44762.015519791668</v>
      </c>
      <c r="E113" s="4" t="s">
        <v>22</v>
      </c>
      <c r="F113" t="s">
        <v>428</v>
      </c>
      <c r="G113">
        <v>10</v>
      </c>
      <c r="H113" t="s">
        <v>346</v>
      </c>
      <c r="I113" s="14">
        <f>IFERROR(_xlfn.XLOOKUP(H113,'SDD Statistiques offres'!G:G,'SDD Statistiques offres'!D:D),0)</f>
        <v>0</v>
      </c>
      <c r="J113" t="str">
        <f>IFERROR(VLOOKUP(H113,'SDD Statistiques offres'!G:O,2,0),"")</f>
        <v/>
      </c>
      <c r="K113" t="str">
        <f>IFERROR(VLOOKUP(H113,'SDD Statistiques offres'!G:O,5,0),"")</f>
        <v/>
      </c>
      <c r="L113" t="str">
        <f>IFERROR(VLOOKUP(H113,'SDD Statistiques offres'!G:O,9,0),"")</f>
        <v/>
      </c>
      <c r="M113" t="s">
        <v>435</v>
      </c>
      <c r="N113" t="s">
        <v>435</v>
      </c>
      <c r="O113" t="s">
        <v>435</v>
      </c>
      <c r="P113" t="s">
        <v>413</v>
      </c>
      <c r="Q113" t="s">
        <v>411</v>
      </c>
      <c r="R113">
        <f t="shared" si="5"/>
        <v>8</v>
      </c>
      <c r="S113">
        <f>COUNTIFS(H:H,H113,P:P,"Attente retour opérationnel suite envoi CV pour avis")</f>
        <v>0</v>
      </c>
      <c r="T113">
        <f>COUNTIFS(H:H,H113,P:P,"Proposition d'embauche envoyée")</f>
        <v>0</v>
      </c>
      <c r="U113">
        <f>COUNTIFS(H:H,H113,P:P,"Embauché")</f>
        <v>0</v>
      </c>
      <c r="V113" s="9">
        <v>44712.37013043982</v>
      </c>
      <c r="W113" s="9">
        <f t="shared" si="4"/>
        <v>44712.37013043982</v>
      </c>
      <c r="X113" s="4">
        <v>44762.015519988425</v>
      </c>
      <c r="Y113" s="4">
        <v>44761.932186458333</v>
      </c>
      <c r="Z113">
        <v>208342</v>
      </c>
      <c r="AA113" t="s">
        <v>22</v>
      </c>
      <c r="AB113" t="s">
        <v>431</v>
      </c>
      <c r="AC113" t="s">
        <v>431</v>
      </c>
      <c r="AD113" t="s">
        <v>409</v>
      </c>
      <c r="AE113" t="s">
        <v>22</v>
      </c>
      <c r="AF113" t="s">
        <v>22</v>
      </c>
      <c r="AG113" t="s">
        <v>41</v>
      </c>
      <c r="AH113" t="s">
        <v>22</v>
      </c>
      <c r="AI113" t="s">
        <v>22</v>
      </c>
      <c r="AJ113">
        <v>208342</v>
      </c>
    </row>
    <row r="114" spans="1:36" x14ac:dyDescent="0.2">
      <c r="A114">
        <v>244756</v>
      </c>
      <c r="B114" t="s">
        <v>22</v>
      </c>
      <c r="C114" s="4">
        <v>44762.018312418986</v>
      </c>
      <c r="D114" s="4">
        <v>44762.01831230324</v>
      </c>
      <c r="E114" s="4" t="s">
        <v>22</v>
      </c>
      <c r="F114" t="s">
        <v>428</v>
      </c>
      <c r="G114">
        <v>19</v>
      </c>
      <c r="H114" t="s">
        <v>370</v>
      </c>
      <c r="I114" s="14">
        <f>IFERROR(_xlfn.XLOOKUP(H114,'SDD Statistiques offres'!G:G,'SDD Statistiques offres'!D:D),0)</f>
        <v>0</v>
      </c>
      <c r="J114" t="str">
        <f>IFERROR(VLOOKUP(H114,'SDD Statistiques offres'!G:O,2,0),"")</f>
        <v/>
      </c>
      <c r="K114" t="str">
        <f>IFERROR(VLOOKUP(H114,'SDD Statistiques offres'!G:O,5,0),"")</f>
        <v/>
      </c>
      <c r="L114" t="str">
        <f>IFERROR(VLOOKUP(H114,'SDD Statistiques offres'!G:O,9,0),"")</f>
        <v/>
      </c>
      <c r="M114" t="s">
        <v>428</v>
      </c>
      <c r="N114" t="s">
        <v>428</v>
      </c>
      <c r="O114" t="s">
        <v>428</v>
      </c>
      <c r="P114" t="s">
        <v>413</v>
      </c>
      <c r="Q114" t="s">
        <v>411</v>
      </c>
      <c r="R114">
        <f t="shared" si="5"/>
        <v>1</v>
      </c>
      <c r="S114">
        <f>COUNTIFS(H:H,H114,P:P,"Attente retour opérationnel suite envoi CV pour avis")</f>
        <v>0</v>
      </c>
      <c r="T114">
        <f>COUNTIFS(H:H,H114,P:P,"Proposition d'embauche envoyée")</f>
        <v>0</v>
      </c>
      <c r="U114">
        <f>COUNTIFS(H:H,H114,P:P,"Embauché")</f>
        <v>0</v>
      </c>
      <c r="V114" s="9">
        <v>44761.405926736108</v>
      </c>
      <c r="W114" s="9">
        <f t="shared" si="4"/>
        <v>44761.405926736108</v>
      </c>
      <c r="X114" s="4">
        <v>44762.018312384258</v>
      </c>
      <c r="Y114" s="4">
        <v>44761.934979016201</v>
      </c>
      <c r="Z114">
        <v>212698</v>
      </c>
      <c r="AA114" t="s">
        <v>408</v>
      </c>
      <c r="AB114" t="s">
        <v>432</v>
      </c>
      <c r="AC114" t="s">
        <v>432</v>
      </c>
      <c r="AD114" t="s">
        <v>409</v>
      </c>
      <c r="AE114" t="s">
        <v>22</v>
      </c>
      <c r="AF114" t="s">
        <v>22</v>
      </c>
      <c r="AG114" t="s">
        <v>22</v>
      </c>
      <c r="AH114" t="s">
        <v>22</v>
      </c>
      <c r="AI114" t="s">
        <v>22</v>
      </c>
      <c r="AJ114">
        <v>212698</v>
      </c>
    </row>
    <row r="115" spans="1:36" x14ac:dyDescent="0.2">
      <c r="A115">
        <v>244757</v>
      </c>
      <c r="B115" t="s">
        <v>22</v>
      </c>
      <c r="C115" s="4">
        <v>44762.029406793976</v>
      </c>
      <c r="D115" s="4">
        <v>44762.029405671296</v>
      </c>
      <c r="E115" s="4" t="s">
        <v>22</v>
      </c>
      <c r="F115" t="s">
        <v>428</v>
      </c>
      <c r="G115">
        <v>10</v>
      </c>
      <c r="H115" t="s">
        <v>312</v>
      </c>
      <c r="I115" s="14">
        <f>IFERROR(_xlfn.XLOOKUP(H115,'SDD Statistiques offres'!G:G,'SDD Statistiques offres'!D:D),0)</f>
        <v>0</v>
      </c>
      <c r="J115" t="str">
        <f>IFERROR(VLOOKUP(H115,'SDD Statistiques offres'!G:O,2,0),"")</f>
        <v/>
      </c>
      <c r="K115" t="str">
        <f>IFERROR(VLOOKUP(H115,'SDD Statistiques offres'!G:O,5,0),"")</f>
        <v/>
      </c>
      <c r="L115" t="str">
        <f>IFERROR(VLOOKUP(H115,'SDD Statistiques offres'!G:O,9,0),"")</f>
        <v/>
      </c>
      <c r="M115" t="s">
        <v>429</v>
      </c>
      <c r="N115" t="s">
        <v>429</v>
      </c>
      <c r="O115" t="s">
        <v>429</v>
      </c>
      <c r="P115" t="s">
        <v>413</v>
      </c>
      <c r="Q115" t="s">
        <v>411</v>
      </c>
      <c r="R115">
        <f t="shared" si="5"/>
        <v>1</v>
      </c>
      <c r="S115">
        <f>COUNTIFS(H:H,H115,P:P,"Attente retour opérationnel suite envoi CV pour avis")</f>
        <v>0</v>
      </c>
      <c r="T115">
        <f>COUNTIFS(H:H,H115,P:P,"Proposition d'embauche envoyée")</f>
        <v>0</v>
      </c>
      <c r="U115">
        <f>COUNTIFS(H:H,H115,P:P,"Embauché")</f>
        <v>0</v>
      </c>
      <c r="V115" s="9">
        <v>44762.029402627311</v>
      </c>
      <c r="W115" s="9">
        <f t="shared" si="4"/>
        <v>44762.029402627311</v>
      </c>
      <c r="X115" s="4">
        <v>44762.029635995372</v>
      </c>
      <c r="Y115" s="4">
        <v>44761.946302662036</v>
      </c>
      <c r="Z115">
        <v>212788</v>
      </c>
      <c r="AA115" t="s">
        <v>408</v>
      </c>
      <c r="AB115" t="s">
        <v>433</v>
      </c>
      <c r="AC115" t="s">
        <v>433</v>
      </c>
      <c r="AD115" t="s">
        <v>409</v>
      </c>
      <c r="AE115" t="s">
        <v>22</v>
      </c>
      <c r="AF115" t="s">
        <v>22</v>
      </c>
      <c r="AG115" t="s">
        <v>340</v>
      </c>
      <c r="AH115" t="s">
        <v>22</v>
      </c>
      <c r="AI115" t="s">
        <v>22</v>
      </c>
      <c r="AJ115">
        <v>212788</v>
      </c>
    </row>
    <row r="116" spans="1:36" x14ac:dyDescent="0.2">
      <c r="A116">
        <v>244759</v>
      </c>
      <c r="B116" t="s">
        <v>22</v>
      </c>
      <c r="C116" s="4">
        <v>44762.06245135417</v>
      </c>
      <c r="D116" s="4">
        <v>44762.062451192134</v>
      </c>
      <c r="E116" s="4" t="s">
        <v>22</v>
      </c>
      <c r="F116" t="s">
        <v>428</v>
      </c>
      <c r="G116">
        <v>13</v>
      </c>
      <c r="H116" t="s">
        <v>252</v>
      </c>
      <c r="I116" s="14">
        <f>IFERROR(_xlfn.XLOOKUP(H116,'SDD Statistiques offres'!G:G,'SDD Statistiques offres'!D:D),0)</f>
        <v>44728.443763310184</v>
      </c>
      <c r="J116" t="str">
        <f>IFERROR(VLOOKUP(H116,'SDD Statistiques offres'!G:O,2,0),"")</f>
        <v>Diffusée</v>
      </c>
      <c r="K116" t="str">
        <f>IFERROR(VLOOKUP(H116,'SDD Statistiques offres'!G:O,5,0),"")</f>
        <v>AGENT TECHNIQUE H/F</v>
      </c>
      <c r="L116">
        <f>IFERROR(VLOOKUP(H116,'SDD Statistiques offres'!G:O,9,0),"")</f>
        <v>1057</v>
      </c>
      <c r="M116" t="s">
        <v>430</v>
      </c>
      <c r="N116" t="s">
        <v>430</v>
      </c>
      <c r="O116" t="s">
        <v>430</v>
      </c>
      <c r="P116" t="s">
        <v>413</v>
      </c>
      <c r="Q116" t="s">
        <v>411</v>
      </c>
      <c r="R116">
        <f t="shared" si="5"/>
        <v>3</v>
      </c>
      <c r="S116">
        <f>COUNTIFS(H:H,H116,P:P,"Attente retour opérationnel suite envoi CV pour avis")</f>
        <v>0</v>
      </c>
      <c r="T116">
        <f>COUNTIFS(H:H,H116,P:P,"Proposition d'embauche envoyée")</f>
        <v>0</v>
      </c>
      <c r="U116">
        <f>COUNTIFS(H:H,H116,P:P,"Embauché")</f>
        <v>0</v>
      </c>
      <c r="V116" s="9">
        <v>43815.697167326391</v>
      </c>
      <c r="W116" s="9">
        <f t="shared" si="4"/>
        <v>43815.697167326391</v>
      </c>
      <c r="X116" s="4">
        <v>44762.06245135417</v>
      </c>
      <c r="Y116" s="4">
        <v>44761.979118020834</v>
      </c>
      <c r="Z116">
        <v>96248</v>
      </c>
      <c r="AA116" t="s">
        <v>408</v>
      </c>
      <c r="AB116" t="s">
        <v>434</v>
      </c>
      <c r="AC116" t="s">
        <v>434</v>
      </c>
      <c r="AD116" t="s">
        <v>409</v>
      </c>
      <c r="AE116" t="s">
        <v>22</v>
      </c>
      <c r="AF116" t="s">
        <v>22</v>
      </c>
      <c r="AG116" t="s">
        <v>22</v>
      </c>
      <c r="AH116" t="s">
        <v>22</v>
      </c>
      <c r="AI116" t="s">
        <v>22</v>
      </c>
      <c r="AJ116">
        <v>96248</v>
      </c>
    </row>
    <row r="117" spans="1:36" x14ac:dyDescent="0.2">
      <c r="A117">
        <v>244760</v>
      </c>
      <c r="B117" t="s">
        <v>22</v>
      </c>
      <c r="C117" s="4">
        <v>44762.085371331013</v>
      </c>
      <c r="D117" s="4">
        <v>44762.085370983797</v>
      </c>
      <c r="E117" s="4" t="s">
        <v>22</v>
      </c>
      <c r="F117" t="s">
        <v>428</v>
      </c>
      <c r="G117">
        <v>14</v>
      </c>
      <c r="H117" t="s">
        <v>192</v>
      </c>
      <c r="I117" s="14">
        <f>IFERROR(_xlfn.XLOOKUP(H117,'SDD Statistiques offres'!G:G,'SDD Statistiques offres'!D:D),0)</f>
        <v>44580.70044818287</v>
      </c>
      <c r="J117" t="str">
        <f>IFERROR(VLOOKUP(H117,'SDD Statistiques offres'!G:O,2,0),"")</f>
        <v>Diffusée</v>
      </c>
      <c r="K117" t="str">
        <f>IFERROR(VLOOKUP(H117,'SDD Statistiques offres'!G:O,5,0),"")</f>
        <v>ADJOINT AU DIRECTEUR DES PROJETS H/F</v>
      </c>
      <c r="L117">
        <f>IFERROR(VLOOKUP(H117,'SDD Statistiques offres'!G:O,9,0),"")</f>
        <v>1028</v>
      </c>
      <c r="M117" t="s">
        <v>431</v>
      </c>
      <c r="N117" t="s">
        <v>431</v>
      </c>
      <c r="O117" t="s">
        <v>431</v>
      </c>
      <c r="P117" t="s">
        <v>413</v>
      </c>
      <c r="Q117" t="s">
        <v>411</v>
      </c>
      <c r="R117">
        <f t="shared" si="5"/>
        <v>1</v>
      </c>
      <c r="S117">
        <f>COUNTIFS(H:H,H117,P:P,"Attente retour opérationnel suite envoi CV pour avis")</f>
        <v>0</v>
      </c>
      <c r="T117">
        <f>COUNTIFS(H:H,H117,P:P,"Proposition d'embauche envoyée")</f>
        <v>0</v>
      </c>
      <c r="U117">
        <f>COUNTIFS(H:H,H117,P:P,"Embauché")</f>
        <v>0</v>
      </c>
      <c r="V117" s="9">
        <v>44762.085368831024</v>
      </c>
      <c r="W117" s="9">
        <f t="shared" si="4"/>
        <v>44762.085368831024</v>
      </c>
      <c r="X117" s="4">
        <v>44762.085371145833</v>
      </c>
      <c r="Y117" s="4">
        <v>44762.002037812505</v>
      </c>
      <c r="Z117">
        <v>212790</v>
      </c>
      <c r="AA117" t="s">
        <v>408</v>
      </c>
      <c r="AB117" t="s">
        <v>435</v>
      </c>
      <c r="AC117" t="s">
        <v>435</v>
      </c>
      <c r="AD117" t="s">
        <v>409</v>
      </c>
      <c r="AE117" t="s">
        <v>22</v>
      </c>
      <c r="AF117" t="s">
        <v>22</v>
      </c>
      <c r="AG117" t="s">
        <v>22</v>
      </c>
      <c r="AH117" t="s">
        <v>22</v>
      </c>
      <c r="AI117" t="s">
        <v>22</v>
      </c>
      <c r="AJ117">
        <v>212790</v>
      </c>
    </row>
    <row r="118" spans="1:36" x14ac:dyDescent="0.2">
      <c r="A118">
        <v>244748</v>
      </c>
      <c r="B118" t="s">
        <v>22</v>
      </c>
      <c r="C118" s="4">
        <v>44761.969420682872</v>
      </c>
      <c r="D118" s="4">
        <v>44761.969420520836</v>
      </c>
      <c r="E118" s="4" t="s">
        <v>22</v>
      </c>
      <c r="F118" t="s">
        <v>428</v>
      </c>
      <c r="G118">
        <v>10</v>
      </c>
      <c r="H118" t="s">
        <v>173</v>
      </c>
      <c r="I118" s="14">
        <f>IFERROR(_xlfn.XLOOKUP(H118,'SDD Statistiques offres'!G:G,'SDD Statistiques offres'!D:D),0)</f>
        <v>44663.417980208331</v>
      </c>
      <c r="J118" t="str">
        <f>IFERROR(VLOOKUP(H118,'SDD Statistiques offres'!G:O,2,0),"")</f>
        <v>Diffusée</v>
      </c>
      <c r="K118" t="str">
        <f>IFERROR(VLOOKUP(H118,'SDD Statistiques offres'!G:O,5,0),"")</f>
        <v>OPERATEUR AMIANTE ACQPA H/F</v>
      </c>
      <c r="L118">
        <f>IFERROR(VLOOKUP(H118,'SDD Statistiques offres'!G:O,9,0),"")</f>
        <v>1100</v>
      </c>
      <c r="M118" t="s">
        <v>432</v>
      </c>
      <c r="N118" t="s">
        <v>432</v>
      </c>
      <c r="O118" t="s">
        <v>432</v>
      </c>
      <c r="P118" t="s">
        <v>413</v>
      </c>
      <c r="Q118" t="s">
        <v>411</v>
      </c>
      <c r="R118">
        <f t="shared" si="5"/>
        <v>2</v>
      </c>
      <c r="S118">
        <f>COUNTIFS(H:H,H118,P:P,"Attente retour opérationnel suite envoi CV pour avis")</f>
        <v>0</v>
      </c>
      <c r="T118">
        <f>COUNTIFS(H:H,H118,P:P,"Proposition d'embauche envoyée")</f>
        <v>0</v>
      </c>
      <c r="U118">
        <f>COUNTIFS(H:H,H118,P:P,"Embauché")</f>
        <v>0</v>
      </c>
      <c r="V118" s="9">
        <v>44761.969415543979</v>
      </c>
      <c r="W118" s="9">
        <f t="shared" si="4"/>
        <v>44761.969415543979</v>
      </c>
      <c r="X118" s="4">
        <v>44761.969420636575</v>
      </c>
      <c r="Y118" s="4">
        <v>44761.886087268518</v>
      </c>
      <c r="Z118">
        <v>212782</v>
      </c>
      <c r="AA118" t="s">
        <v>408</v>
      </c>
      <c r="AB118" t="s">
        <v>405</v>
      </c>
      <c r="AC118" t="s">
        <v>405</v>
      </c>
      <c r="AD118" t="s">
        <v>409</v>
      </c>
      <c r="AE118" t="s">
        <v>22</v>
      </c>
      <c r="AF118" t="s">
        <v>22</v>
      </c>
      <c r="AG118" t="s">
        <v>22</v>
      </c>
      <c r="AH118" t="s">
        <v>22</v>
      </c>
      <c r="AI118" t="s">
        <v>22</v>
      </c>
      <c r="AJ118">
        <v>212782</v>
      </c>
    </row>
    <row r="119" spans="1:36" x14ac:dyDescent="0.2">
      <c r="A119">
        <v>244749</v>
      </c>
      <c r="B119" t="s">
        <v>22</v>
      </c>
      <c r="C119" s="4">
        <v>44761.976914502317</v>
      </c>
      <c r="D119" s="4">
        <v>44761.97691435185</v>
      </c>
      <c r="E119" s="4" t="s">
        <v>22</v>
      </c>
      <c r="F119" t="s">
        <v>428</v>
      </c>
      <c r="G119">
        <v>15</v>
      </c>
      <c r="H119" t="s">
        <v>345</v>
      </c>
      <c r="I119" s="14">
        <f>IFERROR(_xlfn.XLOOKUP(H119,'SDD Statistiques offres'!G:G,'SDD Statistiques offres'!D:D),0)</f>
        <v>0</v>
      </c>
      <c r="J119" t="str">
        <f>IFERROR(VLOOKUP(H119,'SDD Statistiques offres'!G:O,2,0),"")</f>
        <v/>
      </c>
      <c r="K119" t="str">
        <f>IFERROR(VLOOKUP(H119,'SDD Statistiques offres'!G:O,5,0),"")</f>
        <v/>
      </c>
      <c r="L119" t="str">
        <f>IFERROR(VLOOKUP(H119,'SDD Statistiques offres'!G:O,9,0),"")</f>
        <v/>
      </c>
      <c r="M119" t="s">
        <v>433</v>
      </c>
      <c r="N119" t="s">
        <v>433</v>
      </c>
      <c r="O119" t="s">
        <v>433</v>
      </c>
      <c r="P119" t="s">
        <v>413</v>
      </c>
      <c r="Q119" t="s">
        <v>411</v>
      </c>
      <c r="R119">
        <f t="shared" si="5"/>
        <v>1</v>
      </c>
      <c r="S119">
        <f>COUNTIFS(H:H,H119,P:P,"Attente retour opérationnel suite envoi CV pour avis")</f>
        <v>0</v>
      </c>
      <c r="T119">
        <f>COUNTIFS(H:H,H119,P:P,"Proposition d'embauche envoyée")</f>
        <v>0</v>
      </c>
      <c r="U119">
        <f>COUNTIFS(H:H,H119,P:P,"Embauché")</f>
        <v>0</v>
      </c>
      <c r="V119" s="9">
        <v>44539.464623692133</v>
      </c>
      <c r="W119" s="9">
        <f t="shared" si="4"/>
        <v>44539.464623692133</v>
      </c>
      <c r="X119" s="4">
        <v>44761.976914502317</v>
      </c>
      <c r="Y119" s="4">
        <v>44761.893581168981</v>
      </c>
      <c r="Z119">
        <v>176637</v>
      </c>
      <c r="AA119" t="s">
        <v>408</v>
      </c>
      <c r="AB119" t="s">
        <v>428</v>
      </c>
      <c r="AC119" t="s">
        <v>428</v>
      </c>
      <c r="AD119" t="s">
        <v>409</v>
      </c>
      <c r="AE119" t="s">
        <v>22</v>
      </c>
      <c r="AF119" t="s">
        <v>22</v>
      </c>
      <c r="AG119" t="s">
        <v>22</v>
      </c>
      <c r="AH119" t="s">
        <v>22</v>
      </c>
      <c r="AI119" t="s">
        <v>22</v>
      </c>
      <c r="AJ119">
        <v>176637</v>
      </c>
    </row>
    <row r="120" spans="1:36" x14ac:dyDescent="0.2">
      <c r="A120">
        <v>244750</v>
      </c>
      <c r="B120" t="s">
        <v>22</v>
      </c>
      <c r="C120" s="4">
        <v>44761.982029826388</v>
      </c>
      <c r="D120" s="4">
        <v>44761.982029629624</v>
      </c>
      <c r="E120" s="4" t="s">
        <v>22</v>
      </c>
      <c r="F120" t="s">
        <v>428</v>
      </c>
      <c r="G120">
        <v>15</v>
      </c>
      <c r="H120" t="s">
        <v>342</v>
      </c>
      <c r="I120" s="14">
        <f>IFERROR(_xlfn.XLOOKUP(H120,'SDD Statistiques offres'!G:G,'SDD Statistiques offres'!D:D),0)</f>
        <v>0</v>
      </c>
      <c r="J120" t="str">
        <f>IFERROR(VLOOKUP(H120,'SDD Statistiques offres'!G:O,2,0),"")</f>
        <v/>
      </c>
      <c r="K120" t="str">
        <f>IFERROR(VLOOKUP(H120,'SDD Statistiques offres'!G:O,5,0),"")</f>
        <v/>
      </c>
      <c r="L120" t="str">
        <f>IFERROR(VLOOKUP(H120,'SDD Statistiques offres'!G:O,9,0),"")</f>
        <v/>
      </c>
      <c r="M120" t="s">
        <v>434</v>
      </c>
      <c r="N120" t="s">
        <v>434</v>
      </c>
      <c r="O120" t="s">
        <v>434</v>
      </c>
      <c r="P120" t="s">
        <v>413</v>
      </c>
      <c r="Q120" t="s">
        <v>411</v>
      </c>
      <c r="R120">
        <f t="shared" si="5"/>
        <v>2</v>
      </c>
      <c r="S120">
        <f>COUNTIFS(H:H,H120,P:P,"Attente retour opérationnel suite envoi CV pour avis")</f>
        <v>0</v>
      </c>
      <c r="T120">
        <f>COUNTIFS(H:H,H120,P:P,"Proposition d'embauche envoyée")</f>
        <v>0</v>
      </c>
      <c r="U120">
        <f>COUNTIFS(H:H,H120,P:P,"Embauché")</f>
        <v>0</v>
      </c>
      <c r="V120" s="9">
        <v>44761.982028206017</v>
      </c>
      <c r="W120" s="9">
        <f t="shared" si="4"/>
        <v>44761.982028206017</v>
      </c>
      <c r="X120" s="4">
        <v>44761.982029826388</v>
      </c>
      <c r="Y120" s="4">
        <v>44761.898696099539</v>
      </c>
      <c r="Z120">
        <v>212783</v>
      </c>
      <c r="AA120" t="s">
        <v>22</v>
      </c>
      <c r="AB120" t="s">
        <v>429</v>
      </c>
      <c r="AC120" t="s">
        <v>429</v>
      </c>
      <c r="AD120" t="s">
        <v>409</v>
      </c>
      <c r="AE120" t="s">
        <v>22</v>
      </c>
      <c r="AF120" t="s">
        <v>22</v>
      </c>
      <c r="AG120" t="s">
        <v>341</v>
      </c>
      <c r="AH120" t="s">
        <v>22</v>
      </c>
      <c r="AI120" t="s">
        <v>22</v>
      </c>
      <c r="AJ120">
        <v>212783</v>
      </c>
    </row>
    <row r="121" spans="1:36" x14ac:dyDescent="0.2">
      <c r="A121">
        <v>244751</v>
      </c>
      <c r="B121" t="s">
        <v>22</v>
      </c>
      <c r="C121" s="4">
        <v>44761.990245173605</v>
      </c>
      <c r="D121" s="4">
        <v>44761.990244826382</v>
      </c>
      <c r="E121" s="4">
        <v>44762.360790891209</v>
      </c>
      <c r="F121" t="s">
        <v>428</v>
      </c>
      <c r="G121">
        <v>16</v>
      </c>
      <c r="H121" t="s">
        <v>236</v>
      </c>
      <c r="I121" s="14">
        <f>IFERROR(_xlfn.XLOOKUP(H121,'SDD Statistiques offres'!G:G,'SDD Statistiques offres'!D:D),0)</f>
        <v>44761.611452280093</v>
      </c>
      <c r="J121" t="str">
        <f>IFERROR(VLOOKUP(H121,'SDD Statistiques offres'!G:O,2,0),"")</f>
        <v>Diffusée</v>
      </c>
      <c r="K121" t="str">
        <f>IFERROR(VLOOKUP(H121,'SDD Statistiques offres'!G:O,5,0),"")</f>
        <v>INGENIEUR D'ETUDES H/F</v>
      </c>
      <c r="L121">
        <f>IFERROR(VLOOKUP(H121,'SDD Statistiques offres'!G:O,9,0),"")</f>
        <v>1046</v>
      </c>
      <c r="M121" t="s">
        <v>435</v>
      </c>
      <c r="N121" t="s">
        <v>435</v>
      </c>
      <c r="O121" t="s">
        <v>435</v>
      </c>
      <c r="P121" t="s">
        <v>406</v>
      </c>
      <c r="Q121" t="s">
        <v>411</v>
      </c>
      <c r="R121">
        <f t="shared" si="5"/>
        <v>2</v>
      </c>
      <c r="S121">
        <f>COUNTIFS(H:H,H121,P:P,"Attente retour opérationnel suite envoi CV pour avis")</f>
        <v>0</v>
      </c>
      <c r="T121">
        <f>COUNTIFS(H:H,H121,P:P,"Proposition d'embauche envoyée")</f>
        <v>0</v>
      </c>
      <c r="U121">
        <f>COUNTIFS(H:H,H121,P:P,"Embauché")</f>
        <v>0</v>
      </c>
      <c r="V121" s="9">
        <v>44761.990243900458</v>
      </c>
      <c r="W121" s="9">
        <f t="shared" si="4"/>
        <v>44761.990243900458</v>
      </c>
      <c r="X121" s="4">
        <v>44762.360790162042</v>
      </c>
      <c r="Y121" s="4">
        <v>44761.908118900465</v>
      </c>
      <c r="Z121">
        <v>212784</v>
      </c>
      <c r="AA121" t="s">
        <v>22</v>
      </c>
      <c r="AB121" t="s">
        <v>430</v>
      </c>
      <c r="AC121" t="s">
        <v>430</v>
      </c>
      <c r="AD121" t="s">
        <v>409</v>
      </c>
      <c r="AE121" t="s">
        <v>22</v>
      </c>
      <c r="AF121" t="s">
        <v>22</v>
      </c>
      <c r="AG121" t="s">
        <v>235</v>
      </c>
      <c r="AH121" t="s">
        <v>22</v>
      </c>
      <c r="AI121" t="s">
        <v>412</v>
      </c>
      <c r="AJ121">
        <v>212784</v>
      </c>
    </row>
    <row r="122" spans="1:36" x14ac:dyDescent="0.2">
      <c r="A122">
        <v>244752</v>
      </c>
      <c r="B122" t="s">
        <v>22</v>
      </c>
      <c r="C122" s="4">
        <v>44761.999984918984</v>
      </c>
      <c r="D122" s="4">
        <v>44761.999984722221</v>
      </c>
      <c r="E122" s="4" t="s">
        <v>22</v>
      </c>
      <c r="F122" t="s">
        <v>428</v>
      </c>
      <c r="G122">
        <v>16</v>
      </c>
      <c r="H122" t="s">
        <v>359</v>
      </c>
      <c r="I122" s="14">
        <f>IFERROR(_xlfn.XLOOKUP(H122,'SDD Statistiques offres'!G:G,'SDD Statistiques offres'!D:D),0)</f>
        <v>0</v>
      </c>
      <c r="J122" t="str">
        <f>IFERROR(VLOOKUP(H122,'SDD Statistiques offres'!G:O,2,0),"")</f>
        <v/>
      </c>
      <c r="K122" t="str">
        <f>IFERROR(VLOOKUP(H122,'SDD Statistiques offres'!G:O,5,0),"")</f>
        <v/>
      </c>
      <c r="L122" t="str">
        <f>IFERROR(VLOOKUP(H122,'SDD Statistiques offres'!G:O,9,0),"")</f>
        <v/>
      </c>
      <c r="M122" t="s">
        <v>428</v>
      </c>
      <c r="N122" t="s">
        <v>428</v>
      </c>
      <c r="O122" t="s">
        <v>428</v>
      </c>
      <c r="P122" t="s">
        <v>413</v>
      </c>
      <c r="Q122" t="s">
        <v>411</v>
      </c>
      <c r="R122">
        <f t="shared" si="5"/>
        <v>2</v>
      </c>
      <c r="S122">
        <f>COUNTIFS(H:H,H122,P:P,"Attente retour opérationnel suite envoi CV pour avis")</f>
        <v>0</v>
      </c>
      <c r="T122">
        <f>COUNTIFS(H:H,H122,P:P,"Proposition d'embauche envoyée")</f>
        <v>0</v>
      </c>
      <c r="U122">
        <f>COUNTIFS(H:H,H122,P:P,"Embauché")</f>
        <v>0</v>
      </c>
      <c r="V122" s="9">
        <v>44761.999983449074</v>
      </c>
      <c r="W122" s="9">
        <f t="shared" si="4"/>
        <v>44761.999983449074</v>
      </c>
      <c r="X122" s="4">
        <v>44761.999984918984</v>
      </c>
      <c r="Y122" s="4">
        <v>44761.916651388885</v>
      </c>
      <c r="Z122">
        <v>212785</v>
      </c>
      <c r="AA122" t="s">
        <v>408</v>
      </c>
      <c r="AB122" t="s">
        <v>431</v>
      </c>
      <c r="AC122" t="s">
        <v>431</v>
      </c>
      <c r="AD122" t="s">
        <v>409</v>
      </c>
      <c r="AE122" t="s">
        <v>22</v>
      </c>
      <c r="AF122" t="s">
        <v>22</v>
      </c>
      <c r="AG122" t="s">
        <v>22</v>
      </c>
      <c r="AH122" t="s">
        <v>22</v>
      </c>
      <c r="AI122" t="s">
        <v>22</v>
      </c>
      <c r="AJ122">
        <v>212785</v>
      </c>
    </row>
    <row r="123" spans="1:36" x14ac:dyDescent="0.2">
      <c r="A123">
        <v>244753</v>
      </c>
      <c r="B123" t="s">
        <v>22</v>
      </c>
      <c r="C123" s="4">
        <v>44762.002063807871</v>
      </c>
      <c r="D123" s="4">
        <v>44762.002063622684</v>
      </c>
      <c r="E123" s="4" t="s">
        <v>22</v>
      </c>
      <c r="F123" t="s">
        <v>428</v>
      </c>
      <c r="G123">
        <v>13</v>
      </c>
      <c r="H123" t="s">
        <v>253</v>
      </c>
      <c r="I123" s="14">
        <f>IFERROR(_xlfn.XLOOKUP(H123,'SDD Statistiques offres'!G:G,'SDD Statistiques offres'!D:D),0)</f>
        <v>44641.735259340283</v>
      </c>
      <c r="J123" t="str">
        <f>IFERROR(VLOOKUP(H123,'SDD Statistiques offres'!G:O,2,0),"")</f>
        <v>Diffusée</v>
      </c>
      <c r="K123" t="str">
        <f>IFERROR(VLOOKUP(H123,'SDD Statistiques offres'!G:O,5,0),"")</f>
        <v>INGENIEUR D'ETUDES H/F</v>
      </c>
      <c r="L123">
        <f>IFERROR(VLOOKUP(H123,'SDD Statistiques offres'!G:O,9,0),"")</f>
        <v>1077</v>
      </c>
      <c r="M123" t="s">
        <v>429</v>
      </c>
      <c r="N123" t="s">
        <v>429</v>
      </c>
      <c r="O123" t="s">
        <v>429</v>
      </c>
      <c r="P123" t="s">
        <v>413</v>
      </c>
      <c r="Q123" t="s">
        <v>411</v>
      </c>
      <c r="R123">
        <f t="shared" si="5"/>
        <v>1</v>
      </c>
      <c r="S123">
        <f>COUNTIFS(H:H,H123,P:P,"Attente retour opérationnel suite envoi CV pour avis")</f>
        <v>0</v>
      </c>
      <c r="T123">
        <f>COUNTIFS(H:H,H123,P:P,"Proposition d'embauche envoyée")</f>
        <v>0</v>
      </c>
      <c r="U123">
        <f>COUNTIFS(H:H,H123,P:P,"Embauché")</f>
        <v>0</v>
      </c>
      <c r="V123" s="9">
        <v>44762.002062731481</v>
      </c>
      <c r="W123" s="9">
        <f t="shared" si="4"/>
        <v>44762.002062731481</v>
      </c>
      <c r="X123" s="4">
        <v>44762.002063807871</v>
      </c>
      <c r="Y123" s="4">
        <v>44761.918729942132</v>
      </c>
      <c r="Z123">
        <v>212786</v>
      </c>
      <c r="AA123" t="s">
        <v>22</v>
      </c>
      <c r="AB123" t="s">
        <v>432</v>
      </c>
      <c r="AC123" t="s">
        <v>432</v>
      </c>
      <c r="AD123" t="s">
        <v>409</v>
      </c>
      <c r="AE123" t="s">
        <v>22</v>
      </c>
      <c r="AF123" t="s">
        <v>22</v>
      </c>
      <c r="AG123" t="s">
        <v>251</v>
      </c>
      <c r="AH123" t="s">
        <v>22</v>
      </c>
      <c r="AI123" t="s">
        <v>22</v>
      </c>
      <c r="AJ123">
        <v>212786</v>
      </c>
    </row>
    <row r="124" spans="1:36" x14ac:dyDescent="0.2">
      <c r="A124">
        <v>244742</v>
      </c>
      <c r="B124" t="s">
        <v>22</v>
      </c>
      <c r="C124" s="4">
        <v>44761.937736307875</v>
      </c>
      <c r="D124" s="4">
        <v>44761.937736145839</v>
      </c>
      <c r="E124" s="4" t="s">
        <v>22</v>
      </c>
      <c r="F124" t="s">
        <v>428</v>
      </c>
      <c r="G124">
        <v>19</v>
      </c>
      <c r="H124" t="s">
        <v>366</v>
      </c>
      <c r="I124" s="14">
        <f>IFERROR(_xlfn.XLOOKUP(H124,'SDD Statistiques offres'!G:G,'SDD Statistiques offres'!D:D),0)</f>
        <v>0</v>
      </c>
      <c r="J124" t="str">
        <f>IFERROR(VLOOKUP(H124,'SDD Statistiques offres'!G:O,2,0),"")</f>
        <v/>
      </c>
      <c r="K124" t="str">
        <f>IFERROR(VLOOKUP(H124,'SDD Statistiques offres'!G:O,5,0),"")</f>
        <v/>
      </c>
      <c r="L124" t="str">
        <f>IFERROR(VLOOKUP(H124,'SDD Statistiques offres'!G:O,9,0),"")</f>
        <v/>
      </c>
      <c r="M124" t="s">
        <v>430</v>
      </c>
      <c r="N124" t="s">
        <v>430</v>
      </c>
      <c r="O124" t="s">
        <v>430</v>
      </c>
      <c r="P124" t="s">
        <v>413</v>
      </c>
      <c r="Q124" t="s">
        <v>411</v>
      </c>
      <c r="R124">
        <f t="shared" si="5"/>
        <v>1</v>
      </c>
      <c r="S124">
        <f>COUNTIFS(H:H,H124,P:P,"Attente retour opérationnel suite envoi CV pour avis")</f>
        <v>0</v>
      </c>
      <c r="T124">
        <f>COUNTIFS(H:H,H124,P:P,"Proposition d'embauche envoyée")</f>
        <v>0</v>
      </c>
      <c r="U124">
        <f>COUNTIFS(H:H,H124,P:P,"Embauché")</f>
        <v>0</v>
      </c>
      <c r="V124" s="9">
        <v>44761.93646936342</v>
      </c>
      <c r="W124" s="9">
        <f t="shared" si="4"/>
        <v>44761.93646936342</v>
      </c>
      <c r="X124" s="4">
        <v>44761.937736307875</v>
      </c>
      <c r="Y124" s="4">
        <v>44761.854402974539</v>
      </c>
      <c r="Z124">
        <v>212776</v>
      </c>
      <c r="AA124" t="s">
        <v>408</v>
      </c>
      <c r="AB124" t="s">
        <v>433</v>
      </c>
      <c r="AC124" t="s">
        <v>433</v>
      </c>
      <c r="AD124" t="s">
        <v>409</v>
      </c>
      <c r="AE124" t="s">
        <v>22</v>
      </c>
      <c r="AF124" t="s">
        <v>22</v>
      </c>
      <c r="AG124" t="s">
        <v>335</v>
      </c>
      <c r="AH124" t="s">
        <v>22</v>
      </c>
      <c r="AI124" t="s">
        <v>22</v>
      </c>
      <c r="AJ124">
        <v>212776</v>
      </c>
    </row>
    <row r="125" spans="1:36" x14ac:dyDescent="0.2">
      <c r="A125">
        <v>244743</v>
      </c>
      <c r="B125" t="s">
        <v>22</v>
      </c>
      <c r="C125" s="4">
        <v>44761.941730011575</v>
      </c>
      <c r="D125" s="4">
        <v>44761.941729826387</v>
      </c>
      <c r="E125" s="4">
        <v>44762.40428545139</v>
      </c>
      <c r="F125" t="s">
        <v>428</v>
      </c>
      <c r="G125">
        <v>19</v>
      </c>
      <c r="H125" t="s">
        <v>222</v>
      </c>
      <c r="I125" s="14">
        <f>IFERROR(_xlfn.XLOOKUP(H125,'SDD Statistiques offres'!G:G,'SDD Statistiques offres'!D:D),0)</f>
        <v>44742.676066817126</v>
      </c>
      <c r="J125" t="str">
        <f>IFERROR(VLOOKUP(H125,'SDD Statistiques offres'!G:O,2,0),"")</f>
        <v>Diffusée</v>
      </c>
      <c r="K125" t="str">
        <f>IFERROR(VLOOKUP(H125,'SDD Statistiques offres'!G:O,5,0),"")</f>
        <v>ACHETEUR H/F</v>
      </c>
      <c r="L125">
        <f>IFERROR(VLOOKUP(H125,'SDD Statistiques offres'!G:O,9,0),"")</f>
        <v>1025</v>
      </c>
      <c r="M125" t="s">
        <v>431</v>
      </c>
      <c r="N125" t="s">
        <v>431</v>
      </c>
      <c r="O125" t="s">
        <v>431</v>
      </c>
      <c r="P125" t="s">
        <v>406</v>
      </c>
      <c r="Q125" t="s">
        <v>411</v>
      </c>
      <c r="R125">
        <f t="shared" si="5"/>
        <v>1</v>
      </c>
      <c r="S125">
        <f>COUNTIFS(H:H,H125,P:P,"Attente retour opérationnel suite envoi CV pour avis")</f>
        <v>0</v>
      </c>
      <c r="T125">
        <f>COUNTIFS(H:H,H125,P:P,"Proposition d'embauche envoyée")</f>
        <v>0</v>
      </c>
      <c r="U125">
        <f>COUNTIFS(H:H,H125,P:P,"Embauché")</f>
        <v>0</v>
      </c>
      <c r="V125" s="9">
        <v>44761.94172873842</v>
      </c>
      <c r="W125" s="9">
        <f t="shared" si="4"/>
        <v>44761.94172873842</v>
      </c>
      <c r="X125" s="4">
        <v>44762.404284918979</v>
      </c>
      <c r="Y125" s="4">
        <v>44761.858396493059</v>
      </c>
      <c r="Z125">
        <v>212777</v>
      </c>
      <c r="AA125" t="s">
        <v>408</v>
      </c>
      <c r="AB125" t="s">
        <v>434</v>
      </c>
      <c r="AC125" t="s">
        <v>434</v>
      </c>
      <c r="AD125" t="s">
        <v>409</v>
      </c>
      <c r="AE125" t="s">
        <v>22</v>
      </c>
      <c r="AF125" t="s">
        <v>22</v>
      </c>
      <c r="AG125" t="s">
        <v>22</v>
      </c>
      <c r="AH125" t="s">
        <v>22</v>
      </c>
      <c r="AI125" t="s">
        <v>22</v>
      </c>
      <c r="AJ125">
        <v>212777</v>
      </c>
    </row>
    <row r="126" spans="1:36" x14ac:dyDescent="0.2">
      <c r="A126">
        <v>244744</v>
      </c>
      <c r="B126" t="s">
        <v>22</v>
      </c>
      <c r="C126" s="4">
        <v>44761.944417476851</v>
      </c>
      <c r="D126" s="4">
        <v>44761.944417280094</v>
      </c>
      <c r="E126" s="4" t="s">
        <v>22</v>
      </c>
      <c r="F126" t="s">
        <v>428</v>
      </c>
      <c r="G126">
        <v>14</v>
      </c>
      <c r="H126" t="s">
        <v>76</v>
      </c>
      <c r="I126" s="14">
        <f>IFERROR(_xlfn.XLOOKUP(H126,'SDD Statistiques offres'!G:G,'SDD Statistiques offres'!D:D),0)</f>
        <v>44692.51282635417</v>
      </c>
      <c r="J126" t="str">
        <f>IFERROR(VLOOKUP(H126,'SDD Statistiques offres'!G:O,2,0),"")</f>
        <v>Diffusée</v>
      </c>
      <c r="K126" t="str">
        <f>IFERROR(VLOOKUP(H126,'SDD Statistiques offres'!G:O,5,0),"")</f>
        <v>INGENIEUR D'ETUDES H/F</v>
      </c>
      <c r="L126">
        <f>IFERROR(VLOOKUP(H126,'SDD Statistiques offres'!G:O,9,0),"")</f>
        <v>1059</v>
      </c>
      <c r="M126" t="s">
        <v>432</v>
      </c>
      <c r="N126" t="s">
        <v>432</v>
      </c>
      <c r="O126" t="s">
        <v>432</v>
      </c>
      <c r="P126" t="s">
        <v>413</v>
      </c>
      <c r="Q126" t="s">
        <v>411</v>
      </c>
      <c r="R126">
        <f t="shared" si="5"/>
        <v>1</v>
      </c>
      <c r="S126">
        <f>COUNTIFS(H:H,H126,P:P,"Attente retour opérationnel suite envoi CV pour avis")</f>
        <v>0</v>
      </c>
      <c r="T126">
        <f>COUNTIFS(H:H,H126,P:P,"Proposition d'embauche envoyée")</f>
        <v>0</v>
      </c>
      <c r="U126">
        <f>COUNTIFS(H:H,H126,P:P,"Embauché")</f>
        <v>0</v>
      </c>
      <c r="V126" s="9">
        <v>44761.94441423611</v>
      </c>
      <c r="W126" s="9">
        <f t="shared" si="4"/>
        <v>44761.94441423611</v>
      </c>
      <c r="X126" s="4">
        <v>44761.944417476851</v>
      </c>
      <c r="Y126" s="4">
        <v>44761.861083946758</v>
      </c>
      <c r="Z126">
        <v>212778</v>
      </c>
      <c r="AA126" t="s">
        <v>408</v>
      </c>
      <c r="AB126" t="s">
        <v>435</v>
      </c>
      <c r="AC126" t="s">
        <v>435</v>
      </c>
      <c r="AD126" t="s">
        <v>409</v>
      </c>
      <c r="AE126" t="s">
        <v>22</v>
      </c>
      <c r="AF126" t="s">
        <v>22</v>
      </c>
      <c r="AG126" t="s">
        <v>22</v>
      </c>
      <c r="AH126" t="s">
        <v>22</v>
      </c>
      <c r="AI126" t="s">
        <v>22</v>
      </c>
      <c r="AJ126">
        <v>212778</v>
      </c>
    </row>
    <row r="127" spans="1:36" x14ac:dyDescent="0.2">
      <c r="A127">
        <v>244745</v>
      </c>
      <c r="B127" t="s">
        <v>22</v>
      </c>
      <c r="C127" s="4">
        <v>44761.944493518517</v>
      </c>
      <c r="D127" s="4">
        <v>44761.94449336805</v>
      </c>
      <c r="E127" s="4" t="s">
        <v>22</v>
      </c>
      <c r="F127" t="s">
        <v>428</v>
      </c>
      <c r="G127">
        <v>19</v>
      </c>
      <c r="H127" t="s">
        <v>337</v>
      </c>
      <c r="I127" s="14">
        <f>IFERROR(_xlfn.XLOOKUP(H127,'SDD Statistiques offres'!G:G,'SDD Statistiques offres'!D:D),0)</f>
        <v>0</v>
      </c>
      <c r="J127" t="str">
        <f>IFERROR(VLOOKUP(H127,'SDD Statistiques offres'!G:O,2,0),"")</f>
        <v/>
      </c>
      <c r="K127" t="str">
        <f>IFERROR(VLOOKUP(H127,'SDD Statistiques offres'!G:O,5,0),"")</f>
        <v/>
      </c>
      <c r="L127" t="str">
        <f>IFERROR(VLOOKUP(H127,'SDD Statistiques offres'!G:O,9,0),"")</f>
        <v/>
      </c>
      <c r="M127" t="s">
        <v>433</v>
      </c>
      <c r="N127" t="s">
        <v>433</v>
      </c>
      <c r="O127" t="s">
        <v>433</v>
      </c>
      <c r="P127" t="s">
        <v>413</v>
      </c>
      <c r="Q127" t="s">
        <v>411</v>
      </c>
      <c r="R127">
        <f t="shared" si="5"/>
        <v>2</v>
      </c>
      <c r="S127">
        <f>COUNTIFS(H:H,H127,P:P,"Attente retour opérationnel suite envoi CV pour avis")</f>
        <v>0</v>
      </c>
      <c r="T127">
        <f>COUNTIFS(H:H,H127,P:P,"Proposition d'embauche envoyée")</f>
        <v>0</v>
      </c>
      <c r="U127">
        <f>COUNTIFS(H:H,H127,P:P,"Embauché")</f>
        <v>0</v>
      </c>
      <c r="V127" s="9">
        <v>44761.94449228009</v>
      </c>
      <c r="W127" s="9">
        <f t="shared" si="4"/>
        <v>44761.94449228009</v>
      </c>
      <c r="X127" s="4">
        <v>44761.944493518517</v>
      </c>
      <c r="Y127" s="4">
        <v>44761.861160185188</v>
      </c>
      <c r="Z127">
        <v>212779</v>
      </c>
      <c r="AA127" t="s">
        <v>408</v>
      </c>
      <c r="AB127" t="s">
        <v>405</v>
      </c>
      <c r="AC127" t="s">
        <v>405</v>
      </c>
      <c r="AD127" t="s">
        <v>409</v>
      </c>
      <c r="AE127" t="s">
        <v>22</v>
      </c>
      <c r="AF127" t="s">
        <v>22</v>
      </c>
      <c r="AG127" t="s">
        <v>22</v>
      </c>
      <c r="AH127" t="s">
        <v>22</v>
      </c>
      <c r="AI127" t="s">
        <v>22</v>
      </c>
      <c r="AJ127">
        <v>212779</v>
      </c>
    </row>
    <row r="128" spans="1:36" x14ac:dyDescent="0.2">
      <c r="A128">
        <v>244746</v>
      </c>
      <c r="B128" t="s">
        <v>22</v>
      </c>
      <c r="C128" s="4">
        <v>44761.94849545139</v>
      </c>
      <c r="D128" s="4">
        <v>44761.94849505787</v>
      </c>
      <c r="E128" s="4" t="s">
        <v>22</v>
      </c>
      <c r="F128" t="s">
        <v>428</v>
      </c>
      <c r="G128">
        <v>10</v>
      </c>
      <c r="H128" t="s">
        <v>333</v>
      </c>
      <c r="I128" s="14">
        <f>IFERROR(_xlfn.XLOOKUP(H128,'SDD Statistiques offres'!G:G,'SDD Statistiques offres'!D:D),0)</f>
        <v>0</v>
      </c>
      <c r="J128" t="str">
        <f>IFERROR(VLOOKUP(H128,'SDD Statistiques offres'!G:O,2,0),"")</f>
        <v/>
      </c>
      <c r="K128" t="str">
        <f>IFERROR(VLOOKUP(H128,'SDD Statistiques offres'!G:O,5,0),"")</f>
        <v/>
      </c>
      <c r="L128" t="str">
        <f>IFERROR(VLOOKUP(H128,'SDD Statistiques offres'!G:O,9,0),"")</f>
        <v/>
      </c>
      <c r="M128" t="s">
        <v>434</v>
      </c>
      <c r="N128" t="s">
        <v>434</v>
      </c>
      <c r="O128" t="s">
        <v>434</v>
      </c>
      <c r="P128" t="s">
        <v>413</v>
      </c>
      <c r="Q128" t="s">
        <v>411</v>
      </c>
      <c r="R128">
        <f t="shared" si="5"/>
        <v>4</v>
      </c>
      <c r="S128">
        <f>COUNTIFS(H:H,H128,P:P,"Attente retour opérationnel suite envoi CV pour avis")</f>
        <v>0</v>
      </c>
      <c r="T128">
        <f>COUNTIFS(H:H,H128,P:P,"Proposition d'embauche envoyée")</f>
        <v>0</v>
      </c>
      <c r="U128">
        <f>COUNTIFS(H:H,H128,P:P,"Embauché")</f>
        <v>0</v>
      </c>
      <c r="V128" s="9">
        <v>44761.948492824071</v>
      </c>
      <c r="W128" s="9">
        <f t="shared" si="4"/>
        <v>44761.948492824071</v>
      </c>
      <c r="X128" s="4">
        <v>44761.948495289354</v>
      </c>
      <c r="Y128" s="4">
        <v>44761.865161840273</v>
      </c>
      <c r="Z128">
        <v>212780</v>
      </c>
      <c r="AA128" t="s">
        <v>408</v>
      </c>
      <c r="AB128" t="s">
        <v>428</v>
      </c>
      <c r="AC128" t="s">
        <v>428</v>
      </c>
      <c r="AD128" t="s">
        <v>409</v>
      </c>
      <c r="AE128" t="s">
        <v>22</v>
      </c>
      <c r="AF128" t="s">
        <v>22</v>
      </c>
      <c r="AG128" t="s">
        <v>22</v>
      </c>
      <c r="AH128" t="s">
        <v>22</v>
      </c>
      <c r="AI128" t="s">
        <v>22</v>
      </c>
      <c r="AJ128">
        <v>212780</v>
      </c>
    </row>
    <row r="129" spans="1:36" x14ac:dyDescent="0.2">
      <c r="A129">
        <v>244747</v>
      </c>
      <c r="B129" t="s">
        <v>22</v>
      </c>
      <c r="C129" s="4">
        <v>44761.959108020834</v>
      </c>
      <c r="D129" s="4">
        <v>44761.959107835646</v>
      </c>
      <c r="E129" s="4" t="s">
        <v>22</v>
      </c>
      <c r="F129" t="s">
        <v>428</v>
      </c>
      <c r="G129">
        <v>19</v>
      </c>
      <c r="H129" t="s">
        <v>234</v>
      </c>
      <c r="I129" s="14">
        <f>IFERROR(_xlfn.XLOOKUP(H129,'SDD Statistiques offres'!G:G,'SDD Statistiques offres'!D:D),0)</f>
        <v>44755.683866817133</v>
      </c>
      <c r="J129" t="str">
        <f>IFERROR(VLOOKUP(H129,'SDD Statistiques offres'!G:O,2,0),"")</f>
        <v>Diffusée</v>
      </c>
      <c r="K129" t="str">
        <f>IFERROR(VLOOKUP(H129,'SDD Statistiques offres'!G:O,5,0),"")</f>
        <v>INGENIEUR D'ETUDES H/F</v>
      </c>
      <c r="L129">
        <f>IFERROR(VLOOKUP(H129,'SDD Statistiques offres'!G:O,9,0),"")</f>
        <v>1062</v>
      </c>
      <c r="M129" t="s">
        <v>435</v>
      </c>
      <c r="N129" t="s">
        <v>435</v>
      </c>
      <c r="O129" t="s">
        <v>435</v>
      </c>
      <c r="P129" t="s">
        <v>413</v>
      </c>
      <c r="Q129" t="s">
        <v>411</v>
      </c>
      <c r="R129">
        <f t="shared" si="5"/>
        <v>7</v>
      </c>
      <c r="S129">
        <f>COUNTIFS(H:H,H129,P:P,"Attente retour opérationnel suite envoi CV pour avis")</f>
        <v>0</v>
      </c>
      <c r="T129">
        <f>COUNTIFS(H:H,H129,P:P,"Proposition d'embauche envoyée")</f>
        <v>0</v>
      </c>
      <c r="U129">
        <f>COUNTIFS(H:H,H129,P:P,"Embauché")</f>
        <v>0</v>
      </c>
      <c r="V129" s="9">
        <v>44761.959106099537</v>
      </c>
      <c r="W129" s="9">
        <f t="shared" si="4"/>
        <v>44761.959106099537</v>
      </c>
      <c r="X129" s="4">
        <v>44761.959108020834</v>
      </c>
      <c r="Y129" s="4">
        <v>44761.875774155087</v>
      </c>
      <c r="Z129">
        <v>212781</v>
      </c>
      <c r="AA129" t="s">
        <v>22</v>
      </c>
      <c r="AB129" t="s">
        <v>429</v>
      </c>
      <c r="AC129" t="s">
        <v>429</v>
      </c>
      <c r="AD129" t="s">
        <v>409</v>
      </c>
      <c r="AE129" t="s">
        <v>22</v>
      </c>
      <c r="AF129" t="s">
        <v>22</v>
      </c>
      <c r="AG129" t="s">
        <v>232</v>
      </c>
      <c r="AH129" t="s">
        <v>22</v>
      </c>
      <c r="AI129" t="s">
        <v>22</v>
      </c>
      <c r="AJ129">
        <v>212781</v>
      </c>
    </row>
    <row r="130" spans="1:36" x14ac:dyDescent="0.2">
      <c r="A130">
        <v>244736</v>
      </c>
      <c r="B130" t="s">
        <v>22</v>
      </c>
      <c r="C130" s="4">
        <v>44761.922364004626</v>
      </c>
      <c r="D130" s="4">
        <v>44761.922363622682</v>
      </c>
      <c r="E130" s="4" t="s">
        <v>22</v>
      </c>
      <c r="F130" t="s">
        <v>428</v>
      </c>
      <c r="G130">
        <v>19</v>
      </c>
      <c r="H130" t="s">
        <v>187</v>
      </c>
      <c r="I130" s="14">
        <f>IFERROR(_xlfn.XLOOKUP(H130,'SDD Statistiques offres'!G:G,'SDD Statistiques offres'!D:D),0)</f>
        <v>44735.621117048613</v>
      </c>
      <c r="J130" t="str">
        <f>IFERROR(VLOOKUP(H130,'SDD Statistiques offres'!G:O,2,0),"")</f>
        <v>Diffusée</v>
      </c>
      <c r="K130" t="str">
        <f>IFERROR(VLOOKUP(H130,'SDD Statistiques offres'!G:O,5,0),"")</f>
        <v>ADJOINT AU DIRECTEUR DES PROJETS H/F</v>
      </c>
      <c r="L130">
        <f>IFERROR(VLOOKUP(H130,'SDD Statistiques offres'!G:O,9,0),"")</f>
        <v>1047</v>
      </c>
      <c r="M130" t="s">
        <v>428</v>
      </c>
      <c r="N130" t="s">
        <v>428</v>
      </c>
      <c r="O130" t="s">
        <v>428</v>
      </c>
      <c r="P130" t="s">
        <v>413</v>
      </c>
      <c r="Q130" t="s">
        <v>411</v>
      </c>
      <c r="R130">
        <f t="shared" ref="R130:R151" si="6">COUNTIF(H:H,H130)</f>
        <v>2</v>
      </c>
      <c r="S130">
        <f>COUNTIFS(H:H,H130,P:P,"Attente retour opérationnel suite envoi CV pour avis")</f>
        <v>0</v>
      </c>
      <c r="T130">
        <f>COUNTIFS(H:H,H130,P:P,"Proposition d'embauche envoyée")</f>
        <v>0</v>
      </c>
      <c r="U130">
        <f>COUNTIFS(H:H,H130,P:P,"Embauché")</f>
        <v>0</v>
      </c>
      <c r="V130" s="9">
        <v>44376.535576273149</v>
      </c>
      <c r="W130" s="9">
        <f t="shared" ref="W130:W151" si="7">IFERROR(V130*1,"")</f>
        <v>44376.535576273149</v>
      </c>
      <c r="X130" s="4">
        <v>44761.922363807869</v>
      </c>
      <c r="Y130" s="4">
        <v>44761.839030289353</v>
      </c>
      <c r="Z130">
        <v>154062</v>
      </c>
      <c r="AA130" t="s">
        <v>408</v>
      </c>
      <c r="AB130" t="s">
        <v>430</v>
      </c>
      <c r="AC130" t="s">
        <v>430</v>
      </c>
      <c r="AD130" t="s">
        <v>409</v>
      </c>
      <c r="AE130" t="s">
        <v>22</v>
      </c>
      <c r="AF130" t="s">
        <v>22</v>
      </c>
      <c r="AG130" t="s">
        <v>56</v>
      </c>
      <c r="AH130" t="s">
        <v>22</v>
      </c>
      <c r="AI130" t="s">
        <v>22</v>
      </c>
      <c r="AJ130">
        <v>154062</v>
      </c>
    </row>
    <row r="131" spans="1:36" x14ac:dyDescent="0.2">
      <c r="A131">
        <v>244737</v>
      </c>
      <c r="B131" t="s">
        <v>22</v>
      </c>
      <c r="C131" s="4">
        <v>44761.922561377316</v>
      </c>
      <c r="D131" s="4">
        <v>44761.922561377316</v>
      </c>
      <c r="E131" s="4" t="s">
        <v>22</v>
      </c>
      <c r="F131" t="s">
        <v>428</v>
      </c>
      <c r="G131">
        <v>11</v>
      </c>
      <c r="H131" t="s">
        <v>346</v>
      </c>
      <c r="I131" s="14">
        <f>IFERROR(_xlfn.XLOOKUP(H131,'SDD Statistiques offres'!G:G,'SDD Statistiques offres'!D:D),0)</f>
        <v>0</v>
      </c>
      <c r="J131" t="str">
        <f>IFERROR(VLOOKUP(H131,'SDD Statistiques offres'!G:O,2,0),"")</f>
        <v/>
      </c>
      <c r="K131" t="str">
        <f>IFERROR(VLOOKUP(H131,'SDD Statistiques offres'!G:O,5,0),"")</f>
        <v/>
      </c>
      <c r="L131" t="str">
        <f>IFERROR(VLOOKUP(H131,'SDD Statistiques offres'!G:O,9,0),"")</f>
        <v/>
      </c>
      <c r="M131" t="s">
        <v>429</v>
      </c>
      <c r="N131" t="s">
        <v>429</v>
      </c>
      <c r="O131" t="s">
        <v>429</v>
      </c>
      <c r="P131" t="s">
        <v>413</v>
      </c>
      <c r="Q131" t="s">
        <v>411</v>
      </c>
      <c r="R131">
        <f t="shared" si="6"/>
        <v>8</v>
      </c>
      <c r="S131">
        <f>COUNTIFS(H:H,H131,P:P,"Attente retour opérationnel suite envoi CV pour avis")</f>
        <v>0</v>
      </c>
      <c r="T131">
        <f>COUNTIFS(H:H,H131,P:P,"Proposition d'embauche envoyée")</f>
        <v>0</v>
      </c>
      <c r="U131">
        <f>COUNTIFS(H:H,H131,P:P,"Embauché")</f>
        <v>0</v>
      </c>
      <c r="V131" s="9">
        <v>44761.922559375002</v>
      </c>
      <c r="W131" s="9">
        <f t="shared" si="7"/>
        <v>44761.922559375002</v>
      </c>
      <c r="X131" s="4">
        <v>44761.922561377316</v>
      </c>
      <c r="Y131" s="4">
        <v>44761.83922804398</v>
      </c>
      <c r="Z131">
        <v>212773</v>
      </c>
      <c r="AA131" t="s">
        <v>408</v>
      </c>
      <c r="AB131" t="s">
        <v>431</v>
      </c>
      <c r="AC131" t="s">
        <v>431</v>
      </c>
      <c r="AD131" t="s">
        <v>409</v>
      </c>
      <c r="AE131" t="s">
        <v>22</v>
      </c>
      <c r="AF131" t="s">
        <v>22</v>
      </c>
      <c r="AG131" t="s">
        <v>22</v>
      </c>
      <c r="AH131" t="s">
        <v>22</v>
      </c>
      <c r="AI131" t="s">
        <v>22</v>
      </c>
      <c r="AJ131">
        <v>212773</v>
      </c>
    </row>
    <row r="132" spans="1:36" x14ac:dyDescent="0.2">
      <c r="A132">
        <v>244738</v>
      </c>
      <c r="B132" t="s">
        <v>22</v>
      </c>
      <c r="C132" s="4">
        <v>44761.931080937495</v>
      </c>
      <c r="D132" s="4">
        <v>44761.931080937495</v>
      </c>
      <c r="E132" s="4" t="s">
        <v>22</v>
      </c>
      <c r="F132" t="s">
        <v>428</v>
      </c>
      <c r="G132">
        <v>11</v>
      </c>
      <c r="H132" t="s">
        <v>321</v>
      </c>
      <c r="I132" s="14">
        <f>IFERROR(_xlfn.XLOOKUP(H132,'SDD Statistiques offres'!G:G,'SDD Statistiques offres'!D:D),0)</f>
        <v>0</v>
      </c>
      <c r="J132" t="str">
        <f>IFERROR(VLOOKUP(H132,'SDD Statistiques offres'!G:O,2,0),"")</f>
        <v/>
      </c>
      <c r="K132" t="str">
        <f>IFERROR(VLOOKUP(H132,'SDD Statistiques offres'!G:O,5,0),"")</f>
        <v/>
      </c>
      <c r="L132" t="str">
        <f>IFERROR(VLOOKUP(H132,'SDD Statistiques offres'!G:O,9,0),"")</f>
        <v/>
      </c>
      <c r="M132" t="s">
        <v>430</v>
      </c>
      <c r="N132" t="s">
        <v>430</v>
      </c>
      <c r="O132" t="s">
        <v>430</v>
      </c>
      <c r="P132" t="s">
        <v>413</v>
      </c>
      <c r="Q132" t="s">
        <v>411</v>
      </c>
      <c r="R132">
        <f t="shared" si="6"/>
        <v>6</v>
      </c>
      <c r="S132">
        <f>COUNTIFS(H:H,H132,P:P,"Attente retour opérationnel suite envoi CV pour avis")</f>
        <v>0</v>
      </c>
      <c r="T132">
        <f>COUNTIFS(H:H,H132,P:P,"Proposition d'embauche envoyée")</f>
        <v>0</v>
      </c>
      <c r="U132">
        <f>COUNTIFS(H:H,H132,P:P,"Embauché")</f>
        <v>0</v>
      </c>
      <c r="V132" s="9">
        <v>44686.691973113426</v>
      </c>
      <c r="W132" s="9">
        <f t="shared" si="7"/>
        <v>44686.691973113426</v>
      </c>
      <c r="X132" s="4">
        <v>44761.931080937495</v>
      </c>
      <c r="Y132" s="4">
        <v>44761.847747604166</v>
      </c>
      <c r="Z132">
        <v>201985</v>
      </c>
      <c r="AA132" t="s">
        <v>22</v>
      </c>
      <c r="AB132" t="s">
        <v>432</v>
      </c>
      <c r="AC132" t="s">
        <v>432</v>
      </c>
      <c r="AD132" t="s">
        <v>409</v>
      </c>
      <c r="AE132" t="s">
        <v>22</v>
      </c>
      <c r="AF132" t="s">
        <v>22</v>
      </c>
      <c r="AG132" t="s">
        <v>47</v>
      </c>
      <c r="AH132" t="s">
        <v>22</v>
      </c>
      <c r="AI132" t="s">
        <v>22</v>
      </c>
      <c r="AJ132">
        <v>201985</v>
      </c>
    </row>
    <row r="133" spans="1:36" x14ac:dyDescent="0.2">
      <c r="A133">
        <v>244739</v>
      </c>
      <c r="B133" t="s">
        <v>22</v>
      </c>
      <c r="C133" s="4">
        <v>44761.931557754629</v>
      </c>
      <c r="D133" s="4">
        <v>44761.931557604163</v>
      </c>
      <c r="E133" s="4" t="s">
        <v>22</v>
      </c>
      <c r="F133" t="s">
        <v>428</v>
      </c>
      <c r="G133">
        <v>17</v>
      </c>
      <c r="H133" t="s">
        <v>337</v>
      </c>
      <c r="I133" s="14">
        <f>IFERROR(_xlfn.XLOOKUP(H133,'SDD Statistiques offres'!G:G,'SDD Statistiques offres'!D:D),0)</f>
        <v>0</v>
      </c>
      <c r="J133" t="str">
        <f>IFERROR(VLOOKUP(H133,'SDD Statistiques offres'!G:O,2,0),"")</f>
        <v/>
      </c>
      <c r="K133" t="str">
        <f>IFERROR(VLOOKUP(H133,'SDD Statistiques offres'!G:O,5,0),"")</f>
        <v/>
      </c>
      <c r="L133" t="str">
        <f>IFERROR(VLOOKUP(H133,'SDD Statistiques offres'!G:O,9,0),"")</f>
        <v/>
      </c>
      <c r="M133" t="s">
        <v>431</v>
      </c>
      <c r="N133" t="s">
        <v>431</v>
      </c>
      <c r="O133" t="s">
        <v>431</v>
      </c>
      <c r="P133" t="s">
        <v>413</v>
      </c>
      <c r="Q133" t="s">
        <v>411</v>
      </c>
      <c r="R133">
        <f t="shared" si="6"/>
        <v>2</v>
      </c>
      <c r="S133">
        <f>COUNTIFS(H:H,H133,P:P,"Attente retour opérationnel suite envoi CV pour avis")</f>
        <v>0</v>
      </c>
      <c r="T133">
        <f>COUNTIFS(H:H,H133,P:P,"Proposition d'embauche envoyée")</f>
        <v>0</v>
      </c>
      <c r="U133">
        <f>COUNTIFS(H:H,H133,P:P,"Embauché")</f>
        <v>0</v>
      </c>
      <c r="V133" s="9">
        <v>44761.931556516203</v>
      </c>
      <c r="W133" s="9">
        <f t="shared" si="7"/>
        <v>44761.931556516203</v>
      </c>
      <c r="X133" s="4">
        <v>44761.931557754629</v>
      </c>
      <c r="Y133" s="4">
        <v>44761.848224270827</v>
      </c>
      <c r="Z133">
        <v>212774</v>
      </c>
      <c r="AA133" t="s">
        <v>408</v>
      </c>
      <c r="AB133" t="s">
        <v>433</v>
      </c>
      <c r="AC133" t="s">
        <v>433</v>
      </c>
      <c r="AD133" t="s">
        <v>409</v>
      </c>
      <c r="AE133" t="s">
        <v>22</v>
      </c>
      <c r="AF133" t="s">
        <v>22</v>
      </c>
      <c r="AG133" t="s">
        <v>22</v>
      </c>
      <c r="AH133" t="s">
        <v>22</v>
      </c>
      <c r="AI133" t="s">
        <v>22</v>
      </c>
      <c r="AJ133">
        <v>212774</v>
      </c>
    </row>
    <row r="134" spans="1:36" x14ac:dyDescent="0.2">
      <c r="A134">
        <v>244740</v>
      </c>
      <c r="B134" t="s">
        <v>22</v>
      </c>
      <c r="C134" s="4">
        <v>44761.936357060185</v>
      </c>
      <c r="D134" s="4">
        <v>44761.936357060185</v>
      </c>
      <c r="E134" s="4" t="s">
        <v>22</v>
      </c>
      <c r="F134" t="s">
        <v>428</v>
      </c>
      <c r="G134">
        <v>15</v>
      </c>
      <c r="H134" t="s">
        <v>317</v>
      </c>
      <c r="I134" s="14">
        <f>IFERROR(_xlfn.XLOOKUP(H134,'SDD Statistiques offres'!G:G,'SDD Statistiques offres'!D:D),0)</f>
        <v>0</v>
      </c>
      <c r="J134" t="str">
        <f>IFERROR(VLOOKUP(H134,'SDD Statistiques offres'!G:O,2,0),"")</f>
        <v/>
      </c>
      <c r="K134" t="str">
        <f>IFERROR(VLOOKUP(H134,'SDD Statistiques offres'!G:O,5,0),"")</f>
        <v/>
      </c>
      <c r="L134" t="str">
        <f>IFERROR(VLOOKUP(H134,'SDD Statistiques offres'!G:O,9,0),"")</f>
        <v/>
      </c>
      <c r="M134" t="s">
        <v>432</v>
      </c>
      <c r="N134" t="s">
        <v>432</v>
      </c>
      <c r="O134" t="s">
        <v>432</v>
      </c>
      <c r="P134" t="s">
        <v>413</v>
      </c>
      <c r="Q134" t="s">
        <v>411</v>
      </c>
      <c r="R134">
        <f t="shared" si="6"/>
        <v>2</v>
      </c>
      <c r="S134">
        <f>COUNTIFS(H:H,H134,P:P,"Attente retour opérationnel suite envoi CV pour avis")</f>
        <v>0</v>
      </c>
      <c r="T134">
        <f>COUNTIFS(H:H,H134,P:P,"Proposition d'embauche envoyée")</f>
        <v>0</v>
      </c>
      <c r="U134">
        <f>COUNTIFS(H:H,H134,P:P,"Embauché")</f>
        <v>0</v>
      </c>
      <c r="V134" s="9">
        <v>44761.936356331018</v>
      </c>
      <c r="W134" s="9">
        <f t="shared" si="7"/>
        <v>44761.936356331018</v>
      </c>
      <c r="X134" s="4">
        <v>44761.93735659722</v>
      </c>
      <c r="Y134" s="4">
        <v>44761.854023263884</v>
      </c>
      <c r="Z134">
        <v>212775</v>
      </c>
      <c r="AA134" t="s">
        <v>22</v>
      </c>
      <c r="AB134" t="s">
        <v>434</v>
      </c>
      <c r="AC134" t="s">
        <v>434</v>
      </c>
      <c r="AD134" t="s">
        <v>409</v>
      </c>
      <c r="AE134" t="s">
        <v>22</v>
      </c>
      <c r="AF134" t="s">
        <v>22</v>
      </c>
      <c r="AG134" t="s">
        <v>44</v>
      </c>
      <c r="AH134" t="s">
        <v>22</v>
      </c>
      <c r="AI134" t="s">
        <v>412</v>
      </c>
      <c r="AJ134">
        <v>212775</v>
      </c>
    </row>
    <row r="135" spans="1:36" x14ac:dyDescent="0.2">
      <c r="A135">
        <v>244741</v>
      </c>
      <c r="B135" t="s">
        <v>22</v>
      </c>
      <c r="C135" s="4">
        <v>44761.936471180554</v>
      </c>
      <c r="D135" s="4">
        <v>44761.936470983797</v>
      </c>
      <c r="E135" s="4" t="s">
        <v>22</v>
      </c>
      <c r="F135" t="s">
        <v>428</v>
      </c>
      <c r="G135">
        <v>10</v>
      </c>
      <c r="H135" t="s">
        <v>360</v>
      </c>
      <c r="I135" s="14">
        <f>IFERROR(_xlfn.XLOOKUP(H135,'SDD Statistiques offres'!G:G,'SDD Statistiques offres'!D:D),0)</f>
        <v>0</v>
      </c>
      <c r="J135" t="str">
        <f>IFERROR(VLOOKUP(H135,'SDD Statistiques offres'!G:O,2,0),"")</f>
        <v/>
      </c>
      <c r="K135" t="str">
        <f>IFERROR(VLOOKUP(H135,'SDD Statistiques offres'!G:O,5,0),"")</f>
        <v/>
      </c>
      <c r="L135" t="str">
        <f>IFERROR(VLOOKUP(H135,'SDD Statistiques offres'!G:O,9,0),"")</f>
        <v/>
      </c>
      <c r="M135" t="s">
        <v>433</v>
      </c>
      <c r="N135" t="s">
        <v>433</v>
      </c>
      <c r="O135" t="s">
        <v>433</v>
      </c>
      <c r="P135" t="s">
        <v>413</v>
      </c>
      <c r="Q135" t="s">
        <v>411</v>
      </c>
      <c r="R135">
        <f t="shared" si="6"/>
        <v>1</v>
      </c>
      <c r="S135">
        <f>COUNTIFS(H:H,H135,P:P,"Attente retour opérationnel suite envoi CV pour avis")</f>
        <v>0</v>
      </c>
      <c r="T135">
        <f>COUNTIFS(H:H,H135,P:P,"Proposition d'embauche envoyée")</f>
        <v>0</v>
      </c>
      <c r="U135">
        <f>COUNTIFS(H:H,H135,P:P,"Embauché")</f>
        <v>0</v>
      </c>
      <c r="V135" s="9">
        <v>44761.93646936342</v>
      </c>
      <c r="W135" s="9">
        <f t="shared" si="7"/>
        <v>44761.93646936342</v>
      </c>
      <c r="X135" s="4">
        <v>44761.937736307875</v>
      </c>
      <c r="Y135" s="4">
        <v>44761.854402974539</v>
      </c>
      <c r="Z135">
        <v>212776</v>
      </c>
      <c r="AA135" t="s">
        <v>408</v>
      </c>
      <c r="AB135" t="s">
        <v>435</v>
      </c>
      <c r="AC135" t="s">
        <v>435</v>
      </c>
      <c r="AD135" t="s">
        <v>409</v>
      </c>
      <c r="AE135" t="s">
        <v>22</v>
      </c>
      <c r="AF135" t="s">
        <v>22</v>
      </c>
      <c r="AG135" t="s">
        <v>335</v>
      </c>
      <c r="AH135" t="s">
        <v>22</v>
      </c>
      <c r="AI135" t="s">
        <v>22</v>
      </c>
      <c r="AJ135">
        <v>212776</v>
      </c>
    </row>
    <row r="136" spans="1:36" x14ac:dyDescent="0.2">
      <c r="A136">
        <v>244730</v>
      </c>
      <c r="B136" t="s">
        <v>22</v>
      </c>
      <c r="C136" s="4">
        <v>44761.873722372686</v>
      </c>
      <c r="D136" s="4">
        <v>44761.873722372686</v>
      </c>
      <c r="E136" s="4" t="s">
        <v>22</v>
      </c>
      <c r="F136" t="s">
        <v>428</v>
      </c>
      <c r="G136">
        <v>19</v>
      </c>
      <c r="H136" t="s">
        <v>325</v>
      </c>
      <c r="I136" s="14">
        <f>IFERROR(_xlfn.XLOOKUP(H136,'SDD Statistiques offres'!G:G,'SDD Statistiques offres'!D:D),0)</f>
        <v>0</v>
      </c>
      <c r="J136" t="str">
        <f>IFERROR(VLOOKUP(H136,'SDD Statistiques offres'!G:O,2,0),"")</f>
        <v/>
      </c>
      <c r="K136" t="str">
        <f>IFERROR(VLOOKUP(H136,'SDD Statistiques offres'!G:O,5,0),"")</f>
        <v/>
      </c>
      <c r="L136" t="str">
        <f>IFERROR(VLOOKUP(H136,'SDD Statistiques offres'!G:O,9,0),"")</f>
        <v/>
      </c>
      <c r="M136" t="s">
        <v>434</v>
      </c>
      <c r="N136" t="s">
        <v>434</v>
      </c>
      <c r="O136" t="s">
        <v>434</v>
      </c>
      <c r="P136" t="s">
        <v>413</v>
      </c>
      <c r="Q136" t="s">
        <v>411</v>
      </c>
      <c r="R136">
        <f t="shared" si="6"/>
        <v>1</v>
      </c>
      <c r="S136">
        <f>COUNTIFS(H:H,H136,P:P,"Attente retour opérationnel suite envoi CV pour avis")</f>
        <v>0</v>
      </c>
      <c r="T136">
        <f>COUNTIFS(H:H,H136,P:P,"Proposition d'embauche envoyée")</f>
        <v>0</v>
      </c>
      <c r="U136">
        <f>COUNTIFS(H:H,H136,P:P,"Embauché")</f>
        <v>0</v>
      </c>
      <c r="V136" s="9">
        <v>44761.873721145828</v>
      </c>
      <c r="W136" s="9">
        <f t="shared" si="7"/>
        <v>44761.873721145828</v>
      </c>
      <c r="X136" s="4">
        <v>44761.873722372686</v>
      </c>
      <c r="Y136" s="4">
        <v>44761.790389039357</v>
      </c>
      <c r="Z136">
        <v>212769</v>
      </c>
      <c r="AA136" t="s">
        <v>408</v>
      </c>
      <c r="AB136" t="s">
        <v>405</v>
      </c>
      <c r="AC136" t="s">
        <v>405</v>
      </c>
      <c r="AD136" t="s">
        <v>409</v>
      </c>
      <c r="AE136" t="s">
        <v>22</v>
      </c>
      <c r="AF136" t="s">
        <v>22</v>
      </c>
      <c r="AG136" t="s">
        <v>22</v>
      </c>
      <c r="AH136" t="s">
        <v>22</v>
      </c>
      <c r="AI136" t="s">
        <v>22</v>
      </c>
      <c r="AJ136">
        <v>212769</v>
      </c>
    </row>
    <row r="137" spans="1:36" x14ac:dyDescent="0.2">
      <c r="A137">
        <v>244731</v>
      </c>
      <c r="B137" t="s">
        <v>22</v>
      </c>
      <c r="C137" s="4">
        <v>44761.89681431713</v>
      </c>
      <c r="D137" s="4">
        <v>44761.896814039348</v>
      </c>
      <c r="E137" s="4" t="s">
        <v>22</v>
      </c>
      <c r="F137" t="s">
        <v>428</v>
      </c>
      <c r="G137">
        <v>15</v>
      </c>
      <c r="H137" t="s">
        <v>333</v>
      </c>
      <c r="I137" s="14">
        <f>IFERROR(_xlfn.XLOOKUP(H137,'SDD Statistiques offres'!G:G,'SDD Statistiques offres'!D:D),0)</f>
        <v>0</v>
      </c>
      <c r="J137" t="str">
        <f>IFERROR(VLOOKUP(H137,'SDD Statistiques offres'!G:O,2,0),"")</f>
        <v/>
      </c>
      <c r="K137" t="str">
        <f>IFERROR(VLOOKUP(H137,'SDD Statistiques offres'!G:O,5,0),"")</f>
        <v/>
      </c>
      <c r="L137" t="str">
        <f>IFERROR(VLOOKUP(H137,'SDD Statistiques offres'!G:O,9,0),"")</f>
        <v/>
      </c>
      <c r="M137" t="s">
        <v>435</v>
      </c>
      <c r="N137" t="s">
        <v>435</v>
      </c>
      <c r="O137" t="s">
        <v>435</v>
      </c>
      <c r="P137" t="s">
        <v>413</v>
      </c>
      <c r="Q137" t="s">
        <v>411</v>
      </c>
      <c r="R137">
        <f t="shared" si="6"/>
        <v>4</v>
      </c>
      <c r="S137">
        <f>COUNTIFS(H:H,H137,P:P,"Attente retour opérationnel suite envoi CV pour avis")</f>
        <v>0</v>
      </c>
      <c r="T137">
        <f>COUNTIFS(H:H,H137,P:P,"Proposition d'embauche envoyée")</f>
        <v>0</v>
      </c>
      <c r="U137">
        <f>COUNTIFS(H:H,H137,P:P,"Embauché")</f>
        <v>0</v>
      </c>
      <c r="V137" s="9">
        <v>44761.8968121875</v>
      </c>
      <c r="W137" s="9">
        <f t="shared" si="7"/>
        <v>44761.8968121875</v>
      </c>
      <c r="X137" s="4">
        <v>44761.896814155087</v>
      </c>
      <c r="Y137" s="4">
        <v>44761.813480405093</v>
      </c>
      <c r="Z137">
        <v>212770</v>
      </c>
      <c r="AA137" t="s">
        <v>22</v>
      </c>
      <c r="AB137" t="s">
        <v>428</v>
      </c>
      <c r="AC137" t="s">
        <v>428</v>
      </c>
      <c r="AD137" t="s">
        <v>409</v>
      </c>
      <c r="AE137" t="s">
        <v>22</v>
      </c>
      <c r="AF137" t="s">
        <v>22</v>
      </c>
      <c r="AG137" t="s">
        <v>326</v>
      </c>
      <c r="AH137" t="s">
        <v>22</v>
      </c>
      <c r="AI137" t="s">
        <v>22</v>
      </c>
      <c r="AJ137">
        <v>212770</v>
      </c>
    </row>
    <row r="138" spans="1:36" x14ac:dyDescent="0.2">
      <c r="A138">
        <v>244732</v>
      </c>
      <c r="B138" t="s">
        <v>22</v>
      </c>
      <c r="C138" s="4">
        <v>44761.897253206014</v>
      </c>
      <c r="D138" s="4">
        <v>44761.897253043979</v>
      </c>
      <c r="E138" s="4" t="s">
        <v>22</v>
      </c>
      <c r="F138" t="s">
        <v>428</v>
      </c>
      <c r="G138">
        <v>16</v>
      </c>
      <c r="H138" t="s">
        <v>363</v>
      </c>
      <c r="I138" s="14">
        <f>IFERROR(_xlfn.XLOOKUP(H138,'SDD Statistiques offres'!G:G,'SDD Statistiques offres'!D:D),0)</f>
        <v>0</v>
      </c>
      <c r="J138" t="str">
        <f>IFERROR(VLOOKUP(H138,'SDD Statistiques offres'!G:O,2,0),"")</f>
        <v/>
      </c>
      <c r="K138" t="str">
        <f>IFERROR(VLOOKUP(H138,'SDD Statistiques offres'!G:O,5,0),"")</f>
        <v/>
      </c>
      <c r="L138" t="str">
        <f>IFERROR(VLOOKUP(H138,'SDD Statistiques offres'!G:O,9,0),"")</f>
        <v/>
      </c>
      <c r="M138" t="s">
        <v>428</v>
      </c>
      <c r="N138" t="s">
        <v>428</v>
      </c>
      <c r="O138" t="s">
        <v>428</v>
      </c>
      <c r="P138" t="s">
        <v>413</v>
      </c>
      <c r="Q138" t="s">
        <v>411</v>
      </c>
      <c r="R138">
        <f t="shared" si="6"/>
        <v>2</v>
      </c>
      <c r="S138">
        <f>COUNTIFS(H:H,H138,P:P,"Attente retour opérationnel suite envoi CV pour avis")</f>
        <v>0</v>
      </c>
      <c r="T138">
        <f>COUNTIFS(H:H,H138,P:P,"Proposition d'embauche envoyée")</f>
        <v>0</v>
      </c>
      <c r="U138">
        <f>COUNTIFS(H:H,H138,P:P,"Embauché")</f>
        <v>0</v>
      </c>
      <c r="V138" s="9">
        <v>44701.69173726852</v>
      </c>
      <c r="W138" s="9">
        <f t="shared" si="7"/>
        <v>44701.69173726852</v>
      </c>
      <c r="X138" s="4">
        <v>44761.897253159717</v>
      </c>
      <c r="Y138" s="4">
        <v>44761.813919756947</v>
      </c>
      <c r="Z138">
        <v>205273</v>
      </c>
      <c r="AA138" t="s">
        <v>408</v>
      </c>
      <c r="AB138" t="s">
        <v>429</v>
      </c>
      <c r="AC138" t="s">
        <v>429</v>
      </c>
      <c r="AD138" t="s">
        <v>409</v>
      </c>
      <c r="AE138" t="s">
        <v>22</v>
      </c>
      <c r="AF138" t="s">
        <v>22</v>
      </c>
      <c r="AG138" t="s">
        <v>22</v>
      </c>
      <c r="AH138" t="s">
        <v>22</v>
      </c>
      <c r="AI138" t="s">
        <v>22</v>
      </c>
      <c r="AJ138">
        <v>205273</v>
      </c>
    </row>
    <row r="139" spans="1:36" x14ac:dyDescent="0.2">
      <c r="A139">
        <v>244733</v>
      </c>
      <c r="B139" t="s">
        <v>22</v>
      </c>
      <c r="C139" s="4">
        <v>44761.904311608792</v>
      </c>
      <c r="D139" s="4">
        <v>44761.904311423605</v>
      </c>
      <c r="E139" s="4" t="s">
        <v>22</v>
      </c>
      <c r="F139" t="s">
        <v>428</v>
      </c>
      <c r="G139">
        <v>13</v>
      </c>
      <c r="H139" t="s">
        <v>346</v>
      </c>
      <c r="I139" s="14">
        <f>IFERROR(_xlfn.XLOOKUP(H139,'SDD Statistiques offres'!G:G,'SDD Statistiques offres'!D:D),0)</f>
        <v>0</v>
      </c>
      <c r="J139" t="str">
        <f>IFERROR(VLOOKUP(H139,'SDD Statistiques offres'!G:O,2,0),"")</f>
        <v/>
      </c>
      <c r="K139" t="str">
        <f>IFERROR(VLOOKUP(H139,'SDD Statistiques offres'!G:O,5,0),"")</f>
        <v/>
      </c>
      <c r="L139" t="str">
        <f>IFERROR(VLOOKUP(H139,'SDD Statistiques offres'!G:O,9,0),"")</f>
        <v/>
      </c>
      <c r="M139" t="s">
        <v>429</v>
      </c>
      <c r="N139" t="s">
        <v>429</v>
      </c>
      <c r="O139" t="s">
        <v>429</v>
      </c>
      <c r="P139" t="s">
        <v>413</v>
      </c>
      <c r="Q139" t="s">
        <v>411</v>
      </c>
      <c r="R139">
        <f t="shared" si="6"/>
        <v>8</v>
      </c>
      <c r="S139">
        <f>COUNTIFS(H:H,H139,P:P,"Attente retour opérationnel suite envoi CV pour avis")</f>
        <v>0</v>
      </c>
      <c r="T139">
        <f>COUNTIFS(H:H,H139,P:P,"Proposition d'embauche envoyée")</f>
        <v>0</v>
      </c>
      <c r="U139">
        <f>COUNTIFS(H:H,H139,P:P,"Embauché")</f>
        <v>0</v>
      </c>
      <c r="V139" s="9">
        <v>44761.904306365737</v>
      </c>
      <c r="W139" s="9">
        <f t="shared" si="7"/>
        <v>44761.904306365737</v>
      </c>
      <c r="X139" s="4">
        <v>44761.904311608792</v>
      </c>
      <c r="Y139" s="4">
        <v>44761.820978275464</v>
      </c>
      <c r="Z139">
        <v>212771</v>
      </c>
      <c r="AA139" t="s">
        <v>408</v>
      </c>
      <c r="AB139" t="s">
        <v>430</v>
      </c>
      <c r="AC139" t="s">
        <v>430</v>
      </c>
      <c r="AD139" t="s">
        <v>409</v>
      </c>
      <c r="AE139" t="s">
        <v>22</v>
      </c>
      <c r="AF139" t="s">
        <v>22</v>
      </c>
      <c r="AG139" t="s">
        <v>22</v>
      </c>
      <c r="AH139" t="s">
        <v>22</v>
      </c>
      <c r="AI139" t="s">
        <v>22</v>
      </c>
      <c r="AJ139">
        <v>212771</v>
      </c>
    </row>
    <row r="140" spans="1:36" x14ac:dyDescent="0.2">
      <c r="A140">
        <v>244734</v>
      </c>
      <c r="B140" t="s">
        <v>22</v>
      </c>
      <c r="C140" s="4">
        <v>44761.905121793978</v>
      </c>
      <c r="D140" s="4">
        <v>44761.905121446754</v>
      </c>
      <c r="E140" s="4" t="s">
        <v>22</v>
      </c>
      <c r="F140" t="s">
        <v>428</v>
      </c>
      <c r="G140">
        <v>13</v>
      </c>
      <c r="H140" t="s">
        <v>347</v>
      </c>
      <c r="I140" s="14">
        <f>IFERROR(_xlfn.XLOOKUP(H140,'SDD Statistiques offres'!G:G,'SDD Statistiques offres'!D:D),0)</f>
        <v>0</v>
      </c>
      <c r="J140" t="str">
        <f>IFERROR(VLOOKUP(H140,'SDD Statistiques offres'!G:O,2,0),"")</f>
        <v/>
      </c>
      <c r="K140" t="str">
        <f>IFERROR(VLOOKUP(H140,'SDD Statistiques offres'!G:O,5,0),"")</f>
        <v/>
      </c>
      <c r="L140" t="str">
        <f>IFERROR(VLOOKUP(H140,'SDD Statistiques offres'!G:O,9,0),"")</f>
        <v/>
      </c>
      <c r="M140" t="s">
        <v>430</v>
      </c>
      <c r="N140" t="s">
        <v>430</v>
      </c>
      <c r="O140" t="s">
        <v>430</v>
      </c>
      <c r="P140" t="s">
        <v>413</v>
      </c>
      <c r="Q140" t="s">
        <v>411</v>
      </c>
      <c r="R140">
        <f t="shared" si="6"/>
        <v>1</v>
      </c>
      <c r="S140">
        <f>COUNTIFS(H:H,H140,P:P,"Attente retour opérationnel suite envoi CV pour avis")</f>
        <v>0</v>
      </c>
      <c r="T140">
        <f>COUNTIFS(H:H,H140,P:P,"Proposition d'embauche envoyée")</f>
        <v>0</v>
      </c>
      <c r="U140">
        <f>COUNTIFS(H:H,H140,P:P,"Embauché")</f>
        <v>0</v>
      </c>
      <c r="V140" s="9">
        <v>44761.905120138887</v>
      </c>
      <c r="W140" s="9">
        <f t="shared" si="7"/>
        <v>44761.905120138887</v>
      </c>
      <c r="X140" s="4">
        <v>44762.014035798609</v>
      </c>
      <c r="Y140" s="4">
        <v>44761.82457542824</v>
      </c>
      <c r="Z140">
        <v>212772</v>
      </c>
      <c r="AA140" t="s">
        <v>408</v>
      </c>
      <c r="AB140" t="s">
        <v>431</v>
      </c>
      <c r="AC140" t="s">
        <v>431</v>
      </c>
      <c r="AD140" t="s">
        <v>409</v>
      </c>
      <c r="AE140" t="s">
        <v>22</v>
      </c>
      <c r="AF140" t="s">
        <v>22</v>
      </c>
      <c r="AG140" t="s">
        <v>237</v>
      </c>
      <c r="AH140" t="s">
        <v>22</v>
      </c>
      <c r="AI140" t="s">
        <v>412</v>
      </c>
      <c r="AJ140">
        <v>212772</v>
      </c>
    </row>
    <row r="141" spans="1:36" x14ac:dyDescent="0.2">
      <c r="A141">
        <v>244735</v>
      </c>
      <c r="B141" t="s">
        <v>22</v>
      </c>
      <c r="C141" s="4">
        <v>44761.907943981481</v>
      </c>
      <c r="D141" s="4">
        <v>44761.907943784725</v>
      </c>
      <c r="E141" s="4" t="s">
        <v>22</v>
      </c>
      <c r="F141" t="s">
        <v>428</v>
      </c>
      <c r="G141">
        <v>16</v>
      </c>
      <c r="H141" t="s">
        <v>369</v>
      </c>
      <c r="I141" s="14">
        <f>IFERROR(_xlfn.XLOOKUP(H141,'SDD Statistiques offres'!G:G,'SDD Statistiques offres'!D:D),0)</f>
        <v>0</v>
      </c>
      <c r="J141" t="str">
        <f>IFERROR(VLOOKUP(H141,'SDD Statistiques offres'!G:O,2,0),"")</f>
        <v/>
      </c>
      <c r="K141" t="str">
        <f>IFERROR(VLOOKUP(H141,'SDD Statistiques offres'!G:O,5,0),"")</f>
        <v/>
      </c>
      <c r="L141" t="str">
        <f>IFERROR(VLOOKUP(H141,'SDD Statistiques offres'!G:O,9,0),"")</f>
        <v/>
      </c>
      <c r="M141" t="s">
        <v>431</v>
      </c>
      <c r="N141" t="s">
        <v>431</v>
      </c>
      <c r="O141" t="s">
        <v>431</v>
      </c>
      <c r="P141" t="s">
        <v>413</v>
      </c>
      <c r="Q141" t="s">
        <v>411</v>
      </c>
      <c r="R141">
        <f t="shared" si="6"/>
        <v>1</v>
      </c>
      <c r="S141">
        <f>COUNTIFS(H:H,H141,P:P,"Attente retour opérationnel suite envoi CV pour avis")</f>
        <v>0</v>
      </c>
      <c r="T141">
        <f>COUNTIFS(H:H,H141,P:P,"Proposition d'embauche envoyée")</f>
        <v>0</v>
      </c>
      <c r="U141">
        <f>COUNTIFS(H:H,H141,P:P,"Embauché")</f>
        <v>0</v>
      </c>
      <c r="V141" s="9">
        <v>44761.529033449071</v>
      </c>
      <c r="W141" s="9">
        <f t="shared" si="7"/>
        <v>44761.529033449071</v>
      </c>
      <c r="X141" s="4">
        <v>44761.907943981481</v>
      </c>
      <c r="Y141" s="4">
        <v>44761.824610451389</v>
      </c>
      <c r="Z141">
        <v>212720</v>
      </c>
      <c r="AA141" t="s">
        <v>408</v>
      </c>
      <c r="AB141" t="s">
        <v>432</v>
      </c>
      <c r="AC141" t="s">
        <v>432</v>
      </c>
      <c r="AD141" t="s">
        <v>409</v>
      </c>
      <c r="AE141" t="s">
        <v>22</v>
      </c>
      <c r="AF141" t="s">
        <v>22</v>
      </c>
      <c r="AG141" t="s">
        <v>22</v>
      </c>
      <c r="AH141" t="s">
        <v>22</v>
      </c>
      <c r="AI141" t="s">
        <v>22</v>
      </c>
      <c r="AJ141">
        <v>212720</v>
      </c>
    </row>
    <row r="142" spans="1:36" x14ac:dyDescent="0.2">
      <c r="A142">
        <v>244724</v>
      </c>
      <c r="B142" t="s">
        <v>22</v>
      </c>
      <c r="C142" s="4">
        <v>44761.816070682864</v>
      </c>
      <c r="D142" s="4">
        <v>44761.816070520828</v>
      </c>
      <c r="E142" s="4" t="s">
        <v>22</v>
      </c>
      <c r="F142" t="s">
        <v>428</v>
      </c>
      <c r="G142">
        <v>12</v>
      </c>
      <c r="H142" t="s">
        <v>352</v>
      </c>
      <c r="I142" s="14">
        <f>IFERROR(_xlfn.XLOOKUP(H142,'SDD Statistiques offres'!G:G,'SDD Statistiques offres'!D:D),0)</f>
        <v>0</v>
      </c>
      <c r="J142" t="str">
        <f>IFERROR(VLOOKUP(H142,'SDD Statistiques offres'!G:O,2,0),"")</f>
        <v/>
      </c>
      <c r="K142" t="str">
        <f>IFERROR(VLOOKUP(H142,'SDD Statistiques offres'!G:O,5,0),"")</f>
        <v/>
      </c>
      <c r="L142" t="str">
        <f>IFERROR(VLOOKUP(H142,'SDD Statistiques offres'!G:O,9,0),"")</f>
        <v/>
      </c>
      <c r="M142" t="s">
        <v>432</v>
      </c>
      <c r="N142" t="s">
        <v>432</v>
      </c>
      <c r="O142" t="s">
        <v>432</v>
      </c>
      <c r="P142" t="s">
        <v>413</v>
      </c>
      <c r="Q142" t="s">
        <v>411</v>
      </c>
      <c r="R142">
        <f t="shared" si="6"/>
        <v>1</v>
      </c>
      <c r="S142">
        <f>COUNTIFS(H:H,H142,P:P,"Attente retour opérationnel suite envoi CV pour avis")</f>
        <v>0</v>
      </c>
      <c r="T142">
        <f>COUNTIFS(H:H,H142,P:P,"Proposition d'embauche envoyée")</f>
        <v>0</v>
      </c>
      <c r="U142">
        <f>COUNTIFS(H:H,H142,P:P,"Embauché")</f>
        <v>0</v>
      </c>
      <c r="V142" s="9">
        <v>44754.990469178236</v>
      </c>
      <c r="W142" s="9">
        <f t="shared" si="7"/>
        <v>44754.990469178236</v>
      </c>
      <c r="X142" s="4">
        <v>44761.816070682864</v>
      </c>
      <c r="Y142" s="4">
        <v>44761.732737349535</v>
      </c>
      <c r="Z142">
        <v>212152</v>
      </c>
      <c r="AA142" t="s">
        <v>408</v>
      </c>
      <c r="AB142" t="s">
        <v>433</v>
      </c>
      <c r="AC142" t="s">
        <v>433</v>
      </c>
      <c r="AD142" t="s">
        <v>409</v>
      </c>
      <c r="AE142" t="s">
        <v>22</v>
      </c>
      <c r="AF142" t="s">
        <v>22</v>
      </c>
      <c r="AG142" t="s">
        <v>22</v>
      </c>
      <c r="AH142" t="s">
        <v>22</v>
      </c>
      <c r="AI142" t="s">
        <v>22</v>
      </c>
      <c r="AJ142">
        <v>212152</v>
      </c>
    </row>
    <row r="143" spans="1:36" x14ac:dyDescent="0.2">
      <c r="A143">
        <v>244725</v>
      </c>
      <c r="B143" t="s">
        <v>22</v>
      </c>
      <c r="C143" s="4">
        <v>44761.817487037035</v>
      </c>
      <c r="D143" s="4">
        <v>44761.817487037035</v>
      </c>
      <c r="E143" s="4" t="s">
        <v>22</v>
      </c>
      <c r="F143" t="s">
        <v>428</v>
      </c>
      <c r="G143">
        <v>19</v>
      </c>
      <c r="H143" t="s">
        <v>353</v>
      </c>
      <c r="I143" s="14">
        <f>IFERROR(_xlfn.XLOOKUP(H143,'SDD Statistiques offres'!G:G,'SDD Statistiques offres'!D:D),0)</f>
        <v>0</v>
      </c>
      <c r="J143" t="str">
        <f>IFERROR(VLOOKUP(H143,'SDD Statistiques offres'!G:O,2,0),"")</f>
        <v/>
      </c>
      <c r="K143" t="str">
        <f>IFERROR(VLOOKUP(H143,'SDD Statistiques offres'!G:O,5,0),"")</f>
        <v/>
      </c>
      <c r="L143" t="str">
        <f>IFERROR(VLOOKUP(H143,'SDD Statistiques offres'!G:O,9,0),"")</f>
        <v/>
      </c>
      <c r="M143" t="s">
        <v>433</v>
      </c>
      <c r="N143" t="s">
        <v>433</v>
      </c>
      <c r="O143" t="s">
        <v>433</v>
      </c>
      <c r="P143" t="s">
        <v>413</v>
      </c>
      <c r="Q143" t="s">
        <v>411</v>
      </c>
      <c r="R143">
        <f t="shared" si="6"/>
        <v>3</v>
      </c>
      <c r="S143">
        <f>COUNTIFS(H:H,H143,P:P,"Attente retour opérationnel suite envoi CV pour avis")</f>
        <v>0</v>
      </c>
      <c r="T143">
        <f>COUNTIFS(H:H,H143,P:P,"Proposition d'embauche envoyée")</f>
        <v>0</v>
      </c>
      <c r="U143">
        <f>COUNTIFS(H:H,H143,P:P,"Embauché")</f>
        <v>0</v>
      </c>
      <c r="V143" s="9">
        <v>44761.625026238427</v>
      </c>
      <c r="W143" s="9">
        <f t="shared" si="7"/>
        <v>44761.625026238427</v>
      </c>
      <c r="X143" s="4">
        <v>44761.817487037035</v>
      </c>
      <c r="Y143" s="4">
        <v>44761.734153703699</v>
      </c>
      <c r="Z143">
        <v>212734</v>
      </c>
      <c r="AA143" t="s">
        <v>408</v>
      </c>
      <c r="AB143" t="s">
        <v>434</v>
      </c>
      <c r="AC143" t="s">
        <v>434</v>
      </c>
      <c r="AD143" t="s">
        <v>409</v>
      </c>
      <c r="AE143" t="s">
        <v>22</v>
      </c>
      <c r="AF143" t="s">
        <v>22</v>
      </c>
      <c r="AG143" t="s">
        <v>22</v>
      </c>
      <c r="AH143" t="s">
        <v>22</v>
      </c>
      <c r="AI143" t="s">
        <v>22</v>
      </c>
      <c r="AJ143">
        <v>212734</v>
      </c>
    </row>
    <row r="144" spans="1:36" x14ac:dyDescent="0.2">
      <c r="A144">
        <v>244726</v>
      </c>
      <c r="B144" t="s">
        <v>22</v>
      </c>
      <c r="C144" s="4">
        <v>44761.833233067133</v>
      </c>
      <c r="D144" s="4">
        <v>44761.833232870369</v>
      </c>
      <c r="E144" s="4" t="s">
        <v>22</v>
      </c>
      <c r="F144" t="s">
        <v>428</v>
      </c>
      <c r="G144">
        <v>19</v>
      </c>
      <c r="H144" t="s">
        <v>321</v>
      </c>
      <c r="I144" s="14">
        <f>IFERROR(_xlfn.XLOOKUP(H144,'SDD Statistiques offres'!G:G,'SDD Statistiques offres'!D:D),0)</f>
        <v>0</v>
      </c>
      <c r="J144" t="str">
        <f>IFERROR(VLOOKUP(H144,'SDD Statistiques offres'!G:O,2,0),"")</f>
        <v/>
      </c>
      <c r="K144" t="str">
        <f>IFERROR(VLOOKUP(H144,'SDD Statistiques offres'!G:O,5,0),"")</f>
        <v/>
      </c>
      <c r="L144" t="str">
        <f>IFERROR(VLOOKUP(H144,'SDD Statistiques offres'!G:O,9,0),"")</f>
        <v/>
      </c>
      <c r="M144" t="s">
        <v>434</v>
      </c>
      <c r="N144" t="s">
        <v>434</v>
      </c>
      <c r="O144" t="s">
        <v>434</v>
      </c>
      <c r="P144" t="s">
        <v>413</v>
      </c>
      <c r="Q144" t="s">
        <v>411</v>
      </c>
      <c r="R144">
        <f t="shared" si="6"/>
        <v>6</v>
      </c>
      <c r="S144">
        <f>COUNTIFS(H:H,H144,P:P,"Attente retour opérationnel suite envoi CV pour avis")</f>
        <v>0</v>
      </c>
      <c r="T144">
        <f>COUNTIFS(H:H,H144,P:P,"Proposition d'embauche envoyée")</f>
        <v>0</v>
      </c>
      <c r="U144">
        <f>COUNTIFS(H:H,H144,P:P,"Embauché")</f>
        <v>0</v>
      </c>
      <c r="V144" s="9">
        <v>44761.833229629628</v>
      </c>
      <c r="W144" s="9">
        <f t="shared" si="7"/>
        <v>44761.833229629628</v>
      </c>
      <c r="X144" s="4">
        <v>44761.833232870369</v>
      </c>
      <c r="Y144" s="4">
        <v>44761.749899537033</v>
      </c>
      <c r="Z144">
        <v>212766</v>
      </c>
      <c r="AA144" t="s">
        <v>408</v>
      </c>
      <c r="AB144" t="s">
        <v>435</v>
      </c>
      <c r="AC144" t="s">
        <v>435</v>
      </c>
      <c r="AD144" t="s">
        <v>409</v>
      </c>
      <c r="AE144" t="s">
        <v>22</v>
      </c>
      <c r="AF144" t="s">
        <v>22</v>
      </c>
      <c r="AG144" t="s">
        <v>22</v>
      </c>
      <c r="AH144" t="s">
        <v>22</v>
      </c>
      <c r="AI144" t="s">
        <v>22</v>
      </c>
      <c r="AJ144">
        <v>212766</v>
      </c>
    </row>
    <row r="145" spans="1:36" x14ac:dyDescent="0.2">
      <c r="A145">
        <v>244727</v>
      </c>
      <c r="B145" t="s">
        <v>22</v>
      </c>
      <c r="C145" s="4">
        <v>44761.836279976851</v>
      </c>
      <c r="D145" s="4">
        <v>44761.836279432871</v>
      </c>
      <c r="E145" s="4" t="s">
        <v>22</v>
      </c>
      <c r="F145" t="s">
        <v>428</v>
      </c>
      <c r="G145">
        <v>13</v>
      </c>
      <c r="H145" t="s">
        <v>234</v>
      </c>
      <c r="I145" s="14">
        <f>IFERROR(_xlfn.XLOOKUP(H145,'SDD Statistiques offres'!G:G,'SDD Statistiques offres'!D:D),0)</f>
        <v>44755.683866817133</v>
      </c>
      <c r="J145" t="str">
        <f>IFERROR(VLOOKUP(H145,'SDD Statistiques offres'!G:O,2,0),"")</f>
        <v>Diffusée</v>
      </c>
      <c r="K145" t="str">
        <f>IFERROR(VLOOKUP(H145,'SDD Statistiques offres'!G:O,5,0),"")</f>
        <v>INGENIEUR D'ETUDES H/F</v>
      </c>
      <c r="L145">
        <f>IFERROR(VLOOKUP(H145,'SDD Statistiques offres'!G:O,9,0),"")</f>
        <v>1062</v>
      </c>
      <c r="M145" t="s">
        <v>435</v>
      </c>
      <c r="N145" t="s">
        <v>435</v>
      </c>
      <c r="O145" t="s">
        <v>435</v>
      </c>
      <c r="P145" t="s">
        <v>413</v>
      </c>
      <c r="Q145" t="s">
        <v>411</v>
      </c>
      <c r="R145">
        <f t="shared" si="6"/>
        <v>7</v>
      </c>
      <c r="S145">
        <f>COUNTIFS(H:H,H145,P:P,"Attente retour opérationnel suite envoi CV pour avis")</f>
        <v>0</v>
      </c>
      <c r="T145">
        <f>COUNTIFS(H:H,H145,P:P,"Proposition d'embauche envoyée")</f>
        <v>0</v>
      </c>
      <c r="U145">
        <f>COUNTIFS(H:H,H145,P:P,"Embauché")</f>
        <v>0</v>
      </c>
      <c r="V145" s="9">
        <v>44441.744985185185</v>
      </c>
      <c r="W145" s="9">
        <f t="shared" si="7"/>
        <v>44441.744985185185</v>
      </c>
      <c r="X145" s="4">
        <v>44761.836279629628</v>
      </c>
      <c r="Y145" s="4">
        <v>44761.752946296299</v>
      </c>
      <c r="Z145">
        <v>160346</v>
      </c>
      <c r="AA145" t="s">
        <v>408</v>
      </c>
      <c r="AB145" t="s">
        <v>405</v>
      </c>
      <c r="AC145" t="s">
        <v>405</v>
      </c>
      <c r="AD145" t="s">
        <v>409</v>
      </c>
      <c r="AE145" t="s">
        <v>22</v>
      </c>
      <c r="AF145" t="s">
        <v>22</v>
      </c>
      <c r="AG145" t="s">
        <v>211</v>
      </c>
      <c r="AH145" t="s">
        <v>22</v>
      </c>
      <c r="AI145" t="s">
        <v>22</v>
      </c>
      <c r="AJ145">
        <v>160346</v>
      </c>
    </row>
    <row r="146" spans="1:36" x14ac:dyDescent="0.2">
      <c r="A146">
        <v>244728</v>
      </c>
      <c r="B146" t="s">
        <v>22</v>
      </c>
      <c r="C146" s="4">
        <v>44761.84791512732</v>
      </c>
      <c r="D146" s="4">
        <v>44761.847914965285</v>
      </c>
      <c r="E146" s="4" t="s">
        <v>22</v>
      </c>
      <c r="F146" t="s">
        <v>428</v>
      </c>
      <c r="G146">
        <v>10</v>
      </c>
      <c r="H146" t="s">
        <v>359</v>
      </c>
      <c r="I146" s="14">
        <f>IFERROR(_xlfn.XLOOKUP(H146,'SDD Statistiques offres'!G:G,'SDD Statistiques offres'!D:D),0)</f>
        <v>0</v>
      </c>
      <c r="J146" t="str">
        <f>IFERROR(VLOOKUP(H146,'SDD Statistiques offres'!G:O,2,0),"")</f>
        <v/>
      </c>
      <c r="K146" t="str">
        <f>IFERROR(VLOOKUP(H146,'SDD Statistiques offres'!G:O,5,0),"")</f>
        <v/>
      </c>
      <c r="L146" t="str">
        <f>IFERROR(VLOOKUP(H146,'SDD Statistiques offres'!G:O,9,0),"")</f>
        <v/>
      </c>
      <c r="M146" t="s">
        <v>428</v>
      </c>
      <c r="N146" t="s">
        <v>428</v>
      </c>
      <c r="O146" t="s">
        <v>428</v>
      </c>
      <c r="P146" t="s">
        <v>413</v>
      </c>
      <c r="Q146" t="s">
        <v>411</v>
      </c>
      <c r="R146">
        <f t="shared" si="6"/>
        <v>2</v>
      </c>
      <c r="S146">
        <f>COUNTIFS(H:H,H146,P:P,"Attente retour opérationnel suite envoi CV pour avis")</f>
        <v>0</v>
      </c>
      <c r="T146">
        <f>COUNTIFS(H:H,H146,P:P,"Proposition d'embauche envoyée")</f>
        <v>0</v>
      </c>
      <c r="U146">
        <f>COUNTIFS(H:H,H146,P:P,"Embauché")</f>
        <v>0</v>
      </c>
      <c r="V146" s="9">
        <v>44761.847913692131</v>
      </c>
      <c r="W146" s="9">
        <f t="shared" si="7"/>
        <v>44761.847913692131</v>
      </c>
      <c r="X146" s="4">
        <v>44761.84791512732</v>
      </c>
      <c r="Y146" s="4">
        <v>44761.764581793985</v>
      </c>
      <c r="Z146">
        <v>212767</v>
      </c>
      <c r="AA146" t="s">
        <v>408</v>
      </c>
      <c r="AB146" t="s">
        <v>428</v>
      </c>
      <c r="AC146" t="s">
        <v>428</v>
      </c>
      <c r="AD146" t="s">
        <v>409</v>
      </c>
      <c r="AE146" t="s">
        <v>22</v>
      </c>
      <c r="AF146" t="s">
        <v>22</v>
      </c>
      <c r="AG146" t="s">
        <v>22</v>
      </c>
      <c r="AH146" t="s">
        <v>22</v>
      </c>
      <c r="AI146" t="s">
        <v>22</v>
      </c>
      <c r="AJ146">
        <v>212767</v>
      </c>
    </row>
    <row r="147" spans="1:36" x14ac:dyDescent="0.2">
      <c r="A147">
        <v>244729</v>
      </c>
      <c r="B147" t="s">
        <v>22</v>
      </c>
      <c r="C147" s="4">
        <v>44761.8534778588</v>
      </c>
      <c r="D147" s="4">
        <v>44761.853477662036</v>
      </c>
      <c r="E147" s="4" t="s">
        <v>22</v>
      </c>
      <c r="F147" t="s">
        <v>428</v>
      </c>
      <c r="G147">
        <v>10</v>
      </c>
      <c r="H147" t="s">
        <v>321</v>
      </c>
      <c r="I147" s="14">
        <f>IFERROR(_xlfn.XLOOKUP(H147,'SDD Statistiques offres'!G:G,'SDD Statistiques offres'!D:D),0)</f>
        <v>0</v>
      </c>
      <c r="J147" t="str">
        <f>IFERROR(VLOOKUP(H147,'SDD Statistiques offres'!G:O,2,0),"")</f>
        <v/>
      </c>
      <c r="K147" t="str">
        <f>IFERROR(VLOOKUP(H147,'SDD Statistiques offres'!G:O,5,0),"")</f>
        <v/>
      </c>
      <c r="L147" t="str">
        <f>IFERROR(VLOOKUP(H147,'SDD Statistiques offres'!G:O,9,0),"")</f>
        <v/>
      </c>
      <c r="M147" t="s">
        <v>429</v>
      </c>
      <c r="N147" t="s">
        <v>429</v>
      </c>
      <c r="O147" t="s">
        <v>429</v>
      </c>
      <c r="P147" t="s">
        <v>413</v>
      </c>
      <c r="Q147" t="s">
        <v>411</v>
      </c>
      <c r="R147">
        <f t="shared" si="6"/>
        <v>6</v>
      </c>
      <c r="S147">
        <f>COUNTIFS(H:H,H147,P:P,"Attente retour opérationnel suite envoi CV pour avis")</f>
        <v>0</v>
      </c>
      <c r="T147">
        <f>COUNTIFS(H:H,H147,P:P,"Proposition d'embauche envoyée")</f>
        <v>0</v>
      </c>
      <c r="U147">
        <f>COUNTIFS(H:H,H147,P:P,"Embauché")</f>
        <v>0</v>
      </c>
      <c r="V147" s="9">
        <v>44761.853469062502</v>
      </c>
      <c r="W147" s="9">
        <f t="shared" si="7"/>
        <v>44761.853469062502</v>
      </c>
      <c r="X147" s="4">
        <v>44761.8534778588</v>
      </c>
      <c r="Y147" s="4">
        <v>44761.770144328701</v>
      </c>
      <c r="Z147">
        <v>212768</v>
      </c>
      <c r="AA147" t="s">
        <v>408</v>
      </c>
      <c r="AB147" t="s">
        <v>429</v>
      </c>
      <c r="AC147" t="s">
        <v>429</v>
      </c>
      <c r="AD147" t="s">
        <v>409</v>
      </c>
      <c r="AE147" t="s">
        <v>22</v>
      </c>
      <c r="AF147" t="s">
        <v>22</v>
      </c>
      <c r="AG147" t="s">
        <v>22</v>
      </c>
      <c r="AH147" t="s">
        <v>22</v>
      </c>
      <c r="AI147" t="s">
        <v>22</v>
      </c>
      <c r="AJ147">
        <v>212768</v>
      </c>
    </row>
    <row r="148" spans="1:36" x14ac:dyDescent="0.2">
      <c r="A148">
        <v>244718</v>
      </c>
      <c r="B148" t="s">
        <v>22</v>
      </c>
      <c r="C148" s="4">
        <v>44761.787668287034</v>
      </c>
      <c r="D148" s="4">
        <v>44761.787668090277</v>
      </c>
      <c r="E148" s="4">
        <v>44761.787668287034</v>
      </c>
      <c r="F148" t="s">
        <v>428</v>
      </c>
      <c r="G148">
        <v>10</v>
      </c>
      <c r="H148" t="s">
        <v>22</v>
      </c>
      <c r="I148" s="14">
        <f>IFERROR(_xlfn.XLOOKUP(H148,'SDD Statistiques offres'!G:G,'SDD Statistiques offres'!D:D),0)</f>
        <v>0</v>
      </c>
      <c r="J148" t="str">
        <f>IFERROR(VLOOKUP(H148,'SDD Statistiques offres'!G:O,2,0),"")</f>
        <v/>
      </c>
      <c r="K148" t="str">
        <f>IFERROR(VLOOKUP(H148,'SDD Statistiques offres'!G:O,5,0),"")</f>
        <v/>
      </c>
      <c r="L148" t="str">
        <f>IFERROR(VLOOKUP(H148,'SDD Statistiques offres'!G:O,9,0),"")</f>
        <v/>
      </c>
      <c r="M148" t="s">
        <v>430</v>
      </c>
      <c r="N148" t="s">
        <v>430</v>
      </c>
      <c r="O148" t="s">
        <v>430</v>
      </c>
      <c r="P148" t="s">
        <v>413</v>
      </c>
      <c r="Q148" t="s">
        <v>407</v>
      </c>
      <c r="R148">
        <f t="shared" si="6"/>
        <v>1048435</v>
      </c>
      <c r="S148">
        <f>COUNTIFS(H:H,H148,P:P,"Attente retour opérationnel suite envoi CV pour avis")</f>
        <v>0</v>
      </c>
      <c r="T148">
        <f>COUNTIFS(H:H,H148,P:P,"Proposition d'embauche envoyée")</f>
        <v>0</v>
      </c>
      <c r="U148">
        <f>COUNTIFS(H:H,H148,P:P,"Embauché")</f>
        <v>0</v>
      </c>
      <c r="V148" s="9">
        <v>44761.787666631943</v>
      </c>
      <c r="W148" s="9">
        <f t="shared" si="7"/>
        <v>44761.787666631943</v>
      </c>
      <c r="X148" s="4">
        <v>44761.788787002319</v>
      </c>
      <c r="Y148" s="4">
        <v>44761.705453668983</v>
      </c>
      <c r="Z148">
        <v>212761</v>
      </c>
      <c r="AA148" t="s">
        <v>408</v>
      </c>
      <c r="AB148" t="s">
        <v>430</v>
      </c>
      <c r="AC148" t="s">
        <v>430</v>
      </c>
      <c r="AD148" t="s">
        <v>409</v>
      </c>
      <c r="AE148" t="s">
        <v>22</v>
      </c>
      <c r="AF148" t="s">
        <v>22</v>
      </c>
      <c r="AG148" t="s">
        <v>237</v>
      </c>
      <c r="AH148" t="s">
        <v>22</v>
      </c>
      <c r="AI148" t="s">
        <v>22</v>
      </c>
      <c r="AJ148">
        <v>212761</v>
      </c>
    </row>
    <row r="149" spans="1:36" x14ac:dyDescent="0.2">
      <c r="A149">
        <v>244719</v>
      </c>
      <c r="B149" t="s">
        <v>22</v>
      </c>
      <c r="C149" s="4">
        <v>44761.788787002319</v>
      </c>
      <c r="D149" s="4">
        <v>44761.788786805555</v>
      </c>
      <c r="E149" s="4" t="s">
        <v>22</v>
      </c>
      <c r="F149" t="s">
        <v>428</v>
      </c>
      <c r="G149">
        <v>16</v>
      </c>
      <c r="H149" t="s">
        <v>343</v>
      </c>
      <c r="I149" s="14">
        <f>IFERROR(_xlfn.XLOOKUP(H149,'SDD Statistiques offres'!G:G,'SDD Statistiques offres'!D:D),0)</f>
        <v>0</v>
      </c>
      <c r="J149" t="str">
        <f>IFERROR(VLOOKUP(H149,'SDD Statistiques offres'!G:O,2,0),"")</f>
        <v/>
      </c>
      <c r="K149" t="str">
        <f>IFERROR(VLOOKUP(H149,'SDD Statistiques offres'!G:O,5,0),"")</f>
        <v/>
      </c>
      <c r="L149" t="str">
        <f>IFERROR(VLOOKUP(H149,'SDD Statistiques offres'!G:O,9,0),"")</f>
        <v/>
      </c>
      <c r="M149" t="s">
        <v>431</v>
      </c>
      <c r="N149" t="s">
        <v>431</v>
      </c>
      <c r="O149" t="s">
        <v>431</v>
      </c>
      <c r="P149" t="s">
        <v>413</v>
      </c>
      <c r="Q149" t="s">
        <v>411</v>
      </c>
      <c r="R149">
        <f t="shared" si="6"/>
        <v>1</v>
      </c>
      <c r="S149">
        <f>COUNTIFS(H:H,H149,P:P,"Attente retour opérationnel suite envoi CV pour avis")</f>
        <v>0</v>
      </c>
      <c r="T149">
        <f>COUNTIFS(H:H,H149,P:P,"Proposition d'embauche envoyée")</f>
        <v>0</v>
      </c>
      <c r="U149">
        <f>COUNTIFS(H:H,H149,P:P,"Embauché")</f>
        <v>0</v>
      </c>
      <c r="V149" s="9">
        <v>44761.787666631943</v>
      </c>
      <c r="W149" s="9">
        <f t="shared" si="7"/>
        <v>44761.787666631943</v>
      </c>
      <c r="X149" s="4">
        <v>44761.788787002319</v>
      </c>
      <c r="Y149" s="4">
        <v>44761.705453668983</v>
      </c>
      <c r="Z149">
        <v>212761</v>
      </c>
      <c r="AA149" t="s">
        <v>408</v>
      </c>
      <c r="AB149" t="s">
        <v>431</v>
      </c>
      <c r="AC149" t="s">
        <v>431</v>
      </c>
      <c r="AD149" t="s">
        <v>409</v>
      </c>
      <c r="AE149" t="s">
        <v>22</v>
      </c>
      <c r="AF149" t="s">
        <v>22</v>
      </c>
      <c r="AG149" t="s">
        <v>237</v>
      </c>
      <c r="AH149" t="s">
        <v>22</v>
      </c>
      <c r="AI149" t="s">
        <v>22</v>
      </c>
      <c r="AJ149">
        <v>212761</v>
      </c>
    </row>
    <row r="150" spans="1:36" x14ac:dyDescent="0.2">
      <c r="A150">
        <v>244720</v>
      </c>
      <c r="B150" t="s">
        <v>22</v>
      </c>
      <c r="C150" s="4">
        <v>44761.790403321756</v>
      </c>
      <c r="D150" s="4">
        <v>44761.790403321756</v>
      </c>
      <c r="E150" s="4" t="s">
        <v>22</v>
      </c>
      <c r="F150" t="s">
        <v>428</v>
      </c>
      <c r="G150">
        <v>13</v>
      </c>
      <c r="H150" t="s">
        <v>344</v>
      </c>
      <c r="I150" s="14">
        <f>IFERROR(_xlfn.XLOOKUP(H150,'SDD Statistiques offres'!G:G,'SDD Statistiques offres'!D:D),0)</f>
        <v>0</v>
      </c>
      <c r="J150" t="str">
        <f>IFERROR(VLOOKUP(H150,'SDD Statistiques offres'!G:O,2,0),"")</f>
        <v/>
      </c>
      <c r="K150" t="str">
        <f>IFERROR(VLOOKUP(H150,'SDD Statistiques offres'!G:O,5,0),"")</f>
        <v/>
      </c>
      <c r="L150" t="str">
        <f>IFERROR(VLOOKUP(H150,'SDD Statistiques offres'!G:O,9,0),"")</f>
        <v/>
      </c>
      <c r="M150" t="s">
        <v>432</v>
      </c>
      <c r="N150" t="s">
        <v>432</v>
      </c>
      <c r="O150" t="s">
        <v>432</v>
      </c>
      <c r="P150" t="s">
        <v>413</v>
      </c>
      <c r="Q150" t="s">
        <v>411</v>
      </c>
      <c r="R150">
        <f t="shared" si="6"/>
        <v>1</v>
      </c>
      <c r="S150">
        <f>COUNTIFS(H:H,H150,P:P,"Attente retour opérationnel suite envoi CV pour avis")</f>
        <v>0</v>
      </c>
      <c r="T150">
        <f>COUNTIFS(H:H,H150,P:P,"Proposition d'embauche envoyée")</f>
        <v>0</v>
      </c>
      <c r="U150">
        <f>COUNTIFS(H:H,H150,P:P,"Embauché")</f>
        <v>0</v>
      </c>
      <c r="V150" s="9">
        <v>44761.790402048609</v>
      </c>
      <c r="W150" s="9">
        <f t="shared" si="7"/>
        <v>44761.790402048609</v>
      </c>
      <c r="X150" s="4">
        <v>44761.790403321756</v>
      </c>
      <c r="Y150" s="4">
        <v>44761.707069988428</v>
      </c>
      <c r="Z150">
        <v>212762</v>
      </c>
      <c r="AA150" t="s">
        <v>408</v>
      </c>
      <c r="AB150" t="s">
        <v>432</v>
      </c>
      <c r="AC150" t="s">
        <v>432</v>
      </c>
      <c r="AD150" t="s">
        <v>409</v>
      </c>
      <c r="AE150" t="s">
        <v>22</v>
      </c>
      <c r="AF150" t="s">
        <v>22</v>
      </c>
      <c r="AG150" t="s">
        <v>156</v>
      </c>
      <c r="AH150" t="s">
        <v>22</v>
      </c>
      <c r="AI150" t="s">
        <v>22</v>
      </c>
      <c r="AJ150">
        <v>212762</v>
      </c>
    </row>
    <row r="151" spans="1:36" x14ac:dyDescent="0.2">
      <c r="A151">
        <v>244721</v>
      </c>
      <c r="B151" t="s">
        <v>22</v>
      </c>
      <c r="C151" s="4">
        <v>44761.793794097219</v>
      </c>
      <c r="D151" s="4">
        <v>44761.793793946759</v>
      </c>
      <c r="E151" s="4">
        <v>44761.793794293983</v>
      </c>
      <c r="F151" t="s">
        <v>428</v>
      </c>
      <c r="G151">
        <v>14</v>
      </c>
      <c r="H151" t="s">
        <v>22</v>
      </c>
      <c r="I151" s="14">
        <f>IFERROR(_xlfn.XLOOKUP(H151,'SDD Statistiques offres'!G:G,'SDD Statistiques offres'!D:D),0)</f>
        <v>0</v>
      </c>
      <c r="J151" t="str">
        <f>IFERROR(VLOOKUP(H151,'SDD Statistiques offres'!G:O,2,0),"")</f>
        <v/>
      </c>
      <c r="K151" t="str">
        <f>IFERROR(VLOOKUP(H151,'SDD Statistiques offres'!G:O,5,0),"")</f>
        <v/>
      </c>
      <c r="L151" t="str">
        <f>IFERROR(VLOOKUP(H151,'SDD Statistiques offres'!G:O,9,0),"")</f>
        <v/>
      </c>
      <c r="M151" t="s">
        <v>433</v>
      </c>
      <c r="N151" t="s">
        <v>433</v>
      </c>
      <c r="O151" t="s">
        <v>433</v>
      </c>
      <c r="P151" t="s">
        <v>413</v>
      </c>
      <c r="Q151" t="s">
        <v>407</v>
      </c>
      <c r="R151">
        <f t="shared" si="6"/>
        <v>1048435</v>
      </c>
      <c r="S151">
        <f>COUNTIFS(H:H,H151,P:P,"Attente retour opérationnel suite envoi CV pour avis")</f>
        <v>0</v>
      </c>
      <c r="T151">
        <f>COUNTIFS(H:H,H151,P:P,"Proposition d'embauche envoyée")</f>
        <v>0</v>
      </c>
      <c r="U151">
        <f>COUNTIFS(H:H,H151,P:P,"Embauché")</f>
        <v>0</v>
      </c>
      <c r="V151" s="9">
        <v>44761.793791400458</v>
      </c>
      <c r="W151" s="9">
        <f t="shared" si="7"/>
        <v>44761.793791400458</v>
      </c>
      <c r="X151" s="4">
        <v>44761.793794097219</v>
      </c>
      <c r="Y151" s="4">
        <v>44761.71046076389</v>
      </c>
      <c r="Z151">
        <v>212763</v>
      </c>
      <c r="AA151" t="s">
        <v>408</v>
      </c>
      <c r="AB151" t="s">
        <v>433</v>
      </c>
      <c r="AC151" t="s">
        <v>433</v>
      </c>
      <c r="AD151" t="s">
        <v>409</v>
      </c>
      <c r="AE151" t="s">
        <v>22</v>
      </c>
      <c r="AF151" t="s">
        <v>22</v>
      </c>
      <c r="AG151" t="s">
        <v>61</v>
      </c>
      <c r="AH151" t="s">
        <v>22</v>
      </c>
      <c r="AI151" t="s">
        <v>22</v>
      </c>
      <c r="AJ151">
        <v>212763</v>
      </c>
    </row>
  </sheetData>
  <pageMargins left="0.69999998807907104" right="0.69999998807907104" top="0.75" bottom="0.75" header="0.30000001192092896" footer="0.30000001192092896"/>
  <pageSetup paperSize="0" fitToWidth="0" fitToHeight="0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0"/>
  <sheetViews>
    <sheetView tabSelected="1" zoomScaleNormal="100" zoomScaleSheetLayoutView="100" workbookViewId="0">
      <selection activeCell="E18" sqref="E18"/>
    </sheetView>
  </sheetViews>
  <sheetFormatPr baseColWidth="10" defaultColWidth="9.140625" defaultRowHeight="12.75" x14ac:dyDescent="0.2"/>
  <cols>
    <col min="1" max="1" width="19.7109375" bestFit="1" customWidth="1"/>
    <col min="2" max="2" width="16.28515625" customWidth="1"/>
    <col min="3" max="3" width="22.28515625" customWidth="1"/>
    <col min="4" max="4" width="40.7109375" customWidth="1"/>
    <col min="5" max="5" width="26.85546875" customWidth="1"/>
  </cols>
  <sheetData>
    <row r="1" spans="1:5" x14ac:dyDescent="0.2">
      <c r="A1" s="10" t="s">
        <v>420</v>
      </c>
      <c r="B1" t="s">
        <v>421</v>
      </c>
    </row>
    <row r="2" spans="1:5" x14ac:dyDescent="0.2">
      <c r="A2" s="10" t="s">
        <v>422</v>
      </c>
      <c r="B2" t="s">
        <v>421</v>
      </c>
    </row>
    <row r="3" spans="1:5" x14ac:dyDescent="0.2">
      <c r="A3" s="10" t="s">
        <v>437</v>
      </c>
      <c r="B3" t="s">
        <v>421</v>
      </c>
    </row>
    <row r="4" spans="1:5" x14ac:dyDescent="0.2">
      <c r="A4" s="10" t="s">
        <v>438</v>
      </c>
      <c r="B4" t="s">
        <v>421</v>
      </c>
    </row>
    <row r="5" spans="1:5" x14ac:dyDescent="0.2">
      <c r="A5" s="10" t="s">
        <v>391</v>
      </c>
      <c r="B5" t="s">
        <v>421</v>
      </c>
    </row>
    <row r="6" spans="1:5" x14ac:dyDescent="0.2">
      <c r="A6" s="10" t="s">
        <v>439</v>
      </c>
      <c r="B6" t="s">
        <v>421</v>
      </c>
    </row>
    <row r="7" spans="1:5" x14ac:dyDescent="0.2">
      <c r="A7" s="10" t="s">
        <v>440</v>
      </c>
      <c r="B7" t="s">
        <v>421</v>
      </c>
    </row>
    <row r="8" spans="1:5" x14ac:dyDescent="0.2">
      <c r="A8" s="10" t="s">
        <v>441</v>
      </c>
      <c r="B8" t="s">
        <v>421</v>
      </c>
    </row>
    <row r="10" spans="1:5" x14ac:dyDescent="0.2">
      <c r="A10" s="10" t="s">
        <v>423</v>
      </c>
      <c r="B10" t="s">
        <v>424</v>
      </c>
      <c r="C10" t="s">
        <v>425</v>
      </c>
      <c r="D10" t="s">
        <v>426</v>
      </c>
      <c r="E10" t="s">
        <v>427</v>
      </c>
    </row>
    <row r="11" spans="1:5" x14ac:dyDescent="0.2">
      <c r="A11" s="11"/>
      <c r="B11" s="12">
        <v>1048435</v>
      </c>
      <c r="C11" s="12">
        <v>0</v>
      </c>
      <c r="D11" s="12">
        <v>0</v>
      </c>
      <c r="E11" s="12">
        <v>0</v>
      </c>
    </row>
    <row r="12" spans="1:5" x14ac:dyDescent="0.2">
      <c r="A12" s="11" t="s">
        <v>46</v>
      </c>
      <c r="B12" s="12">
        <v>1</v>
      </c>
      <c r="C12" s="12">
        <v>0</v>
      </c>
      <c r="D12" s="12">
        <v>0</v>
      </c>
      <c r="E12" s="12">
        <v>0</v>
      </c>
    </row>
    <row r="13" spans="1:5" x14ac:dyDescent="0.2">
      <c r="A13" s="11" t="s">
        <v>34</v>
      </c>
      <c r="B13" s="12">
        <v>1</v>
      </c>
      <c r="C13" s="12">
        <v>0</v>
      </c>
      <c r="D13" s="12">
        <v>0</v>
      </c>
      <c r="E13" s="12">
        <v>0</v>
      </c>
    </row>
    <row r="14" spans="1:5" x14ac:dyDescent="0.2">
      <c r="A14" s="11" t="s">
        <v>342</v>
      </c>
      <c r="B14" s="12">
        <v>2</v>
      </c>
      <c r="C14" s="12">
        <v>0</v>
      </c>
      <c r="D14" s="12">
        <v>0</v>
      </c>
      <c r="E14" s="12">
        <v>0</v>
      </c>
    </row>
    <row r="15" spans="1:5" x14ac:dyDescent="0.2">
      <c r="A15" s="11" t="s">
        <v>317</v>
      </c>
      <c r="B15" s="12">
        <v>2</v>
      </c>
      <c r="C15" s="12">
        <v>0</v>
      </c>
      <c r="D15" s="12">
        <v>0</v>
      </c>
      <c r="E15" s="12">
        <v>0</v>
      </c>
    </row>
    <row r="16" spans="1:5" x14ac:dyDescent="0.2">
      <c r="A16" s="11" t="s">
        <v>338</v>
      </c>
      <c r="B16" s="12">
        <v>1</v>
      </c>
      <c r="C16" s="12">
        <v>0</v>
      </c>
      <c r="D16" s="12">
        <v>0</v>
      </c>
      <c r="E16" s="12">
        <v>0</v>
      </c>
    </row>
    <row r="17" spans="1:5" x14ac:dyDescent="0.2">
      <c r="A17" s="11" t="s">
        <v>349</v>
      </c>
      <c r="B17" s="12">
        <v>1</v>
      </c>
      <c r="C17" s="12">
        <v>0</v>
      </c>
      <c r="D17" s="12">
        <v>0</v>
      </c>
      <c r="E17" s="12">
        <v>0</v>
      </c>
    </row>
    <row r="18" spans="1:5" x14ac:dyDescent="0.2">
      <c r="A18" s="11" t="s">
        <v>331</v>
      </c>
      <c r="B18" s="12">
        <v>6</v>
      </c>
      <c r="C18" s="12">
        <v>0</v>
      </c>
      <c r="D18" s="12">
        <v>0</v>
      </c>
      <c r="E18" s="12">
        <v>0</v>
      </c>
    </row>
    <row r="19" spans="1:5" x14ac:dyDescent="0.2">
      <c r="A19" s="11" t="s">
        <v>313</v>
      </c>
      <c r="B19" s="12">
        <v>1</v>
      </c>
      <c r="C19" s="12">
        <v>0</v>
      </c>
      <c r="D19" s="12">
        <v>0</v>
      </c>
      <c r="E19" s="12">
        <v>0</v>
      </c>
    </row>
    <row r="20" spans="1:5" x14ac:dyDescent="0.2">
      <c r="A20" s="11" t="s">
        <v>334</v>
      </c>
      <c r="B20" s="12">
        <v>2</v>
      </c>
      <c r="C20" s="12">
        <v>0</v>
      </c>
      <c r="D20" s="12">
        <v>0</v>
      </c>
      <c r="E20" s="12">
        <v>0</v>
      </c>
    </row>
    <row r="21" spans="1:5" x14ac:dyDescent="0.2">
      <c r="A21" s="11" t="s">
        <v>175</v>
      </c>
      <c r="B21" s="12">
        <v>4</v>
      </c>
      <c r="C21" s="12">
        <v>0</v>
      </c>
      <c r="D21" s="12">
        <v>0</v>
      </c>
      <c r="E21" s="12">
        <v>0</v>
      </c>
    </row>
    <row r="22" spans="1:5" x14ac:dyDescent="0.2">
      <c r="A22" s="11" t="s">
        <v>172</v>
      </c>
      <c r="B22" s="12">
        <v>1</v>
      </c>
      <c r="C22" s="12">
        <v>0</v>
      </c>
      <c r="D22" s="12">
        <v>0</v>
      </c>
      <c r="E22" s="12">
        <v>0</v>
      </c>
    </row>
    <row r="23" spans="1:5" x14ac:dyDescent="0.2">
      <c r="A23" s="11" t="s">
        <v>350</v>
      </c>
      <c r="B23" s="12">
        <v>1</v>
      </c>
      <c r="C23" s="12">
        <v>0</v>
      </c>
      <c r="D23" s="12">
        <v>0</v>
      </c>
      <c r="E23" s="12">
        <v>0</v>
      </c>
    </row>
    <row r="24" spans="1:5" x14ac:dyDescent="0.2">
      <c r="A24" s="11" t="s">
        <v>170</v>
      </c>
      <c r="B24" s="12">
        <v>1</v>
      </c>
      <c r="C24" s="12">
        <v>0</v>
      </c>
      <c r="D24" s="12">
        <v>0</v>
      </c>
      <c r="E24" s="12">
        <v>0</v>
      </c>
    </row>
    <row r="25" spans="1:5" x14ac:dyDescent="0.2">
      <c r="A25" s="11" t="s">
        <v>330</v>
      </c>
      <c r="B25" s="12">
        <v>1</v>
      </c>
      <c r="C25" s="12">
        <v>0</v>
      </c>
      <c r="D25" s="12">
        <v>0</v>
      </c>
      <c r="E25" s="12">
        <v>0</v>
      </c>
    </row>
    <row r="26" spans="1:5" x14ac:dyDescent="0.2">
      <c r="A26" s="11" t="s">
        <v>365</v>
      </c>
      <c r="B26" s="12">
        <v>1</v>
      </c>
      <c r="C26" s="12">
        <v>0</v>
      </c>
      <c r="D26" s="12">
        <v>0</v>
      </c>
      <c r="E26" s="12">
        <v>0</v>
      </c>
    </row>
    <row r="27" spans="1:5" x14ac:dyDescent="0.2">
      <c r="A27" s="11" t="s">
        <v>357</v>
      </c>
      <c r="B27" s="12">
        <v>1</v>
      </c>
      <c r="C27" s="12">
        <v>0</v>
      </c>
      <c r="D27" s="12">
        <v>0</v>
      </c>
      <c r="E27" s="12">
        <v>0</v>
      </c>
    </row>
    <row r="28" spans="1:5" x14ac:dyDescent="0.2">
      <c r="A28" s="11" t="s">
        <v>346</v>
      </c>
      <c r="B28" s="12">
        <v>8</v>
      </c>
      <c r="C28" s="12">
        <v>0</v>
      </c>
      <c r="D28" s="12">
        <v>0</v>
      </c>
      <c r="E28" s="12">
        <v>0</v>
      </c>
    </row>
    <row r="29" spans="1:5" x14ac:dyDescent="0.2">
      <c r="A29" s="11" t="s">
        <v>316</v>
      </c>
      <c r="B29" s="12">
        <v>4</v>
      </c>
      <c r="C29" s="12">
        <v>0</v>
      </c>
      <c r="D29" s="12">
        <v>0</v>
      </c>
      <c r="E29" s="12">
        <v>0</v>
      </c>
    </row>
    <row r="30" spans="1:5" x14ac:dyDescent="0.2">
      <c r="A30" s="11" t="s">
        <v>367</v>
      </c>
      <c r="B30" s="12">
        <v>2</v>
      </c>
      <c r="C30" s="12">
        <v>0</v>
      </c>
      <c r="D30" s="12">
        <v>0</v>
      </c>
      <c r="E30" s="12">
        <v>0</v>
      </c>
    </row>
    <row r="31" spans="1:5" x14ac:dyDescent="0.2">
      <c r="A31" s="11" t="s">
        <v>234</v>
      </c>
      <c r="B31" s="12">
        <v>7</v>
      </c>
      <c r="C31" s="12">
        <v>0</v>
      </c>
      <c r="D31" s="12">
        <v>0</v>
      </c>
      <c r="E31" s="12">
        <v>0</v>
      </c>
    </row>
    <row r="32" spans="1:5" x14ac:dyDescent="0.2">
      <c r="A32" s="11" t="s">
        <v>311</v>
      </c>
      <c r="B32" s="12">
        <v>1</v>
      </c>
      <c r="C32" s="12">
        <v>0</v>
      </c>
      <c r="D32" s="12">
        <v>0</v>
      </c>
      <c r="E32" s="12">
        <v>0</v>
      </c>
    </row>
    <row r="33" spans="1:5" x14ac:dyDescent="0.2">
      <c r="A33" s="11" t="s">
        <v>355</v>
      </c>
      <c r="B33" s="12">
        <v>1</v>
      </c>
      <c r="C33" s="12">
        <v>0</v>
      </c>
      <c r="D33" s="12">
        <v>0</v>
      </c>
      <c r="E33" s="12">
        <v>0</v>
      </c>
    </row>
    <row r="34" spans="1:5" x14ac:dyDescent="0.2">
      <c r="A34" s="11" t="s">
        <v>314</v>
      </c>
      <c r="B34" s="12">
        <v>8</v>
      </c>
      <c r="C34" s="12">
        <v>0</v>
      </c>
      <c r="D34" s="12">
        <v>0</v>
      </c>
      <c r="E34" s="12">
        <v>0</v>
      </c>
    </row>
    <row r="35" spans="1:5" x14ac:dyDescent="0.2">
      <c r="A35" s="11" t="s">
        <v>318</v>
      </c>
      <c r="B35" s="12">
        <v>2</v>
      </c>
      <c r="C35" s="12">
        <v>0</v>
      </c>
      <c r="D35" s="12">
        <v>0</v>
      </c>
      <c r="E35" s="12">
        <v>0</v>
      </c>
    </row>
    <row r="36" spans="1:5" x14ac:dyDescent="0.2">
      <c r="A36" s="11" t="s">
        <v>362</v>
      </c>
      <c r="B36" s="12">
        <v>1</v>
      </c>
      <c r="C36" s="12">
        <v>0</v>
      </c>
      <c r="D36" s="12">
        <v>0</v>
      </c>
      <c r="E36" s="12">
        <v>0</v>
      </c>
    </row>
    <row r="37" spans="1:5" x14ac:dyDescent="0.2">
      <c r="A37" s="11" t="s">
        <v>368</v>
      </c>
      <c r="B37" s="12">
        <v>1</v>
      </c>
      <c r="C37" s="12">
        <v>0</v>
      </c>
      <c r="D37" s="12">
        <v>0</v>
      </c>
      <c r="E37" s="12">
        <v>0</v>
      </c>
    </row>
    <row r="38" spans="1:5" x14ac:dyDescent="0.2">
      <c r="A38" s="11" t="s">
        <v>348</v>
      </c>
      <c r="B38" s="12">
        <v>3</v>
      </c>
      <c r="C38" s="12">
        <v>0</v>
      </c>
      <c r="D38" s="12">
        <v>0</v>
      </c>
      <c r="E38" s="12">
        <v>0</v>
      </c>
    </row>
    <row r="39" spans="1:5" x14ac:dyDescent="0.2">
      <c r="A39" s="11" t="s">
        <v>351</v>
      </c>
      <c r="B39" s="12">
        <v>1</v>
      </c>
      <c r="C39" s="12">
        <v>0</v>
      </c>
      <c r="D39" s="12">
        <v>0</v>
      </c>
      <c r="E39" s="12">
        <v>0</v>
      </c>
    </row>
    <row r="40" spans="1:5" x14ac:dyDescent="0.2">
      <c r="A40" s="11" t="s">
        <v>361</v>
      </c>
      <c r="B40" s="12">
        <v>1</v>
      </c>
      <c r="C40" s="12">
        <v>0</v>
      </c>
      <c r="D40" s="12">
        <v>0</v>
      </c>
      <c r="E40" s="12">
        <v>0</v>
      </c>
    </row>
    <row r="41" spans="1:5" x14ac:dyDescent="0.2">
      <c r="A41" s="11" t="s">
        <v>187</v>
      </c>
      <c r="B41" s="12">
        <v>2</v>
      </c>
      <c r="C41" s="12">
        <v>0</v>
      </c>
      <c r="D41" s="12">
        <v>0</v>
      </c>
      <c r="E41" s="12">
        <v>0</v>
      </c>
    </row>
    <row r="42" spans="1:5" x14ac:dyDescent="0.2">
      <c r="A42" s="11" t="s">
        <v>332</v>
      </c>
      <c r="B42" s="12">
        <v>1</v>
      </c>
      <c r="C42" s="12">
        <v>0</v>
      </c>
      <c r="D42" s="12">
        <v>0</v>
      </c>
      <c r="E42" s="12">
        <v>0</v>
      </c>
    </row>
    <row r="43" spans="1:5" x14ac:dyDescent="0.2">
      <c r="A43" s="11" t="s">
        <v>319</v>
      </c>
      <c r="B43" s="12">
        <v>1</v>
      </c>
      <c r="C43" s="12">
        <v>0</v>
      </c>
      <c r="D43" s="12">
        <v>0</v>
      </c>
      <c r="E43" s="12">
        <v>0</v>
      </c>
    </row>
    <row r="44" spans="1:5" x14ac:dyDescent="0.2">
      <c r="A44" s="11" t="s">
        <v>320</v>
      </c>
      <c r="B44" s="12">
        <v>1</v>
      </c>
      <c r="C44" s="12">
        <v>0</v>
      </c>
      <c r="D44" s="12">
        <v>0</v>
      </c>
      <c r="E44" s="12">
        <v>0</v>
      </c>
    </row>
    <row r="45" spans="1:5" x14ac:dyDescent="0.2">
      <c r="A45" s="11" t="s">
        <v>372</v>
      </c>
      <c r="B45" s="12">
        <v>1</v>
      </c>
      <c r="C45" s="12">
        <v>1</v>
      </c>
      <c r="D45" s="12">
        <v>0</v>
      </c>
      <c r="E45" s="12">
        <v>0</v>
      </c>
    </row>
    <row r="46" spans="1:5" x14ac:dyDescent="0.2">
      <c r="A46" s="11" t="s">
        <v>324</v>
      </c>
      <c r="B46" s="12">
        <v>1</v>
      </c>
      <c r="C46" s="12">
        <v>0</v>
      </c>
      <c r="D46" s="12">
        <v>0</v>
      </c>
      <c r="E46" s="12">
        <v>0</v>
      </c>
    </row>
    <row r="47" spans="1:5" x14ac:dyDescent="0.2">
      <c r="A47" s="11" t="s">
        <v>354</v>
      </c>
      <c r="B47" s="12">
        <v>1</v>
      </c>
      <c r="C47" s="12">
        <v>0</v>
      </c>
      <c r="D47" s="12">
        <v>0</v>
      </c>
      <c r="E47" s="12">
        <v>0</v>
      </c>
    </row>
    <row r="48" spans="1:5" x14ac:dyDescent="0.2">
      <c r="A48" s="11" t="s">
        <v>283</v>
      </c>
      <c r="B48" s="12">
        <v>4</v>
      </c>
      <c r="C48" s="12">
        <v>0</v>
      </c>
      <c r="D48" s="12">
        <v>0</v>
      </c>
      <c r="E48" s="12">
        <v>0</v>
      </c>
    </row>
    <row r="49" spans="1:5" x14ac:dyDescent="0.2">
      <c r="A49" s="11" t="s">
        <v>358</v>
      </c>
      <c r="B49" s="12">
        <v>1</v>
      </c>
      <c r="C49" s="12">
        <v>1</v>
      </c>
      <c r="D49" s="12">
        <v>0</v>
      </c>
      <c r="E49" s="12">
        <v>0</v>
      </c>
    </row>
    <row r="50" spans="1:5" x14ac:dyDescent="0.2">
      <c r="A50" s="11" t="s">
        <v>236</v>
      </c>
      <c r="B50" s="12">
        <v>2</v>
      </c>
      <c r="C50" s="12">
        <v>0</v>
      </c>
      <c r="D50" s="12">
        <v>0</v>
      </c>
      <c r="E50" s="12">
        <v>0</v>
      </c>
    </row>
    <row r="51" spans="1:5" x14ac:dyDescent="0.2">
      <c r="A51" s="11" t="s">
        <v>327</v>
      </c>
      <c r="B51" s="12">
        <v>1</v>
      </c>
      <c r="C51" s="12">
        <v>0</v>
      </c>
      <c r="D51" s="12">
        <v>0</v>
      </c>
      <c r="E51" s="12">
        <v>0</v>
      </c>
    </row>
    <row r="52" spans="1:5" x14ac:dyDescent="0.2">
      <c r="A52" s="11" t="s">
        <v>323</v>
      </c>
      <c r="B52" s="12">
        <v>2</v>
      </c>
      <c r="C52" s="12">
        <v>0</v>
      </c>
      <c r="D52" s="12">
        <v>0</v>
      </c>
      <c r="E52" s="12">
        <v>0</v>
      </c>
    </row>
    <row r="53" spans="1:5" x14ac:dyDescent="0.2">
      <c r="A53" s="11" t="s">
        <v>205</v>
      </c>
      <c r="B53" s="12">
        <v>1</v>
      </c>
      <c r="C53" s="12">
        <v>0</v>
      </c>
      <c r="D53" s="12">
        <v>0</v>
      </c>
      <c r="E53" s="12">
        <v>0</v>
      </c>
    </row>
    <row r="54" spans="1:5" x14ac:dyDescent="0.2">
      <c r="A54" s="11" t="s">
        <v>212</v>
      </c>
      <c r="B54" s="12">
        <v>2</v>
      </c>
      <c r="C54" s="12">
        <v>0</v>
      </c>
      <c r="D54" s="12">
        <v>0</v>
      </c>
      <c r="E54" s="12">
        <v>0</v>
      </c>
    </row>
    <row r="55" spans="1:5" x14ac:dyDescent="0.2">
      <c r="A55" s="11" t="s">
        <v>322</v>
      </c>
      <c r="B55" s="12">
        <v>1</v>
      </c>
      <c r="C55" s="12">
        <v>0</v>
      </c>
      <c r="D55" s="12">
        <v>0</v>
      </c>
      <c r="E55" s="12">
        <v>0</v>
      </c>
    </row>
    <row r="56" spans="1:5" x14ac:dyDescent="0.2">
      <c r="A56" s="11" t="s">
        <v>321</v>
      </c>
      <c r="B56" s="12">
        <v>6</v>
      </c>
      <c r="C56" s="12">
        <v>0</v>
      </c>
      <c r="D56" s="12">
        <v>0</v>
      </c>
      <c r="E56" s="12">
        <v>0</v>
      </c>
    </row>
    <row r="57" spans="1:5" x14ac:dyDescent="0.2">
      <c r="A57" s="11" t="s">
        <v>364</v>
      </c>
      <c r="B57" s="12">
        <v>1</v>
      </c>
      <c r="C57" s="12">
        <v>0</v>
      </c>
      <c r="D57" s="12">
        <v>0</v>
      </c>
      <c r="E57" s="12">
        <v>0</v>
      </c>
    </row>
    <row r="58" spans="1:5" x14ac:dyDescent="0.2">
      <c r="A58" s="11" t="s">
        <v>259</v>
      </c>
      <c r="B58" s="12">
        <v>1</v>
      </c>
      <c r="C58" s="12">
        <v>0</v>
      </c>
      <c r="D58" s="12">
        <v>0</v>
      </c>
      <c r="E58" s="12">
        <v>0</v>
      </c>
    </row>
    <row r="59" spans="1:5" x14ac:dyDescent="0.2">
      <c r="A59" s="11" t="s">
        <v>329</v>
      </c>
      <c r="B59" s="12">
        <v>1</v>
      </c>
      <c r="C59" s="12">
        <v>0</v>
      </c>
      <c r="D59" s="12">
        <v>0</v>
      </c>
      <c r="E59" s="12">
        <v>0</v>
      </c>
    </row>
    <row r="60" spans="1:5" x14ac:dyDescent="0.2">
      <c r="A60" s="11" t="s">
        <v>339</v>
      </c>
      <c r="B60" s="12">
        <v>1</v>
      </c>
      <c r="C60" s="12">
        <v>0</v>
      </c>
      <c r="D60" s="12">
        <v>0</v>
      </c>
      <c r="E60" s="12">
        <v>0</v>
      </c>
    </row>
    <row r="61" spans="1:5" x14ac:dyDescent="0.2">
      <c r="A61" s="11" t="s">
        <v>124</v>
      </c>
      <c r="B61" s="12">
        <v>1</v>
      </c>
      <c r="C61" s="12">
        <v>0</v>
      </c>
      <c r="D61" s="12">
        <v>0</v>
      </c>
      <c r="E61" s="12">
        <v>0</v>
      </c>
    </row>
    <row r="62" spans="1:5" x14ac:dyDescent="0.2">
      <c r="A62" s="11" t="s">
        <v>328</v>
      </c>
      <c r="B62" s="12">
        <v>1</v>
      </c>
      <c r="C62" s="12">
        <v>0</v>
      </c>
      <c r="D62" s="12">
        <v>0</v>
      </c>
      <c r="E62" s="12">
        <v>0</v>
      </c>
    </row>
    <row r="63" spans="1:5" x14ac:dyDescent="0.2">
      <c r="A63" s="11" t="s">
        <v>252</v>
      </c>
      <c r="B63" s="12">
        <v>3</v>
      </c>
      <c r="C63" s="12">
        <v>0</v>
      </c>
      <c r="D63" s="12">
        <v>0</v>
      </c>
      <c r="E63" s="12">
        <v>0</v>
      </c>
    </row>
    <row r="64" spans="1:5" x14ac:dyDescent="0.2">
      <c r="A64" s="11" t="s">
        <v>353</v>
      </c>
      <c r="B64" s="12">
        <v>3</v>
      </c>
      <c r="C64" s="12">
        <v>0</v>
      </c>
      <c r="D64" s="12">
        <v>0</v>
      </c>
      <c r="E64" s="12">
        <v>0</v>
      </c>
    </row>
    <row r="65" spans="1:5" x14ac:dyDescent="0.2">
      <c r="A65" s="11" t="s">
        <v>356</v>
      </c>
      <c r="B65" s="12">
        <v>1</v>
      </c>
      <c r="C65" s="12">
        <v>0</v>
      </c>
      <c r="D65" s="12">
        <v>0</v>
      </c>
      <c r="E65" s="12">
        <v>0</v>
      </c>
    </row>
    <row r="66" spans="1:5" x14ac:dyDescent="0.2">
      <c r="A66" s="11" t="s">
        <v>333</v>
      </c>
      <c r="B66" s="12">
        <v>4</v>
      </c>
      <c r="C66" s="12">
        <v>0</v>
      </c>
      <c r="D66" s="12">
        <v>0</v>
      </c>
      <c r="E66" s="12">
        <v>0</v>
      </c>
    </row>
    <row r="67" spans="1:5" x14ac:dyDescent="0.2">
      <c r="A67" s="11" t="s">
        <v>182</v>
      </c>
      <c r="B67" s="12">
        <v>1</v>
      </c>
      <c r="C67" s="12">
        <v>0</v>
      </c>
      <c r="D67" s="12">
        <v>0</v>
      </c>
      <c r="E67" s="12">
        <v>0</v>
      </c>
    </row>
    <row r="68" spans="1:5" x14ac:dyDescent="0.2">
      <c r="A68" s="11" t="s">
        <v>363</v>
      </c>
      <c r="B68" s="12">
        <v>2</v>
      </c>
      <c r="C68" s="12">
        <v>0</v>
      </c>
      <c r="D68" s="12">
        <v>0</v>
      </c>
      <c r="E68" s="12">
        <v>0</v>
      </c>
    </row>
    <row r="69" spans="1:5" x14ac:dyDescent="0.2">
      <c r="A69" s="11" t="s">
        <v>116</v>
      </c>
      <c r="B69" s="12">
        <v>1</v>
      </c>
      <c r="C69" s="12">
        <v>0</v>
      </c>
      <c r="D69" s="12">
        <v>0</v>
      </c>
      <c r="E69" s="12">
        <v>0</v>
      </c>
    </row>
    <row r="70" spans="1:5" x14ac:dyDescent="0.2">
      <c r="A70" s="11" t="s">
        <v>173</v>
      </c>
      <c r="B70" s="12">
        <v>2</v>
      </c>
      <c r="C70" s="12">
        <v>0</v>
      </c>
      <c r="D70" s="12">
        <v>0</v>
      </c>
      <c r="E70" s="12">
        <v>0</v>
      </c>
    </row>
    <row r="71" spans="1:5" x14ac:dyDescent="0.2">
      <c r="A71" s="11" t="s">
        <v>371</v>
      </c>
      <c r="B71" s="12">
        <v>1</v>
      </c>
      <c r="C71" s="12">
        <v>0</v>
      </c>
      <c r="D71" s="12">
        <v>0</v>
      </c>
      <c r="E71" s="12">
        <v>0</v>
      </c>
    </row>
    <row r="72" spans="1:5" x14ac:dyDescent="0.2">
      <c r="A72" s="11" t="s">
        <v>315</v>
      </c>
      <c r="B72" s="12">
        <v>1</v>
      </c>
      <c r="C72" s="12">
        <v>0</v>
      </c>
      <c r="D72" s="12">
        <v>0</v>
      </c>
      <c r="E72" s="12">
        <v>0</v>
      </c>
    </row>
    <row r="73" spans="1:5" x14ac:dyDescent="0.2">
      <c r="A73" s="11" t="s">
        <v>301</v>
      </c>
      <c r="B73" s="12">
        <v>1</v>
      </c>
      <c r="C73" s="12">
        <v>0</v>
      </c>
      <c r="D73" s="12">
        <v>0</v>
      </c>
      <c r="E73" s="12">
        <v>0</v>
      </c>
    </row>
    <row r="74" spans="1:5" x14ac:dyDescent="0.2">
      <c r="A74" s="11" t="s">
        <v>370</v>
      </c>
      <c r="B74" s="12">
        <v>1</v>
      </c>
      <c r="C74" s="12">
        <v>0</v>
      </c>
      <c r="D74" s="12">
        <v>0</v>
      </c>
      <c r="E74" s="12">
        <v>0</v>
      </c>
    </row>
    <row r="75" spans="1:5" x14ac:dyDescent="0.2">
      <c r="A75" s="11" t="s">
        <v>312</v>
      </c>
      <c r="B75" s="12">
        <v>1</v>
      </c>
      <c r="C75" s="12">
        <v>0</v>
      </c>
      <c r="D75" s="12">
        <v>0</v>
      </c>
      <c r="E75" s="12">
        <v>0</v>
      </c>
    </row>
    <row r="76" spans="1:5" x14ac:dyDescent="0.2">
      <c r="A76" s="11" t="s">
        <v>192</v>
      </c>
      <c r="B76" s="12">
        <v>1</v>
      </c>
      <c r="C76" s="12">
        <v>0</v>
      </c>
      <c r="D76" s="12">
        <v>0</v>
      </c>
      <c r="E76" s="12">
        <v>0</v>
      </c>
    </row>
    <row r="77" spans="1:5" x14ac:dyDescent="0.2">
      <c r="A77" s="11" t="s">
        <v>345</v>
      </c>
      <c r="B77" s="12">
        <v>1</v>
      </c>
      <c r="C77" s="12">
        <v>0</v>
      </c>
      <c r="D77" s="12">
        <v>0</v>
      </c>
      <c r="E77" s="12">
        <v>0</v>
      </c>
    </row>
    <row r="78" spans="1:5" x14ac:dyDescent="0.2">
      <c r="A78" s="11" t="s">
        <v>359</v>
      </c>
      <c r="B78" s="12">
        <v>2</v>
      </c>
      <c r="C78" s="12">
        <v>0</v>
      </c>
      <c r="D78" s="12">
        <v>0</v>
      </c>
      <c r="E78" s="12">
        <v>0</v>
      </c>
    </row>
    <row r="79" spans="1:5" x14ac:dyDescent="0.2">
      <c r="A79" s="11" t="s">
        <v>253</v>
      </c>
      <c r="B79" s="12">
        <v>1</v>
      </c>
      <c r="C79" s="12">
        <v>0</v>
      </c>
      <c r="D79" s="12">
        <v>0</v>
      </c>
      <c r="E79" s="12">
        <v>0</v>
      </c>
    </row>
    <row r="80" spans="1:5" x14ac:dyDescent="0.2">
      <c r="A80" s="11" t="s">
        <v>366</v>
      </c>
      <c r="B80" s="12">
        <v>1</v>
      </c>
      <c r="C80" s="12">
        <v>0</v>
      </c>
      <c r="D80" s="12">
        <v>0</v>
      </c>
      <c r="E80" s="12">
        <v>0</v>
      </c>
    </row>
    <row r="81" spans="1:5" x14ac:dyDescent="0.2">
      <c r="A81" s="11" t="s">
        <v>222</v>
      </c>
      <c r="B81" s="12">
        <v>1</v>
      </c>
      <c r="C81" s="12">
        <v>0</v>
      </c>
      <c r="D81" s="12">
        <v>0</v>
      </c>
      <c r="E81" s="12">
        <v>0</v>
      </c>
    </row>
    <row r="82" spans="1:5" x14ac:dyDescent="0.2">
      <c r="A82" s="11" t="s">
        <v>76</v>
      </c>
      <c r="B82" s="12">
        <v>1</v>
      </c>
      <c r="C82" s="12">
        <v>0</v>
      </c>
      <c r="D82" s="12">
        <v>0</v>
      </c>
      <c r="E82" s="12">
        <v>0</v>
      </c>
    </row>
    <row r="83" spans="1:5" x14ac:dyDescent="0.2">
      <c r="A83" s="11" t="s">
        <v>337</v>
      </c>
      <c r="B83" s="12">
        <v>2</v>
      </c>
      <c r="C83" s="12">
        <v>0</v>
      </c>
      <c r="D83" s="12">
        <v>0</v>
      </c>
      <c r="E83" s="12">
        <v>0</v>
      </c>
    </row>
    <row r="84" spans="1:5" x14ac:dyDescent="0.2">
      <c r="A84" s="11" t="s">
        <v>360</v>
      </c>
      <c r="B84" s="12">
        <v>1</v>
      </c>
      <c r="C84" s="12">
        <v>0</v>
      </c>
      <c r="D84" s="12">
        <v>0</v>
      </c>
      <c r="E84" s="12">
        <v>0</v>
      </c>
    </row>
    <row r="85" spans="1:5" x14ac:dyDescent="0.2">
      <c r="A85" s="11" t="s">
        <v>325</v>
      </c>
      <c r="B85" s="12">
        <v>1</v>
      </c>
      <c r="C85" s="12">
        <v>0</v>
      </c>
      <c r="D85" s="12">
        <v>0</v>
      </c>
      <c r="E85" s="12">
        <v>0</v>
      </c>
    </row>
    <row r="86" spans="1:5" x14ac:dyDescent="0.2">
      <c r="A86" s="11" t="s">
        <v>347</v>
      </c>
      <c r="B86" s="12">
        <v>1</v>
      </c>
      <c r="C86" s="12">
        <v>0</v>
      </c>
      <c r="D86" s="12">
        <v>0</v>
      </c>
      <c r="E86" s="12">
        <v>0</v>
      </c>
    </row>
    <row r="87" spans="1:5" x14ac:dyDescent="0.2">
      <c r="A87" s="11" t="s">
        <v>369</v>
      </c>
      <c r="B87" s="12">
        <v>1</v>
      </c>
      <c r="C87" s="12">
        <v>0</v>
      </c>
      <c r="D87" s="12">
        <v>0</v>
      </c>
      <c r="E87" s="12">
        <v>0</v>
      </c>
    </row>
    <row r="88" spans="1:5" x14ac:dyDescent="0.2">
      <c r="A88" s="11" t="s">
        <v>352</v>
      </c>
      <c r="B88" s="12">
        <v>1</v>
      </c>
      <c r="C88" s="12">
        <v>0</v>
      </c>
      <c r="D88" s="12">
        <v>0</v>
      </c>
      <c r="E88" s="12">
        <v>0</v>
      </c>
    </row>
    <row r="89" spans="1:5" x14ac:dyDescent="0.2">
      <c r="A89" s="11" t="s">
        <v>343</v>
      </c>
      <c r="B89" s="12">
        <v>1</v>
      </c>
      <c r="C89" s="12">
        <v>0</v>
      </c>
      <c r="D89" s="12">
        <v>0</v>
      </c>
      <c r="E89" s="12">
        <v>0</v>
      </c>
    </row>
    <row r="90" spans="1:5" x14ac:dyDescent="0.2">
      <c r="A90" s="11" t="s">
        <v>344</v>
      </c>
      <c r="B90" s="12">
        <v>1</v>
      </c>
      <c r="C90" s="12">
        <v>0</v>
      </c>
      <c r="D90" s="12">
        <v>0</v>
      </c>
      <c r="E90" s="12">
        <v>0</v>
      </c>
    </row>
  </sheetData>
  <pageMargins left="0.69999998807907104" right="0.69999998807907104" top="0.75" bottom="0.75" header="0.30000001192092896" footer="0.30000001192092896"/>
  <pageSetup paperSize="0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SDD Statistiques offres</vt:lpstr>
      <vt:lpstr>SDD Statistiques Candidatures</vt:lpstr>
      <vt:lpstr>Candidatures par offres</vt:lpstr>
      <vt:lpstr>'SDD Statistiques Candidatures'!_FilterDatabase</vt:lpstr>
      <vt:lpstr>TS.SDD_Statistiques_Candidatures</vt:lpstr>
      <vt:lpstr>TS.SDD_Statistiques_offres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Chris_W10</cp:lastModifiedBy>
  <dcterms:created xsi:type="dcterms:W3CDTF">2022-07-08T09:49:24Z</dcterms:created>
  <dcterms:modified xsi:type="dcterms:W3CDTF">2022-07-20T17:44:00Z</dcterms:modified>
</cp:coreProperties>
</file>