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C29D986-A792-4C89-8A12-DCB95929791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ay-2022" sheetId="1" r:id="rId1"/>
    <sheet name="Listes" sheetId="2" r:id="rId2"/>
    <sheet name="Statistiqu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 a="1"/>
  <c r="K8" i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/>
  <c r="K23" i="1" a="1"/>
  <c r="K23" i="1" s="1"/>
  <c r="K24" i="1" a="1"/>
  <c r="K24" i="1" s="1"/>
  <c r="K25" i="1" a="1"/>
  <c r="K25" i="1" s="1"/>
  <c r="K26" i="1" a="1"/>
  <c r="K26" i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/>
  <c r="K38" i="1" a="1"/>
  <c r="K38" i="1" s="1"/>
  <c r="J35" i="1"/>
  <c r="D7" i="3"/>
  <c r="J14" i="1"/>
  <c r="J17" i="1"/>
  <c r="J19" i="1"/>
  <c r="J21" i="1"/>
  <c r="J23" i="1"/>
  <c r="J24" i="1"/>
  <c r="J25" i="1"/>
  <c r="J28" i="1"/>
  <c r="J30" i="1"/>
  <c r="J31" i="1"/>
  <c r="J32" i="1"/>
  <c r="J34" i="1"/>
  <c r="J37" i="1"/>
  <c r="J38" i="1"/>
  <c r="D8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<sst xmlns="http://schemas.openxmlformats.org/spreadsheetml/2006/main" count="67" uniqueCount="48">
  <si>
    <t>Date</t>
  </si>
  <si>
    <t>Description</t>
  </si>
  <si>
    <t>Distance</t>
  </si>
  <si>
    <t>Heures</t>
  </si>
  <si>
    <t>WorkoutType</t>
  </si>
  <si>
    <t>Endurance</t>
  </si>
  <si>
    <t>Tempo</t>
  </si>
  <si>
    <t>TempoBurst</t>
  </si>
  <si>
    <t>Weekend Ride</t>
  </si>
  <si>
    <t>Kinomap</t>
  </si>
  <si>
    <t>Zwift</t>
  </si>
  <si>
    <t>FTP Test</t>
  </si>
  <si>
    <t>MuscleTensionIntervals</t>
  </si>
  <si>
    <t>Yoga</t>
  </si>
  <si>
    <t>Strength</t>
  </si>
  <si>
    <t>Walk</t>
  </si>
  <si>
    <t>Run</t>
  </si>
  <si>
    <t>SprintIntervals</t>
  </si>
  <si>
    <t>SportType</t>
  </si>
  <si>
    <t>Ride</t>
  </si>
  <si>
    <t>Hike</t>
  </si>
  <si>
    <t>Recovery</t>
  </si>
  <si>
    <t>FreeRide</t>
  </si>
  <si>
    <t>SweetSpot</t>
  </si>
  <si>
    <t>Recovery Ride</t>
  </si>
  <si>
    <t>SoftwareType</t>
  </si>
  <si>
    <t>Garmin</t>
  </si>
  <si>
    <t>CYCLING TRAINING PLAN ONLY</t>
  </si>
  <si>
    <t>1x 50" Z2</t>
  </si>
  <si>
    <t>2x 12" Z3</t>
  </si>
  <si>
    <t>FTP Test 20 min</t>
  </si>
  <si>
    <t>3x 10" SS</t>
  </si>
  <si>
    <t>1 x 50" Z2</t>
  </si>
  <si>
    <t>3x (3" Z3 + 10" Z2)</t>
  </si>
  <si>
    <t>2x (30" Z2 + 15" Z1R)</t>
  </si>
  <si>
    <t>3x (30" Z2 + 15" Z1R)</t>
  </si>
  <si>
    <t>3x 4(2" Z3+BURST)+5" Z2</t>
  </si>
  <si>
    <t>3x 12"</t>
  </si>
  <si>
    <t>3x 9" SS</t>
  </si>
  <si>
    <t>100 TSS</t>
  </si>
  <si>
    <t>4x 8" Z3</t>
  </si>
  <si>
    <t>Duration</t>
  </si>
  <si>
    <t>Start Time</t>
  </si>
  <si>
    <t>End Time</t>
  </si>
  <si>
    <t>Planned</t>
  </si>
  <si>
    <t>PREVIOUS WORKOUT TIME</t>
  </si>
  <si>
    <t>% Completed</t>
  </si>
  <si>
    <t>Durationx100/Planned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</si>
</sst>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d\-mmm\-yy;@"/>
    <numFmt numFmtId="167" formatCode="[h]:mm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vertical="center"/>
    </xf>
    <xf numFmtId="17" fontId="0" fillId="5" borderId="0" xfId="0" applyNumberFormat="1" applyFill="1" applyAlignment="1">
      <alignment vertical="center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7" fontId="0" fillId="0" borderId="0" xfId="0" applyNumberFormat="1" applyAlignment="1">
      <alignment vertical="center"/>
    </xf>
  </cellXfs>
  <cellStyles count="1">
    <cellStyle name="Normal" xfId="0" builtinId="0"/>
  </cellStyles>
  <dxfs count="12">
    <dxf>
      <numFmt numFmtId="167" formatCode="[h]:mm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165" formatCode="[$-40C]dd\-mmm\-yy;@"/>
      <alignment horizontal="general" vertical="center" textRotation="0" wrapText="0" indent="0" justifyLastLine="0" shrinkToFit="0" readingOrder="0"/>
    </dxf>
    <dxf>
      <numFmt numFmtId="166" formatCode="h:mm"/>
    </dxf>
    <dxf>
      <fill>
        <patternFill patternType="solid">
          <fgColor indexed="64"/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E112F17-C1A0-41B9-804B-3F1FE8DB0CFA}" name="t_may" displayName="t_may" ref="D7:L38" totalsRowShown="0" dataDxfId="6">
  <autoFilter ref="D7:L38" xr:uid="{AE112F17-C1A0-41B9-804B-3F1FE8DB0CFA}"/>
  <tableColumns count="9">
    <tableColumn id="1" xr3:uid="{15B91439-A809-4781-899D-CF938ECDB8A1}" name="Date" dataDxfId="9"/>
    <tableColumn id="2" xr3:uid="{2929F916-A54C-45C3-BCCF-4118983E15B7}" name="Start Time" dataDxfId="8"/>
    <tableColumn id="3" xr3:uid="{6386038D-28D8-496C-B135-D55BF076D1EB}" name="End Time" dataDxfId="7"/>
    <tableColumn id="6" xr3:uid="{4639EBC2-7090-4D3E-8369-EE277260A9DA}" name="WorkoutType" dataDxfId="5"/>
    <tableColumn id="7" xr3:uid="{033B5460-C0E1-44F6-A789-7490B0DE3C64}" name="Description" dataDxfId="4"/>
    <tableColumn id="8" xr3:uid="{8C12150A-EF1C-4747-8B43-D2642F5B0B0B}" name="Planned" dataDxfId="3"/>
    <tableColumn id="9" xr3:uid="{63E717E3-8058-4658-8224-73D9AB6B87CF}" name="Duration" dataDxfId="2">
      <calculatedColumnFormula>F8-E8</calculatedColumnFormula>
    </tableColumn>
    <tableColumn id="10" xr3:uid="{2C1ED569-18D9-48F9-A29F-1DB299D5527A}" name="PREVIOUS WORKOUT TIME" dataDxfId="0">
      <calculatedColumnFormula array="1">IF(AND(COUNTA($F$7:F8)&gt;2,t_may[[#This Row],[Start Time]]&lt;&gt;""),t_may[[#This Row],[Date]]+t_may[[#This Row],[Start Time]]-MAX($D$7:$D7)+INDEX(t_may[End Time],MATCH(MAX($D$7:$D7),t_may[Date],0)+1,1),"")</calculatedColumnFormula>
    </tableColumn>
    <tableColumn id="11" xr3:uid="{9BDC3B0D-1709-489A-93A8-1E27FA2800A0}" name="Distance" dataDxfId="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7E384-AB3D-476E-85C3-B06D6F59AA48}" name="Table1" displayName="Table1" ref="B4:B101" totalsRowShown="0" headerRowDxfId="11">
  <autoFilter ref="B4:B101" xr:uid="{BF27E384-AB3D-476E-85C3-B06D6F59AA48}"/>
  <tableColumns count="1">
    <tableColumn id="1" xr3:uid="{AEE00F20-F583-45E4-B7B8-48777A8620F7}" name="Heure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AE96B-A7A1-45B3-83F9-BDBDF09DB3C6}" name="Table2" displayName="Table2" ref="D4:D14" totalsRowShown="0">
  <autoFilter ref="D4:D14" xr:uid="{36CAE96B-A7A1-45B3-83F9-BDBDF09DB3C6}"/>
  <tableColumns count="1">
    <tableColumn id="1" xr3:uid="{C0866D26-325B-48D4-B5A6-55545F556F8D}" name="Workout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DB082-8832-43F1-B489-BCBF2CC2D99B}" name="Table3" displayName="Table3" ref="F4:F11" totalsRowShown="0">
  <autoFilter ref="F4:F11" xr:uid="{72ADB082-8832-43F1-B489-BCBF2CC2D99B}"/>
  <tableColumns count="1">
    <tableColumn id="1" xr3:uid="{A8029405-6A30-45A5-B2F1-4DF3808AE430}" name="SportTy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BAC53C-1E5B-427C-9437-E26EBC48DABD}" name="Table4" displayName="Table4" ref="H4:H7" totalsRowShown="0">
  <autoFilter ref="H4:H7" xr:uid="{3CBAC53C-1E5B-427C-9437-E26EBC48DABD}"/>
  <tableColumns count="1">
    <tableColumn id="1" xr3:uid="{8403BD80-29D6-4095-8D2F-00F0EF1D6281}" name="Software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M38"/>
  <sheetViews>
    <sheetView tabSelected="1" topLeftCell="B7" workbookViewId="0">
      <selection activeCell="L15" sqref="L15"/>
    </sheetView>
  </sheetViews>
  <sheetFormatPr baseColWidth="10" defaultColWidth="9.140625" defaultRowHeight="15" x14ac:dyDescent="0.25"/>
  <cols>
    <col min="1" max="3" width="9.140625" style="1"/>
    <col min="4" max="4" width="10.7109375" style="1" customWidth="1"/>
    <col min="5" max="5" width="12.140625" style="1" customWidth="1"/>
    <col min="6" max="6" width="11.28515625" style="1" customWidth="1"/>
    <col min="7" max="8" width="13.7109375" style="1" customWidth="1"/>
    <col min="9" max="9" width="22.42578125" style="1" bestFit="1" customWidth="1"/>
    <col min="10" max="10" width="15.7109375" style="1" customWidth="1"/>
    <col min="11" max="13" width="10.7109375" style="1" customWidth="1"/>
    <col min="14" max="16" width="13.7109375" style="1" customWidth="1"/>
    <col min="17" max="16384" width="9.140625" style="1"/>
  </cols>
  <sheetData>
    <row r="2" spans="4:13" x14ac:dyDescent="0.25">
      <c r="D2" s="14" t="s">
        <v>27</v>
      </c>
      <c r="E2" s="14"/>
      <c r="F2" s="14"/>
    </row>
    <row r="3" spans="4:13" x14ac:dyDescent="0.25">
      <c r="D3" s="14"/>
      <c r="E3" s="14"/>
      <c r="F3" s="14"/>
    </row>
    <row r="4" spans="4:13" x14ac:dyDescent="0.25">
      <c r="D4" s="15">
        <v>44682</v>
      </c>
      <c r="E4" s="16"/>
    </row>
    <row r="5" spans="4:13" x14ac:dyDescent="0.25">
      <c r="D5" s="16"/>
      <c r="E5" s="16"/>
    </row>
    <row r="6" spans="4:13" x14ac:dyDescent="0.25">
      <c r="L6" s="8"/>
      <c r="M6" s="8"/>
    </row>
    <row r="7" spans="4:13" s="6" customFormat="1" ht="45" x14ac:dyDescent="0.25">
      <c r="D7" s="6" t="s">
        <v>0</v>
      </c>
      <c r="E7" s="10" t="s">
        <v>42</v>
      </c>
      <c r="F7" s="10" t="s">
        <v>43</v>
      </c>
      <c r="G7" s="6" t="s">
        <v>4</v>
      </c>
      <c r="H7" s="6" t="s">
        <v>1</v>
      </c>
      <c r="I7" s="6" t="s">
        <v>44</v>
      </c>
      <c r="J7" s="10" t="s">
        <v>41</v>
      </c>
      <c r="K7" s="11" t="s">
        <v>45</v>
      </c>
      <c r="L7" s="10" t="s">
        <v>2</v>
      </c>
      <c r="M7" s="10"/>
    </row>
    <row r="8" spans="4:13" x14ac:dyDescent="0.25">
      <c r="D8" s="7">
        <v>44682</v>
      </c>
      <c r="E8" s="8"/>
      <c r="F8" s="8"/>
      <c r="J8" s="8"/>
      <c r="K8" s="17" t="str" cm="1">
        <f t="array" ref="K8">IF(AND(COUNTA($F$7:F8)&gt;2,t_may[[#This Row],[Start Time]]&lt;&gt;""),t_may[[#This Row],[Date]]+t_may[[#This Row],[Start Time]]-MAX($D$7:$D7)+INDEX(t_may[End Time],MATCH(MAX($D$7:$D7),t_may[Date],0)+1,1),"")</f>
        <v/>
      </c>
    </row>
    <row r="9" spans="4:13" x14ac:dyDescent="0.25">
      <c r="D9" s="7">
        <v>44683</v>
      </c>
      <c r="E9" s="8"/>
      <c r="F9" s="8"/>
      <c r="J9" s="8"/>
      <c r="K9" s="17" t="str" cm="1">
        <f t="array" ref="K9">IF(AND(COUNTA($F$7:F9)&gt;2,t_may[[#This Row],[Start Time]]&lt;&gt;""),t_may[[#This Row],[Date]]+t_may[[#This Row],[Start Time]]-MAX($D$7:$D8)+INDEX(t_may[End Time],MATCH(MAX($D$7:$D8),t_may[Date],0)+1,1),"")</f>
        <v/>
      </c>
    </row>
    <row r="10" spans="4:13" x14ac:dyDescent="0.25">
      <c r="D10" s="7">
        <v>44684</v>
      </c>
      <c r="E10" s="8"/>
      <c r="F10" s="8"/>
      <c r="J10" s="8"/>
      <c r="K10" s="17" t="str" cm="1">
        <f t="array" ref="K10">IF(AND(COUNTA($F$7:F10)&gt;2,t_may[[#This Row],[Start Time]]&lt;&gt;""),t_may[[#This Row],[Date]]+t_may[[#This Row],[Start Time]]-MAX($D$7:$D9)+INDEX(t_may[End Time],MATCH(MAX($D$7:$D9),t_may[Date],0)+1,1),"")</f>
        <v/>
      </c>
    </row>
    <row r="11" spans="4:13" x14ac:dyDescent="0.25">
      <c r="D11" s="7">
        <v>44685</v>
      </c>
      <c r="E11" s="8"/>
      <c r="F11" s="8"/>
      <c r="J11" s="8"/>
      <c r="K11" s="17" t="str" cm="1">
        <f t="array" ref="K11">IF(AND(COUNTA($F$7:F11)&gt;2,t_may[[#This Row],[Start Time]]&lt;&gt;""),t_may[[#This Row],[Date]]+t_may[[#This Row],[Start Time]]-MAX($D$7:$D10)+INDEX(t_may[End Time],MATCH(MAX($D$7:$D10),t_may[Date],0)+1,1),"")</f>
        <v/>
      </c>
    </row>
    <row r="12" spans="4:13" x14ac:dyDescent="0.25">
      <c r="D12" s="7">
        <v>44686</v>
      </c>
      <c r="E12" s="8"/>
      <c r="F12" s="8"/>
      <c r="J12" s="8"/>
      <c r="K12" s="17" t="str" cm="1">
        <f t="array" ref="K12">IF(AND(COUNTA($F$7:F12)&gt;2,t_may[[#This Row],[Start Time]]&lt;&gt;""),t_may[[#This Row],[Date]]+t_may[[#This Row],[Start Time]]-MAX($D$7:$D11)+INDEX(t_may[End Time],MATCH(MAX($D$7:$D11),t_may[Date],0)+1,1),"")</f>
        <v/>
      </c>
    </row>
    <row r="13" spans="4:13" x14ac:dyDescent="0.25">
      <c r="D13" s="7">
        <v>44687</v>
      </c>
      <c r="E13" s="8"/>
      <c r="F13" s="8"/>
      <c r="J13" s="8"/>
      <c r="K13" s="17" t="str" cm="1">
        <f t="array" ref="K13">IF(AND(COUNTA($F$7:F13)&gt;2,t_may[[#This Row],[Start Time]]&lt;&gt;""),t_may[[#This Row],[Date]]+t_may[[#This Row],[Start Time]]-MAX($D$7:$D12)+INDEX(t_may[End Time],MATCH(MAX($D$7:$D12),t_may[Date],0)+1,1),"")</f>
        <v/>
      </c>
    </row>
    <row r="14" spans="4:13" x14ac:dyDescent="0.25">
      <c r="D14" s="7">
        <v>44688</v>
      </c>
      <c r="E14" s="8">
        <v>0.36458333333333298</v>
      </c>
      <c r="F14" s="8">
        <v>0.406249999999999</v>
      </c>
      <c r="G14" s="1" t="s">
        <v>6</v>
      </c>
      <c r="H14" s="1" t="s">
        <v>33</v>
      </c>
      <c r="I14" s="1">
        <v>1</v>
      </c>
      <c r="J14" s="8">
        <f>F14-E14</f>
        <v>4.1666666666666019E-2</v>
      </c>
      <c r="K14" s="17" t="str" cm="1">
        <f t="array" ref="K14">IF(AND(COUNTA($F$7:F14)&gt;2,t_may[[#This Row],[Start Time]]&lt;&gt;""),t_may[[#This Row],[Date]]+t_may[[#This Row],[Start Time]]-MAX($D$7:$D13)+INDEX(t_may[End Time],MATCH(MAX($D$7:$D13),t_may[Date],0)+1,1),"")</f>
        <v/>
      </c>
    </row>
    <row r="15" spans="4:13" x14ac:dyDescent="0.25">
      <c r="D15" s="7">
        <v>44689</v>
      </c>
      <c r="E15" s="8"/>
      <c r="F15" s="8"/>
      <c r="J15" s="8"/>
      <c r="K15" s="17" t="str" cm="1">
        <f t="array" ref="K15">IF(AND(COUNTA($F$7:F15)&gt;2,t_may[[#This Row],[Start Time]]&lt;&gt;""),t_may[[#This Row],[Date]]+t_may[[#This Row],[Start Time]]-MAX($D$7:$D14)+INDEX(t_may[End Time],MATCH(MAX($D$7:$D14),t_may[Date],0)+1,1),"")</f>
        <v/>
      </c>
    </row>
    <row r="16" spans="4:13" x14ac:dyDescent="0.25">
      <c r="D16" s="7">
        <v>44690</v>
      </c>
      <c r="E16" s="8"/>
      <c r="F16" s="8"/>
      <c r="J16" s="8"/>
      <c r="K16" s="17" t="str" cm="1">
        <f t="array" ref="K16">IF(AND(COUNTA($F$7:F16)&gt;2,t_may[[#This Row],[Start Time]]&lt;&gt;""),t_may[[#This Row],[Date]]+t_may[[#This Row],[Start Time]]-MAX($D$7:$D15)+INDEX(t_may[End Time],MATCH(MAX($D$7:$D15),t_may[Date],0)+1,1),"")</f>
        <v/>
      </c>
    </row>
    <row r="17" spans="4:11" x14ac:dyDescent="0.25">
      <c r="D17" s="7">
        <v>44691</v>
      </c>
      <c r="E17" s="8">
        <v>0.63541666666666596</v>
      </c>
      <c r="F17" s="8">
        <v>0.67708333333333304</v>
      </c>
      <c r="G17" s="1" t="s">
        <v>5</v>
      </c>
      <c r="H17" s="1" t="s">
        <v>28</v>
      </c>
      <c r="I17" s="1">
        <v>1</v>
      </c>
      <c r="J17" s="8">
        <f>F17-E17</f>
        <v>4.1666666666667074E-2</v>
      </c>
      <c r="K17" s="17" cm="1">
        <f t="array" ref="K17">IF(AND(COUNTA($F$7:F17)&gt;2,t_may[[#This Row],[Start Time]]&lt;&gt;""),t_may[[#This Row],[Date]]+t_may[[#This Row],[Start Time]]-MAX($D$7:$D16)+INDEX(t_may[End Time],MATCH(MAX($D$7:$D16),t_may[Date],0)+1,1),"")</f>
        <v>2.3124999999975744</v>
      </c>
    </row>
    <row r="18" spans="4:11" x14ac:dyDescent="0.25">
      <c r="D18" s="7">
        <v>44692</v>
      </c>
      <c r="E18" s="8"/>
      <c r="F18" s="8"/>
      <c r="J18" s="8"/>
      <c r="K18" s="17" t="str" cm="1">
        <f t="array" ref="K18">IF(AND(COUNTA($F$7:F18)&gt;2,t_may[[#This Row],[Start Time]]&lt;&gt;""),t_may[[#This Row],[Date]]+t_may[[#This Row],[Start Time]]-MAX($D$7:$D17)+INDEX(t_may[End Time],MATCH(MAX($D$7:$D17),t_may[Date],0)+1,1),"")</f>
        <v/>
      </c>
    </row>
    <row r="19" spans="4:11" x14ac:dyDescent="0.25">
      <c r="D19" s="7">
        <v>44693</v>
      </c>
      <c r="E19" s="8">
        <v>0.73958333333333304</v>
      </c>
      <c r="F19" s="8">
        <v>0.781249999999999</v>
      </c>
      <c r="G19" s="1" t="s">
        <v>6</v>
      </c>
      <c r="H19" s="1" t="s">
        <v>29</v>
      </c>
      <c r="I19" s="1">
        <v>1</v>
      </c>
      <c r="J19" s="8">
        <f>F19-E19</f>
        <v>4.1666666666665964E-2</v>
      </c>
      <c r="K19" s="17" cm="1">
        <f t="array" ref="K19">IF(AND(COUNTA($F$7:F19)&gt;2,t_may[[#This Row],[Start Time]]&lt;&gt;""),t_may[[#This Row],[Date]]+t_may[[#This Row],[Start Time]]-MAX($D$7:$D18)+INDEX(t_may[End Time],MATCH(MAX($D$7:$D18),t_may[Date],0)+1,1),"")</f>
        <v>2.5208333333357578</v>
      </c>
    </row>
    <row r="20" spans="4:11" x14ac:dyDescent="0.25">
      <c r="D20" s="7">
        <v>44694</v>
      </c>
      <c r="E20" s="8"/>
      <c r="F20" s="8"/>
      <c r="J20" s="8"/>
      <c r="K20" s="17" t="str" cm="1">
        <f t="array" ref="K20">IF(AND(COUNTA($F$7:F20)&gt;2,t_may[[#This Row],[Start Time]]&lt;&gt;""),t_may[[#This Row],[Date]]+t_may[[#This Row],[Start Time]]-MAX($D$7:$D19)+INDEX(t_may[End Time],MATCH(MAX($D$7:$D19),t_may[Date],0)+1,1),"")</f>
        <v/>
      </c>
    </row>
    <row r="21" spans="4:11" x14ac:dyDescent="0.25">
      <c r="D21" s="7">
        <v>44695</v>
      </c>
      <c r="E21" s="8">
        <v>0.34375</v>
      </c>
      <c r="F21" s="8">
        <v>0.38541666666666602</v>
      </c>
      <c r="G21" s="1" t="s">
        <v>11</v>
      </c>
      <c r="H21" s="1" t="s">
        <v>30</v>
      </c>
      <c r="J21" s="8">
        <f>F21-E21</f>
        <v>4.1666666666666019E-2</v>
      </c>
      <c r="K21" s="17" cm="1">
        <f t="array" ref="K21">IF(AND(COUNTA($F$7:F21)&gt;2,t_may[[#This Row],[Start Time]]&lt;&gt;""),t_may[[#This Row],[Date]]+t_may[[#This Row],[Start Time]]-MAX($D$7:$D20)+INDEX(t_may[End Time],MATCH(MAX($D$7:$D20),t_may[Date],0)+1,1),"")</f>
        <v>1.7291666666666661</v>
      </c>
    </row>
    <row r="22" spans="4:11" x14ac:dyDescent="0.25">
      <c r="D22" s="7">
        <v>44696</v>
      </c>
      <c r="E22" s="8"/>
      <c r="F22" s="8"/>
      <c r="J22" s="8"/>
      <c r="K22" s="17" t="str" cm="1">
        <f t="array" ref="K22">IF(AND(COUNTA($F$7:F22)&gt;2,t_may[[#This Row],[Start Time]]&lt;&gt;""),t_may[[#This Row],[Date]]+t_may[[#This Row],[Start Time]]-MAX($D$7:$D21)+INDEX(t_may[End Time],MATCH(MAX($D$7:$D21),t_may[Date],0)+1,1),"")</f>
        <v/>
      </c>
    </row>
    <row r="23" spans="4:11" x14ac:dyDescent="0.25">
      <c r="D23" s="7">
        <v>44697</v>
      </c>
      <c r="E23" s="8">
        <v>0.624999999999999</v>
      </c>
      <c r="F23" s="8">
        <v>0.66666666666666596</v>
      </c>
      <c r="G23" s="1" t="s">
        <v>6</v>
      </c>
      <c r="H23" s="1" t="s">
        <v>29</v>
      </c>
      <c r="I23" s="1">
        <v>1</v>
      </c>
      <c r="J23" s="8">
        <f>F23-E23</f>
        <v>4.1666666666666963E-2</v>
      </c>
      <c r="K23" s="17" cm="1">
        <f t="array" ref="K23">IF(AND(COUNTA($F$7:F23)&gt;2,t_may[[#This Row],[Start Time]]&lt;&gt;""),t_may[[#This Row],[Date]]+t_may[[#This Row],[Start Time]]-MAX($D$7:$D22)+INDEX(t_may[End Time],MATCH(MAX($D$7:$D22),t_may[Date],0)+1,1),"")</f>
        <v>2.2916666666666661</v>
      </c>
    </row>
    <row r="24" spans="4:11" x14ac:dyDescent="0.25">
      <c r="D24" s="7">
        <v>44698</v>
      </c>
      <c r="E24" s="8">
        <v>0.32291666666666602</v>
      </c>
      <c r="F24" s="8">
        <v>0.38541666666666602</v>
      </c>
      <c r="G24" s="1" t="s">
        <v>23</v>
      </c>
      <c r="H24" s="1" t="s">
        <v>31</v>
      </c>
      <c r="I24" s="1">
        <v>1.5</v>
      </c>
      <c r="J24" s="8">
        <f>F24-E24</f>
        <v>6.25E-2</v>
      </c>
      <c r="K24" s="17" cm="1">
        <f t="array" ref="K24">IF(AND(COUNTA($F$7:F24)&gt;2,t_may[[#This Row],[Start Time]]&lt;&gt;""),t_may[[#This Row],[Date]]+t_may[[#This Row],[Start Time]]-MAX($D$7:$D23)+INDEX(t_may[End Time],MATCH(MAX($D$7:$D23),t_may[Date],0)+1,1),"")</f>
        <v>1.7083333333309074</v>
      </c>
    </row>
    <row r="25" spans="4:11" x14ac:dyDescent="0.25">
      <c r="D25" s="7">
        <v>44699</v>
      </c>
      <c r="E25" s="8">
        <v>0.781249999999999</v>
      </c>
      <c r="F25" s="8">
        <v>0.82291666666666596</v>
      </c>
      <c r="G25" s="1" t="s">
        <v>5</v>
      </c>
      <c r="H25" s="1" t="s">
        <v>32</v>
      </c>
      <c r="I25" s="1">
        <v>1</v>
      </c>
      <c r="J25" s="8">
        <f>F25-E25</f>
        <v>4.1666666666666963E-2</v>
      </c>
      <c r="K25" s="17" cm="1">
        <f t="array" ref="K25">IF(AND(COUNTA($F$7:F25)&gt;2,t_may[[#This Row],[Start Time]]&lt;&gt;""),t_may[[#This Row],[Date]]+t_may[[#This Row],[Start Time]]-MAX($D$7:$D24)+INDEX(t_may[End Time],MATCH(MAX($D$7:$D24),t_may[Date],0)+1,1),"")</f>
        <v>2.6041666666666661</v>
      </c>
    </row>
    <row r="26" spans="4:11" x14ac:dyDescent="0.25">
      <c r="D26" s="7">
        <v>44700</v>
      </c>
      <c r="E26" s="8"/>
      <c r="F26" s="8"/>
      <c r="J26" s="8"/>
      <c r="K26" s="17" t="str" cm="1">
        <f t="array" ref="K26">IF(AND(COUNTA($F$7:F26)&gt;2,t_may[[#This Row],[Start Time]]&lt;&gt;""),t_may[[#This Row],[Date]]+t_may[[#This Row],[Start Time]]-MAX($D$7:$D25)+INDEX(t_may[End Time],MATCH(MAX($D$7:$D25),t_may[Date],0)+1,1),"")</f>
        <v/>
      </c>
    </row>
    <row r="27" spans="4:11" x14ac:dyDescent="0.25">
      <c r="D27" s="7">
        <v>44701</v>
      </c>
      <c r="E27" s="8"/>
      <c r="F27" s="8"/>
      <c r="J27" s="8"/>
      <c r="K27" s="17" t="str" cm="1">
        <f t="array" ref="K27">IF(AND(COUNTA($F$7:F27)&gt;2,t_may[[#This Row],[Start Time]]&lt;&gt;""),t_may[[#This Row],[Date]]+t_may[[#This Row],[Start Time]]-MAX($D$7:$D26)+INDEX(t_may[End Time],MATCH(MAX($D$7:$D26),t_may[Date],0)+1,1),"")</f>
        <v/>
      </c>
    </row>
    <row r="28" spans="4:11" x14ac:dyDescent="0.25">
      <c r="D28" s="7">
        <v>44702</v>
      </c>
      <c r="E28" s="8">
        <v>0.406249999999999</v>
      </c>
      <c r="F28" s="8">
        <v>0.47916666666666602</v>
      </c>
      <c r="G28" s="1" t="s">
        <v>8</v>
      </c>
      <c r="H28" s="1" t="s">
        <v>34</v>
      </c>
      <c r="I28" s="1">
        <v>1.75</v>
      </c>
      <c r="J28" s="8">
        <f>F28-E28</f>
        <v>7.2916666666667018E-2</v>
      </c>
      <c r="K28" s="17" cm="1">
        <f t="array" ref="K28">IF(AND(COUNTA($F$7:F28)&gt;2,t_may[[#This Row],[Start Time]]&lt;&gt;""),t_may[[#This Row],[Date]]+t_may[[#This Row],[Start Time]]-MAX($D$7:$D27)+INDEX(t_may[End Time],MATCH(MAX($D$7:$D27),t_may[Date],0)+1,1),"")</f>
        <v>1.8854166666666661</v>
      </c>
    </row>
    <row r="29" spans="4:11" x14ac:dyDescent="0.25">
      <c r="D29" s="7">
        <v>44703</v>
      </c>
      <c r="E29" s="8"/>
      <c r="F29" s="8"/>
      <c r="J29" s="8"/>
      <c r="K29" s="17" t="str" cm="1">
        <f t="array" ref="K29">IF(AND(COUNTA($F$7:F29)&gt;2,t_may[[#This Row],[Start Time]]&lt;&gt;""),t_may[[#This Row],[Date]]+t_may[[#This Row],[Start Time]]-MAX($D$7:$D28)+INDEX(t_may[End Time],MATCH(MAX($D$7:$D28),t_may[Date],0)+1,1),"")</f>
        <v/>
      </c>
    </row>
    <row r="30" spans="4:11" x14ac:dyDescent="0.25">
      <c r="D30" s="7">
        <v>44704</v>
      </c>
      <c r="E30" s="8"/>
      <c r="F30" s="8"/>
      <c r="G30" s="1" t="s">
        <v>5</v>
      </c>
      <c r="H30" s="1" t="s">
        <v>35</v>
      </c>
      <c r="I30" s="1">
        <v>2.5</v>
      </c>
      <c r="J30" s="8">
        <f>F30-E30</f>
        <v>0</v>
      </c>
      <c r="K30" s="17" t="str" cm="1">
        <f t="array" ref="K30">IF(AND(COUNTA($F$7:F30)&gt;2,t_may[[#This Row],[Start Time]]&lt;&gt;""),t_may[[#This Row],[Date]]+t_may[[#This Row],[Start Time]]-MAX($D$7:$D29)+INDEX(t_may[End Time],MATCH(MAX($D$7:$D29),t_may[Date],0)+1,1),"")</f>
        <v/>
      </c>
    </row>
    <row r="31" spans="4:11" x14ac:dyDescent="0.25">
      <c r="D31" s="7">
        <v>44705</v>
      </c>
      <c r="E31" s="8"/>
      <c r="F31" s="8"/>
      <c r="G31" s="1" t="s">
        <v>7</v>
      </c>
      <c r="H31" s="1" t="s">
        <v>36</v>
      </c>
      <c r="I31" s="1">
        <v>1</v>
      </c>
      <c r="J31" s="8">
        <f>F31-E31</f>
        <v>0</v>
      </c>
      <c r="K31" s="17" t="str" cm="1">
        <f t="array" ref="K31">IF(AND(COUNTA($F$7:F31)&gt;2,t_may[[#This Row],[Start Time]]&lt;&gt;""),t_may[[#This Row],[Date]]+t_may[[#This Row],[Start Time]]-MAX($D$7:$D30)+INDEX(t_may[End Time],MATCH(MAX($D$7:$D30),t_may[Date],0)+1,1),"")</f>
        <v/>
      </c>
    </row>
    <row r="32" spans="4:11" x14ac:dyDescent="0.25">
      <c r="D32" s="7">
        <v>44706</v>
      </c>
      <c r="E32" s="8"/>
      <c r="F32" s="8"/>
      <c r="G32" s="1" t="s">
        <v>12</v>
      </c>
      <c r="H32" s="1" t="s">
        <v>37</v>
      </c>
      <c r="I32" s="1">
        <v>1.5</v>
      </c>
      <c r="J32" s="8">
        <f>F32-E32</f>
        <v>0</v>
      </c>
      <c r="K32" s="17" t="str" cm="1">
        <f t="array" ref="K32">IF(AND(COUNTA($F$7:F32)&gt;2,t_may[[#This Row],[Start Time]]&lt;&gt;""),t_may[[#This Row],[Date]]+t_may[[#This Row],[Start Time]]-MAX($D$7:$D31)+INDEX(t_may[End Time],MATCH(MAX($D$7:$D31),t_may[Date],0)+1,1),"")</f>
        <v/>
      </c>
    </row>
    <row r="33" spans="4:11" x14ac:dyDescent="0.25">
      <c r="D33" s="7">
        <v>44707</v>
      </c>
      <c r="E33" s="8"/>
      <c r="F33" s="8"/>
      <c r="J33" s="8"/>
      <c r="K33" s="17" t="str" cm="1">
        <f t="array" ref="K33">IF(AND(COUNTA($F$7:F33)&gt;2,t_may[[#This Row],[Start Time]]&lt;&gt;""),t_may[[#This Row],[Date]]+t_may[[#This Row],[Start Time]]-MAX($D$7:$D32)+INDEX(t_may[End Time],MATCH(MAX($D$7:$D32),t_may[Date],0)+1,1),"")</f>
        <v/>
      </c>
    </row>
    <row r="34" spans="4:11" x14ac:dyDescent="0.25">
      <c r="D34" s="7">
        <v>44708</v>
      </c>
      <c r="E34" s="8"/>
      <c r="F34" s="8"/>
      <c r="G34" s="1" t="s">
        <v>8</v>
      </c>
      <c r="H34" s="1" t="s">
        <v>39</v>
      </c>
      <c r="I34" s="1">
        <v>2</v>
      </c>
      <c r="J34" s="8">
        <f>F34-E34</f>
        <v>0</v>
      </c>
      <c r="K34" s="17" t="str" cm="1">
        <f t="array" ref="K34">IF(AND(COUNTA($F$7:F34)&gt;2,t_may[[#This Row],[Start Time]]&lt;&gt;""),t_may[[#This Row],[Date]]+t_may[[#This Row],[Start Time]]-MAX($D$7:$D33)+INDEX(t_may[End Time],MATCH(MAX($D$7:$D33),t_may[Date],0)+1,1),"")</f>
        <v/>
      </c>
    </row>
    <row r="35" spans="4:11" x14ac:dyDescent="0.25">
      <c r="D35" s="7">
        <v>44709</v>
      </c>
      <c r="E35" s="8"/>
      <c r="F35" s="8"/>
      <c r="G35" s="1" t="s">
        <v>12</v>
      </c>
      <c r="I35" s="1">
        <v>1.5</v>
      </c>
      <c r="J35" s="8">
        <f>F35-E35</f>
        <v>0</v>
      </c>
      <c r="K35" s="17" t="str" cm="1">
        <f t="array" ref="K35">IF(AND(COUNTA($F$7:F35)&gt;2,t_may[[#This Row],[Start Time]]&lt;&gt;""),t_may[[#This Row],[Date]]+t_may[[#This Row],[Start Time]]-MAX($D$7:$D34)+INDEX(t_may[End Time],MATCH(MAX($D$7:$D34),t_may[Date],0)+1,1),"")</f>
        <v/>
      </c>
    </row>
    <row r="36" spans="4:11" x14ac:dyDescent="0.25">
      <c r="D36" s="7">
        <v>44710</v>
      </c>
      <c r="E36" s="8"/>
      <c r="F36" s="8"/>
      <c r="J36" s="8"/>
      <c r="K36" s="17" t="str" cm="1">
        <f t="array" ref="K36">IF(AND(COUNTA($F$7:F36)&gt;2,t_may[[#This Row],[Start Time]]&lt;&gt;""),t_may[[#This Row],[Date]]+t_may[[#This Row],[Start Time]]-MAX($D$7:$D35)+INDEX(t_may[End Time],MATCH(MAX($D$7:$D35),t_may[Date],0)+1,1),"")</f>
        <v/>
      </c>
    </row>
    <row r="37" spans="4:11" x14ac:dyDescent="0.25">
      <c r="D37" s="7">
        <v>44711</v>
      </c>
      <c r="E37" s="8"/>
      <c r="F37" s="8"/>
      <c r="G37" s="1" t="s">
        <v>23</v>
      </c>
      <c r="H37" s="1" t="s">
        <v>38</v>
      </c>
      <c r="I37" s="1">
        <v>1.25</v>
      </c>
      <c r="J37" s="8">
        <f>F37-E37</f>
        <v>0</v>
      </c>
      <c r="K37" s="17" t="str" cm="1">
        <f t="array" ref="K37">IF(AND(COUNTA($F$7:F37)&gt;2,t_may[[#This Row],[Start Time]]&lt;&gt;""),t_may[[#This Row],[Date]]+t_may[[#This Row],[Start Time]]-MAX($D$7:$D36)+INDEX(t_may[End Time],MATCH(MAX($D$7:$D36),t_may[Date],0)+1,1),"")</f>
        <v/>
      </c>
    </row>
    <row r="38" spans="4:11" x14ac:dyDescent="0.25">
      <c r="D38" s="7">
        <v>44712</v>
      </c>
      <c r="E38" s="8"/>
      <c r="F38" s="8"/>
      <c r="G38" s="1" t="s">
        <v>6</v>
      </c>
      <c r="H38" s="1" t="s">
        <v>40</v>
      </c>
      <c r="I38" s="1">
        <v>1.5</v>
      </c>
      <c r="J38" s="8">
        <f>F38-E38</f>
        <v>0</v>
      </c>
      <c r="K38" s="17" t="str" cm="1">
        <f t="array" ref="K38">IF(AND(COUNTA($F$7:F38)&gt;2,t_may[[#This Row],[Start Time]]&lt;&gt;""),t_may[[#This Row],[Date]]+t_may[[#This Row],[Start Time]]-MAX($D$7:$D37)+INDEX(t_may[End Time],MATCH(MAX($D$7:$D37),t_may[Date],0)+1,1),"")</f>
        <v/>
      </c>
    </row>
  </sheetData>
  <mergeCells count="2">
    <mergeCell ref="D2:F3"/>
    <mergeCell ref="D4:E5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2B2174-716A-46BA-B178-2BAA940CEBDB}">
          <x14:formula1>
            <xm:f>Listes!$B$5:$B$101</xm:f>
          </x14:formula1>
          <xm:sqref>E8:F38</xm:sqref>
        </x14:dataValidation>
        <x14:dataValidation type="list" allowBlank="1" showInputMessage="1" showErrorMessage="1" xr:uid="{F75F3117-F2C0-4354-AC9D-0133EDC995D1}">
          <x14:formula1>
            <xm:f>Listes!$D$5:$D$14</xm:f>
          </x14:formula1>
          <xm:sqref>G8:G38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57B97-E8F4-49E5-AC76-1D7B7784C7B9}">
  <dimension ref="B4:H101"/>
  <sheetViews>
    <sheetView workbookViewId="0">
      <selection activeCell="F14" sqref="F14"/>
    </sheetView>
  </sheetViews>
  <sheetFormatPr baseColWidth="10" defaultColWidth="9.140625" defaultRowHeight="15" x14ac:dyDescent="0.25"/>
  <cols>
    <col min="2" max="2" width="9.42578125" customWidth="1"/>
    <col min="4" max="4" width="22.42578125" bestFit="1" customWidth="1"/>
    <col min="6" max="6" width="11" customWidth="1"/>
    <col min="8" max="8" width="15.42578125" customWidth="1"/>
  </cols>
  <sheetData>
    <row r="4" spans="2:8" x14ac:dyDescent="0.25">
      <c r="B4" s="3" t="s">
        <v>3</v>
      </c>
      <c r="D4" t="s">
        <v>4</v>
      </c>
      <c r="F4" t="s">
        <v>18</v>
      </c>
      <c r="H4" t="s">
        <v>25</v>
      </c>
    </row>
    <row r="5" spans="2:8" x14ac:dyDescent="0.25">
      <c r="B5" s="2">
        <v>0.20833333333333334</v>
      </c>
      <c r="D5" t="s">
        <v>5</v>
      </c>
      <c r="F5" t="s">
        <v>19</v>
      </c>
      <c r="H5" s="5" t="s">
        <v>9</v>
      </c>
    </row>
    <row r="6" spans="2:8" x14ac:dyDescent="0.25">
      <c r="B6" s="2">
        <v>0.21875</v>
      </c>
      <c r="D6" t="s">
        <v>6</v>
      </c>
      <c r="F6" t="s">
        <v>16</v>
      </c>
      <c r="H6" s="4" t="s">
        <v>10</v>
      </c>
    </row>
    <row r="7" spans="2:8" x14ac:dyDescent="0.25">
      <c r="B7" s="2">
        <v>0.22916666666666699</v>
      </c>
      <c r="D7" t="s">
        <v>7</v>
      </c>
      <c r="F7" t="s">
        <v>15</v>
      </c>
      <c r="H7" t="s">
        <v>26</v>
      </c>
    </row>
    <row r="8" spans="2:8" x14ac:dyDescent="0.25">
      <c r="B8" s="2">
        <v>0.23958333333333301</v>
      </c>
      <c r="D8" t="s">
        <v>23</v>
      </c>
      <c r="F8" t="s">
        <v>20</v>
      </c>
    </row>
    <row r="9" spans="2:8" x14ac:dyDescent="0.25">
      <c r="B9" s="2">
        <v>0.25</v>
      </c>
      <c r="D9" t="s">
        <v>8</v>
      </c>
      <c r="F9" t="s">
        <v>13</v>
      </c>
    </row>
    <row r="10" spans="2:8" x14ac:dyDescent="0.25">
      <c r="B10" s="2">
        <v>0.26041666666666702</v>
      </c>
      <c r="D10" t="s">
        <v>12</v>
      </c>
      <c r="F10" t="s">
        <v>14</v>
      </c>
    </row>
    <row r="11" spans="2:8" x14ac:dyDescent="0.25">
      <c r="B11" s="2">
        <v>0.27083333333333298</v>
      </c>
      <c r="D11" t="s">
        <v>17</v>
      </c>
      <c r="F11" t="s">
        <v>21</v>
      </c>
    </row>
    <row r="12" spans="2:8" x14ac:dyDescent="0.25">
      <c r="B12" s="2">
        <v>0.28125</v>
      </c>
      <c r="D12" t="s">
        <v>22</v>
      </c>
    </row>
    <row r="13" spans="2:8" x14ac:dyDescent="0.25">
      <c r="B13" s="2">
        <v>0.29166666666666702</v>
      </c>
      <c r="D13" t="s">
        <v>24</v>
      </c>
    </row>
    <row r="14" spans="2:8" x14ac:dyDescent="0.25">
      <c r="B14" s="2">
        <v>0.30208333333333298</v>
      </c>
      <c r="D14" t="s">
        <v>11</v>
      </c>
    </row>
    <row r="15" spans="2:8" x14ac:dyDescent="0.25">
      <c r="B15" s="2">
        <v>0.3125</v>
      </c>
    </row>
    <row r="16" spans="2:8" x14ac:dyDescent="0.25">
      <c r="B16" s="2">
        <v>0.32291666666666602</v>
      </c>
    </row>
    <row r="17" spans="2:2" x14ac:dyDescent="0.25">
      <c r="B17" s="2">
        <v>0.33333333333333298</v>
      </c>
    </row>
    <row r="18" spans="2:2" x14ac:dyDescent="0.25">
      <c r="B18" s="2">
        <v>0.34375</v>
      </c>
    </row>
    <row r="19" spans="2:2" x14ac:dyDescent="0.25">
      <c r="B19" s="2">
        <v>0.35416666666666602</v>
      </c>
    </row>
    <row r="20" spans="2:2" x14ac:dyDescent="0.25">
      <c r="B20" s="2">
        <v>0.36458333333333298</v>
      </c>
    </row>
    <row r="21" spans="2:2" x14ac:dyDescent="0.25">
      <c r="B21" s="2">
        <v>0.375</v>
      </c>
    </row>
    <row r="22" spans="2:2" x14ac:dyDescent="0.25">
      <c r="B22" s="2">
        <v>0.38541666666666602</v>
      </c>
    </row>
    <row r="23" spans="2:2" x14ac:dyDescent="0.25">
      <c r="B23" s="2">
        <v>0.39583333333333298</v>
      </c>
    </row>
    <row r="24" spans="2:2" x14ac:dyDescent="0.25">
      <c r="B24" s="2">
        <v>0.406249999999999</v>
      </c>
    </row>
    <row r="25" spans="2:2" x14ac:dyDescent="0.25">
      <c r="B25" s="2">
        <v>0.41666666666666602</v>
      </c>
    </row>
    <row r="26" spans="2:2" x14ac:dyDescent="0.25">
      <c r="B26" s="2">
        <v>0.42708333333333298</v>
      </c>
    </row>
    <row r="27" spans="2:2" x14ac:dyDescent="0.25">
      <c r="B27" s="2">
        <v>0.437499999999999</v>
      </c>
    </row>
    <row r="28" spans="2:2" x14ac:dyDescent="0.25">
      <c r="B28" s="2">
        <v>0.44791666666666602</v>
      </c>
    </row>
    <row r="29" spans="2:2" x14ac:dyDescent="0.25">
      <c r="B29" s="2">
        <v>0.45833333333333298</v>
      </c>
    </row>
    <row r="30" spans="2:2" x14ac:dyDescent="0.25">
      <c r="B30" s="2">
        <v>0.468749999999999</v>
      </c>
    </row>
    <row r="31" spans="2:2" x14ac:dyDescent="0.25">
      <c r="B31" s="2">
        <v>0.47916666666666602</v>
      </c>
    </row>
    <row r="32" spans="2:2" x14ac:dyDescent="0.25">
      <c r="B32" s="2">
        <v>0.48958333333333298</v>
      </c>
    </row>
    <row r="33" spans="2:2" x14ac:dyDescent="0.25">
      <c r="B33" s="2">
        <v>0.499999999999999</v>
      </c>
    </row>
    <row r="34" spans="2:2" x14ac:dyDescent="0.25">
      <c r="B34" s="2">
        <v>0.51041666666666596</v>
      </c>
    </row>
    <row r="35" spans="2:2" x14ac:dyDescent="0.25">
      <c r="B35" s="2">
        <v>0.52083333333333304</v>
      </c>
    </row>
    <row r="36" spans="2:2" x14ac:dyDescent="0.25">
      <c r="B36" s="2">
        <v>0.531249999999999</v>
      </c>
    </row>
    <row r="37" spans="2:2" x14ac:dyDescent="0.25">
      <c r="B37" s="2">
        <v>0.54166666666666596</v>
      </c>
    </row>
    <row r="38" spans="2:2" x14ac:dyDescent="0.25">
      <c r="B38" s="2">
        <v>0.55208333333333304</v>
      </c>
    </row>
    <row r="39" spans="2:2" x14ac:dyDescent="0.25">
      <c r="B39" s="2">
        <v>0.562499999999999</v>
      </c>
    </row>
    <row r="40" spans="2:2" x14ac:dyDescent="0.25">
      <c r="B40" s="2">
        <v>0.57291666666666596</v>
      </c>
    </row>
    <row r="41" spans="2:2" x14ac:dyDescent="0.25">
      <c r="B41" s="2">
        <v>0.58333333333333304</v>
      </c>
    </row>
    <row r="42" spans="2:2" x14ac:dyDescent="0.25">
      <c r="B42" s="2">
        <v>0.593749999999999</v>
      </c>
    </row>
    <row r="43" spans="2:2" x14ac:dyDescent="0.25">
      <c r="B43" s="2">
        <v>0.60416666666666596</v>
      </c>
    </row>
    <row r="44" spans="2:2" x14ac:dyDescent="0.25">
      <c r="B44" s="2">
        <v>0.61458333333333304</v>
      </c>
    </row>
    <row r="45" spans="2:2" x14ac:dyDescent="0.25">
      <c r="B45" s="2">
        <v>0.624999999999999</v>
      </c>
    </row>
    <row r="46" spans="2:2" x14ac:dyDescent="0.25">
      <c r="B46" s="2">
        <v>0.63541666666666596</v>
      </c>
    </row>
    <row r="47" spans="2:2" x14ac:dyDescent="0.25">
      <c r="B47" s="2">
        <v>0.64583333333333304</v>
      </c>
    </row>
    <row r="48" spans="2:2" x14ac:dyDescent="0.25">
      <c r="B48" s="2">
        <v>0.656249999999999</v>
      </c>
    </row>
    <row r="49" spans="2:2" x14ac:dyDescent="0.25">
      <c r="B49" s="2">
        <v>0.66666666666666596</v>
      </c>
    </row>
    <row r="50" spans="2:2" x14ac:dyDescent="0.25">
      <c r="B50" s="2">
        <v>0.67708333333333304</v>
      </c>
    </row>
    <row r="51" spans="2:2" x14ac:dyDescent="0.25">
      <c r="B51" s="2">
        <v>0.687499999999999</v>
      </c>
    </row>
    <row r="52" spans="2:2" x14ac:dyDescent="0.25">
      <c r="B52" s="2">
        <v>0.69791666666666596</v>
      </c>
    </row>
    <row r="53" spans="2:2" x14ac:dyDescent="0.25">
      <c r="B53" s="2">
        <v>0.70833333333333304</v>
      </c>
    </row>
    <row r="54" spans="2:2" x14ac:dyDescent="0.25">
      <c r="B54" s="2">
        <v>0.718749999999999</v>
      </c>
    </row>
    <row r="55" spans="2:2" x14ac:dyDescent="0.25">
      <c r="B55" s="2">
        <v>0.72916666666666596</v>
      </c>
    </row>
    <row r="56" spans="2:2" x14ac:dyDescent="0.25">
      <c r="B56" s="2">
        <v>0.73958333333333304</v>
      </c>
    </row>
    <row r="57" spans="2:2" x14ac:dyDescent="0.25">
      <c r="B57" s="2">
        <v>0.749999999999999</v>
      </c>
    </row>
    <row r="58" spans="2:2" x14ac:dyDescent="0.25">
      <c r="B58" s="2">
        <v>0.76041666666666596</v>
      </c>
    </row>
    <row r="59" spans="2:2" x14ac:dyDescent="0.25">
      <c r="B59" s="2">
        <v>0.77083333333333304</v>
      </c>
    </row>
    <row r="60" spans="2:2" x14ac:dyDescent="0.25">
      <c r="B60" s="2">
        <v>0.781249999999999</v>
      </c>
    </row>
    <row r="61" spans="2:2" x14ac:dyDescent="0.25">
      <c r="B61" s="2">
        <v>0.79166666666666596</v>
      </c>
    </row>
    <row r="62" spans="2:2" x14ac:dyDescent="0.25">
      <c r="B62" s="2">
        <v>0.80208333333333204</v>
      </c>
    </row>
    <row r="63" spans="2:2" x14ac:dyDescent="0.25">
      <c r="B63" s="2">
        <v>0.812499999999999</v>
      </c>
    </row>
    <row r="64" spans="2:2" x14ac:dyDescent="0.25">
      <c r="B64" s="2">
        <v>0.82291666666666596</v>
      </c>
    </row>
    <row r="65" spans="2:2" x14ac:dyDescent="0.25">
      <c r="B65" s="2">
        <v>0.83333333333333204</v>
      </c>
    </row>
    <row r="66" spans="2:2" x14ac:dyDescent="0.25">
      <c r="B66" s="2">
        <v>0.843749999999999</v>
      </c>
    </row>
    <row r="67" spans="2:2" x14ac:dyDescent="0.25">
      <c r="B67" s="2">
        <v>0.85416666666666596</v>
      </c>
    </row>
    <row r="68" spans="2:2" x14ac:dyDescent="0.25">
      <c r="B68" s="2">
        <v>0.86458333333333204</v>
      </c>
    </row>
    <row r="69" spans="2:2" x14ac:dyDescent="0.25">
      <c r="B69" s="2">
        <v>0.874999999999999</v>
      </c>
    </row>
    <row r="70" spans="2:2" x14ac:dyDescent="0.25">
      <c r="B70" s="2">
        <v>0.88541666666666596</v>
      </c>
    </row>
    <row r="71" spans="2:2" x14ac:dyDescent="0.25">
      <c r="B71" s="2">
        <v>0.89583333333333204</v>
      </c>
    </row>
    <row r="72" spans="2:2" x14ac:dyDescent="0.25">
      <c r="B72" s="2">
        <v>0.906249999999999</v>
      </c>
    </row>
    <row r="73" spans="2:2" x14ac:dyDescent="0.25">
      <c r="B73" s="2">
        <v>0.91666666666666596</v>
      </c>
    </row>
    <row r="74" spans="2:2" x14ac:dyDescent="0.25">
      <c r="B74" s="2">
        <v>0.92708333333333204</v>
      </c>
    </row>
    <row r="75" spans="2:2" x14ac:dyDescent="0.25">
      <c r="B75" s="2">
        <v>0.937499999999999</v>
      </c>
    </row>
    <row r="76" spans="2:2" x14ac:dyDescent="0.25">
      <c r="B76" s="2">
        <v>0.94791666666666596</v>
      </c>
    </row>
    <row r="77" spans="2:2" x14ac:dyDescent="0.25">
      <c r="B77" s="2">
        <v>0.95833333333333204</v>
      </c>
    </row>
    <row r="78" spans="2:2" x14ac:dyDescent="0.25">
      <c r="B78" s="2">
        <v>0.968749999999999</v>
      </c>
    </row>
    <row r="79" spans="2:2" x14ac:dyDescent="0.25">
      <c r="B79" s="2">
        <v>0.97916666666666596</v>
      </c>
    </row>
    <row r="80" spans="2:2" x14ac:dyDescent="0.25">
      <c r="B80" s="2">
        <v>0.98958333333333204</v>
      </c>
    </row>
    <row r="81" spans="2:2" x14ac:dyDescent="0.25">
      <c r="B81" s="2">
        <v>0.999999999999999</v>
      </c>
    </row>
    <row r="82" spans="2:2" x14ac:dyDescent="0.25">
      <c r="B82" s="2">
        <v>1.0104166666666701</v>
      </c>
    </row>
    <row r="83" spans="2:2" x14ac:dyDescent="0.25">
      <c r="B83" s="2">
        <v>1.0208333333333299</v>
      </c>
    </row>
    <row r="84" spans="2:2" x14ac:dyDescent="0.25">
      <c r="B84" s="2">
        <v>1.03125</v>
      </c>
    </row>
    <row r="85" spans="2:2" x14ac:dyDescent="0.25">
      <c r="B85" s="2">
        <v>1.0416666666666701</v>
      </c>
    </row>
    <row r="86" spans="2:2" x14ac:dyDescent="0.25">
      <c r="B86" s="2">
        <v>1.0520833333333299</v>
      </c>
    </row>
    <row r="87" spans="2:2" x14ac:dyDescent="0.25">
      <c r="B87" s="2">
        <v>1.0625</v>
      </c>
    </row>
    <row r="88" spans="2:2" x14ac:dyDescent="0.25">
      <c r="B88" s="2">
        <v>1.0729166666666701</v>
      </c>
    </row>
    <row r="89" spans="2:2" x14ac:dyDescent="0.25">
      <c r="B89" s="2">
        <v>1.0833333333333299</v>
      </c>
    </row>
    <row r="90" spans="2:2" x14ac:dyDescent="0.25">
      <c r="B90" s="2">
        <v>1.09375</v>
      </c>
    </row>
    <row r="91" spans="2:2" x14ac:dyDescent="0.25">
      <c r="B91" s="2">
        <v>1.1041666666666701</v>
      </c>
    </row>
    <row r="92" spans="2:2" x14ac:dyDescent="0.25">
      <c r="B92" s="2">
        <v>1.1145833333333299</v>
      </c>
    </row>
    <row r="93" spans="2:2" x14ac:dyDescent="0.25">
      <c r="B93" s="2">
        <v>1.125</v>
      </c>
    </row>
    <row r="94" spans="2:2" x14ac:dyDescent="0.25">
      <c r="B94" s="2">
        <v>1.1354166666666701</v>
      </c>
    </row>
    <row r="95" spans="2:2" x14ac:dyDescent="0.25">
      <c r="B95" s="2">
        <v>1.1458333333333299</v>
      </c>
    </row>
    <row r="96" spans="2:2" x14ac:dyDescent="0.25">
      <c r="B96" s="2">
        <v>1.15625</v>
      </c>
    </row>
    <row r="97" spans="2:2" x14ac:dyDescent="0.25">
      <c r="B97" s="2">
        <v>1.1666666666666701</v>
      </c>
    </row>
    <row r="98" spans="2:2" x14ac:dyDescent="0.25">
      <c r="B98" s="2">
        <v>1.1770833333333299</v>
      </c>
    </row>
    <row r="99" spans="2:2" x14ac:dyDescent="0.25">
      <c r="B99" s="2">
        <v>1.1875</v>
      </c>
    </row>
    <row r="100" spans="2:2" x14ac:dyDescent="0.25">
      <c r="B100" s="2">
        <v>1.1979166666666701</v>
      </c>
    </row>
    <row r="101" spans="2:2" x14ac:dyDescent="0.25">
      <c r="B101" s="2">
        <v>1.2083333333333299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10F2B-3471-4CE1-9360-6944BFF99AA6}">
  <dimension ref="A6:M10"/>
  <sheetViews>
    <sheetView workbookViewId="0">
      <selection activeCell="E6" sqref="E6"/>
    </sheetView>
  </sheetViews>
  <sheetFormatPr baseColWidth="10" defaultColWidth="9.140625" defaultRowHeight="15" x14ac:dyDescent="0.25"/>
  <cols>
    <col min="1" max="2" width="9.140625" style="1"/>
    <col min="3" max="3" width="12.85546875" style="1" bestFit="1" customWidth="1"/>
    <col min="4" max="16384" width="9.140625" style="1"/>
  </cols>
  <sheetData>
    <row r="6" spans="1:13" x14ac:dyDescent="0.25">
      <c r="D6" s="13">
        <v>44682</v>
      </c>
      <c r="E6" s="13">
        <v>44713</v>
      </c>
      <c r="F6" s="13">
        <v>44743</v>
      </c>
      <c r="G6" s="13">
        <v>44774</v>
      </c>
      <c r="H6" s="13">
        <v>44805</v>
      </c>
      <c r="I6" s="13">
        <v>44835</v>
      </c>
      <c r="J6" s="13">
        <v>44866</v>
      </c>
      <c r="K6" s="13">
        <v>44896</v>
      </c>
    </row>
    <row r="7" spans="1:13" x14ac:dyDescent="0.25">
      <c r="A7" s="14"/>
      <c r="B7" s="14"/>
      <c r="C7" s="12" t="s">
        <v>44</v>
      </c>
      <c r="D7" s="8">
        <f>SUM('May-2022'!I8:I38)/24</f>
        <v>0.8125</v>
      </c>
      <c r="E7" s="9"/>
      <c r="F7" s="9"/>
      <c r="G7" s="9"/>
      <c r="H7" s="9"/>
      <c r="I7" s="9"/>
      <c r="J7" s="9"/>
      <c r="K7" s="9"/>
    </row>
    <row r="8" spans="1:13" x14ac:dyDescent="0.25">
      <c r="C8" s="12" t="s">
        <v>41</v>
      </c>
      <c r="D8" s="8">
        <f>SUM('May-2022'!J8:J38)</f>
        <v>0.38541666666666602</v>
      </c>
      <c r="M8" s="8"/>
    </row>
    <row r="10" spans="1:13" x14ac:dyDescent="0.25">
      <c r="C10" s="1" t="s">
        <v>46</v>
      </c>
      <c r="D10" s="1" t="s">
        <v>47</v>
      </c>
    </row>
  </sheetData>
  <mergeCells count="1"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May-2022</vt:lpstr>
      <vt:lpstr>Listes</vt:lpstr>
      <vt:lpstr>Statistique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Vinet Sebastien</dc:creator>
  <cp:lastModifiedBy>Chris_W10</cp:lastModifiedBy>
  <dcterms:created xsi:type="dcterms:W3CDTF">2015-06-05T18:17:20Z</dcterms:created>
  <dcterms:modified xsi:type="dcterms:W3CDTF">2022-05-23T10:00:04Z</dcterms:modified>
</cp:coreProperties>
</file>