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E7C3F61-BB68-4091-8D46-C684CCA5B1F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" sheetId="1" r:id="rId1"/>
    <sheet name="B" sheetId="4" r:id="rId2"/>
    <sheet name="data" sheetId="3" r:id="rId3"/>
  </sheets>
  <definedNames>
    <definedName name="data_christine">data!$I$7:$I$41</definedName>
    <definedName name="data_nadine">data!$K$7:$K$41</definedName>
    <definedName name="data_pino">data!$G$7:$G$41</definedName>
    <definedName name="data_sylvain">data!$Q$7:$Q$41</definedName>
    <definedName name="data_valentin">data!$O$7:$O$41</definedName>
    <definedName name="data_véro">data!$M$7:$M$41</definedName>
    <definedName name="datacola">T_Noms[Nom]</definedName>
    <definedName name="dataferm">data!$D$2:$D$21</definedName>
    <definedName name="dataform">data!$C$2:$C$21</definedName>
    <definedName name="datav">data!$V:$V</definedName>
    <definedName name="L_Noms">T_Noms[[Nom]:[Téléphone]]</definedName>
    <definedName name="prénoms">data!$U$2:$U$5</definedName>
    <definedName name="semaines">T_Sports[Semaine]</definedName>
    <definedName name="sports">T_Sports[Sport]</definedName>
    <definedName name="_xlnm.Print_Area" localSheetId="0">A!$D$2:$H$21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" i="1" l="1"/>
  <c r="H3" i="1"/>
  <c r="W2" i="3"/>
  <c r="D9" i="1" s="1"/>
  <c r="W3" i="3"/>
  <c r="W4" i="3"/>
  <c r="W5" i="3"/>
  <c r="M71" i="1"/>
  <c r="J71" i="1"/>
  <c r="M70" i="1"/>
  <c r="J70" i="1"/>
  <c r="M69" i="1"/>
  <c r="J69" i="1"/>
  <c r="M68" i="1"/>
  <c r="J68" i="1"/>
  <c r="M67" i="1"/>
  <c r="J67" i="1"/>
  <c r="M66" i="1"/>
  <c r="M65" i="1"/>
  <c r="M64" i="1"/>
  <c r="J64" i="1"/>
  <c r="M63" i="1"/>
  <c r="J63" i="1"/>
  <c r="M62" i="1"/>
  <c r="J62" i="1"/>
  <c r="M61" i="1"/>
  <c r="J61" i="1"/>
  <c r="M60" i="1" a="1"/>
  <c r="M60" i="1" s="1"/>
  <c r="J60" i="1"/>
  <c r="M54" i="1"/>
  <c r="J54" i="1"/>
  <c r="M53" i="1"/>
  <c r="J53" i="1"/>
  <c r="M52" i="1"/>
  <c r="J52" i="1"/>
  <c r="M51" i="1"/>
  <c r="J51" i="1"/>
  <c r="M50" i="1"/>
  <c r="J50" i="1"/>
  <c r="M49" i="1"/>
  <c r="M48" i="1"/>
  <c r="M47" i="1"/>
  <c r="J47" i="1"/>
  <c r="M46" i="1"/>
  <c r="J46" i="1"/>
  <c r="M45" i="1"/>
  <c r="J45" i="1"/>
  <c r="M44" i="1"/>
  <c r="J44" i="1"/>
  <c r="M43" i="1" a="1"/>
  <c r="M43" i="1" s="1"/>
  <c r="J43" i="1"/>
  <c r="J2" i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9" i="1" a="1"/>
  <c r="M9" i="1" s="1"/>
  <c r="M26" i="1" a="1"/>
  <c r="M26" i="1" s="1"/>
  <c r="M37" i="1"/>
  <c r="M36" i="1"/>
  <c r="M35" i="1"/>
  <c r="M34" i="1"/>
  <c r="M33" i="1"/>
  <c r="M32" i="1"/>
  <c r="M31" i="1"/>
  <c r="M30" i="1"/>
  <c r="M29" i="1"/>
  <c r="M28" i="1"/>
  <c r="M27" i="1"/>
  <c r="J37" i="1"/>
  <c r="J36" i="1"/>
  <c r="J35" i="1"/>
  <c r="J34" i="1"/>
  <c r="J33" i="1"/>
  <c r="J30" i="1"/>
  <c r="J29" i="1"/>
  <c r="J28" i="1"/>
  <c r="J27" i="1"/>
  <c r="J26" i="1"/>
  <c r="J9" i="1"/>
  <c r="J20" i="1"/>
  <c r="J19" i="1"/>
  <c r="J18" i="1"/>
  <c r="J17" i="1"/>
  <c r="J16" i="1"/>
  <c r="J10" i="1"/>
  <c r="J11" i="1"/>
  <c r="J12" i="1"/>
  <c r="J13" i="1"/>
  <c r="D10" i="1" l="1"/>
  <c r="D11" i="1" s="1"/>
  <c r="D12" i="1" s="1"/>
  <c r="D13" i="1" s="1"/>
  <c r="D16" i="1"/>
  <c r="D17" i="1" s="1"/>
  <c r="D18" i="1" s="1"/>
  <c r="D19" i="1" s="1"/>
  <c r="D20" i="1" s="1"/>
  <c r="D26" i="1" s="1"/>
  <c r="E23" i="1" l="1"/>
  <c r="D33" i="1"/>
  <c r="D34" i="1" s="1"/>
  <c r="D35" i="1" s="1"/>
  <c r="D36" i="1" s="1"/>
  <c r="D37" i="1" s="1"/>
  <c r="D27" i="1"/>
  <c r="D28" i="1" s="1"/>
  <c r="D29" i="1" s="1"/>
  <c r="D30" i="1" s="1"/>
  <c r="E40" i="1" l="1"/>
  <c r="D43" i="1"/>
  <c r="D50" i="1" l="1"/>
  <c r="D51" i="1" s="1"/>
  <c r="D52" i="1" s="1"/>
  <c r="D53" i="1" s="1"/>
  <c r="D54" i="1" s="1"/>
  <c r="D44" i="1"/>
  <c r="D45" i="1" s="1"/>
  <c r="D46" i="1" s="1"/>
  <c r="D47" i="1" s="1"/>
  <c r="D60" i="1" l="1"/>
  <c r="E57" i="1"/>
  <c r="D67" i="1" l="1"/>
  <c r="D68" i="1" s="1"/>
  <c r="D69" i="1" s="1"/>
  <c r="D70" i="1" s="1"/>
  <c r="D71" i="1" s="1"/>
  <c r="D61" i="1"/>
  <c r="D62" i="1" s="1"/>
  <c r="D63" i="1" s="1"/>
  <c r="D64" i="1" s="1"/>
</calcChain>
</file>

<file path=xl/sharedStrings.xml><?xml version="1.0" encoding="utf-8"?>
<sst xmlns="http://schemas.openxmlformats.org/spreadsheetml/2006/main" count="128" uniqueCount="52">
  <si>
    <t>XXXXXXXXXXX - 1/1 - 08:00 - 02:00</t>
  </si>
  <si>
    <t xml:space="preserve">kim quoi </t>
  </si>
  <si>
    <t>angele legrand</t>
  </si>
  <si>
    <t>pomme poire</t>
  </si>
  <si>
    <t>marc dard</t>
  </si>
  <si>
    <t>natacha evers - 1/1 - 08:00 - 02:00</t>
  </si>
  <si>
    <t>pomme poire - 1/1 - 08:00 - 02:00</t>
  </si>
  <si>
    <t>marc dard - 03:30</t>
  </si>
  <si>
    <t>martine louis - 1/1 - 08:00 - 02:00</t>
  </si>
  <si>
    <t>kim quoi  (1/1) - 08:00 - 02:00</t>
  </si>
  <si>
    <t>martine</t>
  </si>
  <si>
    <t>Descamps</t>
  </si>
  <si>
    <t>Pino</t>
  </si>
  <si>
    <t>Christine</t>
  </si>
  <si>
    <t xml:space="preserve">recherche : </t>
  </si>
  <si>
    <t>AR</t>
  </si>
  <si>
    <t>FR</t>
  </si>
  <si>
    <t>06.12.54.52</t>
  </si>
  <si>
    <t>06.25.58.74.</t>
  </si>
  <si>
    <t>06.54.87.96.</t>
  </si>
  <si>
    <t>06.54.78.95.</t>
  </si>
  <si>
    <t>06.32.21.12</t>
  </si>
  <si>
    <t>06.14.74.56</t>
  </si>
  <si>
    <t>06.35.15.75</t>
  </si>
  <si>
    <t>in</t>
  </si>
  <si>
    <t>out</t>
  </si>
  <si>
    <t xml:space="preserve">téléphone : </t>
  </si>
  <si>
    <t xml:space="preserve">evers </t>
  </si>
  <si>
    <r>
      <t xml:space="preserve">pierre - 1/1 - 08:00 - </t>
    </r>
    <r>
      <rPr>
        <sz val="14"/>
        <color indexed="10"/>
        <rFont val="Arial Nova Cond Light"/>
        <family val="2"/>
      </rPr>
      <t>02:00</t>
    </r>
  </si>
  <si>
    <r>
      <t xml:space="preserve">XXXXXXXXXXX - 1/1 - 08:00 - </t>
    </r>
    <r>
      <rPr>
        <sz val="14"/>
        <color indexed="10"/>
        <rFont val="Arial Nova Cond Light"/>
        <family val="2"/>
      </rPr>
      <t>02:00</t>
    </r>
  </si>
  <si>
    <r>
      <t xml:space="preserve">angele legrand - 1/1 - 08:00 - </t>
    </r>
    <r>
      <rPr>
        <sz val="14"/>
        <color indexed="10"/>
        <rFont val="Arial Nova Cond Light"/>
        <family val="2"/>
      </rPr>
      <t>02:00</t>
    </r>
  </si>
  <si>
    <r>
      <t xml:space="preserve">Arnold l.  - 1/1 - 08:00 - </t>
    </r>
    <r>
      <rPr>
        <sz val="14"/>
        <color indexed="10"/>
        <rFont val="Arial Nova Cond Light"/>
        <family val="2"/>
      </rPr>
      <t>02:00</t>
    </r>
  </si>
  <si>
    <r>
      <t xml:space="preserve">marc dard - 1/1 - 08:00 - </t>
    </r>
    <r>
      <rPr>
        <sz val="14"/>
        <color indexed="10"/>
        <rFont val="Arial Nova Cond Light"/>
        <family val="2"/>
      </rPr>
      <t>02:00</t>
    </r>
  </si>
  <si>
    <r>
      <t xml:space="preserve">Nathan k. - 1/1 - 08:00 - </t>
    </r>
    <r>
      <rPr>
        <sz val="14"/>
        <color indexed="10"/>
        <rFont val="Arial Nova Cond Light"/>
        <family val="2"/>
      </rPr>
      <t>02:00</t>
    </r>
  </si>
  <si>
    <r>
      <t xml:space="preserve">laurence - 1/1 - 08:00 - </t>
    </r>
    <r>
      <rPr>
        <sz val="14"/>
        <color indexed="10"/>
        <rFont val="Arial Nova Cond Light"/>
        <family val="2"/>
      </rPr>
      <t>02:00</t>
    </r>
  </si>
  <si>
    <r>
      <t xml:space="preserve">jérôme - 1/1 - 08:00 - </t>
    </r>
    <r>
      <rPr>
        <sz val="14"/>
        <color indexed="10"/>
        <rFont val="Arial Nova Cond Light"/>
        <family val="2"/>
      </rPr>
      <t>02:00</t>
    </r>
  </si>
  <si>
    <t xml:space="preserve">semaine du : </t>
  </si>
  <si>
    <t>foot</t>
  </si>
  <si>
    <t>basket</t>
  </si>
  <si>
    <t>tennis</t>
  </si>
  <si>
    <t>natation</t>
  </si>
  <si>
    <t xml:space="preserve">pierre </t>
  </si>
  <si>
    <t>paul</t>
  </si>
  <si>
    <t>ben</t>
  </si>
  <si>
    <t>jacques</t>
  </si>
  <si>
    <t>Sport</t>
  </si>
  <si>
    <t>Nom</t>
  </si>
  <si>
    <t>date</t>
  </si>
  <si>
    <t>Semaine</t>
  </si>
  <si>
    <t>03 au 09 janvier 2022</t>
  </si>
  <si>
    <t>Téléphone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</si>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</sst>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0.00000"/>
    <numFmt numFmtId="166" formatCode="[h]:mm"/>
    <numFmt numFmtId="167" formatCode="ddd\.dd"/>
    <numFmt numFmtId="168" formatCode="ddd\.dd\.mm"/>
    <numFmt numFmtId="169" formatCode="ddd\ /\ dd\.mm"/>
  </numFmts>
  <fonts count="22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sz val="10"/>
      <name val="Comic Sans MS"/>
      <family val="4"/>
    </font>
    <font>
      <sz val="10"/>
      <name val="Arial Narrow"/>
      <family val="2"/>
    </font>
    <font>
      <sz val="14"/>
      <name val="Arial Nova Cond Light"/>
      <family val="2"/>
    </font>
    <font>
      <sz val="14"/>
      <color indexed="10"/>
      <name val="Arial Nova Cond Light"/>
      <family val="2"/>
    </font>
    <font>
      <b/>
      <sz val="14"/>
      <name val="Arial Nova Cond Light"/>
      <family val="2"/>
    </font>
    <font>
      <b/>
      <sz val="14"/>
      <color indexed="9"/>
      <name val="Arial Nova Cond Light"/>
      <family val="2"/>
    </font>
    <font>
      <sz val="12"/>
      <name val="Arial Nova Cond Light"/>
      <family val="2"/>
    </font>
    <font>
      <sz val="10"/>
      <color theme="1"/>
      <name val="Comic Sans MS"/>
      <family val="2"/>
    </font>
    <font>
      <b/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1"/>
      <color rgb="FF0070C0"/>
      <name val="Calibri"/>
      <family val="2"/>
    </font>
    <font>
      <sz val="10"/>
      <color theme="1"/>
      <name val="Arial Narrow"/>
      <family val="2"/>
    </font>
    <font>
      <sz val="14"/>
      <color theme="1"/>
      <name val="Arial Nova Cond Light"/>
      <family val="2"/>
    </font>
    <font>
      <b/>
      <sz val="16"/>
      <color theme="0"/>
      <name val="Arial Nova Cond Light"/>
      <family val="2"/>
    </font>
    <font>
      <b/>
      <sz val="14"/>
      <color theme="1"/>
      <name val="Arial Nova Cond Light"/>
      <family val="2"/>
    </font>
    <font>
      <b/>
      <sz val="14"/>
      <color theme="0"/>
      <name val="Arial Nova Cond Light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35E5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03628"/>
        <bgColor indexed="64"/>
      </patternFill>
    </fill>
    <fill>
      <patternFill patternType="solid">
        <fgColor theme="0" tint="-0.499984740745262"/>
        <bgColor indexed="22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22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theme="0" tint="-0.24994659260841701"/>
      </right>
      <top/>
      <bottom style="thin">
        <color indexed="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20" fontId="3" fillId="0" borderId="1">
      <alignment horizontal="center" vertical="top" wrapText="1"/>
    </xf>
    <xf numFmtId="0" fontId="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46" fontId="4" fillId="0" borderId="0">
      <alignment horizontal="center" vertical="top" wrapText="1"/>
    </xf>
  </cellStyleXfs>
  <cellXfs count="78">
    <xf numFmtId="0" fontId="0" fillId="0" borderId="0" xfId="0"/>
    <xf numFmtId="0" fontId="0" fillId="0" borderId="0" xfId="0" applyAlignment="1">
      <alignment horizontal="center"/>
    </xf>
    <xf numFmtId="0" fontId="13" fillId="2" borderId="0" xfId="0" applyFont="1" applyFill="1" applyAlignment="1">
      <alignment horizontal="center"/>
    </xf>
    <xf numFmtId="168" fontId="0" fillId="0" borderId="0" xfId="0" applyNumberFormat="1"/>
    <xf numFmtId="0" fontId="14" fillId="0" borderId="0" xfId="0" applyFont="1"/>
    <xf numFmtId="0" fontId="15" fillId="0" borderId="0" xfId="0" applyFont="1"/>
    <xf numFmtId="166" fontId="15" fillId="0" borderId="0" xfId="0" applyNumberFormat="1" applyFont="1"/>
    <xf numFmtId="0" fontId="15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6" xfId="0" applyBorder="1"/>
    <xf numFmtId="168" fontId="0" fillId="0" borderId="6" xfId="0" applyNumberFormat="1" applyBorder="1"/>
    <xf numFmtId="16" fontId="0" fillId="0" borderId="6" xfId="0" applyNumberFormat="1" applyBorder="1"/>
    <xf numFmtId="0" fontId="0" fillId="0" borderId="0" xfId="0" applyAlignment="1">
      <alignment horizontal="right"/>
    </xf>
    <xf numFmtId="168" fontId="16" fillId="0" borderId="6" xfId="6" applyNumberFormat="1" applyFont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3" fillId="3" borderId="0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0" fillId="2" borderId="7" xfId="0" applyFill="1" applyBorder="1"/>
    <xf numFmtId="169" fontId="0" fillId="4" borderId="8" xfId="0" applyNumberFormat="1" applyFont="1" applyFill="1" applyBorder="1" applyAlignment="1">
      <alignment horizontal="center"/>
    </xf>
    <xf numFmtId="20" fontId="0" fillId="4" borderId="8" xfId="0" applyNumberFormat="1" applyFont="1" applyFill="1" applyBorder="1" applyAlignment="1">
      <alignment horizontal="center"/>
    </xf>
    <xf numFmtId="14" fontId="0" fillId="4" borderId="8" xfId="0" applyNumberFormat="1" applyFont="1" applyFill="1" applyBorder="1" applyAlignment="1">
      <alignment horizontal="center"/>
    </xf>
    <xf numFmtId="16" fontId="0" fillId="4" borderId="8" xfId="0" applyNumberFormat="1" applyFont="1" applyFill="1" applyBorder="1" applyAlignment="1">
      <alignment horizontal="center"/>
    </xf>
    <xf numFmtId="0" fontId="0" fillId="5" borderId="8" xfId="0" applyFill="1" applyBorder="1"/>
    <xf numFmtId="0" fontId="0" fillId="4" borderId="8" xfId="0" applyFont="1" applyFill="1" applyBorder="1" applyAlignment="1">
      <alignment horizontal="center"/>
    </xf>
    <xf numFmtId="20" fontId="0" fillId="0" borderId="0" xfId="0" applyNumberFormat="1"/>
    <xf numFmtId="0" fontId="14" fillId="0" borderId="0" xfId="0" applyFont="1" applyAlignment="1">
      <alignment horizontal="center"/>
    </xf>
    <xf numFmtId="0" fontId="14" fillId="0" borderId="3" xfId="0" applyFont="1" applyBorder="1" applyAlignment="1">
      <alignment horizontal="center"/>
    </xf>
    <xf numFmtId="0" fontId="14" fillId="0" borderId="3" xfId="0" applyFont="1" applyBorder="1"/>
    <xf numFmtId="0" fontId="15" fillId="0" borderId="0" xfId="0" applyFont="1" applyBorder="1"/>
    <xf numFmtId="14" fontId="17" fillId="6" borderId="3" xfId="0" applyNumberFormat="1" applyFont="1" applyFill="1" applyBorder="1" applyAlignment="1">
      <alignment horizontal="center"/>
    </xf>
    <xf numFmtId="14" fontId="6" fillId="6" borderId="3" xfId="0" applyNumberFormat="1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0" xfId="0" applyFont="1" applyBorder="1"/>
    <xf numFmtId="0" fontId="18" fillId="0" borderId="0" xfId="0" applyFont="1"/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right"/>
    </xf>
    <xf numFmtId="0" fontId="19" fillId="7" borderId="0" xfId="0" applyFont="1" applyFill="1"/>
    <xf numFmtId="0" fontId="20" fillId="8" borderId="0" xfId="0" applyFont="1" applyFill="1" applyAlignment="1">
      <alignment horizontal="left" vertical="center"/>
    </xf>
    <xf numFmtId="0" fontId="18" fillId="8" borderId="0" xfId="0" applyFont="1" applyFill="1" applyAlignment="1">
      <alignment horizontal="center"/>
    </xf>
    <xf numFmtId="0" fontId="18" fillId="8" borderId="0" xfId="0" applyFont="1" applyFill="1"/>
    <xf numFmtId="166" fontId="18" fillId="0" borderId="0" xfId="0" applyNumberFormat="1" applyFont="1"/>
    <xf numFmtId="0" fontId="18" fillId="0" borderId="0" xfId="0" applyFont="1" applyBorder="1"/>
    <xf numFmtId="0" fontId="20" fillId="0" borderId="0" xfId="0" applyFont="1" applyFill="1" applyAlignment="1">
      <alignment horizontal="left" vertical="center"/>
    </xf>
    <xf numFmtId="0" fontId="21" fillId="7" borderId="0" xfId="0" applyFont="1" applyFill="1"/>
    <xf numFmtId="14" fontId="21" fillId="7" borderId="0" xfId="0" applyNumberFormat="1" applyFont="1" applyFill="1" applyAlignment="1">
      <alignment horizontal="left"/>
    </xf>
    <xf numFmtId="0" fontId="21" fillId="9" borderId="0" xfId="0" applyFont="1" applyFill="1" applyBorder="1" applyAlignment="1">
      <alignment horizontal="center" vertical="top"/>
    </xf>
    <xf numFmtId="167" fontId="7" fillId="0" borderId="4" xfId="2" applyNumberFormat="1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166" fontId="18" fillId="0" borderId="3" xfId="0" applyNumberFormat="1" applyFont="1" applyBorder="1"/>
    <xf numFmtId="20" fontId="7" fillId="0" borderId="0" xfId="2" applyNumberFormat="1" applyFont="1" applyAlignment="1">
      <alignment horizontal="center"/>
    </xf>
    <xf numFmtId="165" fontId="18" fillId="0" borderId="0" xfId="0" applyNumberFormat="1" applyFont="1"/>
    <xf numFmtId="167" fontId="7" fillId="0" borderId="5" xfId="2" applyNumberFormat="1" applyFont="1" applyBorder="1" applyAlignment="1">
      <alignment horizontal="center" vertical="center"/>
    </xf>
    <xf numFmtId="167" fontId="7" fillId="0" borderId="5" xfId="2" applyNumberFormat="1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167" fontId="7" fillId="0" borderId="9" xfId="2" applyNumberFormat="1" applyFont="1" applyFill="1" applyBorder="1" applyAlignment="1">
      <alignment horizontal="center" vertical="center"/>
    </xf>
    <xf numFmtId="0" fontId="9" fillId="0" borderId="0" xfId="2" applyFont="1" applyFill="1" applyBorder="1" applyAlignment="1">
      <alignment vertical="center"/>
    </xf>
    <xf numFmtId="0" fontId="9" fillId="0" borderId="0" xfId="2" applyFont="1" applyFill="1" applyBorder="1" applyAlignment="1">
      <alignment horizontal="center" vertical="center"/>
    </xf>
    <xf numFmtId="164" fontId="10" fillId="0" borderId="0" xfId="2" applyNumberFormat="1" applyFont="1" applyFill="1" applyBorder="1" applyAlignment="1">
      <alignment horizontal="center" vertical="center"/>
    </xf>
    <xf numFmtId="0" fontId="7" fillId="0" borderId="0" xfId="2" applyFont="1" applyAlignment="1">
      <alignment horizontal="center"/>
    </xf>
    <xf numFmtId="0" fontId="18" fillId="0" borderId="0" xfId="0" applyFont="1" applyAlignment="1">
      <alignment horizontal="center" vertical="center"/>
    </xf>
    <xf numFmtId="167" fontId="7" fillId="0" borderId="10" xfId="2" applyNumberFormat="1" applyFont="1" applyBorder="1" applyAlignment="1">
      <alignment horizontal="center" vertical="center"/>
    </xf>
    <xf numFmtId="167" fontId="7" fillId="0" borderId="9" xfId="2" applyNumberFormat="1" applyFont="1" applyBorder="1" applyAlignment="1">
      <alignment horizontal="center" vertical="center"/>
    </xf>
    <xf numFmtId="167" fontId="7" fillId="10" borderId="9" xfId="2" applyNumberFormat="1" applyFont="1" applyFill="1" applyBorder="1" applyAlignment="1">
      <alignment horizontal="center" vertical="center"/>
    </xf>
    <xf numFmtId="0" fontId="18" fillId="11" borderId="6" xfId="0" applyFont="1" applyFill="1" applyBorder="1" applyAlignment="1">
      <alignment horizontal="center" vertical="center"/>
    </xf>
    <xf numFmtId="166" fontId="18" fillId="11" borderId="3" xfId="0" applyNumberFormat="1" applyFont="1" applyFill="1" applyBorder="1"/>
    <xf numFmtId="0" fontId="7" fillId="11" borderId="0" xfId="2" applyFont="1" applyFill="1" applyAlignment="1">
      <alignment horizontal="center"/>
    </xf>
    <xf numFmtId="14" fontId="0" fillId="0" borderId="0" xfId="0" applyNumberFormat="1"/>
    <xf numFmtId="165" fontId="11" fillId="0" borderId="3" xfId="0" applyNumberFormat="1" applyFont="1" applyFill="1" applyBorder="1"/>
    <xf numFmtId="166" fontId="0" fillId="0" borderId="11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2" fontId="0" fillId="0" borderId="1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46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14" fillId="0" borderId="13" xfId="0" applyFont="1" applyBorder="1"/>
    <xf numFmtId="14" fontId="6" fillId="6" borderId="13" xfId="0" applyNumberFormat="1" applyFont="1" applyFill="1" applyBorder="1" applyAlignment="1">
      <alignment horizontal="center"/>
    </xf>
  </cellXfs>
  <cellStyles count="8">
    <cellStyle name="heure" xfId="1" xr:uid="{00000000-0005-0000-0000-000000000000}"/>
    <cellStyle name="Normal" xfId="0" builtinId="0"/>
    <cellStyle name="Normal 2" xfId="2" xr:uid="{00000000-0005-0000-0000-000002000000}"/>
    <cellStyle name="Normal 2 2" xfId="3" xr:uid="{00000000-0005-0000-0000-000003000000}"/>
    <cellStyle name="Normal 2 3" xfId="4" xr:uid="{00000000-0005-0000-0000-000004000000}"/>
    <cellStyle name="Normal 3" xfId="5" xr:uid="{00000000-0005-0000-0000-000005000000}"/>
    <cellStyle name="Normal 4" xfId="6" xr:uid="{00000000-0005-0000-0000-000006000000}"/>
    <cellStyle name="total 2" xfId="7" xr:uid="{00000000-0005-0000-0000-000007000000}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0" formatCode="General"/>
    </dxf>
    <dxf>
      <numFmt numFmtId="19" formatCode="dd/mm/yyyy"/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indexed="65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32D8FCF-B15E-4AFB-ACB2-3482EFAF2681}" name="T_Noms" displayName="T_Noms" ref="A2:E9" totalsRowShown="0" headerRowDxfId="0" tableBorderDxfId="6">
  <autoFilter ref="A2:E9" xr:uid="{332D8FCF-B15E-4AFB-ACB2-3482EFAF2681}"/>
  <tableColumns count="5">
    <tableColumn id="1" xr3:uid="{3117600A-9E42-4680-93E9-BC72BEF0C51D}" name="??" dataDxfId="5"/>
    <tableColumn id="2" xr3:uid="{1906AEE9-A198-4F29-9BBF-42B29C1628C7}" name="Nom" dataDxfId="4"/>
    <tableColumn id="3" xr3:uid="{4A456C36-9566-484B-B067-4B665C22D760}" name="Téléphone" dataDxfId="3"/>
    <tableColumn id="4" xr3:uid="{3FA9EF46-6C80-407E-B35A-DF643FC39E8F}" name="in" dataDxfId="2"/>
    <tableColumn id="5" xr3:uid="{B18F999F-6216-4080-86F0-45BC37D91C80}" name="out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ports" displayName="T_Sports" ref="T1:W5" totalsRowShown="0">
  <autoFilter ref="T1:W5" xr:uid="{00000000-0009-0000-0100-000001000000}"/>
  <tableColumns count="4">
    <tableColumn id="1" xr3:uid="{00000000-0010-0000-0000-000001000000}" name="Sport"/>
    <tableColumn id="2" xr3:uid="{00000000-0010-0000-0000-000002000000}" name="Nom"/>
    <tableColumn id="3" xr3:uid="{00000000-0010-0000-0000-000003000000}" name="date" dataDxfId="8"/>
    <tableColumn id="4" xr3:uid="{00000000-0010-0000-0000-000004000000}" name="Semaine" dataDxfId="7">
      <calculatedColumnFormula>TEXT(V2,IF(MONTH(V2+6)=MONTH(V2),"jj","jj mmmm"))&amp;" au "&amp;TEXT(V2+6,"jj mmmm aaaa")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Q71"/>
  <sheetViews>
    <sheetView showGridLines="0" tabSelected="1" zoomScale="70" zoomScaleNormal="70" workbookViewId="0">
      <selection activeCell="F2" sqref="F2"/>
    </sheetView>
  </sheetViews>
  <sheetFormatPr baseColWidth="10" defaultRowHeight="18.75" x14ac:dyDescent="0.3"/>
  <cols>
    <col min="1" max="2" width="11.42578125" style="5"/>
    <col min="3" max="3" width="2.7109375" style="5" customWidth="1"/>
    <col min="4" max="4" width="16.5703125" style="5" bestFit="1" customWidth="1"/>
    <col min="5" max="5" width="40.42578125" style="7" bestFit="1" customWidth="1"/>
    <col min="6" max="6" width="46.28515625" style="5" bestFit="1" customWidth="1"/>
    <col min="7" max="7" width="41" style="5" bestFit="1" customWidth="1"/>
    <col min="8" max="8" width="46.28515625" style="5" bestFit="1" customWidth="1"/>
    <col min="9" max="9" width="0.85546875" style="5" customWidth="1"/>
    <col min="10" max="10" width="6.5703125" style="6" bestFit="1" customWidth="1"/>
    <col min="11" max="11" width="11.42578125" style="7"/>
    <col min="12" max="12" width="11.42578125" style="5"/>
    <col min="13" max="13" width="16.5703125" style="5" customWidth="1"/>
    <col min="14" max="15" width="11.42578125" style="5"/>
    <col min="16" max="16" width="11.5703125" style="5" bestFit="1" customWidth="1"/>
    <col min="17" max="16384" width="11.42578125" style="5"/>
  </cols>
  <sheetData>
    <row r="1" spans="2:17" x14ac:dyDescent="0.3">
      <c r="E1" s="7" t="s">
        <v>39</v>
      </c>
      <c r="F1" s="5" t="str">
        <f>VLOOKUP(E1,T_Sports[],2,0)</f>
        <v>jacques</v>
      </c>
    </row>
    <row r="2" spans="2:17" ht="20.25" x14ac:dyDescent="0.3">
      <c r="B2" s="33"/>
      <c r="C2" s="33"/>
      <c r="D2" s="33"/>
      <c r="E2" s="34"/>
      <c r="F2" s="33"/>
      <c r="G2" s="35" t="s">
        <v>14</v>
      </c>
      <c r="H2" s="36" t="s">
        <v>3</v>
      </c>
      <c r="I2" s="33"/>
      <c r="J2" s="37" t="str">
        <f>"combien de fois  : "&amp; COUNTIF(E9:H20,H2&amp;"*")</f>
        <v>combien de fois  : 1</v>
      </c>
      <c r="K2" s="38"/>
      <c r="L2" s="39"/>
      <c r="M2" s="33"/>
      <c r="N2" s="33"/>
      <c r="O2" s="33"/>
      <c r="P2" s="33"/>
    </row>
    <row r="3" spans="2:17" x14ac:dyDescent="0.3">
      <c r="B3" s="33"/>
      <c r="C3" s="33"/>
      <c r="D3" s="33"/>
      <c r="E3" s="33"/>
      <c r="F3" s="33"/>
      <c r="G3" s="35" t="s">
        <v>26</v>
      </c>
      <c r="H3" s="33" t="str">
        <f>VLOOKUP(H2,L_Noms,2,0)</f>
        <v>06.14.74.56</v>
      </c>
      <c r="I3" s="33"/>
      <c r="J3" s="40"/>
      <c r="K3" s="34"/>
      <c r="L3" s="33"/>
      <c r="M3" s="33"/>
      <c r="N3" s="33"/>
      <c r="O3" s="41"/>
      <c r="P3" s="41"/>
      <c r="Q3" s="28"/>
    </row>
    <row r="4" spans="2:17" x14ac:dyDescent="0.3">
      <c r="B4" s="33"/>
      <c r="C4" s="33"/>
      <c r="D4" s="33"/>
      <c r="E4" s="33"/>
      <c r="F4" s="33"/>
      <c r="G4" s="35"/>
      <c r="H4" s="42"/>
      <c r="I4" s="33"/>
      <c r="J4" s="40"/>
      <c r="K4" s="34"/>
      <c r="L4" s="33"/>
      <c r="M4" s="33"/>
      <c r="N4" s="33"/>
      <c r="O4" s="41"/>
      <c r="P4" s="41"/>
      <c r="Q4" s="28"/>
    </row>
    <row r="5" spans="2:17" x14ac:dyDescent="0.3">
      <c r="B5" s="33"/>
      <c r="C5" s="33"/>
      <c r="D5" s="33"/>
      <c r="E5" s="33"/>
      <c r="F5" s="33"/>
      <c r="G5" s="35"/>
      <c r="H5" s="42"/>
      <c r="I5" s="33"/>
      <c r="J5" s="40"/>
      <c r="K5" s="34"/>
      <c r="L5" s="33"/>
      <c r="M5" s="33"/>
      <c r="N5" s="33"/>
      <c r="O5" s="41"/>
      <c r="P5" s="41"/>
      <c r="Q5" s="28"/>
    </row>
    <row r="6" spans="2:17" x14ac:dyDescent="0.3">
      <c r="B6" s="33"/>
      <c r="C6" s="33"/>
      <c r="D6" s="43" t="s">
        <v>36</v>
      </c>
      <c r="E6" s="44" t="s">
        <v>49</v>
      </c>
      <c r="F6" s="33"/>
      <c r="G6" s="35"/>
      <c r="H6" s="42"/>
      <c r="I6" s="33"/>
      <c r="J6" s="40"/>
      <c r="K6" s="34"/>
      <c r="L6" s="33"/>
      <c r="M6" s="33"/>
      <c r="N6" s="33"/>
      <c r="O6" s="41"/>
      <c r="P6" s="41"/>
      <c r="Q6" s="28"/>
    </row>
    <row r="7" spans="2:17" x14ac:dyDescent="0.3">
      <c r="B7" s="33"/>
      <c r="C7" s="33"/>
      <c r="D7" s="33"/>
      <c r="E7" s="33"/>
      <c r="F7" s="33"/>
      <c r="G7" s="35"/>
      <c r="H7" s="42"/>
      <c r="I7" s="33"/>
      <c r="J7" s="40"/>
      <c r="K7" s="34"/>
      <c r="L7" s="33"/>
      <c r="M7" s="33"/>
      <c r="N7" s="33"/>
      <c r="O7" s="41"/>
      <c r="P7" s="41"/>
      <c r="Q7" s="28"/>
    </row>
    <row r="8" spans="2:17" x14ac:dyDescent="0.3">
      <c r="B8" s="33"/>
      <c r="C8" s="33"/>
      <c r="D8" s="45" t="s">
        <v>12</v>
      </c>
      <c r="E8" s="33"/>
      <c r="F8" s="33"/>
      <c r="G8" s="33"/>
      <c r="H8" s="33"/>
      <c r="I8" s="33"/>
      <c r="J8" s="40"/>
      <c r="K8" s="34"/>
      <c r="L8" s="33"/>
      <c r="M8" s="33" t="s">
        <v>16</v>
      </c>
      <c r="N8" s="33"/>
      <c r="O8" s="41"/>
      <c r="P8" s="41"/>
      <c r="Q8" s="28"/>
    </row>
    <row r="9" spans="2:17" x14ac:dyDescent="0.3">
      <c r="B9" s="33"/>
      <c r="C9" s="33"/>
      <c r="D9" s="46">
        <f>INDEX(T_Sports[date],MATCH($E$6,semaines,0))</f>
        <v>44564</v>
      </c>
      <c r="E9" s="47" t="s">
        <v>28</v>
      </c>
      <c r="F9" s="47" t="s">
        <v>7</v>
      </c>
      <c r="G9" s="47" t="s">
        <v>29</v>
      </c>
      <c r="H9" s="47" t="s">
        <v>30</v>
      </c>
      <c r="I9" s="33"/>
      <c r="J9" s="48">
        <f>IF(E9="",0,VALUE(RIGHT(E9,5)))+IF(F9="",0,VALUE(RIGHT(F9,5)))+IF(G9="",0,VALUE(RIGHT(G9,5)))+IF(H9="",0,VALUE(RIGHT(H9,5)))</f>
        <v>0.39583333333333331</v>
      </c>
      <c r="K9" s="49">
        <v>0.3125</v>
      </c>
      <c r="L9" s="50"/>
      <c r="M9" s="67" t="str">
        <f t="array" ref="M9">IFERROR(_xlfn.SINGLE(INDEX(datacola,SUMPRODUCT(SMALL((B!$A$3:$A$9=A!$M$8)*ROW(datacola),COUNTIF(B!A$3:A$9,"&lt;&gt;"&amp;A!M$8)+ROW(1:1)))-2)),"")</f>
        <v>Descamps</v>
      </c>
      <c r="N9" s="50"/>
      <c r="O9" s="41"/>
      <c r="P9" s="41"/>
      <c r="Q9" s="28"/>
    </row>
    <row r="10" spans="2:17" x14ac:dyDescent="0.3">
      <c r="B10" s="33"/>
      <c r="C10" s="33"/>
      <c r="D10" s="51">
        <f>D9+1</f>
        <v>44565</v>
      </c>
      <c r="E10" s="47"/>
      <c r="F10" s="47" t="s">
        <v>29</v>
      </c>
      <c r="G10" s="47"/>
      <c r="H10" s="47"/>
      <c r="I10" s="33"/>
      <c r="J10" s="48">
        <f>IF(E10="",0,VALUE(RIGHT(E10,5)))+IF(F10="",0,VALUE(RIGHT(F10,5)))+IF(G10="",0,VALUE(RIGHT(G10,5)))+IF(H10="",0,VALUE(RIGHT(H10,5)))</f>
        <v>8.3333333333333329E-2</v>
      </c>
      <c r="K10" s="49">
        <v>0.3125</v>
      </c>
      <c r="L10" s="33"/>
      <c r="M10" s="67" t="str">
        <f t="array" ref="M10">IFERROR(_xlfn.SINGLE(INDEX(datacola,SUMPRODUCT(SMALL((B!$A$3:$A$9=A!$M$8)*ROW(datacola),COUNTIF(B!A$3:A$9,"&lt;&gt;"&amp;A!M$8)+ROW(2:2)))-2)),"")</f>
        <v xml:space="preserve">kim quoi </v>
      </c>
      <c r="N10" s="33"/>
      <c r="O10" s="41"/>
      <c r="P10" s="41"/>
      <c r="Q10" s="28"/>
    </row>
    <row r="11" spans="2:17" x14ac:dyDescent="0.3">
      <c r="B11" s="33"/>
      <c r="C11" s="33"/>
      <c r="D11" s="52">
        <f>D10+1</f>
        <v>44566</v>
      </c>
      <c r="E11" s="53" t="s">
        <v>31</v>
      </c>
      <c r="F11" s="53" t="s">
        <v>30</v>
      </c>
      <c r="G11" s="53" t="s">
        <v>32</v>
      </c>
      <c r="H11" s="53"/>
      <c r="I11" s="33"/>
      <c r="J11" s="48">
        <f>IF(E11="",0,VALUE(RIGHT(E11,5)))+IF(F11="",0,VALUE(RIGHT(F11,5)))+IF(G11="",0,VALUE(RIGHT(G11,5)))+IF(H11="",0,VALUE(RIGHT(H11,5)))</f>
        <v>0.25</v>
      </c>
      <c r="K11" s="49">
        <v>0.27083333333333331</v>
      </c>
      <c r="L11" s="33"/>
      <c r="M11" s="67" t="str">
        <f t="array" ref="M11">IFERROR(_xlfn.SINGLE(INDEX(datacola,SUMPRODUCT(SMALL((B!$A$3:$A$9=A!$M$8)*ROW(datacola),COUNTIF(B!A$3:A$9,"&lt;&gt;"&amp;A!M$8)+ROW(3:3)))-2)),"")</f>
        <v>angele legrand</v>
      </c>
      <c r="N11" s="33"/>
      <c r="O11" s="41"/>
      <c r="P11" s="41"/>
      <c r="Q11" s="28"/>
    </row>
    <row r="12" spans="2:17" x14ac:dyDescent="0.3">
      <c r="B12" s="33"/>
      <c r="C12" s="33"/>
      <c r="D12" s="52">
        <f>D11+1</f>
        <v>44567</v>
      </c>
      <c r="E12" s="47"/>
      <c r="F12" s="47"/>
      <c r="G12" s="47"/>
      <c r="H12" s="47"/>
      <c r="I12" s="33"/>
      <c r="J12" s="48">
        <f>IF(E12="",0,VALUE(RIGHT(E12,5)))+IF(F12="",0,VALUE(RIGHT(F12,5)))+IF(G12="",0,VALUE(RIGHT(G12,5)))+IF(H12="",0,VALUE(RIGHT(H12,5)))</f>
        <v>0</v>
      </c>
      <c r="K12" s="49">
        <v>0.3125</v>
      </c>
      <c r="L12" s="33"/>
      <c r="M12" s="67" t="str">
        <f t="array" ref="M12">IFERROR(_xlfn.SINGLE(INDEX(datacola,SUMPRODUCT(SMALL((B!$A$3:$A$9=A!$M$8)*ROW(datacola),COUNTIF(B!A$3:A$9,"&lt;&gt;"&amp;A!M$8)+ROW(4:4)))-2)),"")</f>
        <v>pomme poire</v>
      </c>
      <c r="N12" s="33"/>
      <c r="O12" s="41"/>
      <c r="P12" s="41"/>
      <c r="Q12" s="28"/>
    </row>
    <row r="13" spans="2:17" x14ac:dyDescent="0.3">
      <c r="B13" s="33"/>
      <c r="C13" s="33"/>
      <c r="D13" s="54">
        <f>D12+1</f>
        <v>44568</v>
      </c>
      <c r="E13" s="47" t="s">
        <v>33</v>
      </c>
      <c r="F13" s="47" t="s">
        <v>34</v>
      </c>
      <c r="G13" s="47"/>
      <c r="H13" s="47" t="s">
        <v>35</v>
      </c>
      <c r="I13" s="33"/>
      <c r="J13" s="48">
        <f>IF(E13="",0,VALUE(RIGHT(E13,5)))+IF(F13="",0,VALUE(RIGHT(F13,5)))+IF(G13="",0,VALUE(RIGHT(G13,5)))+IF(H13="",0,VALUE(RIGHT(H13,5)))</f>
        <v>0.25</v>
      </c>
      <c r="K13" s="49">
        <v>0.3125</v>
      </c>
      <c r="L13" s="33"/>
      <c r="M13" s="67" t="str">
        <f t="array" ref="M13">IFERROR(_xlfn.SINGLE(INDEX(datacola,SUMPRODUCT(SMALL((B!$A$3:$A$9=A!$M$8)*ROW(datacola),COUNTIF(B!A$3:A$9,"&lt;&gt;"&amp;A!M$8)+ROW(6:6)))-2)),"")</f>
        <v/>
      </c>
      <c r="N13" s="33"/>
      <c r="O13" s="33"/>
      <c r="P13" s="33"/>
    </row>
    <row r="14" spans="2:17" x14ac:dyDescent="0.3">
      <c r="B14" s="33"/>
      <c r="C14" s="33"/>
      <c r="D14" s="55"/>
      <c r="E14" s="56"/>
      <c r="F14" s="56"/>
      <c r="G14" s="56"/>
      <c r="H14" s="57"/>
      <c r="I14" s="33"/>
      <c r="J14" s="40"/>
      <c r="K14" s="58"/>
      <c r="L14" s="33"/>
      <c r="M14" s="67" t="str">
        <f t="array" ref="M14">IFERROR(_xlfn.SINGLE(INDEX(datacola,SUMPRODUCT(SMALL((B!$A$3:$A$9=A!$M$8)*ROW(datacola),COUNTIF(B!A$3:A$9,"&lt;&gt;"&amp;A!M$8)+ROW(7:7)))-2)),"")</f>
        <v/>
      </c>
      <c r="N14" s="33"/>
      <c r="O14" s="33"/>
      <c r="P14" s="33"/>
    </row>
    <row r="15" spans="2:17" x14ac:dyDescent="0.3">
      <c r="B15" s="33"/>
      <c r="C15" s="33"/>
      <c r="D15" s="45" t="s">
        <v>13</v>
      </c>
      <c r="E15" s="59"/>
      <c r="F15" s="59"/>
      <c r="G15" s="59"/>
      <c r="H15" s="59"/>
      <c r="I15" s="33"/>
      <c r="J15" s="40"/>
      <c r="K15" s="34"/>
      <c r="L15" s="33"/>
      <c r="M15" s="67" t="str">
        <f t="array" ref="M15">IFERROR(_xlfn.SINGLE(INDEX(datacola,SUMPRODUCT(SMALL((B!$A$3:$A$9=A!$M$8)*ROW(datacola),COUNTIF(B!A$3:A$9,"&lt;&gt;"&amp;A!M$8)+ROW(8:8)))-2)),"")</f>
        <v/>
      </c>
      <c r="N15" s="33"/>
      <c r="O15" s="33"/>
      <c r="P15" s="33"/>
    </row>
    <row r="16" spans="2:17" x14ac:dyDescent="0.3">
      <c r="B16" s="33"/>
      <c r="C16" s="33"/>
      <c r="D16" s="60">
        <f>D9</f>
        <v>44564</v>
      </c>
      <c r="E16" s="47" t="s">
        <v>9</v>
      </c>
      <c r="F16" s="47"/>
      <c r="G16" s="47" t="s">
        <v>0</v>
      </c>
      <c r="H16" s="47" t="s">
        <v>6</v>
      </c>
      <c r="I16" s="33"/>
      <c r="J16" s="48">
        <f>IF(E16="",0,VALUE(RIGHT(E16,5)))+IF(F16="",0,VALUE(RIGHT(F16,5)))+IF(G16="",0,VALUE(RIGHT(G16,5)))+IF(H16="",0,VALUE(RIGHT(H16,5)))</f>
        <v>0.25</v>
      </c>
      <c r="K16" s="49">
        <v>0.31666666666666665</v>
      </c>
      <c r="L16" s="33"/>
      <c r="M16" s="67" t="str">
        <f t="array" ref="M16">IFERROR(_xlfn.SINGLE(INDEX(datacola,SUMPRODUCT(SMALL((B!$A$3:$A$9=A!$M$8)*ROW(datacola),COUNTIF(B!A$3:A$9,"&lt;&gt;"&amp;A!M$8)+ROW(9:9)))-2)),"")</f>
        <v/>
      </c>
      <c r="N16" s="33"/>
      <c r="O16" s="33"/>
      <c r="P16" s="33"/>
    </row>
    <row r="17" spans="2:16" x14ac:dyDescent="0.3">
      <c r="B17" s="33"/>
      <c r="C17" s="33"/>
      <c r="D17" s="61">
        <f>D16+1</f>
        <v>44565</v>
      </c>
      <c r="E17" s="47"/>
      <c r="F17" s="47" t="s">
        <v>8</v>
      </c>
      <c r="G17" s="47"/>
      <c r="H17" s="47"/>
      <c r="I17" s="33"/>
      <c r="J17" s="48">
        <f>IF(E17="",0,VALUE(RIGHT(E17,5)))+IF(F17="",0,VALUE(RIGHT(F17,5)))+IF(G17="",0,VALUE(RIGHT(G17,5)))+IF(H17="",0,VALUE(RIGHT(H17,5)))</f>
        <v>8.3333333333333329E-2</v>
      </c>
      <c r="K17" s="49">
        <v>0.31666666666666665</v>
      </c>
      <c r="L17" s="33"/>
      <c r="M17" s="67" t="str">
        <f t="array" ref="M17">IFERROR(_xlfn.SINGLE(INDEX(datacola,SUMPRODUCT(SMALL((B!$A$3:$A$9=A!$M$8)*ROW(datacola),COUNTIF(B!A$3:A$9,"&lt;&gt;"&amp;A!M$8)+ROW(10:10)))-2)),"")</f>
        <v/>
      </c>
      <c r="N17" s="33"/>
      <c r="O17" s="33"/>
      <c r="P17" s="33"/>
    </row>
    <row r="18" spans="2:16" x14ac:dyDescent="0.3">
      <c r="B18" s="33"/>
      <c r="C18" s="33"/>
      <c r="D18" s="61">
        <f>D17+1</f>
        <v>44566</v>
      </c>
      <c r="E18" s="47" t="s">
        <v>0</v>
      </c>
      <c r="F18" s="47" t="s">
        <v>8</v>
      </c>
      <c r="G18" s="47" t="s">
        <v>5</v>
      </c>
      <c r="H18" s="47"/>
      <c r="I18" s="33"/>
      <c r="J18" s="48">
        <f>IF(E18="",0,VALUE(RIGHT(E18,5)))+IF(F18="",0,VALUE(RIGHT(F18,5)))+IF(G18="",0,VALUE(RIGHT(G18,5)))+IF(H18="",0,VALUE(RIGHT(H18,5)))</f>
        <v>0.25</v>
      </c>
      <c r="K18" s="49">
        <v>0.31666666666666665</v>
      </c>
      <c r="L18" s="33"/>
      <c r="M18" s="67" t="str">
        <f t="array" ref="M18">IFERROR(_xlfn.SINGLE(INDEX(datacola,SUMPRODUCT(SMALL((B!$A$3:$A$9=A!$M$8)*ROW(datacola),COUNTIF(B!A$3:A$9,"&lt;&gt;"&amp;A!M$8)+ROW(11:11)))-2)),"")</f>
        <v/>
      </c>
      <c r="N18" s="33"/>
      <c r="O18" s="33"/>
      <c r="P18" s="33"/>
    </row>
    <row r="19" spans="2:16" x14ac:dyDescent="0.3">
      <c r="B19" s="33"/>
      <c r="C19" s="33"/>
      <c r="D19" s="54">
        <f>D18+1</f>
        <v>44567</v>
      </c>
      <c r="E19" s="47"/>
      <c r="F19" s="47"/>
      <c r="G19" s="47"/>
      <c r="H19" s="47"/>
      <c r="I19" s="33"/>
      <c r="J19" s="48">
        <f>IF(E19="",0,VALUE(RIGHT(E19,5)))+IF(F19="",0,VALUE(RIGHT(F19,5)))+IF(G19="",0,VALUE(RIGHT(G19,5)))+IF(H19="",0,VALUE(RIGHT(H19,5)))</f>
        <v>0</v>
      </c>
      <c r="K19" s="49">
        <v>0.31666666666666665</v>
      </c>
      <c r="L19" s="33"/>
      <c r="M19" s="67" t="str">
        <f t="array" ref="M19">IFERROR(_xlfn.SINGLE(INDEX(datacola,SUMPRODUCT(SMALL((B!$A$3:$A$9=A!$M$8)*ROW(datacola),COUNTIF(B!A$3:A$9,"&lt;&gt;"&amp;A!M$8)+ROW(12:12)))-2)),"")</f>
        <v/>
      </c>
      <c r="N19" s="33"/>
      <c r="O19" s="33"/>
      <c r="P19" s="33"/>
    </row>
    <row r="20" spans="2:16" x14ac:dyDescent="0.3">
      <c r="B20" s="33"/>
      <c r="C20" s="33"/>
      <c r="D20" s="62">
        <f>D19+1</f>
        <v>44568</v>
      </c>
      <c r="E20" s="63"/>
      <c r="F20" s="63"/>
      <c r="G20" s="63"/>
      <c r="H20" s="63"/>
      <c r="I20" s="33"/>
      <c r="J20" s="64">
        <f>IF(E20="",0,VALUE(RIGHT(E20,5)))+IF(F20="",0,VALUE(RIGHT(F20,5)))+IF(G20="",0,VALUE(RIGHT(G20,5)))+IF(H20="",0,VALUE(RIGHT(H20,5)))</f>
        <v>0</v>
      </c>
      <c r="K20" s="65"/>
      <c r="L20" s="33"/>
      <c r="M20" s="67" t="str">
        <f t="array" ref="M20">IFERROR(_xlfn.SINGLE(INDEX(datacola,SUMPRODUCT(SMALL((B!$A$3:$A$9=A!$M$8)*ROW(datacola),COUNTIF(B!A$3:A$9,"&lt;&gt;"&amp;A!M$8)+ROW(13:13)))-2)),"")</f>
        <v/>
      </c>
      <c r="N20" s="33"/>
      <c r="O20" s="33"/>
      <c r="P20" s="33"/>
    </row>
    <row r="21" spans="2:16" x14ac:dyDescent="0.3">
      <c r="B21" s="33"/>
      <c r="C21" s="33"/>
      <c r="D21" s="55"/>
      <c r="E21" s="56"/>
      <c r="F21" s="56"/>
      <c r="G21" s="56"/>
      <c r="H21" s="57"/>
      <c r="I21" s="33"/>
      <c r="J21" s="40"/>
      <c r="K21" s="58"/>
      <c r="L21" s="33"/>
      <c r="M21" s="33"/>
      <c r="N21" s="33"/>
      <c r="O21" s="33"/>
      <c r="P21" s="33"/>
    </row>
    <row r="22" spans="2:16" x14ac:dyDescent="0.3">
      <c r="B22" s="33"/>
      <c r="C22" s="33"/>
      <c r="D22" s="55"/>
      <c r="E22" s="56"/>
      <c r="F22" s="56"/>
      <c r="G22" s="56"/>
      <c r="H22" s="57"/>
      <c r="I22" s="33"/>
      <c r="J22" s="40"/>
      <c r="K22" s="58"/>
      <c r="L22" s="33"/>
      <c r="M22" s="33"/>
      <c r="N22" s="33"/>
      <c r="O22" s="33"/>
      <c r="P22" s="33"/>
    </row>
    <row r="23" spans="2:16" x14ac:dyDescent="0.3">
      <c r="B23" s="33"/>
      <c r="C23" s="33"/>
      <c r="D23" s="43"/>
      <c r="E23" s="44">
        <f>D20+3</f>
        <v>44571</v>
      </c>
      <c r="F23" s="33"/>
      <c r="G23" s="33"/>
      <c r="H23" s="33"/>
      <c r="I23" s="33"/>
      <c r="J23" s="40"/>
      <c r="K23" s="34"/>
      <c r="L23" s="33"/>
      <c r="M23" s="33"/>
      <c r="N23" s="33"/>
      <c r="O23" s="33"/>
      <c r="P23" s="33"/>
    </row>
    <row r="24" spans="2:16" x14ac:dyDescent="0.3">
      <c r="B24" s="33"/>
      <c r="C24" s="33"/>
      <c r="D24" s="33"/>
      <c r="E24" s="34"/>
      <c r="F24" s="33"/>
      <c r="G24" s="33"/>
      <c r="H24" s="33"/>
      <c r="I24" s="33"/>
      <c r="J24" s="40"/>
      <c r="K24" s="34"/>
      <c r="L24" s="33"/>
      <c r="M24" s="33"/>
      <c r="N24" s="33"/>
      <c r="O24" s="33"/>
      <c r="P24" s="33"/>
    </row>
    <row r="25" spans="2:16" x14ac:dyDescent="0.3">
      <c r="B25" s="33"/>
      <c r="C25" s="33"/>
      <c r="D25" s="45" t="s">
        <v>12</v>
      </c>
      <c r="E25" s="33"/>
      <c r="F25" s="33"/>
      <c r="G25" s="33"/>
      <c r="H25" s="33"/>
      <c r="I25" s="33"/>
      <c r="J25" s="40"/>
      <c r="K25" s="34"/>
      <c r="L25" s="33"/>
      <c r="M25" s="33" t="s">
        <v>16</v>
      </c>
      <c r="N25" s="33"/>
      <c r="O25" s="33"/>
      <c r="P25" s="33"/>
    </row>
    <row r="26" spans="2:16" x14ac:dyDescent="0.3">
      <c r="B26" s="33"/>
      <c r="C26" s="33"/>
      <c r="D26" s="46">
        <f>D20+3</f>
        <v>44571</v>
      </c>
      <c r="E26" s="47" t="s">
        <v>28</v>
      </c>
      <c r="F26" s="47" t="s">
        <v>7</v>
      </c>
      <c r="G26" s="47" t="s">
        <v>29</v>
      </c>
      <c r="H26" s="47" t="s">
        <v>30</v>
      </c>
      <c r="I26" s="33"/>
      <c r="J26" s="48">
        <f>IF(E26="",0,VALUE(RIGHT(E26,5)))+IF(F26="",0,VALUE(RIGHT(F26,5)))+IF(G26="",0,VALUE(RIGHT(G26,5)))+IF(H26="",0,VALUE(RIGHT(H26,5)))</f>
        <v>0.39583333333333331</v>
      </c>
      <c r="K26" s="49">
        <v>0.3125</v>
      </c>
      <c r="L26" s="50"/>
      <c r="M26" s="67" t="str">
        <f t="array" ref="M26">IFERROR(_xlfn.SINGLE(INDEX(datacola,SUMPRODUCT(SMALL((B!$A$3:$A$52=A!$M$8)*ROW(datacola),COUNTIF(B!A$3:A$52,"&lt;&gt;"&amp;A!M$8)+ROW(19:19)))-2)),"")</f>
        <v/>
      </c>
      <c r="N26" s="33"/>
      <c r="O26" s="33"/>
      <c r="P26" s="33"/>
    </row>
    <row r="27" spans="2:16" x14ac:dyDescent="0.3">
      <c r="B27" s="33"/>
      <c r="C27" s="33"/>
      <c r="D27" s="51">
        <f>D26+1</f>
        <v>44572</v>
      </c>
      <c r="E27" s="47"/>
      <c r="F27" s="47" t="s">
        <v>29</v>
      </c>
      <c r="G27" s="47"/>
      <c r="H27" s="47"/>
      <c r="I27" s="33"/>
      <c r="J27" s="48">
        <f>IF(E27="",0,VALUE(RIGHT(E27,5)))+IF(F27="",0,VALUE(RIGHT(F27,5)))+IF(G27="",0,VALUE(RIGHT(G27,5)))+IF(H27="",0,VALUE(RIGHT(H27,5)))</f>
        <v>8.3333333333333329E-2</v>
      </c>
      <c r="K27" s="49">
        <v>0.3125</v>
      </c>
      <c r="L27" s="33"/>
      <c r="M27" s="67" t="str">
        <f>IFERROR(INDEX(datacola,SUMPRODUCT(SMALL((B!$A$3:$A$52=A!$M$8)*ROW(datacola),COUNTIF(B!A$3:A$52,"&lt;&gt;"&amp;A!M$8)+ROW(20:20)))-2),"")</f>
        <v/>
      </c>
      <c r="N27" s="33"/>
      <c r="O27" s="33"/>
      <c r="P27" s="33"/>
    </row>
    <row r="28" spans="2:16" x14ac:dyDescent="0.3">
      <c r="B28" s="33"/>
      <c r="C28" s="33"/>
      <c r="D28" s="52">
        <f>D27+1</f>
        <v>44573</v>
      </c>
      <c r="E28" s="53" t="s">
        <v>31</v>
      </c>
      <c r="F28" s="53" t="s">
        <v>30</v>
      </c>
      <c r="G28" s="53" t="s">
        <v>32</v>
      </c>
      <c r="H28" s="53"/>
      <c r="I28" s="33"/>
      <c r="J28" s="48">
        <f>IF(E28="",0,VALUE(RIGHT(E28,5)))+IF(F28="",0,VALUE(RIGHT(F28,5)))+IF(G28="",0,VALUE(RIGHT(G28,5)))+IF(H28="",0,VALUE(RIGHT(H28,5)))</f>
        <v>0.25</v>
      </c>
      <c r="K28" s="49">
        <v>0.27083333333333331</v>
      </c>
      <c r="L28" s="33"/>
      <c r="M28" s="67" t="str">
        <f>IFERROR(INDEX(datacola,SUMPRODUCT(SMALL((B!$A$3:$A$52=A!$M$8)*ROW(datacola),COUNTIF(B!A$3:A$52,"&lt;&gt;"&amp;A!M$8)+ROW(21:21)))-2),"")</f>
        <v/>
      </c>
      <c r="N28" s="33"/>
      <c r="O28" s="33"/>
      <c r="P28" s="33"/>
    </row>
    <row r="29" spans="2:16" x14ac:dyDescent="0.3">
      <c r="B29" s="33"/>
      <c r="C29" s="33"/>
      <c r="D29" s="52">
        <f>D28+1</f>
        <v>44574</v>
      </c>
      <c r="E29" s="47"/>
      <c r="F29" s="47"/>
      <c r="G29" s="47"/>
      <c r="H29" s="47"/>
      <c r="I29" s="33"/>
      <c r="J29" s="48">
        <f>IF(E29="",0,VALUE(RIGHT(E29,5)))+IF(F29="",0,VALUE(RIGHT(F29,5)))+IF(G29="",0,VALUE(RIGHT(G29,5)))+IF(H29="",0,VALUE(RIGHT(H29,5)))</f>
        <v>0</v>
      </c>
      <c r="K29" s="49">
        <v>0.3125</v>
      </c>
      <c r="L29" s="33"/>
      <c r="M29" s="67" t="str">
        <f>IFERROR(INDEX(datacola,SUMPRODUCT(SMALL((B!$A$3:$A$52=A!$M$8)*ROW(datacola),COUNTIF(B!A$3:A$52,"&lt;&gt;"&amp;A!M$8)+ROW(25:25)))-2),"")</f>
        <v/>
      </c>
      <c r="N29" s="33"/>
      <c r="O29" s="33"/>
      <c r="P29" s="33"/>
    </row>
    <row r="30" spans="2:16" x14ac:dyDescent="0.3">
      <c r="B30" s="33"/>
      <c r="C30" s="33"/>
      <c r="D30" s="54">
        <f>D29+1</f>
        <v>44575</v>
      </c>
      <c r="E30" s="47" t="s">
        <v>33</v>
      </c>
      <c r="F30" s="47" t="s">
        <v>34</v>
      </c>
      <c r="G30" s="47"/>
      <c r="H30" s="47" t="s">
        <v>35</v>
      </c>
      <c r="I30" s="33"/>
      <c r="J30" s="48">
        <f>IF(E30="",0,VALUE(RIGHT(E30,5)))+IF(F30="",0,VALUE(RIGHT(F30,5)))+IF(G30="",0,VALUE(RIGHT(G30,5)))+IF(H30="",0,VALUE(RIGHT(H30,5)))</f>
        <v>0.25</v>
      </c>
      <c r="K30" s="49">
        <v>0.3125</v>
      </c>
      <c r="L30" s="33"/>
      <c r="M30" s="67" t="str">
        <f>IFERROR(INDEX(datacola,SUMPRODUCT(SMALL((B!$A$3:$A$52=A!$M$8)*ROW(datacola),COUNTIF(B!A$3:A$52,"&lt;&gt;"&amp;A!M$8)+ROW(26:26)))-2),"")</f>
        <v/>
      </c>
      <c r="N30" s="33"/>
      <c r="O30" s="33"/>
      <c r="P30" s="33"/>
    </row>
    <row r="31" spans="2:16" x14ac:dyDescent="0.3">
      <c r="B31" s="33"/>
      <c r="C31" s="33"/>
      <c r="D31" s="55"/>
      <c r="E31" s="56"/>
      <c r="F31" s="56"/>
      <c r="G31" s="56"/>
      <c r="H31" s="57"/>
      <c r="I31" s="33"/>
      <c r="J31" s="40"/>
      <c r="K31" s="58"/>
      <c r="L31" s="33"/>
      <c r="M31" s="67" t="str">
        <f>IFERROR(INDEX(datacola,SUMPRODUCT(SMALL((B!$A$3:$A$52=A!$M$8)*ROW(datacola),COUNTIF(B!A$3:A$52,"&lt;&gt;"&amp;A!M$8)+ROW(27:27)))-2),"")</f>
        <v/>
      </c>
      <c r="N31" s="33"/>
      <c r="O31" s="33"/>
      <c r="P31" s="33"/>
    </row>
    <row r="32" spans="2:16" x14ac:dyDescent="0.3">
      <c r="B32" s="33"/>
      <c r="C32" s="33"/>
      <c r="D32" s="45" t="s">
        <v>13</v>
      </c>
      <c r="E32" s="59"/>
      <c r="F32" s="59"/>
      <c r="G32" s="59"/>
      <c r="H32" s="59"/>
      <c r="I32" s="33"/>
      <c r="J32" s="40"/>
      <c r="K32" s="34"/>
      <c r="L32" s="33"/>
      <c r="M32" s="67" t="str">
        <f>IFERROR(INDEX(datacola,SUMPRODUCT(SMALL((B!$A$3:$A$52=A!$M$8)*ROW(datacola),COUNTIF(B!A$3:A$52,"&lt;&gt;"&amp;A!M$8)+ROW(28:28)))-2),"")</f>
        <v/>
      </c>
      <c r="N32" s="33"/>
      <c r="O32" s="33"/>
      <c r="P32" s="33"/>
    </row>
    <row r="33" spans="2:16" x14ac:dyDescent="0.3">
      <c r="B33" s="33"/>
      <c r="C33" s="33"/>
      <c r="D33" s="60">
        <f>D26</f>
        <v>44571</v>
      </c>
      <c r="E33" s="47" t="s">
        <v>9</v>
      </c>
      <c r="F33" s="47"/>
      <c r="G33" s="47" t="s">
        <v>0</v>
      </c>
      <c r="H33" s="47" t="s">
        <v>6</v>
      </c>
      <c r="I33" s="33"/>
      <c r="J33" s="48">
        <f>IF(E33="",0,VALUE(RIGHT(E33,5)))+IF(F33="",0,VALUE(RIGHT(F33,5)))+IF(G33="",0,VALUE(RIGHT(G33,5)))+IF(H33="",0,VALUE(RIGHT(H33,5)))</f>
        <v>0.25</v>
      </c>
      <c r="K33" s="49">
        <v>0.31666666666666665</v>
      </c>
      <c r="L33" s="33"/>
      <c r="M33" s="67" t="str">
        <f>IFERROR(INDEX(datacola,SUMPRODUCT(SMALL((B!$A$3:$A$52=A!$M$8)*ROW(datacola),COUNTIF(B!A$3:A$52,"&lt;&gt;"&amp;A!M$8)+ROW(29:29)))-2),"")</f>
        <v/>
      </c>
      <c r="N33" s="33"/>
      <c r="O33" s="33"/>
      <c r="P33" s="33"/>
    </row>
    <row r="34" spans="2:16" x14ac:dyDescent="0.3">
      <c r="B34" s="33"/>
      <c r="C34" s="33"/>
      <c r="D34" s="61">
        <f>D33+1</f>
        <v>44572</v>
      </c>
      <c r="E34" s="47"/>
      <c r="F34" s="47" t="s">
        <v>8</v>
      </c>
      <c r="G34" s="47"/>
      <c r="H34" s="47"/>
      <c r="I34" s="33"/>
      <c r="J34" s="48">
        <f>IF(E34="",0,VALUE(RIGHT(E34,5)))+IF(F34="",0,VALUE(RIGHT(F34,5)))+IF(G34="",0,VALUE(RIGHT(G34,5)))+IF(H34="",0,VALUE(RIGHT(H34,5)))</f>
        <v>8.3333333333333329E-2</v>
      </c>
      <c r="K34" s="49">
        <v>0.31666666666666665</v>
      </c>
      <c r="L34" s="33"/>
      <c r="M34" s="67" t="str">
        <f>IFERROR(INDEX(datacola,SUMPRODUCT(SMALL((B!$A$3:$A$52=A!$M$8)*ROW(datacola),COUNTIF(B!A$3:A$52,"&lt;&gt;"&amp;A!M$8)+ROW(30:30)))-2),"")</f>
        <v/>
      </c>
      <c r="N34" s="33"/>
      <c r="O34" s="33"/>
      <c r="P34" s="33"/>
    </row>
    <row r="35" spans="2:16" x14ac:dyDescent="0.3">
      <c r="B35" s="33"/>
      <c r="C35" s="33"/>
      <c r="D35" s="61">
        <f>D34+1</f>
        <v>44573</v>
      </c>
      <c r="E35" s="47" t="s">
        <v>0</v>
      </c>
      <c r="F35" s="47" t="s">
        <v>8</v>
      </c>
      <c r="G35" s="47" t="s">
        <v>5</v>
      </c>
      <c r="H35" s="47"/>
      <c r="I35" s="33"/>
      <c r="J35" s="48">
        <f>IF(E35="",0,VALUE(RIGHT(E35,5)))+IF(F35="",0,VALUE(RIGHT(F35,5)))+IF(G35="",0,VALUE(RIGHT(G35,5)))+IF(H35="",0,VALUE(RIGHT(H35,5)))</f>
        <v>0.25</v>
      </c>
      <c r="K35" s="49">
        <v>0.31666666666666665</v>
      </c>
      <c r="L35" s="33"/>
      <c r="M35" s="67" t="str">
        <f>IFERROR(INDEX(datacola,SUMPRODUCT(SMALL((B!$A$3:$A$52=A!$M$8)*ROW(datacola),COUNTIF(B!A$3:A$52,"&lt;&gt;"&amp;A!M$8)+ROW(31:31)))-2),"")</f>
        <v/>
      </c>
      <c r="N35" s="33"/>
      <c r="O35" s="33"/>
      <c r="P35" s="33"/>
    </row>
    <row r="36" spans="2:16" x14ac:dyDescent="0.3">
      <c r="B36" s="33"/>
      <c r="C36" s="33"/>
      <c r="D36" s="54">
        <f>D35+1</f>
        <v>44574</v>
      </c>
      <c r="E36" s="47"/>
      <c r="F36" s="47"/>
      <c r="G36" s="47"/>
      <c r="H36" s="47"/>
      <c r="I36" s="33"/>
      <c r="J36" s="48">
        <f>IF(E36="",0,VALUE(RIGHT(E36,5)))+IF(F36="",0,VALUE(RIGHT(F36,5)))+IF(G36="",0,VALUE(RIGHT(G36,5)))+IF(H36="",0,VALUE(RIGHT(H36,5)))</f>
        <v>0</v>
      </c>
      <c r="K36" s="49">
        <v>0.31666666666666665</v>
      </c>
      <c r="L36" s="33"/>
      <c r="M36" s="67" t="str">
        <f>IFERROR(INDEX(datacola,SUMPRODUCT(SMALL((B!$A$3:$A$52=A!$M$8)*ROW(datacola),COUNTIF(B!A$3:A$52,"&lt;&gt;"&amp;A!M$8)+ROW(32:32)))-2),"")</f>
        <v/>
      </c>
      <c r="N36" s="33"/>
      <c r="O36" s="33"/>
      <c r="P36" s="33"/>
    </row>
    <row r="37" spans="2:16" x14ac:dyDescent="0.3">
      <c r="B37" s="33"/>
      <c r="C37" s="33"/>
      <c r="D37" s="62">
        <f>D36+1</f>
        <v>44575</v>
      </c>
      <c r="E37" s="63"/>
      <c r="F37" s="63"/>
      <c r="G37" s="63"/>
      <c r="H37" s="63"/>
      <c r="I37" s="33"/>
      <c r="J37" s="64">
        <f>IF(E37="",0,VALUE(RIGHT(E37,5)))+IF(F37="",0,VALUE(RIGHT(F37,5)))+IF(G37="",0,VALUE(RIGHT(G37,5)))+IF(H37="",0,VALUE(RIGHT(H37,5)))</f>
        <v>0</v>
      </c>
      <c r="K37" s="65"/>
      <c r="L37" s="33"/>
      <c r="M37" s="67" t="str">
        <f>IFERROR(INDEX(datacola,SUMPRODUCT(SMALL((B!$A$3:$A$52=A!$M$8)*ROW(datacola),COUNTIF(B!A$3:A$52,"&lt;&gt;"&amp;A!M$8)+ROW(33:33)))-2),"")</f>
        <v/>
      </c>
      <c r="N37" s="33"/>
      <c r="O37" s="33"/>
      <c r="P37" s="33"/>
    </row>
    <row r="38" spans="2:16" x14ac:dyDescent="0.3">
      <c r="B38" s="33"/>
      <c r="C38" s="33"/>
      <c r="D38" s="33"/>
      <c r="E38" s="34"/>
      <c r="F38" s="33"/>
      <c r="G38" s="33"/>
      <c r="H38" s="33"/>
      <c r="I38" s="33"/>
      <c r="J38" s="40"/>
      <c r="K38" s="34"/>
      <c r="L38" s="33"/>
      <c r="M38" s="33"/>
      <c r="N38" s="33"/>
      <c r="O38" s="33"/>
      <c r="P38" s="33"/>
    </row>
    <row r="39" spans="2:16" x14ac:dyDescent="0.3">
      <c r="B39" s="33"/>
      <c r="C39" s="33"/>
      <c r="D39" s="33"/>
      <c r="E39" s="34"/>
      <c r="F39" s="33"/>
      <c r="G39" s="33"/>
      <c r="H39" s="33"/>
      <c r="I39" s="33"/>
      <c r="J39" s="40"/>
      <c r="K39" s="34"/>
      <c r="L39" s="33"/>
      <c r="M39" s="33"/>
      <c r="N39" s="33"/>
      <c r="O39" s="33"/>
      <c r="P39" s="33"/>
    </row>
    <row r="40" spans="2:16" x14ac:dyDescent="0.3">
      <c r="B40" s="33"/>
      <c r="C40" s="33"/>
      <c r="D40" s="43"/>
      <c r="E40" s="44">
        <f>D37+3</f>
        <v>44578</v>
      </c>
      <c r="F40" s="33"/>
      <c r="G40" s="33"/>
      <c r="H40" s="33"/>
      <c r="I40" s="33"/>
      <c r="J40" s="40"/>
      <c r="K40" s="34"/>
      <c r="L40" s="33"/>
      <c r="M40" s="33"/>
      <c r="N40" s="33"/>
      <c r="O40" s="33"/>
      <c r="P40" s="33"/>
    </row>
    <row r="41" spans="2:16" x14ac:dyDescent="0.3">
      <c r="B41" s="33"/>
      <c r="C41" s="33"/>
      <c r="D41" s="33"/>
      <c r="E41" s="34"/>
      <c r="F41" s="33"/>
      <c r="G41" s="33"/>
      <c r="H41" s="33"/>
      <c r="I41" s="33"/>
      <c r="J41" s="40"/>
      <c r="K41" s="34"/>
      <c r="L41" s="33"/>
      <c r="M41" s="33"/>
      <c r="N41" s="33"/>
      <c r="O41" s="33"/>
      <c r="P41" s="33"/>
    </row>
    <row r="42" spans="2:16" x14ac:dyDescent="0.3">
      <c r="B42" s="33"/>
      <c r="C42" s="33"/>
      <c r="D42" s="45" t="s">
        <v>12</v>
      </c>
      <c r="E42" s="33"/>
      <c r="F42" s="33"/>
      <c r="G42" s="33"/>
      <c r="H42" s="33"/>
      <c r="I42" s="33"/>
      <c r="J42" s="40"/>
      <c r="K42" s="34"/>
      <c r="L42" s="33"/>
      <c r="M42" s="33" t="s">
        <v>16</v>
      </c>
      <c r="N42" s="33"/>
      <c r="O42" s="33"/>
      <c r="P42" s="33"/>
    </row>
    <row r="43" spans="2:16" x14ac:dyDescent="0.3">
      <c r="D43" s="46">
        <f>D37+3</f>
        <v>44578</v>
      </c>
      <c r="E43" s="47" t="s">
        <v>28</v>
      </c>
      <c r="F43" s="47" t="s">
        <v>7</v>
      </c>
      <c r="G43" s="47" t="s">
        <v>29</v>
      </c>
      <c r="H43" s="47" t="s">
        <v>30</v>
      </c>
      <c r="I43" s="33"/>
      <c r="J43" s="48">
        <f>IF(E43="",0,VALUE(RIGHT(E43,5)))+IF(F43="",0,VALUE(RIGHT(F43,5)))+IF(G43="",0,VALUE(RIGHT(G43,5)))+IF(H43="",0,VALUE(RIGHT(H43,5)))</f>
        <v>0.39583333333333331</v>
      </c>
      <c r="K43" s="49">
        <v>0.3125</v>
      </c>
      <c r="L43" s="50"/>
      <c r="M43" s="67" t="str">
        <f t="array" ref="M43">IFERROR(_xlfn.SINGLE(INDEX(datacola,SUMPRODUCT(SMALL((B!$A$3:$A$52=A!$M$8)*ROW(datacola),COUNTIF(B!A$3:A$52,"&lt;&gt;"&amp;A!M$8)+ROW(36:36)))-2)),"")</f>
        <v/>
      </c>
    </row>
    <row r="44" spans="2:16" x14ac:dyDescent="0.3">
      <c r="D44" s="51">
        <f>D43+1</f>
        <v>44579</v>
      </c>
      <c r="E44" s="47"/>
      <c r="F44" s="47" t="s">
        <v>29</v>
      </c>
      <c r="G44" s="47"/>
      <c r="H44" s="47"/>
      <c r="I44" s="33"/>
      <c r="J44" s="48">
        <f>IF(E44="",0,VALUE(RIGHT(E44,5)))+IF(F44="",0,VALUE(RIGHT(F44,5)))+IF(G44="",0,VALUE(RIGHT(G44,5)))+IF(H44="",0,VALUE(RIGHT(H44,5)))</f>
        <v>8.3333333333333329E-2</v>
      </c>
      <c r="K44" s="49">
        <v>0.3125</v>
      </c>
      <c r="L44" s="33"/>
      <c r="M44" s="67" t="str">
        <f>IFERROR(INDEX(datacola,SUMPRODUCT(SMALL((B!$A$3:$A$52=A!$M$8)*ROW(datacola),COUNTIF(B!A$3:A$52,"&lt;&gt;"&amp;A!M$8)+ROW(37:37)))-2),"")</f>
        <v/>
      </c>
    </row>
    <row r="45" spans="2:16" x14ac:dyDescent="0.3">
      <c r="D45" s="52">
        <f>D44+1</f>
        <v>44580</v>
      </c>
      <c r="E45" s="53" t="s">
        <v>31</v>
      </c>
      <c r="F45" s="53" t="s">
        <v>30</v>
      </c>
      <c r="G45" s="53" t="s">
        <v>32</v>
      </c>
      <c r="H45" s="53"/>
      <c r="I45" s="33"/>
      <c r="J45" s="48">
        <f>IF(E45="",0,VALUE(RIGHT(E45,5)))+IF(F45="",0,VALUE(RIGHT(F45,5)))+IF(G45="",0,VALUE(RIGHT(G45,5)))+IF(H45="",0,VALUE(RIGHT(H45,5)))</f>
        <v>0.25</v>
      </c>
      <c r="K45" s="49">
        <v>0.27083333333333331</v>
      </c>
      <c r="L45" s="33"/>
      <c r="M45" s="67" t="str">
        <f>IFERROR(INDEX(datacola,SUMPRODUCT(SMALL((B!$A$3:$A$52=A!$M$8)*ROW(datacola),COUNTIF(B!A$3:A$52,"&lt;&gt;"&amp;A!M$8)+ROW(38:38)))-2),"")</f>
        <v/>
      </c>
    </row>
    <row r="46" spans="2:16" x14ac:dyDescent="0.3">
      <c r="D46" s="52">
        <f>D45+1</f>
        <v>44581</v>
      </c>
      <c r="E46" s="47"/>
      <c r="F46" s="47"/>
      <c r="G46" s="47"/>
      <c r="H46" s="47"/>
      <c r="I46" s="33"/>
      <c r="J46" s="48">
        <f>IF(E46="",0,VALUE(RIGHT(E46,5)))+IF(F46="",0,VALUE(RIGHT(F46,5)))+IF(G46="",0,VALUE(RIGHT(G46,5)))+IF(H46="",0,VALUE(RIGHT(H46,5)))</f>
        <v>0</v>
      </c>
      <c r="K46" s="49">
        <v>0.3125</v>
      </c>
      <c r="L46" s="33"/>
      <c r="M46" s="67" t="str">
        <f>IFERROR(INDEX(datacola,SUMPRODUCT(SMALL((B!$A$3:$A$52=A!$M$8)*ROW(datacola),COUNTIF(B!A$3:A$52,"&lt;&gt;"&amp;A!M$8)+ROW(42:42)))-2),"")</f>
        <v/>
      </c>
    </row>
    <row r="47" spans="2:16" x14ac:dyDescent="0.3">
      <c r="D47" s="54">
        <f>D46+1</f>
        <v>44582</v>
      </c>
      <c r="E47" s="47" t="s">
        <v>33</v>
      </c>
      <c r="F47" s="47" t="s">
        <v>34</v>
      </c>
      <c r="G47" s="47"/>
      <c r="H47" s="47" t="s">
        <v>35</v>
      </c>
      <c r="I47" s="33"/>
      <c r="J47" s="48">
        <f>IF(E47="",0,VALUE(RIGHT(E47,5)))+IF(F47="",0,VALUE(RIGHT(F47,5)))+IF(G47="",0,VALUE(RIGHT(G47,5)))+IF(H47="",0,VALUE(RIGHT(H47,5)))</f>
        <v>0.25</v>
      </c>
      <c r="K47" s="49">
        <v>0.3125</v>
      </c>
      <c r="L47" s="33"/>
      <c r="M47" s="67" t="str">
        <f>IFERROR(INDEX(datacola,SUMPRODUCT(SMALL((B!$A$3:$A$52=A!$M$8)*ROW(datacola),COUNTIF(B!A$3:A$52,"&lt;&gt;"&amp;A!M$8)+ROW(43:43)))-2),"")</f>
        <v/>
      </c>
    </row>
    <row r="48" spans="2:16" x14ac:dyDescent="0.3">
      <c r="D48" s="55"/>
      <c r="E48" s="56"/>
      <c r="F48" s="56"/>
      <c r="G48" s="56"/>
      <c r="H48" s="57"/>
      <c r="I48" s="33"/>
      <c r="J48" s="40"/>
      <c r="K48" s="58"/>
      <c r="L48" s="33"/>
      <c r="M48" s="67" t="str">
        <f>IFERROR(INDEX(datacola,SUMPRODUCT(SMALL((B!$A$3:$A$52=A!$M$8)*ROW(datacola),COUNTIF(B!A$3:A$52,"&lt;&gt;"&amp;A!M$8)+ROW(44:44)))-2),"")</f>
        <v/>
      </c>
    </row>
    <row r="49" spans="4:13" x14ac:dyDescent="0.3">
      <c r="D49" s="45" t="s">
        <v>13</v>
      </c>
      <c r="E49" s="59"/>
      <c r="F49" s="59"/>
      <c r="G49" s="59"/>
      <c r="H49" s="59"/>
      <c r="I49" s="33"/>
      <c r="J49" s="40"/>
      <c r="K49" s="34"/>
      <c r="L49" s="33"/>
      <c r="M49" s="67" t="str">
        <f>IFERROR(INDEX(datacola,SUMPRODUCT(SMALL((B!$A$3:$A$52=A!$M$8)*ROW(datacola),COUNTIF(B!A$3:A$52,"&lt;&gt;"&amp;A!M$8)+ROW(45:45)))-2),"")</f>
        <v/>
      </c>
    </row>
    <row r="50" spans="4:13" x14ac:dyDescent="0.3">
      <c r="D50" s="60">
        <f>D43</f>
        <v>44578</v>
      </c>
      <c r="E50" s="47" t="s">
        <v>9</v>
      </c>
      <c r="F50" s="47"/>
      <c r="G50" s="47" t="s">
        <v>0</v>
      </c>
      <c r="H50" s="47" t="s">
        <v>6</v>
      </c>
      <c r="I50" s="33"/>
      <c r="J50" s="48">
        <f>IF(E50="",0,VALUE(RIGHT(E50,5)))+IF(F50="",0,VALUE(RIGHT(F50,5)))+IF(G50="",0,VALUE(RIGHT(G50,5)))+IF(H50="",0,VALUE(RIGHT(H50,5)))</f>
        <v>0.25</v>
      </c>
      <c r="K50" s="49">
        <v>0.31666666666666665</v>
      </c>
      <c r="L50" s="33"/>
      <c r="M50" s="67" t="str">
        <f>IFERROR(INDEX(datacola,SUMPRODUCT(SMALL((B!$A$3:$A$52=A!$M$8)*ROW(datacola),COUNTIF(B!A$3:A$52,"&lt;&gt;"&amp;A!M$8)+ROW(46:46)))-2),"")</f>
        <v/>
      </c>
    </row>
    <row r="51" spans="4:13" x14ac:dyDescent="0.3">
      <c r="D51" s="61">
        <f>D50+1</f>
        <v>44579</v>
      </c>
      <c r="E51" s="47"/>
      <c r="F51" s="47" t="s">
        <v>8</v>
      </c>
      <c r="G51" s="47"/>
      <c r="H51" s="47"/>
      <c r="I51" s="33"/>
      <c r="J51" s="48">
        <f>IF(E51="",0,VALUE(RIGHT(E51,5)))+IF(F51="",0,VALUE(RIGHT(F51,5)))+IF(G51="",0,VALUE(RIGHT(G51,5)))+IF(H51="",0,VALUE(RIGHT(H51,5)))</f>
        <v>8.3333333333333329E-2</v>
      </c>
      <c r="K51" s="49">
        <v>0.31666666666666665</v>
      </c>
      <c r="L51" s="33"/>
      <c r="M51" s="67" t="str">
        <f>IFERROR(INDEX(datacola,SUMPRODUCT(SMALL((B!$A$3:$A$52=A!$M$8)*ROW(datacola),COUNTIF(B!A$3:A$52,"&lt;&gt;"&amp;A!M$8)+ROW(47:47)))-2),"")</f>
        <v/>
      </c>
    </row>
    <row r="52" spans="4:13" x14ac:dyDescent="0.3">
      <c r="D52" s="61">
        <f>D51+1</f>
        <v>44580</v>
      </c>
      <c r="E52" s="47" t="s">
        <v>0</v>
      </c>
      <c r="F52" s="47" t="s">
        <v>8</v>
      </c>
      <c r="G52" s="47" t="s">
        <v>5</v>
      </c>
      <c r="H52" s="47"/>
      <c r="I52" s="33"/>
      <c r="J52" s="48">
        <f>IF(E52="",0,VALUE(RIGHT(E52,5)))+IF(F52="",0,VALUE(RIGHT(F52,5)))+IF(G52="",0,VALUE(RIGHT(G52,5)))+IF(H52="",0,VALUE(RIGHT(H52,5)))</f>
        <v>0.25</v>
      </c>
      <c r="K52" s="49">
        <v>0.31666666666666665</v>
      </c>
      <c r="L52" s="33"/>
      <c r="M52" s="67" t="str">
        <f>IFERROR(INDEX(datacola,SUMPRODUCT(SMALL((B!$A$3:$A$52=A!$M$8)*ROW(datacola),COUNTIF(B!A$3:A$52,"&lt;&gt;"&amp;A!M$8)+ROW(48:48)))-2),"")</f>
        <v/>
      </c>
    </row>
    <row r="53" spans="4:13" x14ac:dyDescent="0.3">
      <c r="D53" s="54">
        <f>D52+1</f>
        <v>44581</v>
      </c>
      <c r="E53" s="47"/>
      <c r="F53" s="47"/>
      <c r="G53" s="47"/>
      <c r="H53" s="47"/>
      <c r="I53" s="33"/>
      <c r="J53" s="48">
        <f>IF(E53="",0,VALUE(RIGHT(E53,5)))+IF(F53="",0,VALUE(RIGHT(F53,5)))+IF(G53="",0,VALUE(RIGHT(G53,5)))+IF(H53="",0,VALUE(RIGHT(H53,5)))</f>
        <v>0</v>
      </c>
      <c r="K53" s="49">
        <v>0.31666666666666665</v>
      </c>
      <c r="L53" s="33"/>
      <c r="M53" s="67" t="str">
        <f>IFERROR(INDEX(datacola,SUMPRODUCT(SMALL((B!$A$3:$A$52=A!$M$8)*ROW(datacola),COUNTIF(B!A$3:A$52,"&lt;&gt;"&amp;A!M$8)+ROW(49:49)))-2),"")</f>
        <v/>
      </c>
    </row>
    <row r="54" spans="4:13" x14ac:dyDescent="0.3">
      <c r="D54" s="62">
        <f>D53+1</f>
        <v>44582</v>
      </c>
      <c r="E54" s="63"/>
      <c r="F54" s="63"/>
      <c r="G54" s="63"/>
      <c r="H54" s="63"/>
      <c r="I54" s="33"/>
      <c r="J54" s="64">
        <f>IF(E54="",0,VALUE(RIGHT(E54,5)))+IF(F54="",0,VALUE(RIGHT(F54,5)))+IF(G54="",0,VALUE(RIGHT(G54,5)))+IF(H54="",0,VALUE(RIGHT(H54,5)))</f>
        <v>0</v>
      </c>
      <c r="K54" s="65"/>
      <c r="L54" s="33"/>
      <c r="M54" s="67" t="str">
        <f>IFERROR(INDEX(datacola,SUMPRODUCT(SMALL((B!$A$3:$A$52=A!$M$8)*ROW(datacola),COUNTIF(B!A$3:A$52,"&lt;&gt;"&amp;A!M$8)+ROW(50:50)))-2),"")</f>
        <v/>
      </c>
    </row>
    <row r="57" spans="4:13" x14ac:dyDescent="0.3">
      <c r="D57" s="43"/>
      <c r="E57" s="44">
        <f>D54+3</f>
        <v>44585</v>
      </c>
      <c r="F57" s="33"/>
      <c r="G57" s="33"/>
      <c r="H57" s="33"/>
      <c r="I57" s="33"/>
      <c r="J57" s="40"/>
      <c r="K57" s="34"/>
      <c r="L57" s="33"/>
      <c r="M57" s="33"/>
    </row>
    <row r="58" spans="4:13" x14ac:dyDescent="0.3">
      <c r="D58" s="33"/>
      <c r="E58" s="34"/>
      <c r="F58" s="33"/>
      <c r="G58" s="33"/>
      <c r="H58" s="33"/>
      <c r="I58" s="33"/>
      <c r="J58" s="40"/>
      <c r="K58" s="34"/>
      <c r="L58" s="33"/>
      <c r="M58" s="33"/>
    </row>
    <row r="59" spans="4:13" x14ac:dyDescent="0.3">
      <c r="D59" s="45" t="s">
        <v>12</v>
      </c>
      <c r="E59" s="33"/>
      <c r="F59" s="33"/>
      <c r="G59" s="33"/>
      <c r="H59" s="33"/>
      <c r="I59" s="33"/>
      <c r="J59" s="40"/>
      <c r="K59" s="34"/>
      <c r="L59" s="33"/>
      <c r="M59" s="33" t="s">
        <v>16</v>
      </c>
    </row>
    <row r="60" spans="4:13" x14ac:dyDescent="0.3">
      <c r="D60" s="46">
        <f>D54+3</f>
        <v>44585</v>
      </c>
      <c r="E60" s="47" t="s">
        <v>28</v>
      </c>
      <c r="F60" s="47" t="s">
        <v>7</v>
      </c>
      <c r="G60" s="47" t="s">
        <v>29</v>
      </c>
      <c r="H60" s="47" t="s">
        <v>30</v>
      </c>
      <c r="I60" s="33"/>
      <c r="J60" s="48">
        <f>IF(E60="",0,VALUE(RIGHT(E60,5)))+IF(F60="",0,VALUE(RIGHT(F60,5)))+IF(G60="",0,VALUE(RIGHT(G60,5)))+IF(H60="",0,VALUE(RIGHT(H60,5)))</f>
        <v>0.39583333333333331</v>
      </c>
      <c r="K60" s="49">
        <v>0.3125</v>
      </c>
      <c r="L60" s="50"/>
      <c r="M60" s="67" t="str">
        <f t="array" ref="M60">IFERROR(_xlfn.SINGLE(INDEX(datacola,SUMPRODUCT(SMALL((B!$A$3:$A$52=A!$M$8)*ROW(datacola),COUNTIF(B!A$3:A$52,"&lt;&gt;"&amp;A!M$8)+ROW(53:53)))-2)),"")</f>
        <v/>
      </c>
    </row>
    <row r="61" spans="4:13" x14ac:dyDescent="0.3">
      <c r="D61" s="51">
        <f>D60+1</f>
        <v>44586</v>
      </c>
      <c r="E61" s="47"/>
      <c r="F61" s="47" t="s">
        <v>29</v>
      </c>
      <c r="G61" s="47"/>
      <c r="H61" s="47"/>
      <c r="I61" s="33"/>
      <c r="J61" s="48">
        <f>IF(E61="",0,VALUE(RIGHT(E61,5)))+IF(F61="",0,VALUE(RIGHT(F61,5)))+IF(G61="",0,VALUE(RIGHT(G61,5)))+IF(H61="",0,VALUE(RIGHT(H61,5)))</f>
        <v>8.3333333333333329E-2</v>
      </c>
      <c r="K61" s="49">
        <v>0.3125</v>
      </c>
      <c r="L61" s="33"/>
      <c r="M61" s="67" t="str">
        <f>IFERROR(INDEX(datacola,SUMPRODUCT(SMALL((B!$A$3:$A$52=A!$M$8)*ROW(datacola),COUNTIF(B!A$3:A$52,"&lt;&gt;"&amp;A!M$8)+ROW(54:54)))-2),"")</f>
        <v/>
      </c>
    </row>
    <row r="62" spans="4:13" x14ac:dyDescent="0.3">
      <c r="D62" s="52">
        <f>D61+1</f>
        <v>44587</v>
      </c>
      <c r="E62" s="53" t="s">
        <v>31</v>
      </c>
      <c r="F62" s="53" t="s">
        <v>30</v>
      </c>
      <c r="G62" s="53" t="s">
        <v>32</v>
      </c>
      <c r="H62" s="53"/>
      <c r="I62" s="33"/>
      <c r="J62" s="48">
        <f>IF(E62="",0,VALUE(RIGHT(E62,5)))+IF(F62="",0,VALUE(RIGHT(F62,5)))+IF(G62="",0,VALUE(RIGHT(G62,5)))+IF(H62="",0,VALUE(RIGHT(H62,5)))</f>
        <v>0.25</v>
      </c>
      <c r="K62" s="49">
        <v>0.27083333333333331</v>
      </c>
      <c r="L62" s="33"/>
      <c r="M62" s="67" t="str">
        <f>IFERROR(INDEX(datacola,SUMPRODUCT(SMALL((B!$A$3:$A$52=A!$M$8)*ROW(datacola),COUNTIF(B!A$3:A$52,"&lt;&gt;"&amp;A!M$8)+ROW(55:55)))-2),"")</f>
        <v/>
      </c>
    </row>
    <row r="63" spans="4:13" x14ac:dyDescent="0.3">
      <c r="D63" s="52">
        <f>D62+1</f>
        <v>44588</v>
      </c>
      <c r="E63" s="47"/>
      <c r="F63" s="47"/>
      <c r="G63" s="47"/>
      <c r="H63" s="47"/>
      <c r="I63" s="33"/>
      <c r="J63" s="48">
        <f>IF(E63="",0,VALUE(RIGHT(E63,5)))+IF(F63="",0,VALUE(RIGHT(F63,5)))+IF(G63="",0,VALUE(RIGHT(G63,5)))+IF(H63="",0,VALUE(RIGHT(H63,5)))</f>
        <v>0</v>
      </c>
      <c r="K63" s="49">
        <v>0.3125</v>
      </c>
      <c r="L63" s="33"/>
      <c r="M63" s="67" t="str">
        <f>IFERROR(INDEX(datacola,SUMPRODUCT(SMALL((B!$A$3:$A$52=A!$M$8)*ROW(datacola),COUNTIF(B!A$3:A$52,"&lt;&gt;"&amp;A!M$8)+ROW(59:59)))-2),"")</f>
        <v/>
      </c>
    </row>
    <row r="64" spans="4:13" x14ac:dyDescent="0.3">
      <c r="D64" s="54">
        <f>D63+1</f>
        <v>44589</v>
      </c>
      <c r="E64" s="47" t="s">
        <v>33</v>
      </c>
      <c r="F64" s="47" t="s">
        <v>34</v>
      </c>
      <c r="G64" s="47"/>
      <c r="H64" s="47" t="s">
        <v>35</v>
      </c>
      <c r="I64" s="33"/>
      <c r="J64" s="48">
        <f>IF(E64="",0,VALUE(RIGHT(E64,5)))+IF(F64="",0,VALUE(RIGHT(F64,5)))+IF(G64="",0,VALUE(RIGHT(G64,5)))+IF(H64="",0,VALUE(RIGHT(H64,5)))</f>
        <v>0.25</v>
      </c>
      <c r="K64" s="49">
        <v>0.3125</v>
      </c>
      <c r="L64" s="33"/>
      <c r="M64" s="67" t="str">
        <f>IFERROR(INDEX(datacola,SUMPRODUCT(SMALL((B!$A$3:$A$52=A!$M$8)*ROW(datacola),COUNTIF(B!A$3:A$52,"&lt;&gt;"&amp;A!M$8)+ROW(60:60)))-2),"")</f>
        <v/>
      </c>
    </row>
    <row r="65" spans="4:13" x14ac:dyDescent="0.3">
      <c r="D65" s="55"/>
      <c r="E65" s="56"/>
      <c r="F65" s="56"/>
      <c r="G65" s="56"/>
      <c r="H65" s="57"/>
      <c r="I65" s="33"/>
      <c r="J65" s="40"/>
      <c r="K65" s="58"/>
      <c r="L65" s="33"/>
      <c r="M65" s="67" t="str">
        <f>IFERROR(INDEX(datacola,SUMPRODUCT(SMALL((B!$A$3:$A$52=A!$M$8)*ROW(datacola),COUNTIF(B!A$3:A$52,"&lt;&gt;"&amp;A!M$8)+ROW(61:61)))-2),"")</f>
        <v/>
      </c>
    </row>
    <row r="66" spans="4:13" x14ac:dyDescent="0.3">
      <c r="D66" s="45" t="s">
        <v>13</v>
      </c>
      <c r="E66" s="59"/>
      <c r="F66" s="59"/>
      <c r="G66" s="59"/>
      <c r="H66" s="59"/>
      <c r="I66" s="33"/>
      <c r="J66" s="40"/>
      <c r="K66" s="34"/>
      <c r="L66" s="33"/>
      <c r="M66" s="67" t="str">
        <f>IFERROR(INDEX(datacola,SUMPRODUCT(SMALL((B!$A$3:$A$52=A!$M$8)*ROW(datacola),COUNTIF(B!A$3:A$52,"&lt;&gt;"&amp;A!M$8)+ROW(62:62)))-2),"")</f>
        <v/>
      </c>
    </row>
    <row r="67" spans="4:13" x14ac:dyDescent="0.3">
      <c r="D67" s="60">
        <f>D60</f>
        <v>44585</v>
      </c>
      <c r="E67" s="47" t="s">
        <v>9</v>
      </c>
      <c r="F67" s="47"/>
      <c r="G67" s="47" t="s">
        <v>0</v>
      </c>
      <c r="H67" s="47" t="s">
        <v>6</v>
      </c>
      <c r="I67" s="33"/>
      <c r="J67" s="48">
        <f>IF(E67="",0,VALUE(RIGHT(E67,5)))+IF(F67="",0,VALUE(RIGHT(F67,5)))+IF(G67="",0,VALUE(RIGHT(G67,5)))+IF(H67="",0,VALUE(RIGHT(H67,5)))</f>
        <v>0.25</v>
      </c>
      <c r="K67" s="49">
        <v>0.31666666666666665</v>
      </c>
      <c r="L67" s="33"/>
      <c r="M67" s="67" t="str">
        <f>IFERROR(INDEX(datacola,SUMPRODUCT(SMALL((B!$A$3:$A$52=A!$M$8)*ROW(datacola),COUNTIF(B!A$3:A$52,"&lt;&gt;"&amp;A!M$8)+ROW(63:63)))-2),"")</f>
        <v/>
      </c>
    </row>
    <row r="68" spans="4:13" x14ac:dyDescent="0.3">
      <c r="D68" s="61">
        <f>D67+1</f>
        <v>44586</v>
      </c>
      <c r="E68" s="47"/>
      <c r="F68" s="47" t="s">
        <v>8</v>
      </c>
      <c r="G68" s="47"/>
      <c r="H68" s="47"/>
      <c r="I68" s="33"/>
      <c r="J68" s="48">
        <f>IF(E68="",0,VALUE(RIGHT(E68,5)))+IF(F68="",0,VALUE(RIGHT(F68,5)))+IF(G68="",0,VALUE(RIGHT(G68,5)))+IF(H68="",0,VALUE(RIGHT(H68,5)))</f>
        <v>8.3333333333333329E-2</v>
      </c>
      <c r="K68" s="49">
        <v>0.31666666666666665</v>
      </c>
      <c r="L68" s="33"/>
      <c r="M68" s="67" t="str">
        <f>IFERROR(INDEX(datacola,SUMPRODUCT(SMALL((B!$A$3:$A$52=A!$M$8)*ROW(datacola),COUNTIF(B!A$3:A$52,"&lt;&gt;"&amp;A!M$8)+ROW(64:64)))-2),"")</f>
        <v/>
      </c>
    </row>
    <row r="69" spans="4:13" x14ac:dyDescent="0.3">
      <c r="D69" s="61">
        <f>D68+1</f>
        <v>44587</v>
      </c>
      <c r="E69" s="47" t="s">
        <v>0</v>
      </c>
      <c r="F69" s="47" t="s">
        <v>8</v>
      </c>
      <c r="G69" s="47" t="s">
        <v>5</v>
      </c>
      <c r="H69" s="47"/>
      <c r="I69" s="33"/>
      <c r="J69" s="48">
        <f>IF(E69="",0,VALUE(RIGHT(E69,5)))+IF(F69="",0,VALUE(RIGHT(F69,5)))+IF(G69="",0,VALUE(RIGHT(G69,5)))+IF(H69="",0,VALUE(RIGHT(H69,5)))</f>
        <v>0.25</v>
      </c>
      <c r="K69" s="49">
        <v>0.31666666666666665</v>
      </c>
      <c r="L69" s="33"/>
      <c r="M69" s="67" t="str">
        <f>IFERROR(INDEX(datacola,SUMPRODUCT(SMALL((B!$A$3:$A$52=A!$M$8)*ROW(datacola),COUNTIF(B!A$3:A$52,"&lt;&gt;"&amp;A!M$8)+ROW(65:65)))-2),"")</f>
        <v/>
      </c>
    </row>
    <row r="70" spans="4:13" x14ac:dyDescent="0.3">
      <c r="D70" s="54">
        <f>D69+1</f>
        <v>44588</v>
      </c>
      <c r="E70" s="47"/>
      <c r="F70" s="47"/>
      <c r="G70" s="47"/>
      <c r="H70" s="47"/>
      <c r="I70" s="33"/>
      <c r="J70" s="48">
        <f>IF(E70="",0,VALUE(RIGHT(E70,5)))+IF(F70="",0,VALUE(RIGHT(F70,5)))+IF(G70="",0,VALUE(RIGHT(G70,5)))+IF(H70="",0,VALUE(RIGHT(H70,5)))</f>
        <v>0</v>
      </c>
      <c r="K70" s="49">
        <v>0.31666666666666665</v>
      </c>
      <c r="L70" s="33"/>
      <c r="M70" s="67" t="str">
        <f>IFERROR(INDEX(datacola,SUMPRODUCT(SMALL((B!$A$3:$A$52=A!$M$8)*ROW(datacola),COUNTIF(B!A$3:A$52,"&lt;&gt;"&amp;A!M$8)+ROW(66:66)))-2),"")</f>
        <v/>
      </c>
    </row>
    <row r="71" spans="4:13" x14ac:dyDescent="0.3">
      <c r="D71" s="62">
        <f>D70+1</f>
        <v>44589</v>
      </c>
      <c r="E71" s="63"/>
      <c r="F71" s="63"/>
      <c r="G71" s="63"/>
      <c r="H71" s="63"/>
      <c r="I71" s="33"/>
      <c r="J71" s="64">
        <f>IF(E71="",0,VALUE(RIGHT(E71,5)))+IF(F71="",0,VALUE(RIGHT(F71,5)))+IF(G71="",0,VALUE(RIGHT(G71,5)))+IF(H71="",0,VALUE(RIGHT(H71,5)))</f>
        <v>0</v>
      </c>
      <c r="K71" s="65"/>
      <c r="L71" s="33"/>
      <c r="M71" s="67" t="str">
        <f>IFERROR(INDEX(datacola,SUMPRODUCT(SMALL((B!$A$3:$A$52=A!$M$8)*ROW(datacola),COUNTIF(B!A$3:A$52,"&lt;&gt;"&amp;A!M$8)+ROW(67:67)))-2),"")</f>
        <v/>
      </c>
    </row>
  </sheetData>
  <phoneticPr fontId="1" type="noConversion"/>
  <conditionalFormatting sqref="E9:H13">
    <cfRule type="expression" dxfId="28" priority="39">
      <formula>MATCH($D9,data_pino,0)&gt;0</formula>
    </cfRule>
  </conditionalFormatting>
  <conditionalFormatting sqref="E16:H20">
    <cfRule type="expression" dxfId="27" priority="40">
      <formula>MATCH($D16,data_christine,0)&gt;0</formula>
    </cfRule>
  </conditionalFormatting>
  <conditionalFormatting sqref="E9:H22">
    <cfRule type="expression" dxfId="26" priority="34">
      <formula>NOT(ISERR(SEARCH($H$2,E9,1)))</formula>
    </cfRule>
  </conditionalFormatting>
  <conditionalFormatting sqref="E9:H13 E16:H20">
    <cfRule type="expression" dxfId="25" priority="26">
      <formula>COUNTIF(dataferm,$D8)&gt;0</formula>
    </cfRule>
  </conditionalFormatting>
  <conditionalFormatting sqref="D9:H13 D16:H20">
    <cfRule type="expression" dxfId="24" priority="27">
      <formula>COUNTIF(dataform,$D9)&gt;0</formula>
    </cfRule>
  </conditionalFormatting>
  <conditionalFormatting sqref="E26:H30">
    <cfRule type="expression" dxfId="23" priority="24">
      <formula>MATCH($D26,data_pino,0)&gt;0</formula>
    </cfRule>
  </conditionalFormatting>
  <conditionalFormatting sqref="E33:H37">
    <cfRule type="expression" dxfId="22" priority="25">
      <formula>MATCH($D33,data_christine,0)&gt;0</formula>
    </cfRule>
  </conditionalFormatting>
  <conditionalFormatting sqref="E26:H37">
    <cfRule type="expression" dxfId="21" priority="23">
      <formula>NOT(ISERR(SEARCH($H$2,E26,1)))</formula>
    </cfRule>
  </conditionalFormatting>
  <conditionalFormatting sqref="E26:H30 E33:H37">
    <cfRule type="expression" dxfId="20" priority="21">
      <formula>COUNTIF(dataferm,$D25)&gt;0</formula>
    </cfRule>
  </conditionalFormatting>
  <conditionalFormatting sqref="D26:H30 D33:H37">
    <cfRule type="expression" dxfId="19" priority="22">
      <formula>COUNTIF(dataform,$D26)&gt;0</formula>
    </cfRule>
  </conditionalFormatting>
  <conditionalFormatting sqref="E43:H47">
    <cfRule type="expression" dxfId="18" priority="9">
      <formula>MATCH($D43,data_pino,0)&gt;0</formula>
    </cfRule>
  </conditionalFormatting>
  <conditionalFormatting sqref="E50:H54">
    <cfRule type="expression" dxfId="17" priority="10">
      <formula>MATCH($D50,data_christine,0)&gt;0</formula>
    </cfRule>
  </conditionalFormatting>
  <conditionalFormatting sqref="E43:H54">
    <cfRule type="expression" dxfId="16" priority="8">
      <formula>NOT(ISERR(SEARCH($H$2,E43,1)))</formula>
    </cfRule>
  </conditionalFormatting>
  <conditionalFormatting sqref="E43:H47 E50:H54">
    <cfRule type="expression" dxfId="15" priority="6">
      <formula>COUNTIF(dataferm,$D42)&gt;0</formula>
    </cfRule>
  </conditionalFormatting>
  <conditionalFormatting sqref="D43:H47 D50:H54">
    <cfRule type="expression" dxfId="14" priority="7">
      <formula>COUNTIF(dataform,$D43)&gt;0</formula>
    </cfRule>
  </conditionalFormatting>
  <conditionalFormatting sqref="E60:H64">
    <cfRule type="expression" dxfId="13" priority="4">
      <formula>MATCH($D60,data_pino,0)&gt;0</formula>
    </cfRule>
  </conditionalFormatting>
  <conditionalFormatting sqref="E67:H71">
    <cfRule type="expression" dxfId="12" priority="5">
      <formula>MATCH($D67,data_christine,0)&gt;0</formula>
    </cfRule>
  </conditionalFormatting>
  <conditionalFormatting sqref="E60:H71">
    <cfRule type="expression" dxfId="11" priority="3">
      <formula>NOT(ISERR(SEARCH($H$2,E60,1)))</formula>
    </cfRule>
  </conditionalFormatting>
  <conditionalFormatting sqref="E60:H64 E67:H71">
    <cfRule type="expression" dxfId="10" priority="1">
      <formula>COUNTIF(dataferm,$D59)&gt;0</formula>
    </cfRule>
  </conditionalFormatting>
  <conditionalFormatting sqref="D60:H64 D67:H71">
    <cfRule type="expression" dxfId="9" priority="2">
      <formula>COUNTIF(dataform,$D60)&gt;0</formula>
    </cfRule>
  </conditionalFormatting>
  <dataValidations count="3">
    <dataValidation type="list" allowBlank="1" showInputMessage="1" showErrorMessage="1" sqref="H2" xr:uid="{00000000-0002-0000-0000-000000000000}">
      <formula1>datacola</formula1>
    </dataValidation>
    <dataValidation type="list" allowBlank="1" showInputMessage="1" showErrorMessage="1" sqref="E6" xr:uid="{00000000-0002-0000-0000-000001000000}">
      <formula1>semaines</formula1>
    </dataValidation>
    <dataValidation type="list" allowBlank="1" showInputMessage="1" showErrorMessage="1" sqref="E1" xr:uid="{00000000-0002-0000-0000-000002000000}">
      <formula1>sports</formula1>
    </dataValidation>
  </dataValidations>
  <pageMargins left="0.11811023622047245" right="0.11811023622047245" top="0.15748031496062992" bottom="0.15748031496062992" header="0.31496062992125984" footer="0.31496062992125984"/>
  <pageSetup paperSize="9" scale="73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53"/>
  <sheetViews>
    <sheetView showGridLines="0" workbookViewId="0">
      <selection activeCell="B41" sqref="B41"/>
    </sheetView>
  </sheetViews>
  <sheetFormatPr baseColWidth="10" defaultRowHeight="12.75" x14ac:dyDescent="0.2"/>
  <cols>
    <col min="1" max="1" width="10.42578125" style="25" customWidth="1"/>
    <col min="2" max="2" width="16.28515625" style="4" bestFit="1" customWidth="1"/>
    <col min="3" max="3" width="12.42578125" style="4" bestFit="1" customWidth="1"/>
    <col min="4" max="5" width="11.42578125" style="25"/>
    <col min="6" max="16384" width="11.42578125" style="4"/>
  </cols>
  <sheetData>
    <row r="2" spans="1:5" x14ac:dyDescent="0.2">
      <c r="A2" s="25" t="s">
        <v>51</v>
      </c>
      <c r="B2" s="4" t="s">
        <v>46</v>
      </c>
      <c r="C2" s="4" t="s">
        <v>50</v>
      </c>
      <c r="D2" s="25" t="s">
        <v>24</v>
      </c>
      <c r="E2" s="25" t="s">
        <v>25</v>
      </c>
    </row>
    <row r="3" spans="1:5" x14ac:dyDescent="0.2">
      <c r="A3" s="26" t="s">
        <v>15</v>
      </c>
      <c r="B3" s="27" t="s">
        <v>10</v>
      </c>
      <c r="C3" s="27" t="s">
        <v>17</v>
      </c>
      <c r="D3" s="29">
        <v>42041</v>
      </c>
      <c r="E3" s="29">
        <v>43237</v>
      </c>
    </row>
    <row r="4" spans="1:5" x14ac:dyDescent="0.2">
      <c r="A4" s="26" t="s">
        <v>16</v>
      </c>
      <c r="B4" s="27" t="s">
        <v>11</v>
      </c>
      <c r="C4" s="27" t="s">
        <v>19</v>
      </c>
      <c r="D4" s="30">
        <v>39896</v>
      </c>
      <c r="E4" s="30"/>
    </row>
    <row r="5" spans="1:5" x14ac:dyDescent="0.2">
      <c r="A5" s="26" t="s">
        <v>15</v>
      </c>
      <c r="B5" s="27" t="s">
        <v>27</v>
      </c>
      <c r="C5" s="27" t="s">
        <v>18</v>
      </c>
      <c r="D5" s="30">
        <v>42948</v>
      </c>
      <c r="E5" s="30">
        <v>43346</v>
      </c>
    </row>
    <row r="6" spans="1:5" x14ac:dyDescent="0.2">
      <c r="A6" s="26" t="s">
        <v>16</v>
      </c>
      <c r="B6" s="27" t="s">
        <v>1</v>
      </c>
      <c r="C6" s="27" t="s">
        <v>20</v>
      </c>
      <c r="D6" s="30">
        <v>42845</v>
      </c>
      <c r="E6" s="30">
        <v>44581</v>
      </c>
    </row>
    <row r="7" spans="1:5" x14ac:dyDescent="0.2">
      <c r="A7" s="26" t="s">
        <v>16</v>
      </c>
      <c r="B7" s="27" t="s">
        <v>2</v>
      </c>
      <c r="C7" s="27" t="s">
        <v>21</v>
      </c>
      <c r="D7" s="30">
        <v>39002</v>
      </c>
      <c r="E7" s="30">
        <v>44560</v>
      </c>
    </row>
    <row r="8" spans="1:5" x14ac:dyDescent="0.2">
      <c r="A8" s="26" t="s">
        <v>16</v>
      </c>
      <c r="B8" s="27" t="s">
        <v>3</v>
      </c>
      <c r="C8" s="27" t="s">
        <v>22</v>
      </c>
      <c r="D8" s="30">
        <v>41289</v>
      </c>
      <c r="E8" s="30"/>
    </row>
    <row r="9" spans="1:5" x14ac:dyDescent="0.2">
      <c r="A9" s="75" t="s">
        <v>15</v>
      </c>
      <c r="B9" s="76" t="s">
        <v>4</v>
      </c>
      <c r="C9" s="76" t="s">
        <v>23</v>
      </c>
      <c r="D9" s="77">
        <v>41145</v>
      </c>
      <c r="E9" s="77">
        <v>43004</v>
      </c>
    </row>
    <row r="10" spans="1:5" s="32" customFormat="1" x14ac:dyDescent="0.2">
      <c r="A10" s="31"/>
      <c r="D10" s="31"/>
      <c r="E10" s="31"/>
    </row>
    <row r="11" spans="1:5" s="32" customFormat="1" x14ac:dyDescent="0.2">
      <c r="A11" s="31"/>
      <c r="D11" s="31"/>
      <c r="E11" s="31"/>
    </row>
    <row r="12" spans="1:5" s="32" customFormat="1" x14ac:dyDescent="0.2">
      <c r="A12" s="31"/>
      <c r="D12" s="31"/>
      <c r="E12" s="31"/>
    </row>
    <row r="13" spans="1:5" s="32" customFormat="1" x14ac:dyDescent="0.2">
      <c r="A13" s="31"/>
      <c r="D13" s="31"/>
      <c r="E13" s="31"/>
    </row>
    <row r="14" spans="1:5" s="32" customFormat="1" x14ac:dyDescent="0.2">
      <c r="A14" s="31"/>
      <c r="D14" s="31"/>
      <c r="E14" s="31"/>
    </row>
    <row r="15" spans="1:5" s="32" customFormat="1" x14ac:dyDescent="0.2">
      <c r="A15" s="31"/>
      <c r="D15" s="31"/>
      <c r="E15" s="31"/>
    </row>
    <row r="16" spans="1:5" s="32" customFormat="1" x14ac:dyDescent="0.2">
      <c r="A16" s="31"/>
      <c r="D16" s="31"/>
      <c r="E16" s="31"/>
    </row>
    <row r="17" spans="1:5" s="32" customFormat="1" x14ac:dyDescent="0.2">
      <c r="A17" s="31"/>
      <c r="D17" s="31"/>
      <c r="E17" s="31"/>
    </row>
    <row r="18" spans="1:5" s="32" customFormat="1" x14ac:dyDescent="0.2">
      <c r="A18" s="31"/>
      <c r="D18" s="31"/>
      <c r="E18" s="31"/>
    </row>
    <row r="19" spans="1:5" s="32" customFormat="1" x14ac:dyDescent="0.2">
      <c r="A19" s="31"/>
      <c r="D19" s="31"/>
      <c r="E19" s="31"/>
    </row>
    <row r="20" spans="1:5" s="32" customFormat="1" x14ac:dyDescent="0.2">
      <c r="A20" s="31"/>
      <c r="D20" s="31"/>
      <c r="E20" s="31"/>
    </row>
    <row r="21" spans="1:5" s="32" customFormat="1" x14ac:dyDescent="0.2">
      <c r="A21" s="31"/>
      <c r="D21" s="31"/>
      <c r="E21" s="31"/>
    </row>
    <row r="22" spans="1:5" s="32" customFormat="1" x14ac:dyDescent="0.2">
      <c r="A22" s="31"/>
      <c r="D22" s="31"/>
      <c r="E22" s="31"/>
    </row>
    <row r="23" spans="1:5" s="32" customFormat="1" x14ac:dyDescent="0.2">
      <c r="A23" s="31"/>
      <c r="D23" s="31"/>
      <c r="E23" s="31"/>
    </row>
    <row r="24" spans="1:5" s="32" customFormat="1" x14ac:dyDescent="0.2">
      <c r="A24" s="31"/>
      <c r="D24" s="31"/>
      <c r="E24" s="31"/>
    </row>
    <row r="25" spans="1:5" s="32" customFormat="1" x14ac:dyDescent="0.2">
      <c r="A25" s="31"/>
      <c r="D25" s="31"/>
      <c r="E25" s="31"/>
    </row>
    <row r="26" spans="1:5" s="32" customFormat="1" x14ac:dyDescent="0.2">
      <c r="A26" s="31"/>
      <c r="D26" s="31"/>
      <c r="E26" s="31"/>
    </row>
    <row r="27" spans="1:5" s="32" customFormat="1" x14ac:dyDescent="0.2">
      <c r="A27" s="31"/>
      <c r="D27" s="31"/>
      <c r="E27" s="31"/>
    </row>
    <row r="28" spans="1:5" s="32" customFormat="1" x14ac:dyDescent="0.2">
      <c r="A28" s="31"/>
      <c r="D28" s="31"/>
      <c r="E28" s="31"/>
    </row>
    <row r="29" spans="1:5" s="32" customFormat="1" x14ac:dyDescent="0.2">
      <c r="A29" s="31"/>
      <c r="D29" s="31"/>
      <c r="E29" s="31"/>
    </row>
    <row r="30" spans="1:5" s="32" customFormat="1" x14ac:dyDescent="0.2">
      <c r="A30" s="31"/>
      <c r="D30" s="31"/>
      <c r="E30" s="31"/>
    </row>
    <row r="31" spans="1:5" s="32" customFormat="1" x14ac:dyDescent="0.2">
      <c r="A31" s="31"/>
      <c r="D31" s="31"/>
      <c r="E31" s="31"/>
    </row>
    <row r="32" spans="1:5" s="32" customFormat="1" x14ac:dyDescent="0.2">
      <c r="A32" s="31"/>
      <c r="D32" s="31"/>
      <c r="E32" s="31"/>
    </row>
    <row r="33" spans="1:5" s="32" customFormat="1" x14ac:dyDescent="0.2">
      <c r="A33" s="31"/>
      <c r="D33" s="31"/>
      <c r="E33" s="31"/>
    </row>
    <row r="34" spans="1:5" s="32" customFormat="1" x14ac:dyDescent="0.2">
      <c r="A34" s="31"/>
      <c r="D34" s="31"/>
      <c r="E34" s="31"/>
    </row>
    <row r="35" spans="1:5" s="32" customFormat="1" x14ac:dyDescent="0.2">
      <c r="A35" s="31"/>
      <c r="D35" s="31"/>
      <c r="E35" s="31"/>
    </row>
    <row r="36" spans="1:5" s="32" customFormat="1" x14ac:dyDescent="0.2">
      <c r="A36" s="31"/>
      <c r="D36" s="31"/>
      <c r="E36" s="31"/>
    </row>
    <row r="37" spans="1:5" s="32" customFormat="1" x14ac:dyDescent="0.2">
      <c r="A37" s="31"/>
      <c r="D37" s="31"/>
      <c r="E37" s="31"/>
    </row>
    <row r="38" spans="1:5" s="32" customFormat="1" x14ac:dyDescent="0.2">
      <c r="A38" s="31"/>
      <c r="D38" s="31"/>
      <c r="E38" s="31"/>
    </row>
    <row r="39" spans="1:5" s="32" customFormat="1" x14ac:dyDescent="0.2">
      <c r="A39" s="31"/>
      <c r="D39" s="31"/>
      <c r="E39" s="31"/>
    </row>
    <row r="40" spans="1:5" s="32" customFormat="1" x14ac:dyDescent="0.2">
      <c r="A40" s="31"/>
      <c r="D40" s="31"/>
      <c r="E40" s="31"/>
    </row>
    <row r="41" spans="1:5" s="32" customFormat="1" x14ac:dyDescent="0.2">
      <c r="A41" s="31"/>
      <c r="D41" s="31"/>
      <c r="E41" s="31"/>
    </row>
    <row r="42" spans="1:5" s="32" customFormat="1" x14ac:dyDescent="0.2">
      <c r="A42" s="31"/>
      <c r="D42" s="31"/>
      <c r="E42" s="31"/>
    </row>
    <row r="43" spans="1:5" s="32" customFormat="1" x14ac:dyDescent="0.2">
      <c r="A43" s="31"/>
      <c r="D43" s="31"/>
      <c r="E43" s="31"/>
    </row>
    <row r="44" spans="1:5" s="32" customFormat="1" x14ac:dyDescent="0.2">
      <c r="A44" s="31"/>
      <c r="D44" s="31"/>
      <c r="E44" s="31"/>
    </row>
    <row r="45" spans="1:5" s="32" customFormat="1" x14ac:dyDescent="0.2">
      <c r="A45" s="31"/>
      <c r="D45" s="31"/>
      <c r="E45" s="31"/>
    </row>
    <row r="46" spans="1:5" s="32" customFormat="1" x14ac:dyDescent="0.2">
      <c r="A46" s="31"/>
      <c r="D46" s="31"/>
      <c r="E46" s="31"/>
    </row>
    <row r="47" spans="1:5" s="32" customFormat="1" x14ac:dyDescent="0.2">
      <c r="A47" s="31"/>
      <c r="D47" s="31"/>
      <c r="E47" s="31"/>
    </row>
    <row r="48" spans="1:5" s="32" customFormat="1" x14ac:dyDescent="0.2">
      <c r="A48" s="31"/>
      <c r="D48" s="31"/>
      <c r="E48" s="31"/>
    </row>
    <row r="49" spans="1:5" s="32" customFormat="1" x14ac:dyDescent="0.2">
      <c r="A49" s="31"/>
      <c r="D49" s="31"/>
      <c r="E49" s="31"/>
    </row>
    <row r="50" spans="1:5" s="32" customFormat="1" x14ac:dyDescent="0.2">
      <c r="A50" s="31"/>
      <c r="D50" s="31"/>
      <c r="E50" s="31"/>
    </row>
    <row r="51" spans="1:5" s="32" customFormat="1" x14ac:dyDescent="0.2">
      <c r="A51" s="31"/>
      <c r="D51" s="31"/>
      <c r="E51" s="31"/>
    </row>
    <row r="52" spans="1:5" s="32" customFormat="1" x14ac:dyDescent="0.2">
      <c r="A52" s="31"/>
      <c r="D52" s="31"/>
      <c r="E52" s="31"/>
    </row>
    <row r="53" spans="1:5" s="32" customFormat="1" x14ac:dyDescent="0.2">
      <c r="A53" s="31"/>
      <c r="D53" s="31"/>
      <c r="E53" s="3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1:W41"/>
  <sheetViews>
    <sheetView showGridLines="0" zoomScale="80" zoomScaleNormal="80" workbookViewId="0">
      <selection activeCell="T2" sqref="T2"/>
    </sheetView>
  </sheetViews>
  <sheetFormatPr baseColWidth="10" defaultRowHeight="15" x14ac:dyDescent="0.25"/>
  <cols>
    <col min="4" max="5" width="11.42578125" style="3"/>
    <col min="6" max="6" width="32.85546875" bestFit="1" customWidth="1"/>
    <col min="7" max="7" width="12.42578125" customWidth="1"/>
    <col min="13" max="17" width="11.42578125" style="1"/>
    <col min="23" max="23" width="42" bestFit="1" customWidth="1"/>
  </cols>
  <sheetData>
    <row r="1" spans="3:23" x14ac:dyDescent="0.25">
      <c r="C1" s="1"/>
      <c r="D1" s="8"/>
      <c r="F1" s="24"/>
      <c r="T1" t="s">
        <v>45</v>
      </c>
      <c r="U1" t="s">
        <v>46</v>
      </c>
      <c r="V1" t="s">
        <v>47</v>
      </c>
      <c r="W1" t="s">
        <v>48</v>
      </c>
    </row>
    <row r="2" spans="3:23" x14ac:dyDescent="0.25">
      <c r="C2" s="11"/>
      <c r="D2" s="10"/>
      <c r="F2" s="12"/>
      <c r="G2" s="68"/>
      <c r="H2" s="69"/>
      <c r="I2" s="72"/>
      <c r="J2" s="73"/>
      <c r="K2" s="72"/>
      <c r="L2" s="73"/>
      <c r="M2" s="72"/>
      <c r="N2" s="73"/>
      <c r="O2" s="72"/>
      <c r="P2" s="73"/>
      <c r="Q2" s="72"/>
      <c r="R2" s="73"/>
      <c r="T2" t="s">
        <v>37</v>
      </c>
      <c r="U2" t="s">
        <v>41</v>
      </c>
      <c r="V2" s="66">
        <v>44564</v>
      </c>
      <c r="W2" t="str">
        <f t="shared" ref="W2:W5" si="0">TEXT(V2,IF(MONTH(V2+6)=MONTH(V2),"jj","jj mmmm"))&amp;" au "&amp;TEXT(V2+6,"jj mmmm aaaa")</f>
        <v>03 au 09 janvier 2022</v>
      </c>
    </row>
    <row r="3" spans="3:23" x14ac:dyDescent="0.25">
      <c r="C3" s="9"/>
      <c r="D3" s="10"/>
      <c r="F3" s="12"/>
      <c r="G3" s="68"/>
      <c r="H3" s="69"/>
      <c r="I3" s="68"/>
      <c r="J3" s="69"/>
      <c r="K3" s="68"/>
      <c r="L3" s="69"/>
      <c r="M3" s="68"/>
      <c r="N3" s="69"/>
      <c r="O3" s="68"/>
      <c r="P3" s="69"/>
      <c r="Q3" s="68"/>
      <c r="R3" s="69"/>
      <c r="T3" t="s">
        <v>38</v>
      </c>
      <c r="U3" t="s">
        <v>42</v>
      </c>
      <c r="V3" s="66">
        <v>44592</v>
      </c>
      <c r="W3" t="str">
        <f t="shared" si="0"/>
        <v>31 janvier au 06 février 2022</v>
      </c>
    </row>
    <row r="4" spans="3:23" x14ac:dyDescent="0.25">
      <c r="C4" s="9"/>
      <c r="D4" s="10"/>
      <c r="F4" s="12"/>
      <c r="G4" s="68"/>
      <c r="H4" s="69"/>
      <c r="I4" s="74"/>
      <c r="J4" s="73"/>
      <c r="K4" s="74"/>
      <c r="L4" s="73"/>
      <c r="M4" s="74"/>
      <c r="N4" s="73"/>
      <c r="O4" s="74"/>
      <c r="P4" s="73"/>
      <c r="Q4" s="74"/>
      <c r="R4" s="73"/>
      <c r="T4" t="s">
        <v>39</v>
      </c>
      <c r="U4" t="s">
        <v>44</v>
      </c>
      <c r="V4" s="66">
        <v>44621</v>
      </c>
      <c r="W4" t="str">
        <f t="shared" si="0"/>
        <v>01 au 07 mars 2022</v>
      </c>
    </row>
    <row r="5" spans="3:23" x14ac:dyDescent="0.25">
      <c r="C5" s="9"/>
      <c r="D5" s="10"/>
      <c r="F5" s="14"/>
      <c r="G5" s="70"/>
      <c r="H5" s="71"/>
      <c r="I5" s="70"/>
      <c r="J5" s="71"/>
      <c r="K5" s="70"/>
      <c r="L5" s="71"/>
      <c r="M5" s="70"/>
      <c r="N5" s="71"/>
      <c r="O5" s="70"/>
      <c r="P5" s="71"/>
      <c r="Q5" s="70"/>
      <c r="R5" s="71"/>
      <c r="T5" t="s">
        <v>40</v>
      </c>
      <c r="U5" t="s">
        <v>43</v>
      </c>
      <c r="V5" s="66">
        <v>44652</v>
      </c>
      <c r="W5" t="str">
        <f t="shared" si="0"/>
        <v>01 au 07 avril 2022</v>
      </c>
    </row>
    <row r="6" spans="3:23" x14ac:dyDescent="0.25">
      <c r="C6" s="9"/>
      <c r="D6" s="10"/>
      <c r="G6" s="16"/>
      <c r="H6" s="16"/>
      <c r="I6" s="16"/>
      <c r="J6" s="16"/>
      <c r="K6" s="16"/>
      <c r="L6" s="15"/>
      <c r="M6" s="2"/>
      <c r="N6" s="2"/>
      <c r="O6" s="2"/>
      <c r="P6" s="2"/>
      <c r="Q6" s="2"/>
      <c r="R6" s="17"/>
    </row>
    <row r="7" spans="3:23" x14ac:dyDescent="0.25">
      <c r="C7" s="9"/>
      <c r="D7" s="10"/>
      <c r="G7" s="18"/>
      <c r="H7" s="19"/>
      <c r="I7" s="20"/>
      <c r="J7" s="19"/>
      <c r="K7" s="21"/>
      <c r="L7" s="21"/>
      <c r="M7" s="21"/>
      <c r="N7" s="21"/>
      <c r="O7" s="21"/>
      <c r="P7" s="21"/>
      <c r="Q7" s="21"/>
      <c r="R7" s="22"/>
    </row>
    <row r="8" spans="3:23" x14ac:dyDescent="0.25">
      <c r="C8" s="9"/>
      <c r="D8" s="10"/>
      <c r="G8" s="18"/>
      <c r="H8" s="19"/>
      <c r="I8" s="23"/>
      <c r="J8" s="23"/>
      <c r="K8" s="21"/>
      <c r="L8" s="21"/>
      <c r="M8" s="21"/>
      <c r="N8" s="21"/>
      <c r="O8" s="21"/>
      <c r="P8" s="21"/>
      <c r="Q8" s="21"/>
      <c r="R8" s="22"/>
    </row>
    <row r="9" spans="3:23" x14ac:dyDescent="0.25">
      <c r="C9" s="9"/>
      <c r="D9" s="10"/>
      <c r="G9" s="18"/>
      <c r="H9" s="19"/>
      <c r="I9" s="23"/>
      <c r="J9" s="23"/>
      <c r="K9" s="21"/>
      <c r="L9" s="21"/>
      <c r="M9" s="21"/>
      <c r="N9" s="21"/>
      <c r="O9" s="21"/>
      <c r="P9" s="21"/>
      <c r="Q9" s="21"/>
      <c r="R9" s="22"/>
    </row>
    <row r="10" spans="3:23" x14ac:dyDescent="0.25">
      <c r="C10" s="9"/>
      <c r="D10" s="10"/>
      <c r="G10" s="18"/>
      <c r="H10" s="21"/>
      <c r="I10" s="23"/>
      <c r="J10" s="23"/>
      <c r="K10" s="21"/>
      <c r="L10" s="21"/>
      <c r="M10" s="21"/>
      <c r="N10" s="21"/>
      <c r="O10" s="21"/>
      <c r="P10" s="21"/>
      <c r="Q10" s="21"/>
      <c r="R10" s="22"/>
    </row>
    <row r="11" spans="3:23" x14ac:dyDescent="0.25">
      <c r="C11" s="9"/>
      <c r="D11" s="10"/>
      <c r="G11" s="18"/>
      <c r="H11" s="21"/>
      <c r="I11" s="23"/>
      <c r="J11" s="23"/>
      <c r="K11" s="21"/>
      <c r="L11" s="21"/>
      <c r="M11" s="23"/>
      <c r="N11" s="23"/>
      <c r="O11" s="21"/>
      <c r="P11" s="21"/>
      <c r="Q11" s="23"/>
      <c r="R11" s="22"/>
    </row>
    <row r="12" spans="3:23" x14ac:dyDescent="0.25">
      <c r="C12" s="9"/>
      <c r="D12" s="10"/>
      <c r="G12" s="18"/>
      <c r="H12" s="21"/>
      <c r="I12" s="20"/>
      <c r="J12" s="20"/>
      <c r="K12" s="21"/>
      <c r="L12" s="21"/>
      <c r="M12" s="21"/>
      <c r="N12" s="21"/>
      <c r="O12" s="21"/>
      <c r="P12" s="21"/>
      <c r="Q12" s="21"/>
      <c r="R12" s="22"/>
    </row>
    <row r="13" spans="3:23" x14ac:dyDescent="0.25">
      <c r="C13" s="9"/>
      <c r="D13" s="10"/>
      <c r="G13" s="18"/>
      <c r="H13" s="21"/>
      <c r="I13" s="23"/>
      <c r="J13" s="23"/>
      <c r="K13" s="21"/>
      <c r="L13" s="21"/>
      <c r="M13" s="21"/>
      <c r="N13" s="21"/>
      <c r="O13" s="21"/>
      <c r="P13" s="21"/>
      <c r="Q13" s="21"/>
      <c r="R13" s="22"/>
    </row>
    <row r="14" spans="3:23" x14ac:dyDescent="0.25">
      <c r="C14" s="9"/>
      <c r="D14" s="10"/>
      <c r="G14" s="18"/>
      <c r="H14" s="21"/>
      <c r="I14" s="23"/>
      <c r="J14" s="23"/>
      <c r="K14" s="21"/>
      <c r="L14" s="21"/>
      <c r="M14" s="21"/>
      <c r="N14" s="21"/>
      <c r="O14" s="21"/>
      <c r="P14" s="21"/>
      <c r="Q14" s="21"/>
      <c r="R14" s="22"/>
    </row>
    <row r="15" spans="3:23" x14ac:dyDescent="0.25">
      <c r="C15" s="9"/>
      <c r="D15" s="10"/>
      <c r="G15" s="18"/>
      <c r="H15" s="21"/>
      <c r="I15" s="23"/>
      <c r="J15" s="23"/>
      <c r="K15" s="21"/>
      <c r="L15" s="21"/>
      <c r="M15" s="21"/>
      <c r="N15" s="21"/>
      <c r="O15" s="21"/>
      <c r="P15" s="21"/>
      <c r="Q15" s="21"/>
      <c r="R15" s="22"/>
    </row>
    <row r="16" spans="3:23" x14ac:dyDescent="0.25">
      <c r="C16" s="9"/>
      <c r="D16" s="10"/>
      <c r="G16" s="18"/>
      <c r="H16" s="21"/>
      <c r="I16" s="23"/>
      <c r="J16" s="23"/>
      <c r="K16" s="21"/>
      <c r="L16" s="21"/>
      <c r="M16" s="23"/>
      <c r="N16" s="23"/>
      <c r="O16" s="21"/>
      <c r="P16" s="21"/>
      <c r="Q16" s="23"/>
      <c r="R16" s="22"/>
    </row>
    <row r="17" spans="3:18" x14ac:dyDescent="0.25">
      <c r="C17" s="9"/>
      <c r="D17" s="10"/>
      <c r="G17" s="18"/>
      <c r="H17" s="21"/>
      <c r="I17" s="20"/>
      <c r="J17" s="20"/>
      <c r="K17" s="21"/>
      <c r="L17" s="21"/>
      <c r="M17" s="21"/>
      <c r="N17" s="21"/>
      <c r="O17" s="21"/>
      <c r="P17" s="21"/>
      <c r="Q17" s="21"/>
      <c r="R17" s="22"/>
    </row>
    <row r="18" spans="3:18" x14ac:dyDescent="0.25">
      <c r="C18" s="9"/>
      <c r="D18" s="10"/>
      <c r="G18" s="18"/>
      <c r="H18" s="21"/>
      <c r="I18" s="23"/>
      <c r="J18" s="23"/>
      <c r="K18" s="21"/>
      <c r="L18" s="21"/>
      <c r="M18" s="21"/>
      <c r="N18" s="21"/>
      <c r="O18" s="21"/>
      <c r="P18" s="21"/>
      <c r="Q18" s="21"/>
      <c r="R18" s="22"/>
    </row>
    <row r="19" spans="3:18" x14ac:dyDescent="0.25">
      <c r="C19" s="9"/>
      <c r="D19" s="10"/>
      <c r="G19" s="18"/>
      <c r="H19" s="21"/>
      <c r="I19" s="23"/>
      <c r="J19" s="23"/>
      <c r="K19" s="21"/>
      <c r="L19" s="21"/>
      <c r="M19" s="21"/>
      <c r="N19" s="21"/>
      <c r="O19" s="21"/>
      <c r="P19" s="21"/>
      <c r="Q19" s="21"/>
      <c r="R19" s="22"/>
    </row>
    <row r="20" spans="3:18" x14ac:dyDescent="0.25">
      <c r="C20" s="9"/>
      <c r="D20" s="13"/>
      <c r="G20" s="18"/>
      <c r="H20" s="21"/>
      <c r="I20" s="23"/>
      <c r="J20" s="23"/>
      <c r="K20" s="21"/>
      <c r="L20" s="21"/>
      <c r="M20" s="21"/>
      <c r="N20" s="21"/>
      <c r="O20" s="21"/>
      <c r="P20" s="21"/>
      <c r="Q20" s="21"/>
      <c r="R20" s="22"/>
    </row>
    <row r="21" spans="3:18" x14ac:dyDescent="0.25">
      <c r="C21" s="9"/>
      <c r="D21" s="13"/>
      <c r="G21" s="18"/>
      <c r="H21" s="21"/>
      <c r="I21" s="23"/>
      <c r="J21" s="23"/>
      <c r="K21" s="21"/>
      <c r="L21" s="21"/>
      <c r="M21" s="23"/>
      <c r="N21" s="23"/>
      <c r="O21" s="21"/>
      <c r="P21" s="21"/>
      <c r="Q21" s="23"/>
      <c r="R21" s="22"/>
    </row>
    <row r="22" spans="3:18" x14ac:dyDescent="0.25">
      <c r="G22" s="18"/>
      <c r="H22" s="21"/>
      <c r="I22" s="20"/>
      <c r="J22" s="20"/>
      <c r="K22" s="21"/>
      <c r="L22" s="21"/>
      <c r="M22" s="21"/>
      <c r="N22" s="21"/>
      <c r="O22" s="21"/>
      <c r="P22" s="21"/>
      <c r="Q22" s="21"/>
      <c r="R22" s="22"/>
    </row>
    <row r="23" spans="3:18" x14ac:dyDescent="0.25">
      <c r="G23" s="18"/>
      <c r="H23" s="21"/>
      <c r="I23" s="23"/>
      <c r="J23" s="23"/>
      <c r="K23" s="21"/>
      <c r="L23" s="21"/>
      <c r="M23" s="21"/>
      <c r="N23" s="21"/>
      <c r="O23" s="21"/>
      <c r="P23" s="21"/>
      <c r="Q23" s="21"/>
      <c r="R23" s="22"/>
    </row>
    <row r="24" spans="3:18" x14ac:dyDescent="0.25">
      <c r="G24" s="18"/>
      <c r="H24" s="21"/>
      <c r="I24" s="23"/>
      <c r="J24" s="23"/>
      <c r="K24" s="21"/>
      <c r="L24" s="21"/>
      <c r="M24" s="21"/>
      <c r="N24" s="21"/>
      <c r="O24" s="21"/>
      <c r="P24" s="21"/>
      <c r="Q24" s="21"/>
      <c r="R24" s="22"/>
    </row>
    <row r="25" spans="3:18" x14ac:dyDescent="0.25">
      <c r="G25" s="18"/>
      <c r="H25" s="21"/>
      <c r="I25" s="23"/>
      <c r="J25" s="23"/>
      <c r="K25" s="21"/>
      <c r="L25" s="21"/>
      <c r="M25" s="21"/>
      <c r="N25" s="21"/>
      <c r="O25" s="21"/>
      <c r="P25" s="21"/>
      <c r="Q25" s="21"/>
      <c r="R25" s="22"/>
    </row>
    <row r="26" spans="3:18" x14ac:dyDescent="0.25">
      <c r="G26" s="18"/>
      <c r="H26" s="21"/>
      <c r="I26" s="23"/>
      <c r="J26" s="23"/>
      <c r="K26" s="21"/>
      <c r="L26" s="21"/>
      <c r="M26" s="23"/>
      <c r="N26" s="23"/>
      <c r="O26" s="21"/>
      <c r="P26" s="21"/>
      <c r="Q26" s="23"/>
      <c r="R26" s="22"/>
    </row>
    <row r="27" spans="3:18" x14ac:dyDescent="0.25">
      <c r="G27" s="18"/>
      <c r="H27" s="21"/>
      <c r="I27" s="20"/>
      <c r="J27" s="20"/>
      <c r="K27" s="21"/>
      <c r="L27" s="21"/>
      <c r="M27" s="21"/>
      <c r="N27" s="21"/>
      <c r="O27" s="21"/>
      <c r="P27" s="21"/>
      <c r="Q27" s="21"/>
      <c r="R27" s="22"/>
    </row>
    <row r="28" spans="3:18" x14ac:dyDescent="0.25">
      <c r="G28" s="18"/>
      <c r="H28" s="21"/>
      <c r="I28" s="23"/>
      <c r="J28" s="23"/>
      <c r="K28" s="21"/>
      <c r="L28" s="21"/>
      <c r="M28" s="21"/>
      <c r="N28" s="21"/>
      <c r="O28" s="21"/>
      <c r="P28" s="21"/>
      <c r="Q28" s="21"/>
      <c r="R28" s="22"/>
    </row>
    <row r="29" spans="3:18" x14ac:dyDescent="0.25">
      <c r="G29" s="18"/>
      <c r="H29" s="21"/>
      <c r="I29" s="23"/>
      <c r="J29" s="23"/>
      <c r="K29" s="21"/>
      <c r="L29" s="21"/>
      <c r="M29" s="21"/>
      <c r="N29" s="21"/>
      <c r="O29" s="21"/>
      <c r="P29" s="21"/>
      <c r="Q29" s="21"/>
      <c r="R29" s="22"/>
    </row>
    <row r="30" spans="3:18" x14ac:dyDescent="0.25">
      <c r="G30" s="18"/>
      <c r="H30" s="21"/>
      <c r="I30" s="23"/>
      <c r="J30" s="23"/>
      <c r="K30" s="21"/>
      <c r="L30" s="21"/>
      <c r="M30" s="21"/>
      <c r="N30" s="21"/>
      <c r="O30" s="21"/>
      <c r="P30" s="21"/>
      <c r="Q30" s="21"/>
      <c r="R30" s="22"/>
    </row>
    <row r="31" spans="3:18" x14ac:dyDescent="0.25">
      <c r="G31" s="18"/>
      <c r="H31" s="21"/>
      <c r="I31" s="23"/>
      <c r="J31" s="23"/>
      <c r="K31" s="21"/>
      <c r="L31" s="21"/>
      <c r="M31" s="23"/>
      <c r="N31" s="23"/>
      <c r="O31" s="21"/>
      <c r="P31" s="21"/>
      <c r="Q31" s="23"/>
      <c r="R31" s="22"/>
    </row>
    <row r="32" spans="3:18" x14ac:dyDescent="0.25">
      <c r="G32" s="18"/>
      <c r="H32" s="21"/>
      <c r="I32" s="20"/>
      <c r="J32" s="20"/>
      <c r="K32" s="21"/>
      <c r="L32" s="21"/>
      <c r="M32" s="21"/>
      <c r="N32" s="21"/>
      <c r="O32" s="21"/>
      <c r="P32" s="21"/>
      <c r="Q32" s="21"/>
      <c r="R32" s="22"/>
    </row>
    <row r="33" spans="7:18" x14ac:dyDescent="0.25">
      <c r="G33" s="18"/>
      <c r="H33" s="21"/>
      <c r="I33" s="23"/>
      <c r="J33" s="23"/>
      <c r="K33" s="21"/>
      <c r="L33" s="21"/>
      <c r="M33" s="21"/>
      <c r="N33" s="21"/>
      <c r="O33" s="21"/>
      <c r="P33" s="21"/>
      <c r="Q33" s="21"/>
      <c r="R33" s="22"/>
    </row>
    <row r="34" spans="7:18" x14ac:dyDescent="0.25">
      <c r="G34" s="18"/>
      <c r="H34" s="21"/>
      <c r="I34" s="23"/>
      <c r="J34" s="23"/>
      <c r="K34" s="21"/>
      <c r="L34" s="21"/>
      <c r="M34" s="21"/>
      <c r="N34" s="21"/>
      <c r="O34" s="21"/>
      <c r="P34" s="21"/>
      <c r="Q34" s="21"/>
      <c r="R34" s="22"/>
    </row>
    <row r="35" spans="7:18" x14ac:dyDescent="0.25">
      <c r="G35" s="18"/>
      <c r="H35" s="21"/>
      <c r="I35" s="23"/>
      <c r="J35" s="23"/>
      <c r="K35" s="21"/>
      <c r="L35" s="21"/>
      <c r="M35" s="21"/>
      <c r="N35" s="21"/>
      <c r="O35" s="21"/>
      <c r="P35" s="21"/>
      <c r="Q35" s="21"/>
      <c r="R35" s="22"/>
    </row>
    <row r="36" spans="7:18" x14ac:dyDescent="0.25">
      <c r="G36" s="18"/>
      <c r="H36" s="21"/>
      <c r="I36" s="23"/>
      <c r="J36" s="23"/>
      <c r="K36" s="21"/>
      <c r="L36" s="21"/>
      <c r="M36" s="23"/>
      <c r="N36" s="23"/>
      <c r="O36" s="21"/>
      <c r="P36" s="21"/>
      <c r="Q36" s="23"/>
      <c r="R36" s="22"/>
    </row>
    <row r="37" spans="7:18" x14ac:dyDescent="0.25">
      <c r="G37" s="18"/>
      <c r="H37" s="21"/>
      <c r="I37" s="20"/>
      <c r="J37" s="20"/>
      <c r="K37" s="21"/>
      <c r="L37" s="21"/>
      <c r="M37" s="21"/>
      <c r="N37" s="21"/>
      <c r="O37" s="21"/>
      <c r="P37" s="21"/>
      <c r="Q37" s="21"/>
      <c r="R37" s="22"/>
    </row>
    <row r="38" spans="7:18" x14ac:dyDescent="0.25">
      <c r="G38" s="18"/>
      <c r="H38" s="21"/>
      <c r="I38" s="23"/>
      <c r="J38" s="23"/>
      <c r="K38" s="21"/>
      <c r="L38" s="21"/>
      <c r="M38" s="21"/>
      <c r="N38" s="21"/>
      <c r="O38" s="21"/>
      <c r="P38" s="21"/>
      <c r="Q38" s="21"/>
      <c r="R38" s="22"/>
    </row>
    <row r="39" spans="7:18" x14ac:dyDescent="0.25">
      <c r="G39" s="18"/>
      <c r="H39" s="21"/>
      <c r="I39" s="23"/>
      <c r="J39" s="23"/>
      <c r="K39" s="21"/>
      <c r="L39" s="21"/>
      <c r="M39" s="21"/>
      <c r="N39" s="21"/>
      <c r="O39" s="21"/>
      <c r="P39" s="21"/>
      <c r="Q39" s="21"/>
      <c r="R39" s="22"/>
    </row>
    <row r="40" spans="7:18" x14ac:dyDescent="0.25">
      <c r="G40" s="18"/>
      <c r="H40" s="21"/>
      <c r="I40" s="23"/>
      <c r="J40" s="23"/>
      <c r="K40" s="21"/>
      <c r="L40" s="21"/>
      <c r="M40" s="21"/>
      <c r="N40" s="21"/>
      <c r="O40" s="21"/>
      <c r="P40" s="21"/>
      <c r="Q40" s="21"/>
      <c r="R40" s="22"/>
    </row>
    <row r="41" spans="7:18" x14ac:dyDescent="0.25">
      <c r="G41" s="18"/>
      <c r="H41" s="21"/>
      <c r="I41" s="23"/>
      <c r="J41" s="23"/>
      <c r="K41" s="21"/>
      <c r="L41" s="21"/>
      <c r="M41" s="23"/>
      <c r="N41" s="23"/>
      <c r="O41" s="21"/>
      <c r="P41" s="21"/>
      <c r="Q41" s="23"/>
      <c r="R41" s="22"/>
    </row>
  </sheetData>
  <mergeCells count="24">
    <mergeCell ref="O2:P2"/>
    <mergeCell ref="O3:P3"/>
    <mergeCell ref="O4:P4"/>
    <mergeCell ref="O5:P5"/>
    <mergeCell ref="Q2:R2"/>
    <mergeCell ref="Q3:R3"/>
    <mergeCell ref="Q4:R4"/>
    <mergeCell ref="Q5:R5"/>
    <mergeCell ref="K2:L2"/>
    <mergeCell ref="K3:L3"/>
    <mergeCell ref="K4:L4"/>
    <mergeCell ref="K5:L5"/>
    <mergeCell ref="M2:N2"/>
    <mergeCell ref="M3:N3"/>
    <mergeCell ref="M4:N4"/>
    <mergeCell ref="M5:N5"/>
    <mergeCell ref="G2:H2"/>
    <mergeCell ref="G3:H3"/>
    <mergeCell ref="G4:H4"/>
    <mergeCell ref="G5:H5"/>
    <mergeCell ref="I2:J2"/>
    <mergeCell ref="I3:J3"/>
    <mergeCell ref="I4:J4"/>
    <mergeCell ref="I5:J5"/>
  </mergeCell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A</vt:lpstr>
      <vt:lpstr>B</vt:lpstr>
      <vt:lpstr>data</vt:lpstr>
      <vt:lpstr>data_christine</vt:lpstr>
      <vt:lpstr>data_nadine</vt:lpstr>
      <vt:lpstr>data_pino</vt:lpstr>
      <vt:lpstr>data_sylvain</vt:lpstr>
      <vt:lpstr>data_valentin</vt:lpstr>
      <vt:lpstr>data_véro</vt:lpstr>
      <vt:lpstr>datacola</vt:lpstr>
      <vt:lpstr>dataferm</vt:lpstr>
      <vt:lpstr>dataform</vt:lpstr>
      <vt:lpstr>datav</vt:lpstr>
      <vt:lpstr>L_Noms</vt:lpstr>
      <vt:lpstr>prénoms</vt:lpstr>
      <vt:lpstr>semaines</vt:lpstr>
      <vt:lpstr>sports</vt:lpstr>
      <vt:lpstr>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Chris_W10</cp:lastModifiedBy>
  <cp:lastPrinted>2022-01-23T15:29:35Z</cp:lastPrinted>
  <dcterms:created xsi:type="dcterms:W3CDTF">2022-01-21T20:18:05Z</dcterms:created>
  <dcterms:modified xsi:type="dcterms:W3CDTF">2022-03-06T18:11:09Z</dcterms:modified>
</cp:coreProperties>
</file>