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0" yWindow="495" windowWidth="28755" windowHeight="16440" activeTab="3"/>
  </bookViews>
  <sheets>
    <sheet name="Matin" sheetId="3" r:id="rId1"/>
    <sheet name="Après-midi" sheetId="4" r:id="rId2"/>
    <sheet name="Semaine" sheetId="2" r:id="rId3"/>
    <sheet name="Journée" sheetId="5" r:id="rId4"/>
    <sheet name="Dates" sheetId="6" r:id="rId5"/>
  </sheets>
  <definedNames>
    <definedName name="_xlnm._FilterDatabase" localSheetId="3" hidden="1">Journée!$A$2:$C$73</definedName>
    <definedName name="_xlnm._FilterDatabase" localSheetId="2" hidden="1">Semaine!$A$2:$C$74</definedName>
    <definedName name="Lundi20décembre">Semaine!$A$1:$E$73</definedName>
    <definedName name="Mardi21décembre">Semaine!$A$1:$C$73,Semaine!$F$1:$G$73</definedName>
    <definedName name="Mercredi22décembre">Semaine!$A$1:$C$73,Semaine!$H$1:$I$73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5" l="1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3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E3" i="2"/>
  <c r="C73" i="5" l="1"/>
  <c r="B73" i="5"/>
  <c r="C72" i="5"/>
  <c r="B72" i="5"/>
  <c r="C71" i="5"/>
  <c r="B71" i="5"/>
  <c r="C70" i="5"/>
  <c r="B70" i="5"/>
  <c r="C69" i="5"/>
  <c r="B69" i="5"/>
  <c r="C68" i="5"/>
  <c r="B68" i="5"/>
  <c r="C67" i="5"/>
  <c r="B67" i="5"/>
  <c r="C66" i="5"/>
  <c r="B66" i="5"/>
  <c r="C65" i="5"/>
  <c r="B65" i="5"/>
  <c r="C64" i="5"/>
  <c r="B64" i="5"/>
  <c r="C63" i="5"/>
  <c r="B63" i="5"/>
  <c r="C62" i="5"/>
  <c r="B62" i="5"/>
  <c r="C61" i="5"/>
  <c r="B61" i="5"/>
  <c r="C60" i="5"/>
  <c r="B60" i="5"/>
  <c r="C59" i="5"/>
  <c r="B59" i="5"/>
  <c r="C58" i="5"/>
  <c r="B58" i="5"/>
  <c r="C57" i="5"/>
  <c r="B57" i="5"/>
  <c r="C56" i="5"/>
  <c r="B56" i="5"/>
  <c r="C55" i="5"/>
  <c r="B55" i="5"/>
  <c r="C54" i="5"/>
  <c r="B54" i="5"/>
  <c r="C53" i="5"/>
  <c r="B53" i="5"/>
  <c r="C52" i="5"/>
  <c r="B52" i="5"/>
  <c r="C51" i="5"/>
  <c r="B51" i="5"/>
  <c r="C50" i="5"/>
  <c r="B50" i="5"/>
  <c r="C49" i="5"/>
  <c r="B49" i="5"/>
  <c r="C48" i="5"/>
  <c r="B48" i="5"/>
  <c r="C47" i="5"/>
  <c r="B47" i="5"/>
  <c r="C46" i="5"/>
  <c r="B46" i="5"/>
  <c r="C45" i="5"/>
  <c r="B45" i="5"/>
  <c r="C44" i="5"/>
  <c r="B44" i="5"/>
  <c r="C43" i="5"/>
  <c r="B43" i="5"/>
  <c r="C42" i="5"/>
  <c r="B42" i="5"/>
  <c r="C41" i="5"/>
  <c r="B41" i="5"/>
  <c r="C40" i="5"/>
  <c r="B40" i="5"/>
  <c r="C39" i="5"/>
  <c r="B39" i="5"/>
  <c r="C38" i="5"/>
  <c r="B38" i="5"/>
  <c r="C37" i="5"/>
  <c r="B37" i="5"/>
  <c r="C36" i="5"/>
  <c r="B36" i="5"/>
  <c r="C35" i="5"/>
  <c r="B35" i="5"/>
  <c r="C34" i="5"/>
  <c r="B34" i="5"/>
  <c r="C33" i="5"/>
  <c r="B33" i="5"/>
  <c r="C32" i="5"/>
  <c r="B32" i="5"/>
  <c r="C31" i="5"/>
  <c r="B31" i="5"/>
  <c r="C30" i="5"/>
  <c r="B30" i="5"/>
  <c r="C29" i="5"/>
  <c r="B29" i="5"/>
  <c r="C28" i="5"/>
  <c r="B28" i="5"/>
  <c r="C27" i="5"/>
  <c r="B27" i="5"/>
  <c r="C26" i="5"/>
  <c r="B26" i="5"/>
  <c r="C25" i="5"/>
  <c r="B25" i="5"/>
  <c r="C24" i="5"/>
  <c r="B24" i="5"/>
  <c r="C23" i="5"/>
  <c r="B23" i="5"/>
  <c r="C22" i="5"/>
  <c r="B22" i="5"/>
  <c r="C21" i="5"/>
  <c r="B21" i="5"/>
  <c r="C20" i="5"/>
  <c r="B20" i="5"/>
  <c r="C19" i="5"/>
  <c r="B19" i="5"/>
  <c r="C18" i="5"/>
  <c r="B18" i="5"/>
  <c r="C17" i="5"/>
  <c r="B17" i="5"/>
  <c r="C16" i="5"/>
  <c r="B16" i="5"/>
  <c r="C15" i="5"/>
  <c r="B15" i="5"/>
  <c r="C14" i="5"/>
  <c r="B14" i="5"/>
  <c r="C13" i="5"/>
  <c r="B13" i="5"/>
  <c r="C12" i="5"/>
  <c r="B12" i="5"/>
  <c r="C11" i="5"/>
  <c r="B11" i="5"/>
  <c r="C10" i="5"/>
  <c r="B10" i="5"/>
  <c r="C9" i="5"/>
  <c r="B9" i="5"/>
  <c r="C8" i="5"/>
  <c r="B8" i="5"/>
  <c r="C7" i="5"/>
  <c r="B7" i="5"/>
  <c r="C6" i="5"/>
  <c r="B6" i="5"/>
  <c r="C5" i="5"/>
  <c r="B5" i="5"/>
  <c r="C4" i="5"/>
  <c r="B4" i="5"/>
  <c r="C3" i="5"/>
  <c r="B3" i="5"/>
  <c r="D90" i="5" l="1"/>
  <c r="C4" i="2" l="1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3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D3" i="2" l="1"/>
  <c r="V3" i="2" l="1"/>
  <c r="T3" i="2"/>
  <c r="R3" i="2"/>
  <c r="P3" i="2"/>
  <c r="N3" i="2"/>
  <c r="L3" i="2"/>
  <c r="J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N6" i="2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3" i="2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3" i="2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3" i="2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N4" i="2"/>
  <c r="N5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K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L74" i="2" l="1"/>
  <c r="R74" i="2"/>
  <c r="V74" i="2"/>
  <c r="U74" i="2"/>
  <c r="H74" i="2"/>
  <c r="J74" i="2"/>
  <c r="I74" i="2"/>
  <c r="N74" i="2"/>
  <c r="S74" i="2"/>
  <c r="F74" i="2"/>
  <c r="G74" i="2"/>
  <c r="K74" i="2"/>
  <c r="P74" i="2"/>
  <c r="T74" i="2"/>
  <c r="Q74" i="2"/>
  <c r="D74" i="2"/>
  <c r="E74" i="2"/>
  <c r="M74" i="2"/>
  <c r="O74" i="2"/>
  <c r="W74" i="2"/>
  <c r="E90" i="5" l="1"/>
</calcChain>
</file>

<file path=xl/sharedStrings.xml><?xml version="1.0" encoding="utf-8"?>
<sst xmlns="http://schemas.openxmlformats.org/spreadsheetml/2006/main" count="1462" uniqueCount="105">
  <si>
    <t>Nom - Prénom</t>
  </si>
  <si>
    <t>Nom de l'unité</t>
  </si>
  <si>
    <t>Type</t>
  </si>
  <si>
    <t>Niveau</t>
  </si>
  <si>
    <t>Nom des habitudes alimentaires</t>
  </si>
  <si>
    <t>Après-Midi</t>
  </si>
  <si>
    <t>P</t>
  </si>
  <si>
    <t>CM2</t>
  </si>
  <si>
    <t>Matin</t>
  </si>
  <si>
    <t>CE2</t>
  </si>
  <si>
    <t/>
  </si>
  <si>
    <t>CE1</t>
  </si>
  <si>
    <t>Végétarien</t>
  </si>
  <si>
    <t>CP</t>
  </si>
  <si>
    <t>CM1</t>
  </si>
  <si>
    <t>6ème et +</t>
  </si>
  <si>
    <t>Sans viande permanent</t>
  </si>
  <si>
    <t>Sans Porc</t>
  </si>
  <si>
    <t>PAI complet</t>
  </si>
  <si>
    <t>Total prévisionnel</t>
  </si>
  <si>
    <t>Total réalisé</t>
  </si>
  <si>
    <t>Après-midi</t>
  </si>
  <si>
    <t>Nom Prénom</t>
  </si>
  <si>
    <t>V</t>
  </si>
  <si>
    <t>SP</t>
  </si>
  <si>
    <t>Habitudes alimentaires</t>
  </si>
  <si>
    <t>Total</t>
  </si>
  <si>
    <t>MATIN</t>
  </si>
  <si>
    <t>APRES-MIDI</t>
  </si>
  <si>
    <t>Ramassage</t>
  </si>
  <si>
    <t>Accueil
Soir</t>
  </si>
  <si>
    <t>Infos Familles</t>
  </si>
  <si>
    <t>Total réservation</t>
  </si>
  <si>
    <t>Total réél</t>
  </si>
  <si>
    <t>NOM Prénom1</t>
  </si>
  <si>
    <t>NOM Prénom2</t>
  </si>
  <si>
    <t>NOM Prénom3</t>
  </si>
  <si>
    <t>NOM Prénom4</t>
  </si>
  <si>
    <t>NOM Prénom5</t>
  </si>
  <si>
    <t>NOM Prénom6</t>
  </si>
  <si>
    <t>NOM Prénom7</t>
  </si>
  <si>
    <t>NOM Prénom8</t>
  </si>
  <si>
    <t>NOM Prénom9</t>
  </si>
  <si>
    <t>NOM Prénom10</t>
  </si>
  <si>
    <t>NOM Prénom11</t>
  </si>
  <si>
    <t>NOM Prénom12</t>
  </si>
  <si>
    <t>NOM Prénom13</t>
  </si>
  <si>
    <t>NOM Prénom14</t>
  </si>
  <si>
    <t>NOM Prénom15</t>
  </si>
  <si>
    <t>NOM Prénom16</t>
  </si>
  <si>
    <t>NOM Prénom17</t>
  </si>
  <si>
    <t>NOM Prénom18</t>
  </si>
  <si>
    <t>NOM Prénom19</t>
  </si>
  <si>
    <t>NOM Prénom20</t>
  </si>
  <si>
    <t>NOM Prénom21</t>
  </si>
  <si>
    <t>NOM Prénom22</t>
  </si>
  <si>
    <t>NOM Prénom23</t>
  </si>
  <si>
    <t>NOM Prénom24</t>
  </si>
  <si>
    <t>NOM Prénom25</t>
  </si>
  <si>
    <t>NOM Prénom26</t>
  </si>
  <si>
    <t>NOM Prénom27</t>
  </si>
  <si>
    <t>NOM Prénom28</t>
  </si>
  <si>
    <t>NOM Prénom29</t>
  </si>
  <si>
    <t>NOM Prénom30</t>
  </si>
  <si>
    <t>NOM Prénom31</t>
  </si>
  <si>
    <t>NOM Prénom32</t>
  </si>
  <si>
    <t>NOM Prénom33</t>
  </si>
  <si>
    <t>NOM Prénom34</t>
  </si>
  <si>
    <t>NOM Prénom35</t>
  </si>
  <si>
    <t>NOM Prénom36</t>
  </si>
  <si>
    <t>NOM Prénom37</t>
  </si>
  <si>
    <t>NOM Prénom38</t>
  </si>
  <si>
    <t>NOM Prénom39</t>
  </si>
  <si>
    <t>NOM Prénom40</t>
  </si>
  <si>
    <t>NOM Prénom41</t>
  </si>
  <si>
    <t>NOM Prénom42</t>
  </si>
  <si>
    <t>NOM Prénom43</t>
  </si>
  <si>
    <t>NOM Prénom44</t>
  </si>
  <si>
    <t>NOM Prénom45</t>
  </si>
  <si>
    <t>NOM Prénom46</t>
  </si>
  <si>
    <t>NOM Prénom47</t>
  </si>
  <si>
    <t>NOM Prénom48</t>
  </si>
  <si>
    <t>NOM Prénom49</t>
  </si>
  <si>
    <t>NOM Prénom50</t>
  </si>
  <si>
    <t>NOM Prénom51</t>
  </si>
  <si>
    <t>NOM Prénom52</t>
  </si>
  <si>
    <t>NOM Prénom53</t>
  </si>
  <si>
    <t>NOM Prénom54</t>
  </si>
  <si>
    <t>NOM Prénom55</t>
  </si>
  <si>
    <t>NOM Prénom56</t>
  </si>
  <si>
    <t>NOM Prénom57</t>
  </si>
  <si>
    <t>NOM Prénom58</t>
  </si>
  <si>
    <t>NOM Prénom59</t>
  </si>
  <si>
    <t>NOM Prénom60</t>
  </si>
  <si>
    <t>NOM Prénom61</t>
  </si>
  <si>
    <t>NOM Prénom62</t>
  </si>
  <si>
    <t>NOM Prénom63</t>
  </si>
  <si>
    <t>NOM Prénom64</t>
  </si>
  <si>
    <t>NOM Prénom65</t>
  </si>
  <si>
    <t>NOM Prénom66</t>
  </si>
  <si>
    <t>NOM Prénom67</t>
  </si>
  <si>
    <t>NOM Prénom68</t>
  </si>
  <si>
    <t>NOM Prénom69</t>
  </si>
  <si>
    <t>NOM Prénom70</t>
  </si>
  <si>
    <t>NOM Prénom71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</si>
</sst>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4">
    <font>
      <sz val="11"/>
      <name val="Calibri"/>
    </font>
    <font>
      <b/>
      <sz val="11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sz val="14"/>
      <name val="Calibri"/>
      <family val="2"/>
    </font>
    <font>
      <sz val="11"/>
      <name val="Calibri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23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b/>
      <sz val="16"/>
      <color theme="1"/>
      <name val="Calibri"/>
      <family val="2"/>
      <scheme val="minor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11">
    <xf numFmtId="0" fontId="0" fillId="0" borderId="0" xfId="0" applyNumberFormat="1" applyFont="1" applyProtection="1"/>
    <xf numFmtId="14" fontId="0" fillId="0" borderId="0" xfId="0" applyNumberFormat="1" applyFont="1" applyAlignment="1" applyProtection="1">
      <alignment horizontal="left" vertical="top"/>
    </xf>
    <xf numFmtId="1" fontId="0" fillId="0" borderId="0" xfId="0" applyNumberFormat="1" applyFont="1" applyAlignment="1" applyProtection="1">
      <alignment horizontal="left" vertical="top"/>
    </xf>
    <xf numFmtId="0" fontId="0" fillId="0" borderId="0" xfId="0" applyNumberFormat="1" applyFont="1" applyAlignment="1" applyProtection="1">
      <alignment vertical="center" wrapText="1"/>
    </xf>
    <xf numFmtId="0" fontId="0" fillId="0" borderId="0" xfId="0" applyNumberFormat="1" applyFont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left" vertical="top"/>
    </xf>
    <xf numFmtId="0" fontId="0" fillId="0" borderId="1" xfId="0" applyNumberFormat="1" applyFont="1" applyBorder="1" applyAlignment="1" applyProtection="1">
      <alignment horizontal="center" vertical="center" wrapText="1"/>
    </xf>
    <xf numFmtId="0" fontId="0" fillId="0" borderId="3" xfId="0" applyNumberFormat="1" applyFont="1" applyBorder="1" applyAlignment="1" applyProtection="1">
      <alignment horizontal="center" vertical="center" wrapText="1"/>
    </xf>
    <xf numFmtId="0" fontId="0" fillId="0" borderId="5" xfId="0" applyNumberFormat="1" applyFont="1" applyBorder="1" applyAlignment="1" applyProtection="1">
      <alignment horizontal="center" vertical="center" wrapText="1"/>
    </xf>
    <xf numFmtId="0" fontId="0" fillId="0" borderId="6" xfId="0" applyNumberFormat="1" applyFont="1" applyBorder="1" applyAlignment="1" applyProtection="1">
      <alignment horizontal="center" vertical="center" wrapText="1"/>
    </xf>
    <xf numFmtId="0" fontId="0" fillId="0" borderId="7" xfId="0" applyNumberFormat="1" applyFont="1" applyBorder="1" applyAlignment="1" applyProtection="1">
      <alignment horizontal="center" vertical="center" wrapText="1"/>
    </xf>
    <xf numFmtId="0" fontId="0" fillId="0" borderId="2" xfId="0" applyNumberFormat="1" applyFont="1" applyBorder="1" applyAlignment="1" applyProtection="1">
      <alignment horizontal="center" vertical="center" wrapText="1"/>
    </xf>
    <xf numFmtId="0" fontId="0" fillId="0" borderId="8" xfId="0" applyNumberFormat="1" applyFont="1" applyBorder="1" applyAlignment="1" applyProtection="1">
      <alignment horizontal="center" vertical="center" wrapText="1"/>
    </xf>
    <xf numFmtId="0" fontId="0" fillId="0" borderId="10" xfId="0" applyNumberFormat="1" applyFont="1" applyBorder="1" applyAlignment="1" applyProtection="1">
      <alignment horizontal="center" vertical="center" wrapText="1"/>
    </xf>
    <xf numFmtId="0" fontId="0" fillId="0" borderId="14" xfId="0" applyNumberFormat="1" applyFont="1" applyBorder="1" applyAlignment="1" applyProtection="1">
      <alignment horizontal="center" vertical="center" wrapText="1"/>
    </xf>
    <xf numFmtId="0" fontId="0" fillId="0" borderId="18" xfId="0" applyNumberFormat="1" applyFont="1" applyBorder="1" applyAlignment="1" applyProtection="1">
      <alignment horizontal="center" vertical="center" wrapText="1"/>
    </xf>
    <xf numFmtId="0" fontId="0" fillId="0" borderId="4" xfId="0" applyNumberFormat="1" applyFont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Alignment="1" applyProtection="1">
      <alignment vertical="center" wrapText="1"/>
    </xf>
    <xf numFmtId="0" fontId="3" fillId="2" borderId="13" xfId="0" applyNumberFormat="1" applyFont="1" applyFill="1" applyBorder="1" applyAlignment="1" applyProtection="1">
      <alignment horizontal="center" vertical="center" wrapText="1"/>
    </xf>
    <xf numFmtId="0" fontId="3" fillId="2" borderId="19" xfId="0" applyNumberFormat="1" applyFont="1" applyFill="1" applyBorder="1" applyAlignment="1" applyProtection="1">
      <alignment horizontal="center" vertical="center" wrapText="1"/>
    </xf>
    <xf numFmtId="0" fontId="0" fillId="0" borderId="26" xfId="0" applyNumberFormat="1" applyFont="1" applyBorder="1" applyAlignment="1" applyProtection="1">
      <alignment horizontal="center" vertical="center" wrapText="1"/>
    </xf>
    <xf numFmtId="0" fontId="0" fillId="0" borderId="27" xfId="0" applyNumberFormat="1" applyFont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3" fillId="2" borderId="29" xfId="0" applyNumberFormat="1" applyFont="1" applyFill="1" applyBorder="1" applyAlignment="1" applyProtection="1">
      <alignment horizontal="center" vertical="center" wrapText="1"/>
    </xf>
    <xf numFmtId="0" fontId="0" fillId="0" borderId="31" xfId="0" applyNumberFormat="1" applyFont="1" applyBorder="1" applyAlignment="1" applyProtection="1">
      <alignment horizontal="center" vertical="center" wrapText="1"/>
    </xf>
    <xf numFmtId="0" fontId="0" fillId="0" borderId="32" xfId="0" applyNumberFormat="1" applyFont="1" applyBorder="1" applyAlignment="1" applyProtection="1">
      <alignment horizontal="center" vertical="center" wrapText="1"/>
    </xf>
    <xf numFmtId="0" fontId="0" fillId="0" borderId="33" xfId="0" applyNumberFormat="1" applyFont="1" applyBorder="1" applyAlignment="1" applyProtection="1">
      <alignment horizontal="center" vertical="center" wrapText="1"/>
    </xf>
    <xf numFmtId="0" fontId="0" fillId="0" borderId="34" xfId="0" applyNumberFormat="1" applyFont="1" applyBorder="1" applyAlignment="1" applyProtection="1">
      <alignment horizontal="center" vertical="center" wrapText="1"/>
    </xf>
    <xf numFmtId="0" fontId="5" fillId="0" borderId="0" xfId="0" applyNumberFormat="1" applyFont="1" applyProtection="1"/>
    <xf numFmtId="0" fontId="0" fillId="0" borderId="35" xfId="0" applyNumberFormat="1" applyFont="1" applyBorder="1" applyAlignment="1" applyProtection="1">
      <alignment horizontal="center" vertical="center" wrapText="1"/>
    </xf>
    <xf numFmtId="0" fontId="0" fillId="0" borderId="36" xfId="0" applyNumberFormat="1" applyFont="1" applyBorder="1" applyAlignment="1" applyProtection="1">
      <alignment horizontal="center" vertical="center" wrapText="1"/>
    </xf>
    <xf numFmtId="0" fontId="0" fillId="0" borderId="37" xfId="0" applyNumberFormat="1" applyFont="1" applyBorder="1" applyAlignment="1" applyProtection="1">
      <alignment horizontal="center" vertical="center" wrapText="1"/>
    </xf>
    <xf numFmtId="0" fontId="0" fillId="0" borderId="38" xfId="0" applyNumberFormat="1" applyFont="1" applyBorder="1" applyAlignment="1" applyProtection="1">
      <alignment horizontal="center" vertical="center" wrapText="1"/>
    </xf>
    <xf numFmtId="0" fontId="0" fillId="0" borderId="39" xfId="0" applyNumberFormat="1" applyFont="1" applyBorder="1" applyAlignment="1" applyProtection="1">
      <alignment horizontal="center" vertical="center" wrapText="1"/>
    </xf>
    <xf numFmtId="0" fontId="0" fillId="0" borderId="40" xfId="0" applyNumberFormat="1" applyFont="1" applyBorder="1" applyAlignment="1" applyProtection="1">
      <alignment horizontal="center" vertical="center" wrapText="1"/>
    </xf>
    <xf numFmtId="0" fontId="0" fillId="0" borderId="41" xfId="0" applyNumberFormat="1" applyFont="1" applyBorder="1" applyAlignment="1" applyProtection="1">
      <alignment horizontal="center" vertical="center" wrapText="1"/>
    </xf>
    <xf numFmtId="0" fontId="4" fillId="0" borderId="0" xfId="0" applyNumberFormat="1" applyFont="1" applyAlignment="1" applyProtection="1">
      <alignment vertical="center" wrapText="1"/>
    </xf>
    <xf numFmtId="0" fontId="4" fillId="2" borderId="42" xfId="0" applyNumberFormat="1" applyFont="1" applyFill="1" applyBorder="1" applyAlignment="1" applyProtection="1">
      <alignment horizontal="center" vertical="center" wrapText="1"/>
    </xf>
    <xf numFmtId="0" fontId="4" fillId="2" borderId="11" xfId="0" applyNumberFormat="1" applyFont="1" applyFill="1" applyBorder="1" applyAlignment="1" applyProtection="1">
      <alignment horizontal="center" vertical="center" wrapText="1"/>
    </xf>
    <xf numFmtId="0" fontId="4" fillId="2" borderId="13" xfId="0" applyNumberFormat="1" applyFont="1" applyFill="1" applyBorder="1" applyAlignment="1" applyProtection="1">
      <alignment horizontal="center" vertical="center" wrapText="1"/>
    </xf>
    <xf numFmtId="0" fontId="4" fillId="2" borderId="20" xfId="0" applyNumberFormat="1" applyFont="1" applyFill="1" applyBorder="1" applyAlignment="1" applyProtection="1">
      <alignment horizontal="center" vertical="center" wrapText="1"/>
    </xf>
    <xf numFmtId="0" fontId="4" fillId="2" borderId="19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wrapText="1"/>
    </xf>
    <xf numFmtId="0" fontId="5" fillId="0" borderId="0" xfId="0" applyFont="1" applyAlignment="1" applyProtection="1">
      <alignment wrapText="1"/>
    </xf>
    <xf numFmtId="14" fontId="8" fillId="2" borderId="12" xfId="0" applyNumberFormat="1" applyFont="1" applyFill="1" applyBorder="1" applyAlignment="1" applyProtection="1">
      <alignment horizontal="center" vertical="center" wrapText="1"/>
    </xf>
    <xf numFmtId="14" fontId="8" fillId="2" borderId="13" xfId="0" applyNumberFormat="1" applyFont="1" applyFill="1" applyBorder="1" applyAlignment="1" applyProtection="1">
      <alignment horizontal="center" vertical="center" wrapText="1"/>
    </xf>
    <xf numFmtId="14" fontId="8" fillId="2" borderId="44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wrapText="1"/>
    </xf>
    <xf numFmtId="0" fontId="7" fillId="0" borderId="9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45" xfId="0" applyFont="1" applyBorder="1" applyAlignment="1" applyProtection="1">
      <alignment horizontal="center" vertical="center" wrapText="1"/>
    </xf>
    <xf numFmtId="1" fontId="7" fillId="0" borderId="5" xfId="0" applyNumberFormat="1" applyFont="1" applyBorder="1" applyAlignment="1" applyProtection="1">
      <alignment horizontal="center" vertical="center"/>
    </xf>
    <xf numFmtId="1" fontId="7" fillId="0" borderId="1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23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wrapText="1"/>
    </xf>
    <xf numFmtId="0" fontId="7" fillId="0" borderId="8" xfId="0" applyFont="1" applyBorder="1" applyAlignment="1" applyProtection="1">
      <alignment horizontal="left" vertical="center"/>
    </xf>
    <xf numFmtId="0" fontId="7" fillId="0" borderId="9" xfId="0" applyFont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horizontal="left" vertical="center"/>
    </xf>
    <xf numFmtId="0" fontId="7" fillId="0" borderId="27" xfId="0" applyFont="1" applyBorder="1" applyAlignment="1" applyProtection="1">
      <alignment horizontal="center" vertical="center" wrapText="1"/>
    </xf>
    <xf numFmtId="0" fontId="7" fillId="0" borderId="43" xfId="0" applyFont="1" applyBorder="1" applyAlignment="1" applyProtection="1">
      <alignment vertical="center" wrapText="1"/>
    </xf>
    <xf numFmtId="0" fontId="7" fillId="0" borderId="44" xfId="0" applyFont="1" applyBorder="1" applyAlignment="1" applyProtection="1">
      <alignment horizontal="center" vertical="center" wrapText="1"/>
    </xf>
    <xf numFmtId="0" fontId="7" fillId="4" borderId="47" xfId="0" applyFont="1" applyFill="1" applyBorder="1" applyAlignment="1" applyProtection="1">
      <alignment vertical="center" wrapText="1"/>
    </xf>
    <xf numFmtId="0" fontId="7" fillId="0" borderId="0" xfId="0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wrapText="1"/>
    </xf>
    <xf numFmtId="0" fontId="5" fillId="0" borderId="0" xfId="0" applyFont="1" applyAlignment="1" applyProtection="1">
      <alignment horizontal="center" wrapText="1"/>
    </xf>
    <xf numFmtId="0" fontId="7" fillId="0" borderId="19" xfId="0" applyFont="1" applyBorder="1" applyAlignment="1" applyProtection="1">
      <alignment vertical="center" wrapText="1"/>
    </xf>
    <xf numFmtId="0" fontId="7" fillId="4" borderId="48" xfId="0" applyFont="1" applyFill="1" applyBorder="1" applyAlignment="1" applyProtection="1">
      <alignment vertical="center" wrapText="1"/>
    </xf>
    <xf numFmtId="0" fontId="7" fillId="4" borderId="44" xfId="0" applyFont="1" applyFill="1" applyBorder="1" applyAlignment="1" applyProtection="1">
      <alignment vertical="center" wrapText="1"/>
    </xf>
    <xf numFmtId="1" fontId="7" fillId="0" borderId="38" xfId="0" applyNumberFormat="1" applyFont="1" applyBorder="1" applyAlignment="1" applyProtection="1">
      <alignment horizontal="center" vertical="center"/>
    </xf>
    <xf numFmtId="1" fontId="7" fillId="0" borderId="49" xfId="0" applyNumberFormat="1" applyFont="1" applyBorder="1" applyAlignment="1" applyProtection="1">
      <alignment horizontal="center" vertical="center"/>
    </xf>
    <xf numFmtId="0" fontId="7" fillId="0" borderId="49" xfId="0" applyFont="1" applyBorder="1" applyAlignment="1" applyProtection="1">
      <alignment horizontal="center" vertical="center" wrapText="1"/>
    </xf>
    <xf numFmtId="0" fontId="7" fillId="0" borderId="37" xfId="0" applyFont="1" applyBorder="1" applyAlignment="1" applyProtection="1">
      <alignment horizontal="center" vertical="center" wrapText="1"/>
    </xf>
    <xf numFmtId="0" fontId="7" fillId="0" borderId="16" xfId="0" applyFont="1" applyBorder="1" applyAlignment="1" applyProtection="1">
      <alignment horizontal="center" vertical="center" wrapText="1"/>
    </xf>
    <xf numFmtId="0" fontId="7" fillId="0" borderId="17" xfId="0" applyFont="1" applyBorder="1" applyAlignment="1" applyProtection="1">
      <alignment horizontal="center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0" fontId="7" fillId="4" borderId="12" xfId="0" applyFont="1" applyFill="1" applyBorder="1" applyAlignment="1" applyProtection="1">
      <alignment horizontal="center" vertical="center" wrapText="1"/>
    </xf>
    <xf numFmtId="0" fontId="7" fillId="4" borderId="13" xfId="0" applyFont="1" applyFill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right" vertical="center" wrapText="1"/>
    </xf>
    <xf numFmtId="0" fontId="7" fillId="4" borderId="46" xfId="0" applyFont="1" applyFill="1" applyBorder="1" applyAlignment="1" applyProtection="1">
      <alignment horizontal="right" vertical="center" wrapText="1"/>
    </xf>
    <xf numFmtId="1" fontId="12" fillId="0" borderId="50" xfId="0" applyNumberFormat="1" applyFont="1" applyBorder="1" applyAlignment="1" applyProtection="1">
      <alignment horizontal="center" vertical="center" wrapText="1"/>
    </xf>
    <xf numFmtId="1" fontId="12" fillId="0" borderId="12" xfId="0" applyNumberFormat="1" applyFont="1" applyBorder="1" applyAlignment="1" applyProtection="1">
      <alignment horizontal="center" vertical="center" wrapText="1"/>
    </xf>
    <xf numFmtId="164" fontId="0" fillId="0" borderId="0" xfId="0" applyNumberFormat="1" applyFont="1" applyProtection="1"/>
    <xf numFmtId="0" fontId="5" fillId="0" borderId="21" xfId="0" applyNumberFormat="1" applyFont="1" applyBorder="1" applyAlignment="1" applyProtection="1">
      <alignment vertical="center" wrapText="1"/>
    </xf>
    <xf numFmtId="0" fontId="5" fillId="0" borderId="22" xfId="0" applyNumberFormat="1" applyFont="1" applyBorder="1" applyAlignment="1" applyProtection="1">
      <alignment vertical="center" wrapText="1"/>
    </xf>
    <xf numFmtId="14" fontId="4" fillId="3" borderId="15" xfId="0" applyNumberFormat="1" applyFont="1" applyFill="1" applyBorder="1" applyAlignment="1" applyProtection="1">
      <alignment horizontal="center" vertical="center" wrapText="1"/>
    </xf>
    <xf numFmtId="14" fontId="4" fillId="3" borderId="17" xfId="0" applyNumberFormat="1" applyFont="1" applyFill="1" applyBorder="1" applyAlignment="1" applyProtection="1">
      <alignment horizontal="center" vertical="center" wrapText="1"/>
    </xf>
    <xf numFmtId="14" fontId="4" fillId="3" borderId="25" xfId="0" applyNumberFormat="1" applyFont="1" applyFill="1" applyBorder="1" applyAlignment="1" applyProtection="1">
      <alignment horizontal="center" vertical="center" wrapText="1"/>
    </xf>
    <xf numFmtId="14" fontId="4" fillId="3" borderId="24" xfId="0" applyNumberFormat="1" applyFont="1" applyFill="1" applyBorder="1" applyAlignment="1" applyProtection="1">
      <alignment horizontal="center" vertical="center" wrapText="1"/>
    </xf>
    <xf numFmtId="14" fontId="4" fillId="3" borderId="28" xfId="0" applyNumberFormat="1" applyFont="1" applyFill="1" applyBorder="1" applyAlignment="1" applyProtection="1">
      <alignment horizontal="center" vertical="center" wrapText="1"/>
    </xf>
    <xf numFmtId="14" fontId="4" fillId="3" borderId="11" xfId="0" applyNumberFormat="1" applyFont="1" applyFill="1" applyBorder="1" applyAlignment="1" applyProtection="1">
      <alignment horizontal="center" vertical="center" wrapText="1"/>
    </xf>
    <xf numFmtId="14" fontId="4" fillId="3" borderId="13" xfId="0" applyNumberFormat="1" applyFont="1" applyFill="1" applyBorder="1" applyAlignment="1" applyProtection="1">
      <alignment horizontal="center" vertical="center" wrapText="1"/>
    </xf>
    <xf numFmtId="14" fontId="4" fillId="3" borderId="29" xfId="0" applyNumberFormat="1" applyFont="1" applyFill="1" applyBorder="1" applyAlignment="1" applyProtection="1">
      <alignment horizontal="center" vertical="center" wrapText="1"/>
    </xf>
    <xf numFmtId="0" fontId="11" fillId="0" borderId="42" xfId="0" applyFont="1" applyBorder="1" applyAlignment="1" applyProtection="1">
      <alignment horizontal="center" vertical="center" wrapText="1"/>
    </xf>
    <xf numFmtId="0" fontId="11" fillId="0" borderId="43" xfId="0" applyFont="1" applyBorder="1" applyAlignment="1" applyProtection="1">
      <alignment horizontal="center" vertical="center" wrapText="1"/>
    </xf>
    <xf numFmtId="164" fontId="10" fillId="0" borderId="42" xfId="0" applyNumberFormat="1" applyFont="1" applyBorder="1" applyAlignment="1" applyProtection="1">
      <alignment horizontal="center" vertical="center" wrapText="1"/>
    </xf>
    <xf numFmtId="164" fontId="10" fillId="0" borderId="43" xfId="0" applyNumberFormat="1" applyFont="1" applyBorder="1" applyAlignment="1" applyProtection="1">
      <alignment horizontal="center" vertical="center" wrapText="1"/>
    </xf>
    <xf numFmtId="164" fontId="10" fillId="0" borderId="44" xfId="0" applyNumberFormat="1" applyFont="1" applyBorder="1" applyAlignment="1" applyProtection="1">
      <alignment horizontal="center" vertical="center" wrapText="1"/>
    </xf>
    <xf numFmtId="164" fontId="5" fillId="0" borderId="0" xfId="0" applyNumberFormat="1" applyFont="1" applyProtection="1"/>
    <xf numFmtId="14" fontId="8" fillId="2" borderId="15" xfId="0" applyNumberFormat="1" applyFont="1" applyFill="1" applyBorder="1" applyAlignment="1" applyProtection="1">
      <alignment horizontal="center" vertical="center" wrapText="1"/>
    </xf>
    <xf numFmtId="14" fontId="8" fillId="2" borderId="16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4"/>
  <sheetViews>
    <sheetView workbookViewId="0">
      <selection activeCell="E3" sqref="E3"/>
    </sheetView>
  </sheetViews>
  <sheetFormatPr baseColWidth="10" defaultColWidth="8.85546875" defaultRowHeight="15"/>
  <cols>
    <col min="1" max="1" width="23.85546875" customWidth="1"/>
    <col min="2" max="2" width="14.140625" bestFit="1" customWidth="1"/>
    <col min="5" max="5" width="15" customWidth="1"/>
    <col min="6" max="15" width="14.42578125" customWidth="1"/>
  </cols>
  <sheetData>
    <row r="1" spans="1:15" ht="15.75" thickBot="1">
      <c r="A1" t="s">
        <v>0</v>
      </c>
      <c r="B1" t="s">
        <v>1</v>
      </c>
      <c r="C1" t="s">
        <v>2</v>
      </c>
      <c r="D1" t="s">
        <v>3</v>
      </c>
      <c r="E1" t="s">
        <v>4</v>
      </c>
      <c r="F1" s="1">
        <v>44550</v>
      </c>
      <c r="G1" s="1">
        <v>44551</v>
      </c>
      <c r="H1" s="1">
        <v>44552</v>
      </c>
      <c r="I1" s="1">
        <v>44553</v>
      </c>
      <c r="J1" s="1">
        <v>44554</v>
      </c>
      <c r="K1" s="1">
        <v>44557</v>
      </c>
      <c r="L1" s="1">
        <v>44558</v>
      </c>
      <c r="M1" s="1">
        <v>44559</v>
      </c>
      <c r="N1" s="1">
        <v>44560</v>
      </c>
      <c r="O1" s="1">
        <v>44561</v>
      </c>
    </row>
    <row r="2" spans="1:15">
      <c r="A2" s="92" t="s">
        <v>34</v>
      </c>
      <c r="B2" t="s">
        <v>8</v>
      </c>
      <c r="C2" t="s">
        <v>6</v>
      </c>
      <c r="D2" t="s">
        <v>7</v>
      </c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93" t="s">
        <v>35</v>
      </c>
      <c r="B3" t="s">
        <v>8</v>
      </c>
      <c r="C3" t="s">
        <v>6</v>
      </c>
      <c r="D3" t="s">
        <v>9</v>
      </c>
      <c r="F3" t="s">
        <v>10</v>
      </c>
      <c r="G3" t="s">
        <v>10</v>
      </c>
      <c r="H3" t="s">
        <v>10</v>
      </c>
      <c r="I3" t="s">
        <v>10</v>
      </c>
      <c r="J3" t="s">
        <v>10</v>
      </c>
      <c r="K3" t="s">
        <v>10</v>
      </c>
      <c r="L3" t="s">
        <v>10</v>
      </c>
      <c r="M3" s="2">
        <v>1</v>
      </c>
      <c r="N3" s="2">
        <v>1</v>
      </c>
      <c r="O3" s="2">
        <v>1</v>
      </c>
    </row>
    <row r="4" spans="1:15">
      <c r="A4" s="93" t="s">
        <v>36</v>
      </c>
      <c r="B4" t="s">
        <v>8</v>
      </c>
      <c r="C4" t="s">
        <v>6</v>
      </c>
      <c r="D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10</v>
      </c>
      <c r="K4" s="2">
        <v>1</v>
      </c>
      <c r="L4" s="2">
        <v>1</v>
      </c>
      <c r="M4" s="2">
        <v>1</v>
      </c>
      <c r="N4" s="2">
        <v>1</v>
      </c>
      <c r="O4" s="2">
        <v>1</v>
      </c>
    </row>
    <row r="5" spans="1:15">
      <c r="A5" s="93" t="s">
        <v>37</v>
      </c>
      <c r="B5" t="s">
        <v>8</v>
      </c>
      <c r="C5" t="s">
        <v>6</v>
      </c>
      <c r="D5" t="s">
        <v>11</v>
      </c>
      <c r="F5" s="2">
        <v>1</v>
      </c>
      <c r="G5" s="2">
        <v>1</v>
      </c>
      <c r="H5" s="2">
        <v>1</v>
      </c>
      <c r="I5" s="2">
        <v>1</v>
      </c>
      <c r="J5" s="2">
        <v>1</v>
      </c>
      <c r="K5" t="s">
        <v>10</v>
      </c>
      <c r="L5" t="s">
        <v>10</v>
      </c>
      <c r="M5" t="s">
        <v>10</v>
      </c>
      <c r="N5" t="s">
        <v>10</v>
      </c>
      <c r="O5" t="s">
        <v>10</v>
      </c>
    </row>
    <row r="6" spans="1:15">
      <c r="A6" s="93" t="s">
        <v>38</v>
      </c>
      <c r="B6" t="s">
        <v>8</v>
      </c>
      <c r="C6" t="s">
        <v>6</v>
      </c>
      <c r="D6" t="s">
        <v>11</v>
      </c>
      <c r="E6" t="s">
        <v>12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2">
        <v>1</v>
      </c>
      <c r="N6" s="2">
        <v>1</v>
      </c>
      <c r="O6" s="2">
        <v>1</v>
      </c>
    </row>
    <row r="7" spans="1:15">
      <c r="A7" s="93" t="s">
        <v>39</v>
      </c>
      <c r="B7" t="s">
        <v>8</v>
      </c>
      <c r="C7" t="s">
        <v>6</v>
      </c>
      <c r="D7" t="s">
        <v>9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t="s">
        <v>10</v>
      </c>
      <c r="L7" t="s">
        <v>10</v>
      </c>
      <c r="M7" t="s">
        <v>10</v>
      </c>
      <c r="N7" t="s">
        <v>10</v>
      </c>
      <c r="O7" t="s">
        <v>10</v>
      </c>
    </row>
    <row r="8" spans="1:15">
      <c r="A8" s="93" t="s">
        <v>40</v>
      </c>
      <c r="B8" t="s">
        <v>8</v>
      </c>
      <c r="C8" t="s">
        <v>6</v>
      </c>
      <c r="D8" t="s">
        <v>13</v>
      </c>
      <c r="F8" s="2">
        <v>1</v>
      </c>
      <c r="G8" s="2">
        <v>1</v>
      </c>
      <c r="H8" s="2">
        <v>1</v>
      </c>
      <c r="I8" s="2">
        <v>1</v>
      </c>
      <c r="J8" t="s">
        <v>10</v>
      </c>
      <c r="K8" t="s">
        <v>10</v>
      </c>
      <c r="L8" t="s">
        <v>10</v>
      </c>
      <c r="M8" t="s">
        <v>10</v>
      </c>
      <c r="N8" t="s">
        <v>10</v>
      </c>
      <c r="O8" t="s">
        <v>10</v>
      </c>
    </row>
    <row r="9" spans="1:15">
      <c r="A9" s="93" t="s">
        <v>41</v>
      </c>
      <c r="B9" t="s">
        <v>8</v>
      </c>
      <c r="C9" t="s">
        <v>6</v>
      </c>
      <c r="D9" t="s">
        <v>13</v>
      </c>
      <c r="F9" t="s">
        <v>10</v>
      </c>
      <c r="G9" s="2">
        <v>1</v>
      </c>
      <c r="H9" s="2">
        <v>1</v>
      </c>
      <c r="I9" s="2">
        <v>1</v>
      </c>
      <c r="J9" t="s">
        <v>10</v>
      </c>
      <c r="K9" t="s">
        <v>10</v>
      </c>
      <c r="L9" t="s">
        <v>10</v>
      </c>
      <c r="M9" s="2">
        <v>1</v>
      </c>
      <c r="N9" s="2">
        <v>1</v>
      </c>
      <c r="O9" t="s">
        <v>10</v>
      </c>
    </row>
    <row r="10" spans="1:15">
      <c r="A10" s="93" t="s">
        <v>42</v>
      </c>
      <c r="B10" t="s">
        <v>8</v>
      </c>
      <c r="C10" t="s">
        <v>6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2">
        <v>1</v>
      </c>
      <c r="M10" s="2">
        <v>1</v>
      </c>
      <c r="N10" s="2">
        <v>1</v>
      </c>
      <c r="O10" s="2">
        <v>1</v>
      </c>
    </row>
    <row r="11" spans="1:15">
      <c r="A11" s="93" t="s">
        <v>43</v>
      </c>
      <c r="B11" t="s">
        <v>8</v>
      </c>
      <c r="C11" t="s">
        <v>6</v>
      </c>
      <c r="D11" t="s">
        <v>14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>
        <v>1</v>
      </c>
      <c r="L11" s="2">
        <v>1</v>
      </c>
      <c r="M11" s="2">
        <v>1</v>
      </c>
      <c r="N11" s="2">
        <v>1</v>
      </c>
      <c r="O11" s="2">
        <v>1</v>
      </c>
    </row>
    <row r="12" spans="1:15">
      <c r="A12" s="93" t="s">
        <v>44</v>
      </c>
      <c r="B12" t="s">
        <v>8</v>
      </c>
      <c r="C12" t="s">
        <v>6</v>
      </c>
      <c r="D12" t="s">
        <v>13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2">
        <v>1</v>
      </c>
      <c r="M12" s="2">
        <v>1</v>
      </c>
      <c r="N12" s="2">
        <v>1</v>
      </c>
      <c r="O12" s="2">
        <v>1</v>
      </c>
    </row>
    <row r="13" spans="1:15">
      <c r="A13" s="93" t="s">
        <v>45</v>
      </c>
      <c r="B13" t="s">
        <v>8</v>
      </c>
      <c r="C13" t="s">
        <v>6</v>
      </c>
      <c r="D13" t="s">
        <v>14</v>
      </c>
      <c r="F13" t="s">
        <v>10</v>
      </c>
      <c r="G13" s="2">
        <v>1</v>
      </c>
      <c r="H13" s="2">
        <v>1</v>
      </c>
      <c r="I13" t="s">
        <v>10</v>
      </c>
      <c r="J13" t="s">
        <v>10</v>
      </c>
      <c r="K13" s="2">
        <v>1</v>
      </c>
      <c r="L13" t="s">
        <v>10</v>
      </c>
      <c r="M13" t="s">
        <v>10</v>
      </c>
      <c r="N13" t="s">
        <v>10</v>
      </c>
      <c r="O13" s="2">
        <v>1</v>
      </c>
    </row>
    <row r="14" spans="1:15">
      <c r="A14" s="93" t="s">
        <v>46</v>
      </c>
      <c r="B14" t="s">
        <v>8</v>
      </c>
      <c r="C14" t="s">
        <v>6</v>
      </c>
      <c r="D14" t="s">
        <v>13</v>
      </c>
      <c r="F14" t="s">
        <v>10</v>
      </c>
      <c r="G14" s="2">
        <v>1</v>
      </c>
      <c r="H14" s="2">
        <v>1</v>
      </c>
      <c r="I14" t="s">
        <v>10</v>
      </c>
      <c r="J14" t="s">
        <v>10</v>
      </c>
      <c r="K14" s="2">
        <v>1</v>
      </c>
      <c r="L14" t="s">
        <v>10</v>
      </c>
      <c r="M14" t="s">
        <v>10</v>
      </c>
      <c r="N14" t="s">
        <v>10</v>
      </c>
      <c r="O14" s="2">
        <v>1</v>
      </c>
    </row>
    <row r="15" spans="1:15">
      <c r="A15" s="93" t="s">
        <v>47</v>
      </c>
      <c r="B15" t="s">
        <v>8</v>
      </c>
      <c r="C15" t="s">
        <v>6</v>
      </c>
      <c r="D15" t="s">
        <v>15</v>
      </c>
      <c r="F15" t="s">
        <v>10</v>
      </c>
      <c r="G15" t="s">
        <v>10</v>
      </c>
      <c r="H15" t="s">
        <v>10</v>
      </c>
      <c r="I15" t="s">
        <v>10</v>
      </c>
      <c r="J15" s="2">
        <v>1</v>
      </c>
      <c r="K15" t="s">
        <v>10</v>
      </c>
      <c r="L15" t="s">
        <v>10</v>
      </c>
      <c r="M15" t="s">
        <v>10</v>
      </c>
      <c r="N15" t="s">
        <v>10</v>
      </c>
      <c r="O15" t="s">
        <v>10</v>
      </c>
    </row>
    <row r="16" spans="1:15">
      <c r="A16" s="93" t="s">
        <v>48</v>
      </c>
      <c r="B16" t="s">
        <v>8</v>
      </c>
      <c r="C16" t="s">
        <v>6</v>
      </c>
      <c r="D16" t="s">
        <v>14</v>
      </c>
      <c r="F16" t="s">
        <v>10</v>
      </c>
      <c r="G16" t="s">
        <v>10</v>
      </c>
      <c r="H16" t="s">
        <v>10</v>
      </c>
      <c r="I16" t="s">
        <v>10</v>
      </c>
      <c r="J16" s="2">
        <v>1</v>
      </c>
      <c r="K16" t="s">
        <v>10</v>
      </c>
      <c r="L16" t="s">
        <v>10</v>
      </c>
      <c r="M16" t="s">
        <v>10</v>
      </c>
      <c r="N16" t="s">
        <v>10</v>
      </c>
      <c r="O16" t="s">
        <v>10</v>
      </c>
    </row>
    <row r="17" spans="1:15">
      <c r="A17" s="93" t="s">
        <v>49</v>
      </c>
      <c r="B17" t="s">
        <v>8</v>
      </c>
      <c r="C17" t="s">
        <v>6</v>
      </c>
      <c r="D17" t="s">
        <v>13</v>
      </c>
      <c r="F17" s="2">
        <v>1</v>
      </c>
      <c r="G17" s="2">
        <v>1</v>
      </c>
      <c r="H17" t="s">
        <v>10</v>
      </c>
      <c r="I17" s="2">
        <v>1</v>
      </c>
      <c r="J17" t="s">
        <v>10</v>
      </c>
      <c r="K17" t="s">
        <v>10</v>
      </c>
      <c r="L17" t="s">
        <v>10</v>
      </c>
      <c r="M17" t="s">
        <v>10</v>
      </c>
      <c r="N17" t="s">
        <v>10</v>
      </c>
      <c r="O17" t="s">
        <v>10</v>
      </c>
    </row>
    <row r="18" spans="1:15">
      <c r="A18" s="93" t="s">
        <v>50</v>
      </c>
      <c r="B18" t="s">
        <v>8</v>
      </c>
      <c r="C18" t="s">
        <v>6</v>
      </c>
      <c r="D18" t="s">
        <v>11</v>
      </c>
      <c r="E18" t="s">
        <v>16</v>
      </c>
      <c r="F18" s="2">
        <v>1</v>
      </c>
      <c r="G18" s="2">
        <v>1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2">
        <v>1</v>
      </c>
      <c r="N18" s="2">
        <v>1</v>
      </c>
      <c r="O18" s="2">
        <v>1</v>
      </c>
    </row>
    <row r="19" spans="1:15">
      <c r="A19" s="93" t="s">
        <v>51</v>
      </c>
      <c r="B19" t="s">
        <v>8</v>
      </c>
      <c r="C19" t="s">
        <v>6</v>
      </c>
      <c r="D19" t="s">
        <v>11</v>
      </c>
      <c r="F19" s="2">
        <v>1</v>
      </c>
      <c r="G19" s="2">
        <v>1</v>
      </c>
      <c r="H19" s="2">
        <v>1</v>
      </c>
      <c r="I19" t="s">
        <v>10</v>
      </c>
      <c r="J19" t="s">
        <v>10</v>
      </c>
      <c r="K19" t="s">
        <v>10</v>
      </c>
      <c r="L19" t="s">
        <v>10</v>
      </c>
      <c r="M19" t="s">
        <v>10</v>
      </c>
      <c r="N19" t="s">
        <v>10</v>
      </c>
      <c r="O19" t="s">
        <v>10</v>
      </c>
    </row>
    <row r="20" spans="1:15">
      <c r="A20" s="93" t="s">
        <v>52</v>
      </c>
      <c r="B20" t="s">
        <v>8</v>
      </c>
      <c r="C20" t="s">
        <v>6</v>
      </c>
      <c r="D20" t="s">
        <v>9</v>
      </c>
      <c r="F20" s="2">
        <v>1</v>
      </c>
      <c r="G20" s="2">
        <v>1</v>
      </c>
      <c r="H20" s="2">
        <v>1</v>
      </c>
      <c r="I20" s="2">
        <v>1</v>
      </c>
      <c r="J20" s="2">
        <v>1</v>
      </c>
      <c r="K20" s="2">
        <v>1</v>
      </c>
      <c r="L20" s="2">
        <v>1</v>
      </c>
      <c r="M20" s="2">
        <v>1</v>
      </c>
      <c r="N20" s="2">
        <v>1</v>
      </c>
      <c r="O20" s="2">
        <v>1</v>
      </c>
    </row>
    <row r="21" spans="1:15">
      <c r="A21" s="93" t="s">
        <v>53</v>
      </c>
      <c r="B21" t="s">
        <v>8</v>
      </c>
      <c r="C21" t="s">
        <v>6</v>
      </c>
      <c r="D21" t="s">
        <v>14</v>
      </c>
      <c r="F21" s="2">
        <v>1</v>
      </c>
      <c r="G21" s="2">
        <v>1</v>
      </c>
      <c r="H21" s="2">
        <v>1</v>
      </c>
      <c r="I21" s="2">
        <v>1</v>
      </c>
      <c r="J21" s="2">
        <v>1</v>
      </c>
      <c r="K21" s="2">
        <v>1</v>
      </c>
      <c r="L21" s="2">
        <v>1</v>
      </c>
      <c r="M21" s="2">
        <v>1</v>
      </c>
      <c r="N21" s="2">
        <v>1</v>
      </c>
      <c r="O21" s="2">
        <v>1</v>
      </c>
    </row>
    <row r="22" spans="1:15">
      <c r="A22" s="93" t="s">
        <v>54</v>
      </c>
      <c r="B22" t="s">
        <v>8</v>
      </c>
      <c r="C22" t="s">
        <v>6</v>
      </c>
      <c r="D22" t="s">
        <v>11</v>
      </c>
      <c r="F22" s="2">
        <v>1</v>
      </c>
      <c r="G22" s="2">
        <v>1</v>
      </c>
      <c r="H22" t="s">
        <v>10</v>
      </c>
      <c r="I22" s="2">
        <v>1</v>
      </c>
      <c r="J22" s="2">
        <v>1</v>
      </c>
      <c r="K22" t="s">
        <v>10</v>
      </c>
      <c r="L22" t="s">
        <v>10</v>
      </c>
      <c r="M22" t="s">
        <v>10</v>
      </c>
      <c r="N22" t="s">
        <v>10</v>
      </c>
      <c r="O22" t="s">
        <v>10</v>
      </c>
    </row>
    <row r="23" spans="1:15">
      <c r="A23" s="93" t="s">
        <v>55</v>
      </c>
      <c r="B23" t="s">
        <v>8</v>
      </c>
      <c r="C23" t="s">
        <v>6</v>
      </c>
      <c r="D23" t="s">
        <v>13</v>
      </c>
      <c r="F23" t="s">
        <v>10</v>
      </c>
      <c r="G23" t="s">
        <v>10</v>
      </c>
      <c r="H23" t="s">
        <v>10</v>
      </c>
      <c r="I23" t="s">
        <v>10</v>
      </c>
      <c r="J23" t="s">
        <v>10</v>
      </c>
      <c r="K23" s="2">
        <v>1</v>
      </c>
      <c r="L23" s="2">
        <v>1</v>
      </c>
      <c r="M23" s="2">
        <v>1</v>
      </c>
      <c r="N23" s="2">
        <v>1</v>
      </c>
      <c r="O23" s="2">
        <v>1</v>
      </c>
    </row>
    <row r="24" spans="1:15">
      <c r="A24" s="93" t="s">
        <v>56</v>
      </c>
      <c r="B24" t="s">
        <v>8</v>
      </c>
      <c r="C24" t="s">
        <v>6</v>
      </c>
      <c r="D24" t="s">
        <v>14</v>
      </c>
      <c r="F24" t="s">
        <v>10</v>
      </c>
      <c r="G24" t="s">
        <v>10</v>
      </c>
      <c r="H24" t="s">
        <v>10</v>
      </c>
      <c r="I24" t="s">
        <v>10</v>
      </c>
      <c r="J24" t="s">
        <v>10</v>
      </c>
      <c r="K24" s="2">
        <v>1</v>
      </c>
      <c r="L24" s="2">
        <v>1</v>
      </c>
      <c r="M24" s="2">
        <v>1</v>
      </c>
      <c r="N24" s="2">
        <v>1</v>
      </c>
      <c r="O24" s="2">
        <v>1</v>
      </c>
    </row>
    <row r="25" spans="1:15">
      <c r="A25" s="93" t="s">
        <v>57</v>
      </c>
      <c r="B25" t="s">
        <v>8</v>
      </c>
      <c r="C25" t="s">
        <v>6</v>
      </c>
      <c r="D25" t="s">
        <v>13</v>
      </c>
      <c r="F25" s="2">
        <v>1</v>
      </c>
      <c r="G25" s="2">
        <v>1</v>
      </c>
      <c r="H25" s="2">
        <v>1</v>
      </c>
      <c r="I25" s="2">
        <v>1</v>
      </c>
      <c r="J25" s="2">
        <v>1</v>
      </c>
      <c r="K25" t="s">
        <v>10</v>
      </c>
      <c r="L25" t="s">
        <v>10</v>
      </c>
      <c r="M25" t="s">
        <v>10</v>
      </c>
      <c r="N25" t="s">
        <v>10</v>
      </c>
      <c r="O25" t="s">
        <v>10</v>
      </c>
    </row>
    <row r="26" spans="1:15">
      <c r="A26" s="93" t="s">
        <v>58</v>
      </c>
      <c r="B26" t="s">
        <v>8</v>
      </c>
      <c r="C26" t="s">
        <v>6</v>
      </c>
      <c r="D26" t="s">
        <v>14</v>
      </c>
      <c r="F26" s="2">
        <v>1</v>
      </c>
      <c r="G26" s="2">
        <v>1</v>
      </c>
      <c r="H26" t="s">
        <v>10</v>
      </c>
      <c r="I26" t="s">
        <v>10</v>
      </c>
      <c r="J26" t="s">
        <v>10</v>
      </c>
      <c r="K26" t="s">
        <v>10</v>
      </c>
      <c r="L26" t="s">
        <v>10</v>
      </c>
      <c r="M26" t="s">
        <v>10</v>
      </c>
      <c r="N26" t="s">
        <v>10</v>
      </c>
      <c r="O26" t="s">
        <v>10</v>
      </c>
    </row>
    <row r="27" spans="1:15">
      <c r="A27" s="93" t="s">
        <v>59</v>
      </c>
      <c r="B27" t="s">
        <v>8</v>
      </c>
      <c r="C27" t="s">
        <v>6</v>
      </c>
      <c r="D27" t="s">
        <v>9</v>
      </c>
      <c r="E27" t="s">
        <v>17</v>
      </c>
      <c r="F27" s="2">
        <v>1</v>
      </c>
      <c r="G27" s="2">
        <v>1</v>
      </c>
      <c r="H27" t="s">
        <v>10</v>
      </c>
      <c r="I27" s="2">
        <v>1</v>
      </c>
      <c r="J27" s="2">
        <v>1</v>
      </c>
      <c r="K27" t="s">
        <v>10</v>
      </c>
      <c r="L27" t="s">
        <v>10</v>
      </c>
      <c r="M27" t="s">
        <v>10</v>
      </c>
      <c r="N27" t="s">
        <v>10</v>
      </c>
      <c r="O27" t="s">
        <v>10</v>
      </c>
    </row>
    <row r="28" spans="1:15">
      <c r="A28" s="93" t="s">
        <v>60</v>
      </c>
      <c r="B28" t="s">
        <v>8</v>
      </c>
      <c r="C28" t="s">
        <v>6</v>
      </c>
      <c r="D28" t="s">
        <v>9</v>
      </c>
      <c r="E28" t="s">
        <v>17</v>
      </c>
      <c r="F28" s="2">
        <v>1</v>
      </c>
      <c r="G28" s="2">
        <v>1</v>
      </c>
      <c r="H28" t="s">
        <v>10</v>
      </c>
      <c r="I28" s="2">
        <v>1</v>
      </c>
      <c r="J28" s="2">
        <v>1</v>
      </c>
      <c r="K28" t="s">
        <v>10</v>
      </c>
      <c r="L28" t="s">
        <v>10</v>
      </c>
      <c r="M28" t="s">
        <v>10</v>
      </c>
      <c r="N28" t="s">
        <v>10</v>
      </c>
      <c r="O28" t="s">
        <v>10</v>
      </c>
    </row>
    <row r="29" spans="1:15">
      <c r="A29" s="93" t="s">
        <v>61</v>
      </c>
      <c r="B29" t="s">
        <v>8</v>
      </c>
      <c r="C29" t="s">
        <v>6</v>
      </c>
      <c r="D29" t="s">
        <v>9</v>
      </c>
      <c r="E29" t="s">
        <v>17</v>
      </c>
      <c r="F29" t="s">
        <v>10</v>
      </c>
      <c r="G29" t="s">
        <v>10</v>
      </c>
      <c r="H29" t="s">
        <v>10</v>
      </c>
      <c r="I29" t="s">
        <v>10</v>
      </c>
      <c r="J29" t="s">
        <v>10</v>
      </c>
      <c r="K29" s="2">
        <v>1</v>
      </c>
      <c r="L29" s="2">
        <v>1</v>
      </c>
      <c r="M29" s="2">
        <v>1</v>
      </c>
      <c r="N29" s="2">
        <v>1</v>
      </c>
      <c r="O29" s="2">
        <v>1</v>
      </c>
    </row>
    <row r="30" spans="1:15">
      <c r="A30" s="93" t="s">
        <v>62</v>
      </c>
      <c r="B30" t="s">
        <v>8</v>
      </c>
      <c r="C30" t="s">
        <v>6</v>
      </c>
      <c r="D30" t="s">
        <v>13</v>
      </c>
      <c r="F30" s="2">
        <v>1</v>
      </c>
      <c r="G30" s="2">
        <v>1</v>
      </c>
      <c r="H30" s="2">
        <v>1</v>
      </c>
      <c r="I30" t="s">
        <v>10</v>
      </c>
      <c r="J30" t="s">
        <v>10</v>
      </c>
      <c r="K30" t="s">
        <v>10</v>
      </c>
      <c r="L30" t="s">
        <v>10</v>
      </c>
      <c r="M30" t="s">
        <v>10</v>
      </c>
      <c r="N30" t="s">
        <v>10</v>
      </c>
      <c r="O30" t="s">
        <v>10</v>
      </c>
    </row>
    <row r="31" spans="1:15">
      <c r="A31" s="93" t="s">
        <v>63</v>
      </c>
      <c r="B31" t="s">
        <v>8</v>
      </c>
      <c r="C31" t="s">
        <v>6</v>
      </c>
      <c r="D31" t="s">
        <v>14</v>
      </c>
      <c r="F31" s="2">
        <v>1</v>
      </c>
      <c r="G31" s="2">
        <v>1</v>
      </c>
      <c r="H31" s="2">
        <v>1</v>
      </c>
      <c r="I31" s="2">
        <v>1</v>
      </c>
      <c r="J31" s="2">
        <v>1</v>
      </c>
      <c r="K31" t="s">
        <v>10</v>
      </c>
      <c r="L31" t="s">
        <v>10</v>
      </c>
      <c r="M31" t="s">
        <v>10</v>
      </c>
      <c r="N31" t="s">
        <v>10</v>
      </c>
      <c r="O31" t="s">
        <v>10</v>
      </c>
    </row>
    <row r="32" spans="1:15">
      <c r="A32" s="93" t="s">
        <v>64</v>
      </c>
      <c r="B32" t="s">
        <v>8</v>
      </c>
      <c r="C32" t="s">
        <v>6</v>
      </c>
      <c r="D32" t="s">
        <v>14</v>
      </c>
      <c r="F32" s="2">
        <v>1</v>
      </c>
      <c r="G32" s="2">
        <v>1</v>
      </c>
      <c r="H32" s="2">
        <v>1</v>
      </c>
      <c r="I32" s="2">
        <v>1</v>
      </c>
      <c r="J32" s="2">
        <v>1</v>
      </c>
      <c r="K32" s="2">
        <v>1</v>
      </c>
      <c r="L32" s="2">
        <v>1</v>
      </c>
      <c r="M32" s="2">
        <v>1</v>
      </c>
      <c r="N32" s="2">
        <v>1</v>
      </c>
      <c r="O32" s="2">
        <v>1</v>
      </c>
    </row>
    <row r="33" spans="1:15">
      <c r="A33" s="93" t="s">
        <v>65</v>
      </c>
      <c r="B33" t="s">
        <v>8</v>
      </c>
      <c r="C33" t="s">
        <v>6</v>
      </c>
      <c r="D33" t="s">
        <v>13</v>
      </c>
      <c r="F33" s="2">
        <v>1</v>
      </c>
      <c r="G33" s="2">
        <v>1</v>
      </c>
      <c r="H33" s="2">
        <v>1</v>
      </c>
      <c r="I33" t="s">
        <v>10</v>
      </c>
      <c r="J33" t="s">
        <v>10</v>
      </c>
      <c r="K33" t="s">
        <v>10</v>
      </c>
      <c r="L33" s="2">
        <v>1</v>
      </c>
      <c r="M33" s="2">
        <v>1</v>
      </c>
      <c r="N33" s="2">
        <v>1</v>
      </c>
      <c r="O33" t="s">
        <v>10</v>
      </c>
    </row>
    <row r="34" spans="1:15">
      <c r="A34" s="93" t="s">
        <v>66</v>
      </c>
      <c r="B34" t="s">
        <v>8</v>
      </c>
      <c r="C34" t="s">
        <v>6</v>
      </c>
      <c r="D34" t="s">
        <v>9</v>
      </c>
      <c r="F34" t="s">
        <v>10</v>
      </c>
      <c r="G34" t="s">
        <v>10</v>
      </c>
      <c r="H34" t="s">
        <v>10</v>
      </c>
      <c r="I34" s="2">
        <v>1</v>
      </c>
      <c r="J34" s="2">
        <v>1</v>
      </c>
      <c r="K34" t="s">
        <v>10</v>
      </c>
      <c r="L34" t="s">
        <v>10</v>
      </c>
      <c r="M34" t="s">
        <v>10</v>
      </c>
      <c r="N34" t="s">
        <v>10</v>
      </c>
      <c r="O34" t="s">
        <v>10</v>
      </c>
    </row>
    <row r="35" spans="1:15">
      <c r="A35" s="93" t="s">
        <v>67</v>
      </c>
      <c r="B35" t="s">
        <v>8</v>
      </c>
      <c r="C35" t="s">
        <v>6</v>
      </c>
      <c r="D35" t="s">
        <v>11</v>
      </c>
      <c r="F35" s="2">
        <v>1</v>
      </c>
      <c r="G35" t="s">
        <v>10</v>
      </c>
      <c r="H35" s="2">
        <v>1</v>
      </c>
      <c r="I35" s="2">
        <v>1</v>
      </c>
      <c r="J35" s="2">
        <v>1</v>
      </c>
      <c r="K35" t="s">
        <v>10</v>
      </c>
      <c r="L35" t="s">
        <v>10</v>
      </c>
      <c r="M35" t="s">
        <v>10</v>
      </c>
      <c r="N35" t="s">
        <v>10</v>
      </c>
      <c r="O35" t="s">
        <v>10</v>
      </c>
    </row>
    <row r="36" spans="1:15">
      <c r="A36" s="93" t="s">
        <v>68</v>
      </c>
      <c r="B36" t="s">
        <v>8</v>
      </c>
      <c r="C36" t="s">
        <v>6</v>
      </c>
      <c r="D36" t="s">
        <v>9</v>
      </c>
      <c r="E36" t="s">
        <v>17</v>
      </c>
      <c r="F36" s="2">
        <v>1</v>
      </c>
      <c r="G36" s="2">
        <v>1</v>
      </c>
      <c r="H36" s="2">
        <v>1</v>
      </c>
      <c r="I36" s="2">
        <v>1</v>
      </c>
      <c r="J36" s="2">
        <v>1</v>
      </c>
      <c r="K36" s="2">
        <v>1</v>
      </c>
      <c r="L36" s="2">
        <v>1</v>
      </c>
      <c r="M36" s="2">
        <v>1</v>
      </c>
      <c r="N36" s="2">
        <v>1</v>
      </c>
      <c r="O36" t="s">
        <v>10</v>
      </c>
    </row>
    <row r="37" spans="1:15">
      <c r="A37" s="93" t="s">
        <v>69</v>
      </c>
      <c r="B37" t="s">
        <v>8</v>
      </c>
      <c r="C37" t="s">
        <v>6</v>
      </c>
      <c r="D37" t="s">
        <v>11</v>
      </c>
      <c r="F37" s="2">
        <v>1</v>
      </c>
      <c r="G37" s="2">
        <v>1</v>
      </c>
      <c r="H37" s="2">
        <v>1</v>
      </c>
      <c r="I37" t="s">
        <v>10</v>
      </c>
      <c r="J37" t="s">
        <v>10</v>
      </c>
      <c r="K37" t="s">
        <v>10</v>
      </c>
      <c r="L37" t="s">
        <v>10</v>
      </c>
      <c r="M37" t="s">
        <v>10</v>
      </c>
      <c r="N37" t="s">
        <v>10</v>
      </c>
      <c r="O37" t="s">
        <v>10</v>
      </c>
    </row>
    <row r="38" spans="1:15">
      <c r="A38" s="93" t="s">
        <v>70</v>
      </c>
      <c r="B38" t="s">
        <v>8</v>
      </c>
      <c r="C38" t="s">
        <v>6</v>
      </c>
      <c r="D38" t="s">
        <v>9</v>
      </c>
      <c r="F38" s="2">
        <v>1</v>
      </c>
      <c r="G38" s="2">
        <v>1</v>
      </c>
      <c r="H38" t="s">
        <v>10</v>
      </c>
      <c r="I38" s="2">
        <v>1</v>
      </c>
      <c r="J38" t="s">
        <v>10</v>
      </c>
      <c r="K38" s="2">
        <v>1</v>
      </c>
      <c r="L38" s="2">
        <v>1</v>
      </c>
      <c r="M38" t="s">
        <v>10</v>
      </c>
      <c r="N38" s="2">
        <v>1</v>
      </c>
      <c r="O38" t="s">
        <v>10</v>
      </c>
    </row>
    <row r="39" spans="1:15">
      <c r="A39" s="93" t="s">
        <v>71</v>
      </c>
      <c r="B39" t="s">
        <v>8</v>
      </c>
      <c r="C39" t="s">
        <v>6</v>
      </c>
      <c r="D39" t="s">
        <v>13</v>
      </c>
      <c r="F39" s="2">
        <v>1</v>
      </c>
      <c r="G39" s="2">
        <v>1</v>
      </c>
      <c r="H39" t="s">
        <v>10</v>
      </c>
      <c r="I39" s="2">
        <v>1</v>
      </c>
      <c r="J39" t="s">
        <v>10</v>
      </c>
      <c r="K39" s="2">
        <v>1</v>
      </c>
      <c r="L39" s="2">
        <v>1</v>
      </c>
      <c r="M39" t="s">
        <v>10</v>
      </c>
      <c r="N39" s="2">
        <v>1</v>
      </c>
      <c r="O39" t="s">
        <v>10</v>
      </c>
    </row>
    <row r="40" spans="1:15">
      <c r="A40" s="93" t="s">
        <v>72</v>
      </c>
      <c r="B40" t="s">
        <v>8</v>
      </c>
      <c r="C40" t="s">
        <v>6</v>
      </c>
      <c r="D40" t="s">
        <v>9</v>
      </c>
      <c r="E40" t="s">
        <v>17</v>
      </c>
      <c r="F40" t="s">
        <v>10</v>
      </c>
      <c r="G40" t="s">
        <v>10</v>
      </c>
      <c r="H40" s="2">
        <v>1</v>
      </c>
      <c r="I40" s="2">
        <v>1</v>
      </c>
      <c r="J40" t="s">
        <v>10</v>
      </c>
      <c r="K40" s="2">
        <v>1</v>
      </c>
      <c r="L40" s="2">
        <v>1</v>
      </c>
      <c r="M40" s="2">
        <v>1</v>
      </c>
      <c r="N40" t="s">
        <v>10</v>
      </c>
      <c r="O40" t="s">
        <v>10</v>
      </c>
    </row>
    <row r="41" spans="1:15">
      <c r="A41" s="93" t="s">
        <v>73</v>
      </c>
      <c r="B41" t="s">
        <v>8</v>
      </c>
      <c r="C41" t="s">
        <v>6</v>
      </c>
      <c r="D41" t="s">
        <v>11</v>
      </c>
      <c r="E41" t="s">
        <v>18</v>
      </c>
      <c r="F41" s="2">
        <v>1</v>
      </c>
      <c r="G41" s="2">
        <v>1</v>
      </c>
      <c r="H41" s="2">
        <v>1</v>
      </c>
      <c r="I41" s="2">
        <v>1</v>
      </c>
      <c r="J41" t="s">
        <v>10</v>
      </c>
      <c r="K41" t="s">
        <v>10</v>
      </c>
      <c r="L41" t="s">
        <v>10</v>
      </c>
      <c r="M41" t="s">
        <v>10</v>
      </c>
      <c r="N41" t="s">
        <v>10</v>
      </c>
      <c r="O41" t="s">
        <v>10</v>
      </c>
    </row>
    <row r="42" spans="1:15">
      <c r="A42" s="93" t="s">
        <v>74</v>
      </c>
      <c r="B42" t="s">
        <v>8</v>
      </c>
      <c r="C42" t="s">
        <v>6</v>
      </c>
      <c r="D42" t="s">
        <v>13</v>
      </c>
      <c r="E42" t="s">
        <v>17</v>
      </c>
      <c r="F42" t="s">
        <v>10</v>
      </c>
      <c r="G42" t="s">
        <v>10</v>
      </c>
      <c r="H42" s="2">
        <v>1</v>
      </c>
      <c r="I42" s="2">
        <v>1</v>
      </c>
      <c r="J42" t="s">
        <v>10</v>
      </c>
      <c r="K42" t="s">
        <v>10</v>
      </c>
      <c r="L42" t="s">
        <v>10</v>
      </c>
      <c r="M42" t="s">
        <v>10</v>
      </c>
      <c r="N42" t="s">
        <v>10</v>
      </c>
      <c r="O42" t="s">
        <v>10</v>
      </c>
    </row>
    <row r="43" spans="1:15">
      <c r="A43" s="93" t="s">
        <v>75</v>
      </c>
      <c r="B43" t="s">
        <v>8</v>
      </c>
      <c r="C43" t="s">
        <v>6</v>
      </c>
      <c r="D43" t="s">
        <v>11</v>
      </c>
      <c r="F43" s="2">
        <v>1</v>
      </c>
      <c r="G43" s="2">
        <v>1</v>
      </c>
      <c r="H43" s="2">
        <v>1</v>
      </c>
      <c r="I43" s="2">
        <v>1</v>
      </c>
      <c r="J43" s="2">
        <v>1</v>
      </c>
      <c r="K43" s="2">
        <v>1</v>
      </c>
      <c r="L43" s="2">
        <v>1</v>
      </c>
      <c r="M43" s="2">
        <v>1</v>
      </c>
      <c r="N43" s="2">
        <v>1</v>
      </c>
      <c r="O43" s="2">
        <v>1</v>
      </c>
    </row>
    <row r="44" spans="1:15">
      <c r="A44" s="93" t="s">
        <v>76</v>
      </c>
      <c r="B44" t="s">
        <v>8</v>
      </c>
      <c r="C44" t="s">
        <v>6</v>
      </c>
      <c r="D44" t="s">
        <v>13</v>
      </c>
      <c r="F44" t="s">
        <v>10</v>
      </c>
      <c r="G44" s="2">
        <v>1</v>
      </c>
      <c r="H44" t="s">
        <v>10</v>
      </c>
      <c r="I44" s="2">
        <v>1</v>
      </c>
      <c r="J44" t="s">
        <v>10</v>
      </c>
      <c r="K44" t="s">
        <v>10</v>
      </c>
      <c r="L44" t="s">
        <v>10</v>
      </c>
      <c r="M44" t="s">
        <v>10</v>
      </c>
      <c r="N44" t="s">
        <v>10</v>
      </c>
      <c r="O44" t="s">
        <v>10</v>
      </c>
    </row>
    <row r="45" spans="1:15">
      <c r="A45" s="93" t="s">
        <v>77</v>
      </c>
      <c r="B45" t="s">
        <v>8</v>
      </c>
      <c r="C45" t="s">
        <v>6</v>
      </c>
      <c r="D45" t="s">
        <v>11</v>
      </c>
      <c r="E45" t="s">
        <v>17</v>
      </c>
      <c r="F45" s="2">
        <v>1</v>
      </c>
      <c r="G45" s="2">
        <v>1</v>
      </c>
      <c r="H45" s="2">
        <v>1</v>
      </c>
      <c r="I45" s="2">
        <v>1</v>
      </c>
      <c r="J45" t="s">
        <v>10</v>
      </c>
      <c r="K45" t="s">
        <v>10</v>
      </c>
      <c r="L45" t="s">
        <v>10</v>
      </c>
      <c r="M45" t="s">
        <v>10</v>
      </c>
      <c r="N45" t="s">
        <v>10</v>
      </c>
      <c r="O45" t="s">
        <v>10</v>
      </c>
    </row>
    <row r="46" spans="1:15">
      <c r="A46" s="93" t="s">
        <v>78</v>
      </c>
      <c r="B46" t="s">
        <v>8</v>
      </c>
      <c r="C46" t="s">
        <v>6</v>
      </c>
      <c r="D46" t="s">
        <v>13</v>
      </c>
      <c r="E46" t="s">
        <v>17</v>
      </c>
      <c r="F46" s="2">
        <v>1</v>
      </c>
      <c r="G46" s="2">
        <v>1</v>
      </c>
      <c r="H46" s="2">
        <v>1</v>
      </c>
      <c r="I46" s="2">
        <v>1</v>
      </c>
      <c r="J46" s="2">
        <v>1</v>
      </c>
      <c r="K46" s="2">
        <v>1</v>
      </c>
      <c r="L46" s="2">
        <v>1</v>
      </c>
      <c r="M46" s="2">
        <v>1</v>
      </c>
      <c r="N46" s="2">
        <v>1</v>
      </c>
      <c r="O46" s="2">
        <v>1</v>
      </c>
    </row>
    <row r="47" spans="1:15">
      <c r="A47" s="93" t="s">
        <v>79</v>
      </c>
      <c r="B47" t="s">
        <v>8</v>
      </c>
      <c r="C47" t="s">
        <v>6</v>
      </c>
      <c r="D47" t="s">
        <v>11</v>
      </c>
      <c r="F47" t="s">
        <v>10</v>
      </c>
      <c r="G47" t="s">
        <v>10</v>
      </c>
      <c r="H47" t="s">
        <v>10</v>
      </c>
      <c r="I47" t="s">
        <v>10</v>
      </c>
      <c r="J47" t="s">
        <v>10</v>
      </c>
      <c r="K47" t="s">
        <v>10</v>
      </c>
      <c r="L47" s="2">
        <v>1</v>
      </c>
      <c r="M47" s="2">
        <v>1</v>
      </c>
      <c r="N47" s="2">
        <v>1</v>
      </c>
      <c r="O47" s="2">
        <v>1</v>
      </c>
    </row>
    <row r="48" spans="1:15">
      <c r="A48" s="93" t="s">
        <v>80</v>
      </c>
      <c r="B48" t="s">
        <v>8</v>
      </c>
      <c r="C48" t="s">
        <v>6</v>
      </c>
      <c r="D48" t="s">
        <v>14</v>
      </c>
      <c r="F48" t="s">
        <v>10</v>
      </c>
      <c r="G48" t="s">
        <v>10</v>
      </c>
      <c r="H48" t="s">
        <v>10</v>
      </c>
      <c r="I48" t="s">
        <v>10</v>
      </c>
      <c r="J48" t="s">
        <v>10</v>
      </c>
      <c r="K48" t="s">
        <v>10</v>
      </c>
      <c r="L48" s="2">
        <v>1</v>
      </c>
      <c r="M48" s="2">
        <v>1</v>
      </c>
      <c r="N48" s="2">
        <v>1</v>
      </c>
      <c r="O48" s="2">
        <v>1</v>
      </c>
    </row>
    <row r="49" spans="1:15">
      <c r="A49" s="93" t="s">
        <v>81</v>
      </c>
      <c r="B49" t="s">
        <v>8</v>
      </c>
      <c r="C49" t="s">
        <v>6</v>
      </c>
      <c r="D49" t="s">
        <v>13</v>
      </c>
      <c r="F49" s="2">
        <v>1</v>
      </c>
      <c r="G49" s="2">
        <v>1</v>
      </c>
      <c r="H49" t="s">
        <v>10</v>
      </c>
      <c r="I49" s="2">
        <v>1</v>
      </c>
      <c r="J49" t="s">
        <v>10</v>
      </c>
      <c r="K49" t="s">
        <v>10</v>
      </c>
      <c r="L49" t="s">
        <v>10</v>
      </c>
      <c r="M49" t="s">
        <v>10</v>
      </c>
      <c r="N49" t="s">
        <v>10</v>
      </c>
      <c r="O49" t="s">
        <v>10</v>
      </c>
    </row>
    <row r="50" spans="1:15">
      <c r="A50" s="93" t="s">
        <v>82</v>
      </c>
      <c r="B50" t="s">
        <v>8</v>
      </c>
      <c r="C50" t="s">
        <v>6</v>
      </c>
      <c r="D50" t="s">
        <v>7</v>
      </c>
      <c r="E50" t="s">
        <v>17</v>
      </c>
      <c r="F50" s="2">
        <v>1</v>
      </c>
      <c r="G50" s="2">
        <v>1</v>
      </c>
      <c r="H50" s="2">
        <v>1</v>
      </c>
      <c r="I50" s="2">
        <v>1</v>
      </c>
      <c r="J50" s="2">
        <v>1</v>
      </c>
      <c r="K50" t="s">
        <v>10</v>
      </c>
      <c r="L50" s="2">
        <v>1</v>
      </c>
      <c r="M50" s="2">
        <v>1</v>
      </c>
      <c r="N50" s="2">
        <v>1</v>
      </c>
      <c r="O50" s="2">
        <v>1</v>
      </c>
    </row>
    <row r="51" spans="1:15">
      <c r="A51" s="93" t="s">
        <v>83</v>
      </c>
      <c r="B51" t="s">
        <v>8</v>
      </c>
      <c r="C51" t="s">
        <v>6</v>
      </c>
      <c r="D51" t="s">
        <v>13</v>
      </c>
      <c r="F51" s="2">
        <v>1</v>
      </c>
      <c r="G51" t="s">
        <v>10</v>
      </c>
      <c r="H51" s="2">
        <v>1</v>
      </c>
      <c r="I51" t="s">
        <v>10</v>
      </c>
      <c r="J51" t="s">
        <v>10</v>
      </c>
      <c r="K51" t="s">
        <v>10</v>
      </c>
      <c r="L51" t="s">
        <v>10</v>
      </c>
      <c r="M51" t="s">
        <v>10</v>
      </c>
      <c r="N51" t="s">
        <v>10</v>
      </c>
      <c r="O51" t="s">
        <v>10</v>
      </c>
    </row>
    <row r="52" spans="1:15">
      <c r="A52" s="93" t="s">
        <v>84</v>
      </c>
      <c r="B52" t="s">
        <v>8</v>
      </c>
      <c r="C52" t="s">
        <v>6</v>
      </c>
      <c r="D52" t="s">
        <v>13</v>
      </c>
      <c r="F52" s="2">
        <v>1</v>
      </c>
      <c r="G52" s="2">
        <v>1</v>
      </c>
      <c r="H52" s="2">
        <v>1</v>
      </c>
      <c r="I52" t="s">
        <v>10</v>
      </c>
      <c r="J52" t="s">
        <v>10</v>
      </c>
      <c r="K52" t="s">
        <v>10</v>
      </c>
      <c r="L52" t="s">
        <v>10</v>
      </c>
      <c r="M52" t="s">
        <v>10</v>
      </c>
      <c r="N52" t="s">
        <v>10</v>
      </c>
      <c r="O52" t="s">
        <v>10</v>
      </c>
    </row>
    <row r="53" spans="1:15">
      <c r="A53" s="93" t="s">
        <v>85</v>
      </c>
      <c r="B53" t="s">
        <v>8</v>
      </c>
      <c r="C53" t="s">
        <v>6</v>
      </c>
      <c r="D53" t="s">
        <v>9</v>
      </c>
      <c r="F53" s="2">
        <v>1</v>
      </c>
      <c r="G53" s="2">
        <v>1</v>
      </c>
      <c r="H53" s="2">
        <v>1</v>
      </c>
      <c r="I53" t="s">
        <v>10</v>
      </c>
      <c r="J53" t="s">
        <v>10</v>
      </c>
      <c r="K53" s="2">
        <v>1</v>
      </c>
      <c r="L53" s="2">
        <v>1</v>
      </c>
      <c r="M53" s="2">
        <v>1</v>
      </c>
      <c r="N53" t="s">
        <v>10</v>
      </c>
      <c r="O53" t="s">
        <v>10</v>
      </c>
    </row>
    <row r="54" spans="1:15">
      <c r="A54" s="93" t="s">
        <v>86</v>
      </c>
      <c r="B54" t="s">
        <v>8</v>
      </c>
      <c r="C54" t="s">
        <v>6</v>
      </c>
      <c r="D54" t="s">
        <v>11</v>
      </c>
      <c r="F54" s="2">
        <v>1</v>
      </c>
      <c r="G54" s="2">
        <v>1</v>
      </c>
      <c r="H54" s="2">
        <v>1</v>
      </c>
      <c r="I54" t="s">
        <v>10</v>
      </c>
      <c r="J54" t="s">
        <v>10</v>
      </c>
      <c r="K54" t="s">
        <v>10</v>
      </c>
      <c r="L54" t="s">
        <v>10</v>
      </c>
      <c r="M54" t="s">
        <v>10</v>
      </c>
      <c r="N54" t="s">
        <v>10</v>
      </c>
      <c r="O54" t="s">
        <v>10</v>
      </c>
    </row>
    <row r="55" spans="1:15">
      <c r="A55" s="93" t="s">
        <v>87</v>
      </c>
      <c r="B55" t="s">
        <v>8</v>
      </c>
      <c r="C55" t="s">
        <v>6</v>
      </c>
      <c r="D55" t="s">
        <v>11</v>
      </c>
      <c r="F55" s="2">
        <v>1</v>
      </c>
      <c r="G55" s="2">
        <v>1</v>
      </c>
      <c r="H55" t="s">
        <v>10</v>
      </c>
      <c r="I55" t="s">
        <v>10</v>
      </c>
      <c r="J55" t="s">
        <v>10</v>
      </c>
      <c r="K55" s="2">
        <v>1</v>
      </c>
      <c r="L55" s="2">
        <v>1</v>
      </c>
      <c r="M55" t="s">
        <v>10</v>
      </c>
      <c r="N55" t="s">
        <v>10</v>
      </c>
      <c r="O55" t="s">
        <v>10</v>
      </c>
    </row>
    <row r="56" spans="1:15">
      <c r="A56" s="93" t="s">
        <v>88</v>
      </c>
      <c r="B56" t="s">
        <v>8</v>
      </c>
      <c r="C56" t="s">
        <v>6</v>
      </c>
      <c r="D56" t="s">
        <v>11</v>
      </c>
      <c r="F56" s="2">
        <v>1</v>
      </c>
      <c r="G56" s="2">
        <v>1</v>
      </c>
      <c r="H56" s="2">
        <v>1</v>
      </c>
      <c r="I56" s="2">
        <v>1</v>
      </c>
      <c r="J56" s="2">
        <v>1</v>
      </c>
      <c r="K56" t="s">
        <v>10</v>
      </c>
      <c r="L56" t="s">
        <v>10</v>
      </c>
      <c r="M56" t="s">
        <v>10</v>
      </c>
      <c r="N56" t="s">
        <v>10</v>
      </c>
      <c r="O56" t="s">
        <v>10</v>
      </c>
    </row>
    <row r="57" spans="1:15">
      <c r="A57" s="93" t="s">
        <v>89</v>
      </c>
      <c r="B57" t="s">
        <v>8</v>
      </c>
      <c r="C57" t="s">
        <v>6</v>
      </c>
      <c r="D57" t="s">
        <v>9</v>
      </c>
      <c r="F57" s="2">
        <v>1</v>
      </c>
      <c r="G57" s="2">
        <v>1</v>
      </c>
      <c r="H57" t="s">
        <v>10</v>
      </c>
      <c r="I57" s="2">
        <v>1</v>
      </c>
      <c r="J57" s="2">
        <v>1</v>
      </c>
      <c r="K57" s="2">
        <v>1</v>
      </c>
      <c r="L57" s="2">
        <v>1</v>
      </c>
      <c r="M57" s="2">
        <v>1</v>
      </c>
      <c r="N57" s="2">
        <v>1</v>
      </c>
      <c r="O57" s="2">
        <v>1</v>
      </c>
    </row>
    <row r="58" spans="1:15">
      <c r="A58" s="93" t="s">
        <v>90</v>
      </c>
      <c r="B58" t="s">
        <v>8</v>
      </c>
      <c r="C58" t="s">
        <v>6</v>
      </c>
      <c r="D58" t="s">
        <v>14</v>
      </c>
      <c r="F58" s="2">
        <v>1</v>
      </c>
      <c r="G58" s="2">
        <v>1</v>
      </c>
      <c r="H58" t="s">
        <v>10</v>
      </c>
      <c r="I58" s="2">
        <v>1</v>
      </c>
      <c r="J58" s="2">
        <v>1</v>
      </c>
      <c r="K58" s="2">
        <v>1</v>
      </c>
      <c r="L58" s="2">
        <v>1</v>
      </c>
      <c r="M58" s="2">
        <v>1</v>
      </c>
      <c r="N58" s="2">
        <v>1</v>
      </c>
      <c r="O58" s="2">
        <v>1</v>
      </c>
    </row>
    <row r="59" spans="1:15">
      <c r="A59" s="93" t="s">
        <v>91</v>
      </c>
      <c r="B59" t="s">
        <v>8</v>
      </c>
      <c r="C59" t="s">
        <v>6</v>
      </c>
      <c r="D59" t="s">
        <v>14</v>
      </c>
      <c r="F59" s="2">
        <v>1</v>
      </c>
      <c r="G59" s="2">
        <v>1</v>
      </c>
      <c r="H59" s="2">
        <v>1</v>
      </c>
      <c r="I59" s="2">
        <v>1</v>
      </c>
      <c r="J59" s="2">
        <v>1</v>
      </c>
      <c r="K59" t="s">
        <v>10</v>
      </c>
      <c r="L59" t="s">
        <v>10</v>
      </c>
      <c r="M59" t="s">
        <v>10</v>
      </c>
      <c r="N59" t="s">
        <v>10</v>
      </c>
      <c r="O59" t="s">
        <v>10</v>
      </c>
    </row>
    <row r="60" spans="1:15">
      <c r="A60" s="93" t="s">
        <v>92</v>
      </c>
      <c r="B60" t="s">
        <v>8</v>
      </c>
      <c r="C60" t="s">
        <v>6</v>
      </c>
      <c r="D60" t="s">
        <v>11</v>
      </c>
      <c r="F60" s="2">
        <v>1</v>
      </c>
      <c r="G60" s="2">
        <v>1</v>
      </c>
      <c r="H60" s="2">
        <v>1</v>
      </c>
      <c r="I60" s="2">
        <v>1</v>
      </c>
      <c r="J60" t="s">
        <v>10</v>
      </c>
      <c r="K60" t="s">
        <v>10</v>
      </c>
      <c r="L60" t="s">
        <v>10</v>
      </c>
      <c r="M60" t="s">
        <v>10</v>
      </c>
      <c r="N60" t="s">
        <v>10</v>
      </c>
      <c r="O60" t="s">
        <v>10</v>
      </c>
    </row>
    <row r="61" spans="1:15">
      <c r="A61" s="93" t="s">
        <v>93</v>
      </c>
      <c r="B61" t="s">
        <v>8</v>
      </c>
      <c r="C61" t="s">
        <v>6</v>
      </c>
      <c r="D61" t="s">
        <v>9</v>
      </c>
      <c r="F61" s="2">
        <v>1</v>
      </c>
      <c r="G61" s="2">
        <v>1</v>
      </c>
      <c r="H61" s="2">
        <v>1</v>
      </c>
      <c r="I61" s="2">
        <v>1</v>
      </c>
      <c r="J61" t="s">
        <v>10</v>
      </c>
      <c r="K61" t="s">
        <v>10</v>
      </c>
      <c r="L61" t="s">
        <v>10</v>
      </c>
      <c r="M61" t="s">
        <v>10</v>
      </c>
      <c r="N61" t="s">
        <v>10</v>
      </c>
      <c r="O61" t="s">
        <v>10</v>
      </c>
    </row>
    <row r="62" spans="1:15">
      <c r="A62" s="93" t="s">
        <v>94</v>
      </c>
      <c r="B62" t="s">
        <v>8</v>
      </c>
      <c r="C62" t="s">
        <v>6</v>
      </c>
      <c r="D62" t="s">
        <v>13</v>
      </c>
      <c r="F62" t="s">
        <v>10</v>
      </c>
      <c r="G62" s="2">
        <v>1</v>
      </c>
      <c r="H62" s="2">
        <v>1</v>
      </c>
      <c r="I62" t="s">
        <v>10</v>
      </c>
      <c r="J62" t="s">
        <v>10</v>
      </c>
      <c r="K62" t="s">
        <v>10</v>
      </c>
      <c r="L62" t="s">
        <v>10</v>
      </c>
      <c r="M62" t="s">
        <v>10</v>
      </c>
      <c r="N62" t="s">
        <v>10</v>
      </c>
      <c r="O62" t="s">
        <v>10</v>
      </c>
    </row>
    <row r="63" spans="1:15">
      <c r="A63" s="93" t="s">
        <v>95</v>
      </c>
      <c r="B63" t="s">
        <v>8</v>
      </c>
      <c r="C63" t="s">
        <v>6</v>
      </c>
      <c r="D63" t="s">
        <v>13</v>
      </c>
      <c r="F63" t="s">
        <v>10</v>
      </c>
      <c r="G63" s="2">
        <v>1</v>
      </c>
      <c r="H63" s="2">
        <v>1</v>
      </c>
      <c r="I63" t="s">
        <v>10</v>
      </c>
      <c r="J63" t="s">
        <v>10</v>
      </c>
      <c r="K63" t="s">
        <v>10</v>
      </c>
      <c r="L63" t="s">
        <v>10</v>
      </c>
      <c r="M63" t="s">
        <v>10</v>
      </c>
      <c r="N63" t="s">
        <v>10</v>
      </c>
      <c r="O63" t="s">
        <v>10</v>
      </c>
    </row>
    <row r="64" spans="1:15">
      <c r="A64" s="93" t="s">
        <v>96</v>
      </c>
      <c r="B64" t="s">
        <v>8</v>
      </c>
      <c r="C64" t="s">
        <v>6</v>
      </c>
      <c r="D64" t="s">
        <v>13</v>
      </c>
      <c r="E64" t="s">
        <v>17</v>
      </c>
      <c r="F64" s="2">
        <v>1</v>
      </c>
      <c r="G64" t="s">
        <v>10</v>
      </c>
      <c r="H64" s="2">
        <v>1</v>
      </c>
      <c r="I64" s="2">
        <v>1</v>
      </c>
      <c r="J64" s="2">
        <v>1</v>
      </c>
      <c r="K64" t="s">
        <v>10</v>
      </c>
      <c r="L64" t="s">
        <v>10</v>
      </c>
      <c r="M64" t="s">
        <v>10</v>
      </c>
      <c r="N64" t="s">
        <v>10</v>
      </c>
      <c r="O64" t="s">
        <v>10</v>
      </c>
    </row>
    <row r="65" spans="1:15">
      <c r="A65" s="93" t="s">
        <v>97</v>
      </c>
      <c r="B65" t="s">
        <v>8</v>
      </c>
      <c r="C65" t="s">
        <v>6</v>
      </c>
      <c r="D65" t="s">
        <v>9</v>
      </c>
      <c r="E65" t="s">
        <v>17</v>
      </c>
      <c r="F65" s="2">
        <v>1</v>
      </c>
      <c r="G65" s="2">
        <v>1</v>
      </c>
      <c r="H65" s="2">
        <v>1</v>
      </c>
      <c r="I65" s="2">
        <v>1</v>
      </c>
      <c r="J65" s="2">
        <v>1</v>
      </c>
      <c r="K65" s="2">
        <v>1</v>
      </c>
      <c r="L65" s="2">
        <v>1</v>
      </c>
      <c r="M65" s="2">
        <v>1</v>
      </c>
      <c r="N65" s="2">
        <v>1</v>
      </c>
      <c r="O65" s="2">
        <v>1</v>
      </c>
    </row>
    <row r="66" spans="1:15">
      <c r="A66" s="93" t="s">
        <v>98</v>
      </c>
      <c r="B66" t="s">
        <v>8</v>
      </c>
      <c r="C66" t="s">
        <v>6</v>
      </c>
      <c r="D66" t="s">
        <v>13</v>
      </c>
      <c r="F66" s="2">
        <v>1</v>
      </c>
      <c r="G66" s="2">
        <v>1</v>
      </c>
      <c r="H66" s="2">
        <v>1</v>
      </c>
      <c r="I66" s="2">
        <v>1</v>
      </c>
      <c r="J66" s="2">
        <v>1</v>
      </c>
      <c r="K66" t="s">
        <v>10</v>
      </c>
      <c r="L66" t="s">
        <v>10</v>
      </c>
      <c r="M66" t="s">
        <v>10</v>
      </c>
      <c r="N66" t="s">
        <v>10</v>
      </c>
      <c r="O66" t="s">
        <v>10</v>
      </c>
    </row>
    <row r="67" spans="1:15">
      <c r="A67" s="93" t="s">
        <v>99</v>
      </c>
      <c r="B67" t="s">
        <v>8</v>
      </c>
      <c r="C67" t="s">
        <v>6</v>
      </c>
      <c r="D67" t="s">
        <v>9</v>
      </c>
      <c r="E67" t="s">
        <v>17</v>
      </c>
      <c r="F67" s="2">
        <v>1</v>
      </c>
      <c r="G67" t="s">
        <v>10</v>
      </c>
      <c r="H67" s="2">
        <v>1</v>
      </c>
      <c r="I67" t="s">
        <v>10</v>
      </c>
      <c r="J67" t="s">
        <v>10</v>
      </c>
      <c r="K67" t="s">
        <v>10</v>
      </c>
      <c r="L67" t="s">
        <v>10</v>
      </c>
      <c r="M67" t="s">
        <v>10</v>
      </c>
      <c r="N67" t="s">
        <v>10</v>
      </c>
      <c r="O67" t="s">
        <v>10</v>
      </c>
    </row>
    <row r="68" spans="1:15">
      <c r="A68" s="93" t="s">
        <v>100</v>
      </c>
      <c r="B68" t="s">
        <v>8</v>
      </c>
      <c r="C68" t="s">
        <v>6</v>
      </c>
      <c r="D68" t="s">
        <v>11</v>
      </c>
      <c r="E68" t="s">
        <v>17</v>
      </c>
      <c r="F68" s="2">
        <v>1</v>
      </c>
      <c r="G68" s="2">
        <v>1</v>
      </c>
      <c r="H68" s="2">
        <v>1</v>
      </c>
      <c r="I68" t="s">
        <v>10</v>
      </c>
      <c r="J68" t="s">
        <v>10</v>
      </c>
      <c r="K68" t="s">
        <v>10</v>
      </c>
      <c r="L68" t="s">
        <v>10</v>
      </c>
      <c r="M68" t="s">
        <v>10</v>
      </c>
      <c r="N68" t="s">
        <v>10</v>
      </c>
      <c r="O68" t="s">
        <v>10</v>
      </c>
    </row>
    <row r="69" spans="1:15">
      <c r="A69" s="93" t="s">
        <v>101</v>
      </c>
      <c r="B69" t="s">
        <v>8</v>
      </c>
      <c r="C69" t="s">
        <v>6</v>
      </c>
      <c r="D69" t="s">
        <v>14</v>
      </c>
      <c r="E69" t="s">
        <v>17</v>
      </c>
      <c r="F69" s="2">
        <v>1</v>
      </c>
      <c r="G69" t="s">
        <v>10</v>
      </c>
      <c r="H69" s="2">
        <v>1</v>
      </c>
      <c r="I69" s="2">
        <v>1</v>
      </c>
      <c r="J69" s="2">
        <v>1</v>
      </c>
      <c r="K69" s="2">
        <v>1</v>
      </c>
      <c r="L69" s="2">
        <v>1</v>
      </c>
      <c r="M69" s="2">
        <v>1</v>
      </c>
      <c r="N69" s="2">
        <v>1</v>
      </c>
      <c r="O69" s="2">
        <v>1</v>
      </c>
    </row>
    <row r="70" spans="1:15">
      <c r="A70" s="93" t="s">
        <v>102</v>
      </c>
      <c r="B70" t="s">
        <v>8</v>
      </c>
      <c r="C70" t="s">
        <v>6</v>
      </c>
      <c r="D70" t="s">
        <v>13</v>
      </c>
      <c r="E70" t="s">
        <v>17</v>
      </c>
      <c r="F70" s="2">
        <v>1</v>
      </c>
      <c r="G70" t="s">
        <v>10</v>
      </c>
      <c r="H70" s="2">
        <v>1</v>
      </c>
      <c r="I70" s="2">
        <v>1</v>
      </c>
      <c r="J70" s="2">
        <v>1</v>
      </c>
      <c r="K70" s="2">
        <v>1</v>
      </c>
      <c r="L70" s="2">
        <v>1</v>
      </c>
      <c r="M70" s="2">
        <v>1</v>
      </c>
      <c r="N70" s="2">
        <v>1</v>
      </c>
      <c r="O70" s="2">
        <v>1</v>
      </c>
    </row>
    <row r="71" spans="1:15">
      <c r="A71" s="93" t="s">
        <v>103</v>
      </c>
      <c r="B71" t="s">
        <v>8</v>
      </c>
      <c r="C71" t="s">
        <v>6</v>
      </c>
      <c r="D71" t="s">
        <v>7</v>
      </c>
      <c r="F71" s="2">
        <v>1</v>
      </c>
      <c r="G71" s="2">
        <v>1</v>
      </c>
      <c r="H71" s="2">
        <v>1</v>
      </c>
      <c r="I71" t="s">
        <v>10</v>
      </c>
      <c r="J71" t="s">
        <v>10</v>
      </c>
      <c r="K71" s="2">
        <v>1</v>
      </c>
      <c r="L71" s="2">
        <v>1</v>
      </c>
      <c r="M71" t="s">
        <v>10</v>
      </c>
      <c r="N71" t="s">
        <v>10</v>
      </c>
      <c r="O71" s="2">
        <v>1</v>
      </c>
    </row>
    <row r="72" spans="1:15">
      <c r="A72" s="93" t="s">
        <v>104</v>
      </c>
      <c r="B72" t="s">
        <v>8</v>
      </c>
      <c r="C72" t="s">
        <v>6</v>
      </c>
      <c r="D72" t="s">
        <v>13</v>
      </c>
      <c r="F72" s="2">
        <v>1</v>
      </c>
      <c r="G72" s="2">
        <v>1</v>
      </c>
      <c r="H72" s="2">
        <v>1</v>
      </c>
      <c r="I72" s="2">
        <v>1</v>
      </c>
      <c r="J72" s="2">
        <v>1</v>
      </c>
      <c r="K72" t="s">
        <v>10</v>
      </c>
      <c r="L72" t="s">
        <v>10</v>
      </c>
      <c r="M72" t="s">
        <v>10</v>
      </c>
      <c r="N72" t="s">
        <v>10</v>
      </c>
      <c r="O72" t="s">
        <v>10</v>
      </c>
    </row>
    <row r="73" spans="1:15">
      <c r="A73" s="5" t="s">
        <v>19</v>
      </c>
      <c r="F73" s="2">
        <v>52</v>
      </c>
      <c r="G73" s="2">
        <v>52</v>
      </c>
      <c r="H73" s="2">
        <v>48</v>
      </c>
      <c r="I73" s="2">
        <v>44</v>
      </c>
      <c r="J73" s="2">
        <v>33</v>
      </c>
      <c r="K73" s="2">
        <v>28</v>
      </c>
      <c r="L73" s="2">
        <v>30</v>
      </c>
      <c r="M73" s="2">
        <v>28</v>
      </c>
      <c r="N73" s="2">
        <v>28</v>
      </c>
      <c r="O73" s="2">
        <v>26</v>
      </c>
    </row>
    <row r="74" spans="1:15">
      <c r="A74" s="5" t="s">
        <v>20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4"/>
  <sheetViews>
    <sheetView workbookViewId="0">
      <selection activeCell="B6" sqref="B6"/>
    </sheetView>
  </sheetViews>
  <sheetFormatPr baseColWidth="10" defaultColWidth="8.85546875" defaultRowHeight="15"/>
  <cols>
    <col min="1" max="1" width="29.85546875" customWidth="1"/>
    <col min="2" max="2" width="14.140625" bestFit="1" customWidth="1"/>
    <col min="5" max="5" width="15.140625" customWidth="1"/>
    <col min="6" max="15" width="14.42578125" customWidth="1"/>
  </cols>
  <sheetData>
    <row r="1" spans="1:15" ht="15.75" thickBot="1">
      <c r="A1" t="s">
        <v>0</v>
      </c>
      <c r="B1" t="s">
        <v>1</v>
      </c>
      <c r="C1" t="s">
        <v>2</v>
      </c>
      <c r="D1" t="s">
        <v>3</v>
      </c>
      <c r="E1" t="s">
        <v>4</v>
      </c>
      <c r="F1" s="1">
        <v>44550</v>
      </c>
      <c r="G1" s="1">
        <v>44551</v>
      </c>
      <c r="H1" s="1">
        <v>44552</v>
      </c>
      <c r="I1" s="1">
        <v>44553</v>
      </c>
      <c r="J1" s="1">
        <v>44554</v>
      </c>
      <c r="K1" s="1">
        <v>44557</v>
      </c>
      <c r="L1" s="1">
        <v>44558</v>
      </c>
      <c r="M1" s="1">
        <v>44559</v>
      </c>
      <c r="N1" s="1">
        <v>44560</v>
      </c>
      <c r="O1" s="1">
        <v>44561</v>
      </c>
    </row>
    <row r="2" spans="1:15">
      <c r="A2" s="92" t="s">
        <v>34</v>
      </c>
      <c r="B2" t="s">
        <v>5</v>
      </c>
      <c r="C2" t="s">
        <v>6</v>
      </c>
      <c r="D2" t="s">
        <v>7</v>
      </c>
      <c r="F2" s="2">
        <v>1</v>
      </c>
      <c r="G2" s="2">
        <v>1</v>
      </c>
      <c r="H2" s="2">
        <v>1</v>
      </c>
      <c r="I2" s="2">
        <v>1</v>
      </c>
      <c r="J2" s="2">
        <v>1</v>
      </c>
      <c r="K2" s="2">
        <v>1</v>
      </c>
      <c r="L2" s="2">
        <v>1</v>
      </c>
      <c r="M2" s="2">
        <v>1</v>
      </c>
      <c r="N2" s="2">
        <v>1</v>
      </c>
      <c r="O2" s="2">
        <v>1</v>
      </c>
    </row>
    <row r="3" spans="1:15">
      <c r="A3" s="93" t="s">
        <v>35</v>
      </c>
      <c r="B3" t="s">
        <v>5</v>
      </c>
      <c r="C3" t="s">
        <v>6</v>
      </c>
      <c r="D3" t="s">
        <v>9</v>
      </c>
      <c r="F3" t="s">
        <v>10</v>
      </c>
      <c r="G3" t="s">
        <v>10</v>
      </c>
      <c r="H3" t="s">
        <v>10</v>
      </c>
      <c r="I3" t="s">
        <v>10</v>
      </c>
      <c r="J3" t="s">
        <v>10</v>
      </c>
      <c r="K3" t="s">
        <v>10</v>
      </c>
      <c r="L3" t="s">
        <v>10</v>
      </c>
      <c r="M3" s="2">
        <v>1</v>
      </c>
      <c r="N3" s="2">
        <v>1</v>
      </c>
      <c r="O3" s="2">
        <v>1</v>
      </c>
    </row>
    <row r="4" spans="1:15">
      <c r="A4" s="93" t="s">
        <v>36</v>
      </c>
      <c r="B4" t="s">
        <v>5</v>
      </c>
      <c r="C4" t="s">
        <v>6</v>
      </c>
      <c r="D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10</v>
      </c>
      <c r="K4" s="2">
        <v>1</v>
      </c>
      <c r="L4" s="2">
        <v>1</v>
      </c>
      <c r="M4" s="2">
        <v>1</v>
      </c>
      <c r="N4" s="2">
        <v>1</v>
      </c>
      <c r="O4" t="s">
        <v>10</v>
      </c>
    </row>
    <row r="5" spans="1:15">
      <c r="A5" s="93" t="s">
        <v>37</v>
      </c>
      <c r="B5" t="s">
        <v>5</v>
      </c>
      <c r="C5" t="s">
        <v>6</v>
      </c>
      <c r="D5" t="s">
        <v>11</v>
      </c>
      <c r="F5" s="2">
        <v>1</v>
      </c>
      <c r="G5" s="2">
        <v>1</v>
      </c>
      <c r="H5" s="2">
        <v>1</v>
      </c>
      <c r="I5" s="2">
        <v>1</v>
      </c>
      <c r="J5" t="s">
        <v>10</v>
      </c>
      <c r="K5" t="s">
        <v>10</v>
      </c>
      <c r="L5" t="s">
        <v>10</v>
      </c>
      <c r="M5" t="s">
        <v>10</v>
      </c>
      <c r="N5" t="s">
        <v>10</v>
      </c>
      <c r="O5" t="s">
        <v>10</v>
      </c>
    </row>
    <row r="6" spans="1:15">
      <c r="A6" s="93" t="s">
        <v>38</v>
      </c>
      <c r="B6" t="s">
        <v>5</v>
      </c>
      <c r="C6" t="s">
        <v>6</v>
      </c>
      <c r="D6" t="s">
        <v>11</v>
      </c>
      <c r="E6" s="33" t="s">
        <v>23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2">
        <v>1</v>
      </c>
      <c r="N6" s="2">
        <v>1</v>
      </c>
      <c r="O6" s="2">
        <v>1</v>
      </c>
    </row>
    <row r="7" spans="1:15">
      <c r="A7" s="93" t="s">
        <v>39</v>
      </c>
      <c r="B7" t="s">
        <v>5</v>
      </c>
      <c r="C7" t="s">
        <v>6</v>
      </c>
      <c r="D7" t="s">
        <v>9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t="s">
        <v>10</v>
      </c>
      <c r="L7" t="s">
        <v>10</v>
      </c>
      <c r="M7" t="s">
        <v>10</v>
      </c>
      <c r="N7" t="s">
        <v>10</v>
      </c>
      <c r="O7" t="s">
        <v>10</v>
      </c>
    </row>
    <row r="8" spans="1:15">
      <c r="A8" s="93" t="s">
        <v>40</v>
      </c>
      <c r="B8" t="s">
        <v>5</v>
      </c>
      <c r="C8" t="s">
        <v>6</v>
      </c>
      <c r="D8" t="s">
        <v>13</v>
      </c>
      <c r="F8" s="2">
        <v>1</v>
      </c>
      <c r="G8" s="2">
        <v>1</v>
      </c>
      <c r="H8" s="2">
        <v>1</v>
      </c>
      <c r="I8" s="2">
        <v>1</v>
      </c>
      <c r="J8" t="s">
        <v>10</v>
      </c>
      <c r="K8" t="s">
        <v>10</v>
      </c>
      <c r="L8" t="s">
        <v>10</v>
      </c>
      <c r="M8" t="s">
        <v>10</v>
      </c>
      <c r="N8" t="s">
        <v>10</v>
      </c>
      <c r="O8" t="s">
        <v>10</v>
      </c>
    </row>
    <row r="9" spans="1:15">
      <c r="A9" s="93" t="s">
        <v>41</v>
      </c>
      <c r="B9" t="s">
        <v>5</v>
      </c>
      <c r="C9" t="s">
        <v>6</v>
      </c>
      <c r="D9" t="s">
        <v>13</v>
      </c>
      <c r="F9" t="s">
        <v>10</v>
      </c>
      <c r="G9" s="2">
        <v>1</v>
      </c>
      <c r="H9" s="2">
        <v>1</v>
      </c>
      <c r="I9" s="2">
        <v>1</v>
      </c>
      <c r="J9" t="s">
        <v>10</v>
      </c>
      <c r="K9" t="s">
        <v>10</v>
      </c>
      <c r="L9" t="s">
        <v>10</v>
      </c>
      <c r="M9" s="2">
        <v>1</v>
      </c>
      <c r="N9" s="2">
        <v>1</v>
      </c>
      <c r="O9" t="s">
        <v>10</v>
      </c>
    </row>
    <row r="10" spans="1:15">
      <c r="A10" s="93" t="s">
        <v>42</v>
      </c>
      <c r="B10" t="s">
        <v>5</v>
      </c>
      <c r="C10" t="s">
        <v>6</v>
      </c>
      <c r="D10" t="s">
        <v>9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1</v>
      </c>
      <c r="L10" s="2">
        <v>1</v>
      </c>
      <c r="M10" s="2">
        <v>1</v>
      </c>
      <c r="N10" s="2">
        <v>1</v>
      </c>
      <c r="O10" s="2">
        <v>1</v>
      </c>
    </row>
    <row r="11" spans="1:15">
      <c r="A11" s="93" t="s">
        <v>43</v>
      </c>
      <c r="B11" t="s">
        <v>5</v>
      </c>
      <c r="C11" t="s">
        <v>6</v>
      </c>
      <c r="D11" t="s">
        <v>14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>
        <v>1</v>
      </c>
      <c r="L11" s="2">
        <v>1</v>
      </c>
      <c r="M11" s="2">
        <v>1</v>
      </c>
      <c r="N11" s="2">
        <v>1</v>
      </c>
      <c r="O11" s="2">
        <v>1</v>
      </c>
    </row>
    <row r="12" spans="1:15">
      <c r="A12" s="93" t="s">
        <v>44</v>
      </c>
      <c r="B12" t="s">
        <v>5</v>
      </c>
      <c r="C12" t="s">
        <v>6</v>
      </c>
      <c r="D12" t="s">
        <v>13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2">
        <v>1</v>
      </c>
      <c r="M12" s="2">
        <v>1</v>
      </c>
      <c r="N12" s="2">
        <v>1</v>
      </c>
      <c r="O12" s="2">
        <v>1</v>
      </c>
    </row>
    <row r="13" spans="1:15">
      <c r="A13" s="93" t="s">
        <v>45</v>
      </c>
      <c r="B13" t="s">
        <v>5</v>
      </c>
      <c r="C13" t="s">
        <v>6</v>
      </c>
      <c r="D13" t="s">
        <v>14</v>
      </c>
      <c r="F13" t="s">
        <v>10</v>
      </c>
      <c r="G13" s="2">
        <v>1</v>
      </c>
      <c r="H13" s="2">
        <v>1</v>
      </c>
      <c r="I13" t="s">
        <v>10</v>
      </c>
      <c r="J13" t="s">
        <v>10</v>
      </c>
      <c r="K13" s="2">
        <v>1</v>
      </c>
      <c r="L13" t="s">
        <v>10</v>
      </c>
      <c r="M13" t="s">
        <v>10</v>
      </c>
      <c r="N13" t="s">
        <v>10</v>
      </c>
      <c r="O13" s="2">
        <v>1</v>
      </c>
    </row>
    <row r="14" spans="1:15">
      <c r="A14" s="93" t="s">
        <v>46</v>
      </c>
      <c r="B14" t="s">
        <v>5</v>
      </c>
      <c r="C14" t="s">
        <v>6</v>
      </c>
      <c r="D14" t="s">
        <v>13</v>
      </c>
      <c r="F14" t="s">
        <v>10</v>
      </c>
      <c r="G14" s="2">
        <v>1</v>
      </c>
      <c r="H14" s="2">
        <v>1</v>
      </c>
      <c r="I14" t="s">
        <v>10</v>
      </c>
      <c r="J14" t="s">
        <v>10</v>
      </c>
      <c r="K14" s="2">
        <v>1</v>
      </c>
      <c r="L14" t="s">
        <v>10</v>
      </c>
      <c r="M14" t="s">
        <v>10</v>
      </c>
      <c r="N14" t="s">
        <v>10</v>
      </c>
      <c r="O14" s="2">
        <v>1</v>
      </c>
    </row>
    <row r="15" spans="1:15">
      <c r="A15" s="93" t="s">
        <v>47</v>
      </c>
      <c r="B15" t="s">
        <v>5</v>
      </c>
      <c r="C15" t="s">
        <v>6</v>
      </c>
      <c r="D15" t="s">
        <v>15</v>
      </c>
      <c r="F15" t="s">
        <v>10</v>
      </c>
      <c r="G15" t="s">
        <v>10</v>
      </c>
      <c r="H15" t="s">
        <v>10</v>
      </c>
      <c r="I15" t="s">
        <v>10</v>
      </c>
      <c r="J15" s="2">
        <v>1</v>
      </c>
      <c r="K15" t="s">
        <v>10</v>
      </c>
      <c r="L15" t="s">
        <v>10</v>
      </c>
      <c r="M15" t="s">
        <v>10</v>
      </c>
      <c r="N15" t="s">
        <v>10</v>
      </c>
      <c r="O15" t="s">
        <v>10</v>
      </c>
    </row>
    <row r="16" spans="1:15">
      <c r="A16" s="93" t="s">
        <v>48</v>
      </c>
      <c r="B16" t="s">
        <v>5</v>
      </c>
      <c r="C16" t="s">
        <v>6</v>
      </c>
      <c r="D16" t="s">
        <v>14</v>
      </c>
      <c r="F16" t="s">
        <v>10</v>
      </c>
      <c r="G16" t="s">
        <v>10</v>
      </c>
      <c r="H16" t="s">
        <v>10</v>
      </c>
      <c r="I16" t="s">
        <v>10</v>
      </c>
      <c r="J16" s="2">
        <v>1</v>
      </c>
      <c r="K16" t="s">
        <v>10</v>
      </c>
      <c r="L16" t="s">
        <v>10</v>
      </c>
      <c r="M16" t="s">
        <v>10</v>
      </c>
      <c r="N16" t="s">
        <v>10</v>
      </c>
      <c r="O16" t="s">
        <v>10</v>
      </c>
    </row>
    <row r="17" spans="1:15">
      <c r="A17" s="93" t="s">
        <v>49</v>
      </c>
      <c r="B17" t="s">
        <v>5</v>
      </c>
      <c r="C17" t="s">
        <v>6</v>
      </c>
      <c r="D17" t="s">
        <v>13</v>
      </c>
      <c r="F17" s="2">
        <v>1</v>
      </c>
      <c r="G17" s="2">
        <v>1</v>
      </c>
      <c r="H17" t="s">
        <v>10</v>
      </c>
      <c r="I17" s="2">
        <v>1</v>
      </c>
      <c r="J17" t="s">
        <v>10</v>
      </c>
      <c r="K17" t="s">
        <v>10</v>
      </c>
      <c r="L17" t="s">
        <v>10</v>
      </c>
      <c r="M17" t="s">
        <v>10</v>
      </c>
      <c r="N17" t="s">
        <v>10</v>
      </c>
      <c r="O17" t="s">
        <v>10</v>
      </c>
    </row>
    <row r="18" spans="1:15">
      <c r="A18" s="93" t="s">
        <v>50</v>
      </c>
      <c r="B18" t="s">
        <v>5</v>
      </c>
      <c r="C18" t="s">
        <v>6</v>
      </c>
      <c r="D18" t="s">
        <v>11</v>
      </c>
      <c r="E18" s="33" t="s">
        <v>23</v>
      </c>
      <c r="F18" s="2">
        <v>1</v>
      </c>
      <c r="G18" s="2">
        <v>1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2">
        <v>1</v>
      </c>
      <c r="N18" s="2">
        <v>1</v>
      </c>
      <c r="O18" s="2">
        <v>1</v>
      </c>
    </row>
    <row r="19" spans="1:15">
      <c r="A19" s="93" t="s">
        <v>51</v>
      </c>
      <c r="B19" t="s">
        <v>5</v>
      </c>
      <c r="C19" t="s">
        <v>6</v>
      </c>
      <c r="D19" t="s">
        <v>11</v>
      </c>
      <c r="F19" s="2">
        <v>1</v>
      </c>
      <c r="G19" s="2">
        <v>1</v>
      </c>
      <c r="H19" s="2">
        <v>1</v>
      </c>
      <c r="I19" t="s">
        <v>10</v>
      </c>
      <c r="J19" t="s">
        <v>10</v>
      </c>
      <c r="K19" t="s">
        <v>10</v>
      </c>
      <c r="L19" t="s">
        <v>10</v>
      </c>
      <c r="M19" t="s">
        <v>10</v>
      </c>
      <c r="N19" t="s">
        <v>10</v>
      </c>
      <c r="O19" t="s">
        <v>10</v>
      </c>
    </row>
    <row r="20" spans="1:15">
      <c r="A20" s="93" t="s">
        <v>52</v>
      </c>
      <c r="B20" t="s">
        <v>5</v>
      </c>
      <c r="C20" t="s">
        <v>6</v>
      </c>
      <c r="D20" t="s">
        <v>9</v>
      </c>
      <c r="F20" s="2">
        <v>1</v>
      </c>
      <c r="G20" s="2">
        <v>1</v>
      </c>
      <c r="H20" s="2">
        <v>1</v>
      </c>
      <c r="I20" s="2">
        <v>1</v>
      </c>
      <c r="J20" s="2">
        <v>1</v>
      </c>
      <c r="K20" s="2">
        <v>1</v>
      </c>
      <c r="L20" s="2">
        <v>1</v>
      </c>
      <c r="M20" s="2">
        <v>1</v>
      </c>
      <c r="N20" s="2">
        <v>1</v>
      </c>
      <c r="O20" s="2">
        <v>1</v>
      </c>
    </row>
    <row r="21" spans="1:15">
      <c r="A21" s="93" t="s">
        <v>53</v>
      </c>
      <c r="B21" t="s">
        <v>5</v>
      </c>
      <c r="C21" t="s">
        <v>6</v>
      </c>
      <c r="D21" t="s">
        <v>14</v>
      </c>
      <c r="F21" s="2">
        <v>1</v>
      </c>
      <c r="G21" s="2">
        <v>1</v>
      </c>
      <c r="H21" s="2">
        <v>1</v>
      </c>
      <c r="I21" s="2">
        <v>1</v>
      </c>
      <c r="J21" s="2">
        <v>1</v>
      </c>
      <c r="K21" s="2">
        <v>1</v>
      </c>
      <c r="L21" s="2">
        <v>1</v>
      </c>
      <c r="M21" s="2">
        <v>1</v>
      </c>
      <c r="N21" s="2">
        <v>1</v>
      </c>
      <c r="O21" s="2">
        <v>1</v>
      </c>
    </row>
    <row r="22" spans="1:15">
      <c r="A22" s="93" t="s">
        <v>54</v>
      </c>
      <c r="B22" t="s">
        <v>5</v>
      </c>
      <c r="C22" t="s">
        <v>6</v>
      </c>
      <c r="D22" t="s">
        <v>11</v>
      </c>
      <c r="F22" s="2">
        <v>1</v>
      </c>
      <c r="G22" s="2">
        <v>1</v>
      </c>
      <c r="H22" t="s">
        <v>10</v>
      </c>
      <c r="I22" s="2">
        <v>1</v>
      </c>
      <c r="J22" s="2">
        <v>1</v>
      </c>
      <c r="K22" t="s">
        <v>10</v>
      </c>
      <c r="L22" t="s">
        <v>10</v>
      </c>
      <c r="M22" t="s">
        <v>10</v>
      </c>
      <c r="N22" t="s">
        <v>10</v>
      </c>
      <c r="O22" t="s">
        <v>10</v>
      </c>
    </row>
    <row r="23" spans="1:15">
      <c r="A23" s="93" t="s">
        <v>55</v>
      </c>
      <c r="B23" t="s">
        <v>5</v>
      </c>
      <c r="C23" t="s">
        <v>6</v>
      </c>
      <c r="D23" t="s">
        <v>13</v>
      </c>
      <c r="F23" t="s">
        <v>10</v>
      </c>
      <c r="G23" t="s">
        <v>10</v>
      </c>
      <c r="H23" t="s">
        <v>10</v>
      </c>
      <c r="I23" t="s">
        <v>10</v>
      </c>
      <c r="J23" t="s">
        <v>10</v>
      </c>
      <c r="K23" s="2">
        <v>1</v>
      </c>
      <c r="L23" s="2">
        <v>1</v>
      </c>
      <c r="M23" s="2">
        <v>1</v>
      </c>
      <c r="N23" s="2">
        <v>1</v>
      </c>
      <c r="O23" s="2">
        <v>1</v>
      </c>
    </row>
    <row r="24" spans="1:15">
      <c r="A24" s="93" t="s">
        <v>56</v>
      </c>
      <c r="B24" t="s">
        <v>5</v>
      </c>
      <c r="C24" t="s">
        <v>6</v>
      </c>
      <c r="D24" t="s">
        <v>14</v>
      </c>
      <c r="F24" t="s">
        <v>10</v>
      </c>
      <c r="G24" t="s">
        <v>10</v>
      </c>
      <c r="H24" t="s">
        <v>10</v>
      </c>
      <c r="I24" t="s">
        <v>10</v>
      </c>
      <c r="J24" t="s">
        <v>10</v>
      </c>
      <c r="K24" s="2">
        <v>1</v>
      </c>
      <c r="L24" s="2">
        <v>1</v>
      </c>
      <c r="M24" s="2">
        <v>1</v>
      </c>
      <c r="N24" s="2">
        <v>1</v>
      </c>
      <c r="O24" s="2">
        <v>1</v>
      </c>
    </row>
    <row r="25" spans="1:15">
      <c r="A25" s="93" t="s">
        <v>57</v>
      </c>
      <c r="B25" t="s">
        <v>5</v>
      </c>
      <c r="C25" t="s">
        <v>6</v>
      </c>
      <c r="D25" t="s">
        <v>13</v>
      </c>
      <c r="F25" s="2">
        <v>1</v>
      </c>
      <c r="G25" s="2">
        <v>1</v>
      </c>
      <c r="H25" s="2">
        <v>1</v>
      </c>
      <c r="I25" s="2">
        <v>1</v>
      </c>
      <c r="J25" s="2">
        <v>1</v>
      </c>
      <c r="K25" t="s">
        <v>10</v>
      </c>
      <c r="L25" t="s">
        <v>10</v>
      </c>
      <c r="M25" t="s">
        <v>10</v>
      </c>
      <c r="N25" t="s">
        <v>10</v>
      </c>
      <c r="O25" t="s">
        <v>10</v>
      </c>
    </row>
    <row r="26" spans="1:15">
      <c r="A26" s="93" t="s">
        <v>58</v>
      </c>
      <c r="B26" t="s">
        <v>5</v>
      </c>
      <c r="C26" t="s">
        <v>6</v>
      </c>
      <c r="D26" t="s">
        <v>14</v>
      </c>
      <c r="F26" s="2">
        <v>1</v>
      </c>
      <c r="G26" t="s">
        <v>10</v>
      </c>
      <c r="H26" t="s">
        <v>10</v>
      </c>
      <c r="I26" t="s">
        <v>10</v>
      </c>
      <c r="J26" t="s">
        <v>10</v>
      </c>
      <c r="K26" t="s">
        <v>10</v>
      </c>
      <c r="L26" t="s">
        <v>10</v>
      </c>
      <c r="M26" t="s">
        <v>10</v>
      </c>
      <c r="N26" t="s">
        <v>10</v>
      </c>
      <c r="O26" t="s">
        <v>10</v>
      </c>
    </row>
    <row r="27" spans="1:15">
      <c r="A27" s="93" t="s">
        <v>59</v>
      </c>
      <c r="B27" t="s">
        <v>5</v>
      </c>
      <c r="C27" t="s">
        <v>6</v>
      </c>
      <c r="D27" t="s">
        <v>9</v>
      </c>
      <c r="E27" s="33" t="s">
        <v>24</v>
      </c>
      <c r="F27" s="2">
        <v>1</v>
      </c>
      <c r="G27" s="2">
        <v>1</v>
      </c>
      <c r="H27" t="s">
        <v>10</v>
      </c>
      <c r="I27" s="2">
        <v>1</v>
      </c>
      <c r="J27" s="2">
        <v>1</v>
      </c>
      <c r="K27" t="s">
        <v>10</v>
      </c>
      <c r="L27" t="s">
        <v>10</v>
      </c>
      <c r="M27" t="s">
        <v>10</v>
      </c>
      <c r="N27" t="s">
        <v>10</v>
      </c>
      <c r="O27" t="s">
        <v>10</v>
      </c>
    </row>
    <row r="28" spans="1:15">
      <c r="A28" s="93" t="s">
        <v>60</v>
      </c>
      <c r="B28" t="s">
        <v>5</v>
      </c>
      <c r="C28" t="s">
        <v>6</v>
      </c>
      <c r="D28" t="s">
        <v>9</v>
      </c>
      <c r="E28" s="33" t="s">
        <v>24</v>
      </c>
      <c r="F28" s="2">
        <v>1</v>
      </c>
      <c r="G28" s="2">
        <v>1</v>
      </c>
      <c r="H28" t="s">
        <v>10</v>
      </c>
      <c r="I28" s="2">
        <v>1</v>
      </c>
      <c r="J28" s="2">
        <v>1</v>
      </c>
      <c r="K28" t="s">
        <v>10</v>
      </c>
      <c r="L28" t="s">
        <v>10</v>
      </c>
      <c r="M28" t="s">
        <v>10</v>
      </c>
      <c r="N28" t="s">
        <v>10</v>
      </c>
      <c r="O28" t="s">
        <v>10</v>
      </c>
    </row>
    <row r="29" spans="1:15">
      <c r="A29" s="93" t="s">
        <v>61</v>
      </c>
      <c r="B29" t="s">
        <v>5</v>
      </c>
      <c r="C29" t="s">
        <v>6</v>
      </c>
      <c r="D29" t="s">
        <v>9</v>
      </c>
      <c r="E29" s="33" t="s">
        <v>24</v>
      </c>
      <c r="F29" t="s">
        <v>10</v>
      </c>
      <c r="G29" t="s">
        <v>10</v>
      </c>
      <c r="H29" t="s">
        <v>10</v>
      </c>
      <c r="I29" t="s">
        <v>10</v>
      </c>
      <c r="J29" t="s">
        <v>10</v>
      </c>
      <c r="K29" s="2">
        <v>1</v>
      </c>
      <c r="L29" s="2">
        <v>1</v>
      </c>
      <c r="M29" s="2">
        <v>1</v>
      </c>
      <c r="N29" s="2">
        <v>1</v>
      </c>
      <c r="O29" s="2">
        <v>1</v>
      </c>
    </row>
    <row r="30" spans="1:15">
      <c r="A30" s="93" t="s">
        <v>62</v>
      </c>
      <c r="B30" t="s">
        <v>5</v>
      </c>
      <c r="C30" t="s">
        <v>6</v>
      </c>
      <c r="D30" t="s">
        <v>13</v>
      </c>
      <c r="F30" s="2">
        <v>1</v>
      </c>
      <c r="G30" s="2">
        <v>1</v>
      </c>
      <c r="H30" s="2">
        <v>1</v>
      </c>
      <c r="I30" t="s">
        <v>10</v>
      </c>
      <c r="J30" t="s">
        <v>10</v>
      </c>
      <c r="K30" t="s">
        <v>10</v>
      </c>
      <c r="L30" t="s">
        <v>10</v>
      </c>
      <c r="M30" t="s">
        <v>10</v>
      </c>
      <c r="N30" t="s">
        <v>10</v>
      </c>
      <c r="O30" t="s">
        <v>10</v>
      </c>
    </row>
    <row r="31" spans="1:15">
      <c r="A31" s="93" t="s">
        <v>63</v>
      </c>
      <c r="B31" t="s">
        <v>5</v>
      </c>
      <c r="C31" t="s">
        <v>6</v>
      </c>
      <c r="D31" t="s">
        <v>14</v>
      </c>
      <c r="F31" s="2">
        <v>1</v>
      </c>
      <c r="G31" s="2">
        <v>1</v>
      </c>
      <c r="H31" s="2">
        <v>1</v>
      </c>
      <c r="I31" s="2">
        <v>1</v>
      </c>
      <c r="J31" t="s">
        <v>10</v>
      </c>
      <c r="K31" t="s">
        <v>10</v>
      </c>
      <c r="L31" t="s">
        <v>10</v>
      </c>
      <c r="M31" t="s">
        <v>10</v>
      </c>
      <c r="N31" t="s">
        <v>10</v>
      </c>
      <c r="O31" t="s">
        <v>10</v>
      </c>
    </row>
    <row r="32" spans="1:15">
      <c r="A32" s="93" t="s">
        <v>64</v>
      </c>
      <c r="B32" t="s">
        <v>5</v>
      </c>
      <c r="C32" t="s">
        <v>6</v>
      </c>
      <c r="D32" t="s">
        <v>14</v>
      </c>
      <c r="F32" s="2">
        <v>1</v>
      </c>
      <c r="G32" s="2">
        <v>1</v>
      </c>
      <c r="H32" s="2">
        <v>1</v>
      </c>
      <c r="I32" s="2">
        <v>1</v>
      </c>
      <c r="J32" s="2">
        <v>1</v>
      </c>
      <c r="K32" s="2">
        <v>1</v>
      </c>
      <c r="L32" s="2">
        <v>1</v>
      </c>
      <c r="M32" s="2">
        <v>1</v>
      </c>
      <c r="N32" s="2">
        <v>1</v>
      </c>
      <c r="O32" s="2">
        <v>1</v>
      </c>
    </row>
    <row r="33" spans="1:15">
      <c r="A33" s="93" t="s">
        <v>65</v>
      </c>
      <c r="B33" t="s">
        <v>5</v>
      </c>
      <c r="C33" t="s">
        <v>6</v>
      </c>
      <c r="D33" t="s">
        <v>13</v>
      </c>
      <c r="F33" s="2">
        <v>1</v>
      </c>
      <c r="G33" s="2">
        <v>1</v>
      </c>
      <c r="H33" s="2">
        <v>1</v>
      </c>
      <c r="I33" t="s">
        <v>10</v>
      </c>
      <c r="J33" t="s">
        <v>10</v>
      </c>
      <c r="K33" t="s">
        <v>10</v>
      </c>
      <c r="L33" s="2">
        <v>1</v>
      </c>
      <c r="M33" s="2">
        <v>1</v>
      </c>
      <c r="N33" s="2">
        <v>1</v>
      </c>
      <c r="O33" t="s">
        <v>10</v>
      </c>
    </row>
    <row r="34" spans="1:15">
      <c r="A34" s="93" t="s">
        <v>66</v>
      </c>
      <c r="B34" t="s">
        <v>5</v>
      </c>
      <c r="C34" t="s">
        <v>6</v>
      </c>
      <c r="D34" t="s">
        <v>9</v>
      </c>
      <c r="F34" t="s">
        <v>10</v>
      </c>
      <c r="G34" t="s">
        <v>10</v>
      </c>
      <c r="H34" t="s">
        <v>10</v>
      </c>
      <c r="I34" s="2">
        <v>1</v>
      </c>
      <c r="J34" s="2">
        <v>1</v>
      </c>
      <c r="K34" t="s">
        <v>10</v>
      </c>
      <c r="L34" t="s">
        <v>10</v>
      </c>
      <c r="M34" t="s">
        <v>10</v>
      </c>
      <c r="N34" t="s">
        <v>10</v>
      </c>
      <c r="O34" t="s">
        <v>10</v>
      </c>
    </row>
    <row r="35" spans="1:15">
      <c r="A35" s="93" t="s">
        <v>67</v>
      </c>
      <c r="B35" t="s">
        <v>5</v>
      </c>
      <c r="C35" t="s">
        <v>6</v>
      </c>
      <c r="D35" t="s">
        <v>11</v>
      </c>
      <c r="F35" s="2">
        <v>1</v>
      </c>
      <c r="G35" t="s">
        <v>10</v>
      </c>
      <c r="H35" s="2">
        <v>1</v>
      </c>
      <c r="I35" s="2">
        <v>1</v>
      </c>
      <c r="J35" s="2">
        <v>1</v>
      </c>
      <c r="K35" t="s">
        <v>10</v>
      </c>
      <c r="L35" t="s">
        <v>10</v>
      </c>
      <c r="M35" t="s">
        <v>10</v>
      </c>
      <c r="N35" t="s">
        <v>10</v>
      </c>
      <c r="O35" t="s">
        <v>10</v>
      </c>
    </row>
    <row r="36" spans="1:15">
      <c r="A36" s="93" t="s">
        <v>68</v>
      </c>
      <c r="B36" t="s">
        <v>5</v>
      </c>
      <c r="C36" t="s">
        <v>6</v>
      </c>
      <c r="D36" t="s">
        <v>9</v>
      </c>
      <c r="E36" s="33" t="s">
        <v>24</v>
      </c>
      <c r="F36" s="2">
        <v>1</v>
      </c>
      <c r="G36" s="2">
        <v>1</v>
      </c>
      <c r="H36" s="2">
        <v>1</v>
      </c>
      <c r="I36" s="2">
        <v>1</v>
      </c>
      <c r="J36" s="2">
        <v>1</v>
      </c>
      <c r="K36" s="2">
        <v>1</v>
      </c>
      <c r="L36" s="2">
        <v>1</v>
      </c>
      <c r="M36" s="2">
        <v>1</v>
      </c>
      <c r="N36" s="2">
        <v>1</v>
      </c>
      <c r="O36" t="s">
        <v>10</v>
      </c>
    </row>
    <row r="37" spans="1:15">
      <c r="A37" s="93" t="s">
        <v>69</v>
      </c>
      <c r="B37" t="s">
        <v>5</v>
      </c>
      <c r="C37" t="s">
        <v>6</v>
      </c>
      <c r="D37" t="s">
        <v>11</v>
      </c>
      <c r="F37" s="2">
        <v>1</v>
      </c>
      <c r="G37" s="2">
        <v>1</v>
      </c>
      <c r="H37" s="2">
        <v>1</v>
      </c>
      <c r="I37" t="s">
        <v>10</v>
      </c>
      <c r="J37" t="s">
        <v>10</v>
      </c>
      <c r="K37" t="s">
        <v>10</v>
      </c>
      <c r="L37" t="s">
        <v>10</v>
      </c>
      <c r="M37" t="s">
        <v>10</v>
      </c>
      <c r="N37" t="s">
        <v>10</v>
      </c>
      <c r="O37" t="s">
        <v>10</v>
      </c>
    </row>
    <row r="38" spans="1:15">
      <c r="A38" s="93" t="s">
        <v>70</v>
      </c>
      <c r="B38" t="s">
        <v>5</v>
      </c>
      <c r="C38" t="s">
        <v>6</v>
      </c>
      <c r="D38" t="s">
        <v>9</v>
      </c>
      <c r="F38" s="2">
        <v>1</v>
      </c>
      <c r="G38" s="2">
        <v>1</v>
      </c>
      <c r="H38" t="s">
        <v>10</v>
      </c>
      <c r="I38" s="2">
        <v>1</v>
      </c>
      <c r="J38" t="s">
        <v>10</v>
      </c>
      <c r="K38" s="2">
        <v>1</v>
      </c>
      <c r="L38" s="2">
        <v>1</v>
      </c>
      <c r="M38" t="s">
        <v>10</v>
      </c>
      <c r="N38" s="2">
        <v>1</v>
      </c>
      <c r="O38" t="s">
        <v>10</v>
      </c>
    </row>
    <row r="39" spans="1:15">
      <c r="A39" s="93" t="s">
        <v>71</v>
      </c>
      <c r="B39" t="s">
        <v>5</v>
      </c>
      <c r="C39" t="s">
        <v>6</v>
      </c>
      <c r="D39" t="s">
        <v>13</v>
      </c>
      <c r="F39" s="2">
        <v>1</v>
      </c>
      <c r="G39" s="2">
        <v>1</v>
      </c>
      <c r="H39" t="s">
        <v>10</v>
      </c>
      <c r="I39" s="2">
        <v>1</v>
      </c>
      <c r="J39" t="s">
        <v>10</v>
      </c>
      <c r="K39" s="2">
        <v>1</v>
      </c>
      <c r="L39" s="2">
        <v>1</v>
      </c>
      <c r="M39" t="s">
        <v>10</v>
      </c>
      <c r="N39" s="2">
        <v>1</v>
      </c>
      <c r="O39" t="s">
        <v>10</v>
      </c>
    </row>
    <row r="40" spans="1:15">
      <c r="A40" s="93" t="s">
        <v>72</v>
      </c>
      <c r="B40" t="s">
        <v>5</v>
      </c>
      <c r="C40" t="s">
        <v>6</v>
      </c>
      <c r="D40" t="s">
        <v>9</v>
      </c>
      <c r="E40" s="33" t="s">
        <v>24</v>
      </c>
      <c r="F40" t="s">
        <v>10</v>
      </c>
      <c r="G40" t="s">
        <v>10</v>
      </c>
      <c r="H40" s="2">
        <v>1</v>
      </c>
      <c r="I40" s="2">
        <v>1</v>
      </c>
      <c r="J40" t="s">
        <v>10</v>
      </c>
      <c r="K40" s="2">
        <v>1</v>
      </c>
      <c r="L40" s="2">
        <v>1</v>
      </c>
      <c r="M40" s="2">
        <v>1</v>
      </c>
      <c r="N40" t="s">
        <v>10</v>
      </c>
      <c r="O40" t="s">
        <v>10</v>
      </c>
    </row>
    <row r="41" spans="1:15">
      <c r="A41" s="93" t="s">
        <v>73</v>
      </c>
      <c r="B41" t="s">
        <v>5</v>
      </c>
      <c r="C41" t="s">
        <v>6</v>
      </c>
      <c r="D41" t="s">
        <v>11</v>
      </c>
      <c r="E41" t="s">
        <v>18</v>
      </c>
      <c r="F41" s="2">
        <v>1</v>
      </c>
      <c r="G41" s="2">
        <v>1</v>
      </c>
      <c r="H41" s="2">
        <v>1</v>
      </c>
      <c r="I41" s="2">
        <v>1</v>
      </c>
      <c r="J41" t="s">
        <v>10</v>
      </c>
      <c r="K41" t="s">
        <v>10</v>
      </c>
      <c r="L41" t="s">
        <v>10</v>
      </c>
      <c r="M41" t="s">
        <v>10</v>
      </c>
      <c r="N41" t="s">
        <v>10</v>
      </c>
      <c r="O41" t="s">
        <v>10</v>
      </c>
    </row>
    <row r="42" spans="1:15">
      <c r="A42" s="93" t="s">
        <v>74</v>
      </c>
      <c r="B42" t="s">
        <v>5</v>
      </c>
      <c r="C42" t="s">
        <v>6</v>
      </c>
      <c r="D42" t="s">
        <v>13</v>
      </c>
      <c r="E42" s="33" t="s">
        <v>24</v>
      </c>
      <c r="F42" t="s">
        <v>10</v>
      </c>
      <c r="G42" t="s">
        <v>10</v>
      </c>
      <c r="H42" s="2">
        <v>1</v>
      </c>
      <c r="I42" s="2">
        <v>1</v>
      </c>
      <c r="J42" t="s">
        <v>10</v>
      </c>
      <c r="K42" t="s">
        <v>10</v>
      </c>
      <c r="L42" t="s">
        <v>10</v>
      </c>
      <c r="M42" t="s">
        <v>10</v>
      </c>
      <c r="N42" t="s">
        <v>10</v>
      </c>
      <c r="O42" t="s">
        <v>10</v>
      </c>
    </row>
    <row r="43" spans="1:15">
      <c r="A43" s="93" t="s">
        <v>75</v>
      </c>
      <c r="B43" t="s">
        <v>5</v>
      </c>
      <c r="C43" t="s">
        <v>6</v>
      </c>
      <c r="D43" t="s">
        <v>11</v>
      </c>
      <c r="F43" s="2">
        <v>1</v>
      </c>
      <c r="G43" s="2">
        <v>1</v>
      </c>
      <c r="H43" s="2">
        <v>1</v>
      </c>
      <c r="I43" s="2">
        <v>1</v>
      </c>
      <c r="J43" s="2">
        <v>1</v>
      </c>
      <c r="K43" s="2">
        <v>1</v>
      </c>
      <c r="L43" s="2">
        <v>1</v>
      </c>
      <c r="M43" s="2">
        <v>1</v>
      </c>
      <c r="N43" s="2">
        <v>1</v>
      </c>
      <c r="O43" s="2">
        <v>1</v>
      </c>
    </row>
    <row r="44" spans="1:15">
      <c r="A44" s="93" t="s">
        <v>76</v>
      </c>
      <c r="B44" t="s">
        <v>5</v>
      </c>
      <c r="C44" t="s">
        <v>6</v>
      </c>
      <c r="D44" t="s">
        <v>13</v>
      </c>
      <c r="F44" t="s">
        <v>10</v>
      </c>
      <c r="G44" s="2">
        <v>1</v>
      </c>
      <c r="H44" t="s">
        <v>10</v>
      </c>
      <c r="I44" s="2">
        <v>1</v>
      </c>
      <c r="J44" t="s">
        <v>10</v>
      </c>
      <c r="K44" t="s">
        <v>10</v>
      </c>
      <c r="L44" t="s">
        <v>10</v>
      </c>
      <c r="M44" t="s">
        <v>10</v>
      </c>
      <c r="N44" t="s">
        <v>10</v>
      </c>
      <c r="O44" t="s">
        <v>10</v>
      </c>
    </row>
    <row r="45" spans="1:15">
      <c r="A45" s="93" t="s">
        <v>77</v>
      </c>
      <c r="B45" t="s">
        <v>5</v>
      </c>
      <c r="C45" t="s">
        <v>6</v>
      </c>
      <c r="D45" t="s">
        <v>11</v>
      </c>
      <c r="E45" s="33" t="s">
        <v>24</v>
      </c>
      <c r="F45" s="2">
        <v>1</v>
      </c>
      <c r="G45" s="2">
        <v>1</v>
      </c>
      <c r="H45" t="s">
        <v>10</v>
      </c>
      <c r="I45" s="2">
        <v>1</v>
      </c>
      <c r="J45" t="s">
        <v>10</v>
      </c>
      <c r="K45" t="s">
        <v>10</v>
      </c>
      <c r="L45" t="s">
        <v>10</v>
      </c>
      <c r="M45" t="s">
        <v>10</v>
      </c>
      <c r="N45" t="s">
        <v>10</v>
      </c>
      <c r="O45" t="s">
        <v>10</v>
      </c>
    </row>
    <row r="46" spans="1:15">
      <c r="A46" s="93" t="s">
        <v>78</v>
      </c>
      <c r="B46" t="s">
        <v>5</v>
      </c>
      <c r="C46" t="s">
        <v>6</v>
      </c>
      <c r="D46" t="s">
        <v>13</v>
      </c>
      <c r="E46" s="33" t="s">
        <v>24</v>
      </c>
      <c r="F46" s="2">
        <v>1</v>
      </c>
      <c r="G46" s="2">
        <v>1</v>
      </c>
      <c r="H46" s="2">
        <v>1</v>
      </c>
      <c r="I46" s="2">
        <v>1</v>
      </c>
      <c r="J46" s="2">
        <v>1</v>
      </c>
      <c r="K46" s="2">
        <v>1</v>
      </c>
      <c r="L46" s="2">
        <v>1</v>
      </c>
      <c r="M46" s="2">
        <v>1</v>
      </c>
      <c r="N46" s="2">
        <v>1</v>
      </c>
      <c r="O46" s="2">
        <v>1</v>
      </c>
    </row>
    <row r="47" spans="1:15">
      <c r="A47" s="93" t="s">
        <v>79</v>
      </c>
      <c r="B47" t="s">
        <v>5</v>
      </c>
      <c r="C47" t="s">
        <v>6</v>
      </c>
      <c r="D47" t="s">
        <v>11</v>
      </c>
      <c r="F47" t="s">
        <v>10</v>
      </c>
      <c r="G47" t="s">
        <v>10</v>
      </c>
      <c r="H47" t="s">
        <v>10</v>
      </c>
      <c r="I47" t="s">
        <v>10</v>
      </c>
      <c r="J47" t="s">
        <v>10</v>
      </c>
      <c r="K47" t="s">
        <v>10</v>
      </c>
      <c r="L47" s="2">
        <v>1</v>
      </c>
      <c r="M47" s="2">
        <v>1</v>
      </c>
      <c r="N47" s="2">
        <v>1</v>
      </c>
      <c r="O47" s="2">
        <v>1</v>
      </c>
    </row>
    <row r="48" spans="1:15">
      <c r="A48" s="93" t="s">
        <v>80</v>
      </c>
      <c r="B48" t="s">
        <v>5</v>
      </c>
      <c r="C48" t="s">
        <v>6</v>
      </c>
      <c r="D48" t="s">
        <v>14</v>
      </c>
      <c r="F48" t="s">
        <v>10</v>
      </c>
      <c r="G48" t="s">
        <v>10</v>
      </c>
      <c r="H48" t="s">
        <v>10</v>
      </c>
      <c r="I48" t="s">
        <v>10</v>
      </c>
      <c r="J48" t="s">
        <v>10</v>
      </c>
      <c r="K48" t="s">
        <v>10</v>
      </c>
      <c r="L48" s="2">
        <v>1</v>
      </c>
      <c r="M48" s="2">
        <v>1</v>
      </c>
      <c r="N48" s="2">
        <v>1</v>
      </c>
      <c r="O48" s="2">
        <v>1</v>
      </c>
    </row>
    <row r="49" spans="1:15">
      <c r="A49" s="93" t="s">
        <v>81</v>
      </c>
      <c r="B49" t="s">
        <v>5</v>
      </c>
      <c r="C49" t="s">
        <v>6</v>
      </c>
      <c r="D49" t="s">
        <v>13</v>
      </c>
      <c r="F49" s="2">
        <v>1</v>
      </c>
      <c r="G49" s="2">
        <v>1</v>
      </c>
      <c r="H49" t="s">
        <v>10</v>
      </c>
      <c r="I49" s="2">
        <v>1</v>
      </c>
      <c r="J49" t="s">
        <v>10</v>
      </c>
      <c r="K49" t="s">
        <v>10</v>
      </c>
      <c r="L49" t="s">
        <v>10</v>
      </c>
      <c r="M49" t="s">
        <v>10</v>
      </c>
      <c r="N49" t="s">
        <v>10</v>
      </c>
      <c r="O49" t="s">
        <v>10</v>
      </c>
    </row>
    <row r="50" spans="1:15">
      <c r="A50" s="93" t="s">
        <v>82</v>
      </c>
      <c r="B50" t="s">
        <v>5</v>
      </c>
      <c r="C50" t="s">
        <v>6</v>
      </c>
      <c r="D50" t="s">
        <v>7</v>
      </c>
      <c r="E50" s="33" t="s">
        <v>24</v>
      </c>
      <c r="F50" s="2">
        <v>1</v>
      </c>
      <c r="G50" s="2">
        <v>1</v>
      </c>
      <c r="H50" s="2">
        <v>1</v>
      </c>
      <c r="I50" s="2">
        <v>1</v>
      </c>
      <c r="J50" s="2">
        <v>1</v>
      </c>
      <c r="K50" t="s">
        <v>10</v>
      </c>
      <c r="L50" s="2">
        <v>1</v>
      </c>
      <c r="M50" s="2">
        <v>1</v>
      </c>
      <c r="N50" s="2">
        <v>1</v>
      </c>
      <c r="O50" s="2">
        <v>1</v>
      </c>
    </row>
    <row r="51" spans="1:15">
      <c r="A51" s="93" t="s">
        <v>83</v>
      </c>
      <c r="B51" t="s">
        <v>5</v>
      </c>
      <c r="C51" t="s">
        <v>6</v>
      </c>
      <c r="D51" t="s">
        <v>13</v>
      </c>
      <c r="F51" s="2">
        <v>1</v>
      </c>
      <c r="G51" t="s">
        <v>10</v>
      </c>
      <c r="H51" s="2">
        <v>1</v>
      </c>
      <c r="I51" t="s">
        <v>10</v>
      </c>
      <c r="J51" t="s">
        <v>10</v>
      </c>
      <c r="K51" t="s">
        <v>10</v>
      </c>
      <c r="L51" t="s">
        <v>10</v>
      </c>
      <c r="M51" t="s">
        <v>10</v>
      </c>
      <c r="N51" t="s">
        <v>10</v>
      </c>
      <c r="O51" t="s">
        <v>10</v>
      </c>
    </row>
    <row r="52" spans="1:15">
      <c r="A52" s="93" t="s">
        <v>84</v>
      </c>
      <c r="B52" t="s">
        <v>5</v>
      </c>
      <c r="C52" t="s">
        <v>6</v>
      </c>
      <c r="D52" t="s">
        <v>13</v>
      </c>
      <c r="F52" s="2">
        <v>1</v>
      </c>
      <c r="G52" s="2">
        <v>1</v>
      </c>
      <c r="H52" s="2">
        <v>1</v>
      </c>
      <c r="I52" t="s">
        <v>10</v>
      </c>
      <c r="J52" t="s">
        <v>10</v>
      </c>
      <c r="K52" t="s">
        <v>10</v>
      </c>
      <c r="L52" t="s">
        <v>10</v>
      </c>
      <c r="M52" t="s">
        <v>10</v>
      </c>
      <c r="N52" t="s">
        <v>10</v>
      </c>
      <c r="O52" t="s">
        <v>10</v>
      </c>
    </row>
    <row r="53" spans="1:15">
      <c r="A53" s="93" t="s">
        <v>85</v>
      </c>
      <c r="B53" t="s">
        <v>5</v>
      </c>
      <c r="C53" t="s">
        <v>6</v>
      </c>
      <c r="D53" t="s">
        <v>9</v>
      </c>
      <c r="F53" s="2">
        <v>1</v>
      </c>
      <c r="G53" s="2">
        <v>1</v>
      </c>
      <c r="H53" s="2">
        <v>1</v>
      </c>
      <c r="I53" t="s">
        <v>10</v>
      </c>
      <c r="J53" t="s">
        <v>10</v>
      </c>
      <c r="K53" s="2">
        <v>1</v>
      </c>
      <c r="L53" s="2">
        <v>1</v>
      </c>
      <c r="M53" s="2">
        <v>1</v>
      </c>
      <c r="N53" t="s">
        <v>10</v>
      </c>
      <c r="O53" t="s">
        <v>10</v>
      </c>
    </row>
    <row r="54" spans="1:15">
      <c r="A54" s="93" t="s">
        <v>86</v>
      </c>
      <c r="B54" t="s">
        <v>5</v>
      </c>
      <c r="C54" t="s">
        <v>6</v>
      </c>
      <c r="D54" t="s">
        <v>11</v>
      </c>
      <c r="F54" s="2">
        <v>1</v>
      </c>
      <c r="G54" s="2">
        <v>1</v>
      </c>
      <c r="H54" s="2">
        <v>1</v>
      </c>
      <c r="I54" t="s">
        <v>10</v>
      </c>
      <c r="J54" t="s">
        <v>10</v>
      </c>
      <c r="K54" t="s">
        <v>10</v>
      </c>
      <c r="L54" t="s">
        <v>10</v>
      </c>
      <c r="M54" t="s">
        <v>10</v>
      </c>
      <c r="N54" t="s">
        <v>10</v>
      </c>
      <c r="O54" t="s">
        <v>10</v>
      </c>
    </row>
    <row r="55" spans="1:15">
      <c r="A55" s="93" t="s">
        <v>87</v>
      </c>
      <c r="B55" t="s">
        <v>5</v>
      </c>
      <c r="C55" t="s">
        <v>6</v>
      </c>
      <c r="D55" t="s">
        <v>11</v>
      </c>
      <c r="F55" s="2">
        <v>1</v>
      </c>
      <c r="G55" s="2">
        <v>1</v>
      </c>
      <c r="H55" t="s">
        <v>10</v>
      </c>
      <c r="I55" t="s">
        <v>10</v>
      </c>
      <c r="J55" t="s">
        <v>10</v>
      </c>
      <c r="K55" s="2">
        <v>1</v>
      </c>
      <c r="L55" s="2">
        <v>1</v>
      </c>
      <c r="M55" t="s">
        <v>10</v>
      </c>
      <c r="N55" t="s">
        <v>10</v>
      </c>
      <c r="O55" t="s">
        <v>10</v>
      </c>
    </row>
    <row r="56" spans="1:15">
      <c r="A56" s="93" t="s">
        <v>88</v>
      </c>
      <c r="B56" t="s">
        <v>5</v>
      </c>
      <c r="C56" t="s">
        <v>6</v>
      </c>
      <c r="D56" t="s">
        <v>11</v>
      </c>
      <c r="F56" s="2">
        <v>1</v>
      </c>
      <c r="G56" s="2">
        <v>1</v>
      </c>
      <c r="H56" s="2">
        <v>1</v>
      </c>
      <c r="I56" s="2">
        <v>1</v>
      </c>
      <c r="J56" t="s">
        <v>10</v>
      </c>
      <c r="K56" t="s">
        <v>10</v>
      </c>
      <c r="L56" t="s">
        <v>10</v>
      </c>
      <c r="M56" t="s">
        <v>10</v>
      </c>
      <c r="N56" t="s">
        <v>10</v>
      </c>
      <c r="O56" t="s">
        <v>10</v>
      </c>
    </row>
    <row r="57" spans="1:15">
      <c r="A57" s="93" t="s">
        <v>89</v>
      </c>
      <c r="B57" t="s">
        <v>5</v>
      </c>
      <c r="C57" t="s">
        <v>6</v>
      </c>
      <c r="D57" t="s">
        <v>9</v>
      </c>
      <c r="F57" s="2">
        <v>1</v>
      </c>
      <c r="G57" s="2">
        <v>1</v>
      </c>
      <c r="H57" t="s">
        <v>10</v>
      </c>
      <c r="I57" s="2">
        <v>1</v>
      </c>
      <c r="J57" s="2">
        <v>1</v>
      </c>
      <c r="K57" s="2">
        <v>1</v>
      </c>
      <c r="L57" s="2">
        <v>1</v>
      </c>
      <c r="M57" s="2">
        <v>1</v>
      </c>
      <c r="N57" s="2">
        <v>1</v>
      </c>
      <c r="O57" s="2">
        <v>1</v>
      </c>
    </row>
    <row r="58" spans="1:15">
      <c r="A58" s="93" t="s">
        <v>90</v>
      </c>
      <c r="B58" t="s">
        <v>5</v>
      </c>
      <c r="C58" t="s">
        <v>6</v>
      </c>
      <c r="D58" t="s">
        <v>14</v>
      </c>
      <c r="F58" s="2">
        <v>1</v>
      </c>
      <c r="G58" s="2">
        <v>1</v>
      </c>
      <c r="H58" t="s">
        <v>10</v>
      </c>
      <c r="I58" s="2">
        <v>1</v>
      </c>
      <c r="J58" s="2">
        <v>1</v>
      </c>
      <c r="K58" s="2">
        <v>1</v>
      </c>
      <c r="L58" s="2">
        <v>1</v>
      </c>
      <c r="M58" s="2">
        <v>1</v>
      </c>
      <c r="N58" s="2">
        <v>1</v>
      </c>
      <c r="O58" s="2">
        <v>1</v>
      </c>
    </row>
    <row r="59" spans="1:15">
      <c r="A59" s="93" t="s">
        <v>91</v>
      </c>
      <c r="B59" t="s">
        <v>5</v>
      </c>
      <c r="C59" t="s">
        <v>6</v>
      </c>
      <c r="D59" t="s">
        <v>14</v>
      </c>
      <c r="F59" s="2">
        <v>1</v>
      </c>
      <c r="G59" s="2">
        <v>1</v>
      </c>
      <c r="H59" s="2">
        <v>1</v>
      </c>
      <c r="I59" s="2">
        <v>1</v>
      </c>
      <c r="J59" s="2">
        <v>1</v>
      </c>
      <c r="K59" t="s">
        <v>10</v>
      </c>
      <c r="L59" t="s">
        <v>10</v>
      </c>
      <c r="M59" t="s">
        <v>10</v>
      </c>
      <c r="N59" t="s">
        <v>10</v>
      </c>
      <c r="O59" t="s">
        <v>10</v>
      </c>
    </row>
    <row r="60" spans="1:15">
      <c r="A60" s="93" t="s">
        <v>92</v>
      </c>
      <c r="B60" t="s">
        <v>5</v>
      </c>
      <c r="C60" t="s">
        <v>6</v>
      </c>
      <c r="D60" t="s">
        <v>11</v>
      </c>
      <c r="F60" s="2">
        <v>1</v>
      </c>
      <c r="G60" s="2">
        <v>1</v>
      </c>
      <c r="H60" s="2">
        <v>1</v>
      </c>
      <c r="I60" s="2">
        <v>1</v>
      </c>
      <c r="J60" t="s">
        <v>10</v>
      </c>
      <c r="K60" t="s">
        <v>10</v>
      </c>
      <c r="L60" t="s">
        <v>10</v>
      </c>
      <c r="M60" t="s">
        <v>10</v>
      </c>
      <c r="N60" t="s">
        <v>10</v>
      </c>
      <c r="O60" t="s">
        <v>10</v>
      </c>
    </row>
    <row r="61" spans="1:15">
      <c r="A61" s="93" t="s">
        <v>93</v>
      </c>
      <c r="B61" t="s">
        <v>5</v>
      </c>
      <c r="C61" t="s">
        <v>6</v>
      </c>
      <c r="D61" t="s">
        <v>9</v>
      </c>
      <c r="F61" s="2">
        <v>1</v>
      </c>
      <c r="G61" s="2">
        <v>1</v>
      </c>
      <c r="H61" s="2">
        <v>1</v>
      </c>
      <c r="I61" s="2">
        <v>1</v>
      </c>
      <c r="J61" t="s">
        <v>10</v>
      </c>
      <c r="K61" t="s">
        <v>10</v>
      </c>
      <c r="L61" t="s">
        <v>10</v>
      </c>
      <c r="M61" t="s">
        <v>10</v>
      </c>
      <c r="N61" t="s">
        <v>10</v>
      </c>
      <c r="O61" t="s">
        <v>10</v>
      </c>
    </row>
    <row r="62" spans="1:15">
      <c r="A62" s="93" t="s">
        <v>94</v>
      </c>
      <c r="B62" t="s">
        <v>5</v>
      </c>
      <c r="C62" t="s">
        <v>6</v>
      </c>
      <c r="D62" t="s">
        <v>13</v>
      </c>
      <c r="F62" t="s">
        <v>10</v>
      </c>
      <c r="G62" s="2">
        <v>1</v>
      </c>
      <c r="H62" s="2">
        <v>1</v>
      </c>
      <c r="I62" t="s">
        <v>10</v>
      </c>
      <c r="J62" t="s">
        <v>10</v>
      </c>
      <c r="K62" t="s">
        <v>10</v>
      </c>
      <c r="L62" t="s">
        <v>10</v>
      </c>
      <c r="M62" t="s">
        <v>10</v>
      </c>
      <c r="N62" t="s">
        <v>10</v>
      </c>
      <c r="O62" t="s">
        <v>10</v>
      </c>
    </row>
    <row r="63" spans="1:15">
      <c r="A63" s="93" t="s">
        <v>95</v>
      </c>
      <c r="B63" t="s">
        <v>5</v>
      </c>
      <c r="C63" t="s">
        <v>6</v>
      </c>
      <c r="D63" t="s">
        <v>13</v>
      </c>
      <c r="F63" t="s">
        <v>10</v>
      </c>
      <c r="G63" s="2">
        <v>1</v>
      </c>
      <c r="H63" s="2">
        <v>1</v>
      </c>
      <c r="I63" t="s">
        <v>10</v>
      </c>
      <c r="J63" t="s">
        <v>10</v>
      </c>
      <c r="K63" t="s">
        <v>10</v>
      </c>
      <c r="L63" t="s">
        <v>10</v>
      </c>
      <c r="M63" t="s">
        <v>10</v>
      </c>
      <c r="N63" t="s">
        <v>10</v>
      </c>
      <c r="O63" t="s">
        <v>10</v>
      </c>
    </row>
    <row r="64" spans="1:15">
      <c r="A64" s="93" t="s">
        <v>96</v>
      </c>
      <c r="B64" t="s">
        <v>5</v>
      </c>
      <c r="C64" t="s">
        <v>6</v>
      </c>
      <c r="D64" t="s">
        <v>13</v>
      </c>
      <c r="E64" s="33" t="s">
        <v>24</v>
      </c>
      <c r="F64" t="s">
        <v>10</v>
      </c>
      <c r="G64" t="s">
        <v>10</v>
      </c>
      <c r="H64" s="2">
        <v>1</v>
      </c>
      <c r="I64" s="2">
        <v>1</v>
      </c>
      <c r="J64" s="2">
        <v>1</v>
      </c>
      <c r="K64" t="s">
        <v>10</v>
      </c>
      <c r="L64" t="s">
        <v>10</v>
      </c>
      <c r="M64" t="s">
        <v>10</v>
      </c>
      <c r="N64" t="s">
        <v>10</v>
      </c>
      <c r="O64" t="s">
        <v>10</v>
      </c>
    </row>
    <row r="65" spans="1:15">
      <c r="A65" s="93" t="s">
        <v>97</v>
      </c>
      <c r="B65" t="s">
        <v>5</v>
      </c>
      <c r="C65" t="s">
        <v>6</v>
      </c>
      <c r="D65" t="s">
        <v>9</v>
      </c>
      <c r="E65" s="33" t="s">
        <v>24</v>
      </c>
      <c r="F65" s="2">
        <v>1</v>
      </c>
      <c r="G65" s="2">
        <v>1</v>
      </c>
      <c r="H65" s="2">
        <v>1</v>
      </c>
      <c r="I65" s="2">
        <v>1</v>
      </c>
      <c r="J65" s="2">
        <v>1</v>
      </c>
      <c r="K65" s="2">
        <v>1</v>
      </c>
      <c r="L65" s="2">
        <v>1</v>
      </c>
      <c r="M65" s="2">
        <v>1</v>
      </c>
      <c r="N65" s="2">
        <v>1</v>
      </c>
      <c r="O65" s="2">
        <v>1</v>
      </c>
    </row>
    <row r="66" spans="1:15">
      <c r="A66" s="93" t="s">
        <v>98</v>
      </c>
      <c r="B66" t="s">
        <v>5</v>
      </c>
      <c r="C66" t="s">
        <v>6</v>
      </c>
      <c r="D66" t="s">
        <v>13</v>
      </c>
      <c r="F66" s="2">
        <v>1</v>
      </c>
      <c r="G66" s="2">
        <v>1</v>
      </c>
      <c r="H66" s="2">
        <v>1</v>
      </c>
      <c r="I66" s="2">
        <v>1</v>
      </c>
      <c r="J66" s="2">
        <v>1</v>
      </c>
      <c r="K66" t="s">
        <v>10</v>
      </c>
      <c r="L66" t="s">
        <v>10</v>
      </c>
      <c r="M66" t="s">
        <v>10</v>
      </c>
      <c r="N66" t="s">
        <v>10</v>
      </c>
      <c r="O66" t="s">
        <v>10</v>
      </c>
    </row>
    <row r="67" spans="1:15">
      <c r="A67" s="93" t="s">
        <v>99</v>
      </c>
      <c r="B67" t="s">
        <v>5</v>
      </c>
      <c r="C67" t="s">
        <v>6</v>
      </c>
      <c r="D67" t="s">
        <v>9</v>
      </c>
      <c r="E67" s="33" t="s">
        <v>24</v>
      </c>
      <c r="F67" s="2">
        <v>1</v>
      </c>
      <c r="G67" t="s">
        <v>10</v>
      </c>
      <c r="H67" s="2">
        <v>1</v>
      </c>
      <c r="I67" t="s">
        <v>10</v>
      </c>
      <c r="J67" t="s">
        <v>10</v>
      </c>
      <c r="K67" t="s">
        <v>10</v>
      </c>
      <c r="L67" t="s">
        <v>10</v>
      </c>
      <c r="M67" t="s">
        <v>10</v>
      </c>
      <c r="N67" t="s">
        <v>10</v>
      </c>
      <c r="O67" t="s">
        <v>10</v>
      </c>
    </row>
    <row r="68" spans="1:15">
      <c r="A68" s="93" t="s">
        <v>100</v>
      </c>
      <c r="B68" t="s">
        <v>5</v>
      </c>
      <c r="C68" t="s">
        <v>6</v>
      </c>
      <c r="D68" t="s">
        <v>11</v>
      </c>
      <c r="E68" s="33" t="s">
        <v>24</v>
      </c>
      <c r="F68" s="2">
        <v>1</v>
      </c>
      <c r="G68" s="2">
        <v>1</v>
      </c>
      <c r="H68" s="2">
        <v>1</v>
      </c>
      <c r="I68" t="s">
        <v>10</v>
      </c>
      <c r="J68" t="s">
        <v>10</v>
      </c>
      <c r="K68" t="s">
        <v>10</v>
      </c>
      <c r="L68" t="s">
        <v>10</v>
      </c>
      <c r="M68" t="s">
        <v>10</v>
      </c>
      <c r="N68" t="s">
        <v>10</v>
      </c>
      <c r="O68" t="s">
        <v>10</v>
      </c>
    </row>
    <row r="69" spans="1:15">
      <c r="A69" s="93" t="s">
        <v>101</v>
      </c>
      <c r="B69" t="s">
        <v>5</v>
      </c>
      <c r="C69" t="s">
        <v>6</v>
      </c>
      <c r="D69" t="s">
        <v>14</v>
      </c>
      <c r="E69" s="33" t="s">
        <v>24</v>
      </c>
      <c r="F69" s="2">
        <v>1</v>
      </c>
      <c r="G69" t="s">
        <v>10</v>
      </c>
      <c r="H69" s="2">
        <v>1</v>
      </c>
      <c r="I69" s="2">
        <v>1</v>
      </c>
      <c r="J69" s="2">
        <v>1</v>
      </c>
      <c r="K69" s="2">
        <v>1</v>
      </c>
      <c r="L69" s="2">
        <v>1</v>
      </c>
      <c r="M69" s="2">
        <v>1</v>
      </c>
      <c r="N69" s="2">
        <v>1</v>
      </c>
      <c r="O69" s="2">
        <v>1</v>
      </c>
    </row>
    <row r="70" spans="1:15">
      <c r="A70" s="93" t="s">
        <v>102</v>
      </c>
      <c r="B70" t="s">
        <v>5</v>
      </c>
      <c r="C70" t="s">
        <v>6</v>
      </c>
      <c r="D70" t="s">
        <v>13</v>
      </c>
      <c r="E70" s="33" t="s">
        <v>24</v>
      </c>
      <c r="F70" s="2">
        <v>1</v>
      </c>
      <c r="G70" t="s">
        <v>10</v>
      </c>
      <c r="H70" s="2">
        <v>1</v>
      </c>
      <c r="I70" s="2">
        <v>1</v>
      </c>
      <c r="J70" s="2">
        <v>1</v>
      </c>
      <c r="K70" s="2">
        <v>1</v>
      </c>
      <c r="L70" s="2">
        <v>1</v>
      </c>
      <c r="M70" s="2">
        <v>1</v>
      </c>
      <c r="N70" s="2">
        <v>1</v>
      </c>
      <c r="O70" s="2">
        <v>1</v>
      </c>
    </row>
    <row r="71" spans="1:15">
      <c r="A71" s="93" t="s">
        <v>103</v>
      </c>
      <c r="B71" t="s">
        <v>5</v>
      </c>
      <c r="C71" t="s">
        <v>6</v>
      </c>
      <c r="D71" t="s">
        <v>7</v>
      </c>
      <c r="F71" s="2">
        <v>1</v>
      </c>
      <c r="G71" s="2">
        <v>1</v>
      </c>
      <c r="H71" s="2">
        <v>1</v>
      </c>
      <c r="I71" t="s">
        <v>10</v>
      </c>
      <c r="J71" t="s">
        <v>10</v>
      </c>
      <c r="K71" s="2">
        <v>1</v>
      </c>
      <c r="L71" s="2">
        <v>1</v>
      </c>
      <c r="M71" t="s">
        <v>10</v>
      </c>
      <c r="N71" t="s">
        <v>10</v>
      </c>
      <c r="O71" s="2">
        <v>1</v>
      </c>
    </row>
    <row r="72" spans="1:15">
      <c r="A72" s="93" t="s">
        <v>104</v>
      </c>
      <c r="B72" t="s">
        <v>5</v>
      </c>
      <c r="C72" t="s">
        <v>6</v>
      </c>
      <c r="D72" t="s">
        <v>13</v>
      </c>
      <c r="F72" s="2">
        <v>1</v>
      </c>
      <c r="G72" s="2">
        <v>1</v>
      </c>
      <c r="H72" s="2">
        <v>1</v>
      </c>
      <c r="I72" s="2">
        <v>1</v>
      </c>
      <c r="J72" s="2">
        <v>1</v>
      </c>
      <c r="K72" t="s">
        <v>10</v>
      </c>
      <c r="L72" t="s">
        <v>10</v>
      </c>
      <c r="M72" t="s">
        <v>10</v>
      </c>
      <c r="N72" t="s">
        <v>10</v>
      </c>
      <c r="O72" t="s">
        <v>10</v>
      </c>
    </row>
    <row r="73" spans="1:15">
      <c r="A73" s="5" t="s">
        <v>19</v>
      </c>
      <c r="F73" s="2">
        <v>52</v>
      </c>
      <c r="G73" s="2">
        <v>52</v>
      </c>
      <c r="H73" s="2">
        <v>48</v>
      </c>
      <c r="I73" s="2">
        <v>45</v>
      </c>
      <c r="J73" s="2">
        <v>31</v>
      </c>
      <c r="K73" s="2">
        <v>29</v>
      </c>
      <c r="L73" s="2">
        <v>31</v>
      </c>
      <c r="M73" s="2">
        <v>29</v>
      </c>
      <c r="N73" s="2">
        <v>29</v>
      </c>
      <c r="O73" s="2">
        <v>26</v>
      </c>
    </row>
    <row r="74" spans="1:15">
      <c r="A74" s="5" t="s">
        <v>20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4"/>
  <sheetViews>
    <sheetView showZeros="0" workbookViewId="0">
      <selection activeCell="D1" sqref="D1:W1"/>
    </sheetView>
  </sheetViews>
  <sheetFormatPr baseColWidth="10" defaultColWidth="11.42578125" defaultRowHeight="15"/>
  <cols>
    <col min="1" max="1" width="27.85546875" style="3" bestFit="1" customWidth="1"/>
    <col min="2" max="2" width="12.28515625" style="3" customWidth="1"/>
    <col min="3" max="3" width="12" style="4" customWidth="1"/>
    <col min="4" max="23" width="8.42578125" style="4" customWidth="1"/>
    <col min="24" max="16384" width="11.42578125" style="3"/>
  </cols>
  <sheetData>
    <row r="1" spans="1:23" ht="19.5" thickBot="1">
      <c r="D1" s="98">
        <v>44550</v>
      </c>
      <c r="E1" s="97"/>
      <c r="F1" s="99">
        <v>44551</v>
      </c>
      <c r="G1" s="100"/>
      <c r="H1" s="99">
        <v>44552</v>
      </c>
      <c r="I1" s="100"/>
      <c r="J1" s="96">
        <v>44553</v>
      </c>
      <c r="K1" s="97"/>
      <c r="L1" s="99">
        <v>44554</v>
      </c>
      <c r="M1" s="101"/>
      <c r="N1" s="96">
        <v>44557</v>
      </c>
      <c r="O1" s="97"/>
      <c r="P1" s="94">
        <v>44558</v>
      </c>
      <c r="Q1" s="95"/>
      <c r="R1" s="96">
        <v>44559</v>
      </c>
      <c r="S1" s="97"/>
      <c r="T1" s="94">
        <v>44560</v>
      </c>
      <c r="U1" s="95"/>
      <c r="V1" s="96">
        <v>44561</v>
      </c>
      <c r="W1" s="95"/>
    </row>
    <row r="2" spans="1:23" s="22" customFormat="1" ht="45.75" thickBot="1">
      <c r="A2" s="17" t="s">
        <v>22</v>
      </c>
      <c r="B2" s="18" t="s">
        <v>3</v>
      </c>
      <c r="C2" s="19" t="s">
        <v>25</v>
      </c>
      <c r="D2" s="27" t="s">
        <v>8</v>
      </c>
      <c r="E2" s="23" t="s">
        <v>21</v>
      </c>
      <c r="F2" s="20" t="s">
        <v>8</v>
      </c>
      <c r="G2" s="23" t="s">
        <v>21</v>
      </c>
      <c r="H2" s="21" t="s">
        <v>8</v>
      </c>
      <c r="I2" s="24" t="s">
        <v>21</v>
      </c>
      <c r="J2" s="20" t="s">
        <v>8</v>
      </c>
      <c r="K2" s="23" t="s">
        <v>21</v>
      </c>
      <c r="L2" s="21" t="s">
        <v>8</v>
      </c>
      <c r="M2" s="28" t="s">
        <v>21</v>
      </c>
      <c r="N2" s="21" t="s">
        <v>8</v>
      </c>
      <c r="O2" s="24" t="s">
        <v>21</v>
      </c>
      <c r="P2" s="20" t="s">
        <v>8</v>
      </c>
      <c r="Q2" s="23" t="s">
        <v>21</v>
      </c>
      <c r="R2" s="21" t="s">
        <v>8</v>
      </c>
      <c r="S2" s="24" t="s">
        <v>21</v>
      </c>
      <c r="T2" s="20" t="s">
        <v>8</v>
      </c>
      <c r="U2" s="23" t="s">
        <v>21</v>
      </c>
      <c r="V2" s="21" t="s">
        <v>8</v>
      </c>
      <c r="W2" s="23" t="s">
        <v>21</v>
      </c>
    </row>
    <row r="3" spans="1:23">
      <c r="A3" s="92" t="s">
        <v>34</v>
      </c>
      <c r="B3" s="16" t="str">
        <f>VLOOKUP($A3,'Après-midi'!$A$2:$D$72,4,0)</f>
        <v>CM2</v>
      </c>
      <c r="C3" s="25">
        <f>VLOOKUP($A3,'Après-midi'!$A$2:$O$72,5,)</f>
        <v>0</v>
      </c>
      <c r="D3" s="29">
        <f>VLOOKUP(A3,Matin!$A$2:$O$72,6,0)</f>
        <v>0</v>
      </c>
      <c r="E3" s="13">
        <f>VLOOKUP(A3,'Après-midi'!$A$2:$O$72,6,0)</f>
        <v>1</v>
      </c>
      <c r="F3" s="12">
        <f>VLOOKUP(A3,Matin!$A$2:$O$72,7,0)</f>
        <v>0</v>
      </c>
      <c r="G3" s="13">
        <f>VLOOKUP(A3,'Après-midi'!$A$2:$O$72,7,0)</f>
        <v>1</v>
      </c>
      <c r="H3" s="14">
        <f>VLOOKUP(A3,Matin!$A$2:$O$72,8,0)</f>
        <v>0</v>
      </c>
      <c r="I3" s="15">
        <f>VLOOKUP(A3,'Après-midi'!$A$2:$O$72,8,0)</f>
        <v>1</v>
      </c>
      <c r="J3" s="12">
        <f>VLOOKUP(A3,Matin!$A$2:$O$72,9,0)</f>
        <v>0</v>
      </c>
      <c r="K3" s="13">
        <f>VLOOKUP(A3,'Après-midi'!$A$2:$O$72,9,0)</f>
        <v>1</v>
      </c>
      <c r="L3" s="14">
        <f>VLOOKUP(A3,Matin!$A$2:$O$72,10,0)</f>
        <v>0</v>
      </c>
      <c r="M3" s="30">
        <f>VLOOKUP(A3,'Après-midi'!$A$2:$O$72,10,0)</f>
        <v>1</v>
      </c>
      <c r="N3" s="14">
        <f>VLOOKUP($A3,Matin!$A$2:$O$72,11,0)</f>
        <v>0</v>
      </c>
      <c r="O3" s="15">
        <f>VLOOKUP($A3,'Après-midi'!$A$2:$O$72,11,0)</f>
        <v>1</v>
      </c>
      <c r="P3" s="12">
        <f>VLOOKUP($A3,Matin!$A$2:$O$72,12,0)</f>
        <v>0</v>
      </c>
      <c r="Q3" s="13">
        <f>VLOOKUP($A3,'Après-midi'!$A$2:$O$72,12,0)</f>
        <v>1</v>
      </c>
      <c r="R3" s="14">
        <f>VLOOKUP($A3,Matin!$A$2:$O$72,13,0)</f>
        <v>0</v>
      </c>
      <c r="S3" s="15">
        <f>VLOOKUP($A3,'Après-midi'!$A$2:$O$72,13,0)</f>
        <v>1</v>
      </c>
      <c r="T3" s="12">
        <f>VLOOKUP($A3,Matin!$A$2:$O$72,14,0)</f>
        <v>0</v>
      </c>
      <c r="U3" s="13">
        <f>VLOOKUP($A3,'Après-midi'!$A$2:$O$72,14,0)</f>
        <v>1</v>
      </c>
      <c r="V3" s="14">
        <f>VLOOKUP($A3,Matin!$A$2:$O$72,15,0)</f>
        <v>0</v>
      </c>
      <c r="W3" s="13">
        <f>VLOOKUP($A3,'Après-midi'!$A$2:$O$72,15,0)</f>
        <v>1</v>
      </c>
    </row>
    <row r="4" spans="1:23">
      <c r="A4" s="93" t="s">
        <v>35</v>
      </c>
      <c r="B4" s="6" t="str">
        <f>VLOOKUP($A4,'Après-midi'!$A$2:$D$72,4,0)</f>
        <v>CE2</v>
      </c>
      <c r="C4" s="26">
        <f>VLOOKUP($A4,'Après-midi'!$A$2:$O$72,5,)</f>
        <v>0</v>
      </c>
      <c r="D4" s="31" t="str">
        <f>VLOOKUP(A4,Matin!$A$2:$O$72,6,0)</f>
        <v/>
      </c>
      <c r="E4" s="9" t="str">
        <f>VLOOKUP(A4,'Après-midi'!$A$2:$O$72,6,0)</f>
        <v/>
      </c>
      <c r="F4" s="8" t="str">
        <f>VLOOKUP(A4,Matin!$A$2:$O$72,7,0)</f>
        <v/>
      </c>
      <c r="G4" s="9" t="str">
        <f>VLOOKUP(A4,'Après-midi'!$A$2:$O$72,7,0)</f>
        <v/>
      </c>
      <c r="H4" s="7" t="str">
        <f>VLOOKUP(A4,Matin!$A$2:$O$72,8,0)</f>
        <v/>
      </c>
      <c r="I4" s="11" t="str">
        <f>VLOOKUP(A4,'Après-midi'!$A$2:$O$72,8,0)</f>
        <v/>
      </c>
      <c r="J4" s="8" t="str">
        <f>VLOOKUP(A4,Matin!$A$3:$O$72,9,0)</f>
        <v/>
      </c>
      <c r="K4" s="9" t="str">
        <f>VLOOKUP(A4,'Après-midi'!$A$2:$O$72,9,0)</f>
        <v/>
      </c>
      <c r="L4" s="7" t="str">
        <f>VLOOKUP(A4,Matin!$A$3:$O$72,10,0)</f>
        <v/>
      </c>
      <c r="M4" s="32" t="str">
        <f>VLOOKUP(A4,'Après-midi'!$A$2:$O$72,10,0)</f>
        <v/>
      </c>
      <c r="N4" s="7" t="str">
        <f>VLOOKUP($A4,Matin!$A$3:$O$72,11,0)</f>
        <v/>
      </c>
      <c r="O4" s="11" t="str">
        <f>VLOOKUP($A4,'Après-midi'!$A$2:$O$72,11,0)</f>
        <v/>
      </c>
      <c r="P4" s="8" t="str">
        <f>VLOOKUP($A4,Matin!$A$3:$O$72,12,0)</f>
        <v/>
      </c>
      <c r="Q4" s="9" t="str">
        <f>VLOOKUP($A4,'Après-midi'!$A$2:$O$72,12,0)</f>
        <v/>
      </c>
      <c r="R4" s="7">
        <f>VLOOKUP($A4,Matin!$A$3:$O$72,13,0)</f>
        <v>1</v>
      </c>
      <c r="S4" s="11">
        <f>VLOOKUP($A4,'Après-midi'!$A$2:$O$72,13,0)</f>
        <v>1</v>
      </c>
      <c r="T4" s="8">
        <f>VLOOKUP($A4,Matin!$A$3:$O$72,14,0)</f>
        <v>1</v>
      </c>
      <c r="U4" s="9">
        <f>VLOOKUP($A4,'Après-midi'!$A$2:$O$72,14,0)</f>
        <v>1</v>
      </c>
      <c r="V4" s="7">
        <f>VLOOKUP($A4,Matin!$A$3:$O$72,15,0)</f>
        <v>1</v>
      </c>
      <c r="W4" s="9">
        <f>VLOOKUP($A4,'Après-midi'!$A$2:$O$72,15,0)</f>
        <v>1</v>
      </c>
    </row>
    <row r="5" spans="1:23">
      <c r="A5" s="93" t="s">
        <v>36</v>
      </c>
      <c r="B5" s="6" t="str">
        <f>VLOOKUP($A5,'Après-midi'!$A$2:$D$72,4,0)</f>
        <v>CE2</v>
      </c>
      <c r="C5" s="26">
        <f>VLOOKUP($A5,'Après-midi'!$A$2:$O$72,5,)</f>
        <v>0</v>
      </c>
      <c r="D5" s="31" t="str">
        <f>VLOOKUP(A5,Matin!$A$2:$O$72,6,0)</f>
        <v/>
      </c>
      <c r="E5" s="9" t="str">
        <f>VLOOKUP(A5,'Après-midi'!$A$2:$O$72,6,0)</f>
        <v/>
      </c>
      <c r="F5" s="8" t="str">
        <f>VLOOKUP(A5,Matin!$A$2:$O$72,7,0)</f>
        <v/>
      </c>
      <c r="G5" s="9" t="str">
        <f>VLOOKUP(A5,'Après-midi'!$A$2:$O$72,7,0)</f>
        <v/>
      </c>
      <c r="H5" s="7" t="str">
        <f>VLOOKUP(A5,Matin!$A$2:$O$72,8,0)</f>
        <v/>
      </c>
      <c r="I5" s="11" t="str">
        <f>VLOOKUP(A5,'Après-midi'!$A$2:$O$72,8,0)</f>
        <v/>
      </c>
      <c r="J5" s="8" t="str">
        <f>VLOOKUP(A5,Matin!$A$3:$O$72,9,0)</f>
        <v/>
      </c>
      <c r="K5" s="9" t="str">
        <f>VLOOKUP(A5,'Après-midi'!$A$2:$O$72,9,0)</f>
        <v/>
      </c>
      <c r="L5" s="7" t="str">
        <f>VLOOKUP(A5,Matin!$A$3:$O$72,10,0)</f>
        <v/>
      </c>
      <c r="M5" s="32" t="str">
        <f>VLOOKUP(A5,'Après-midi'!$A$2:$O$72,10,0)</f>
        <v/>
      </c>
      <c r="N5" s="7">
        <f>VLOOKUP($A5,Matin!$A$3:$O$72,11,0)</f>
        <v>1</v>
      </c>
      <c r="O5" s="11">
        <f>VLOOKUP($A5,'Après-midi'!$A$2:$O$72,11,0)</f>
        <v>1</v>
      </c>
      <c r="P5" s="8">
        <f>VLOOKUP($A5,Matin!$A$3:$O$72,12,0)</f>
        <v>1</v>
      </c>
      <c r="Q5" s="9">
        <f>VLOOKUP($A5,'Après-midi'!$A$2:$O$72,12,0)</f>
        <v>1</v>
      </c>
      <c r="R5" s="7">
        <f>VLOOKUP($A5,Matin!$A$3:$O$72,13,0)</f>
        <v>1</v>
      </c>
      <c r="S5" s="11">
        <f>VLOOKUP($A5,'Après-midi'!$A$2:$O$72,13,0)</f>
        <v>1</v>
      </c>
      <c r="T5" s="8">
        <f>VLOOKUP($A5,Matin!$A$3:$O$72,14,0)</f>
        <v>1</v>
      </c>
      <c r="U5" s="9">
        <f>VLOOKUP($A5,'Après-midi'!$A$2:$O$72,14,0)</f>
        <v>1</v>
      </c>
      <c r="V5" s="7">
        <f>VLOOKUP($A5,Matin!$A$3:$O$72,15,0)</f>
        <v>1</v>
      </c>
      <c r="W5" s="9" t="str">
        <f>VLOOKUP($A5,'Après-midi'!$A$2:$O$72,15,0)</f>
        <v/>
      </c>
    </row>
    <row r="6" spans="1:23">
      <c r="A6" s="93" t="s">
        <v>37</v>
      </c>
      <c r="B6" s="6" t="str">
        <f>VLOOKUP($A6,'Après-midi'!$A$2:$D$72,4,0)</f>
        <v>CE1</v>
      </c>
      <c r="C6" s="26">
        <f>VLOOKUP($A6,'Après-midi'!$A$2:$O$72,5,)</f>
        <v>0</v>
      </c>
      <c r="D6" s="31">
        <f>VLOOKUP(A6,Matin!$A$2:$O$72,6,0)</f>
        <v>1</v>
      </c>
      <c r="E6" s="9">
        <f>VLOOKUP(A6,'Après-midi'!$A$2:$O$72,6,0)</f>
        <v>1</v>
      </c>
      <c r="F6" s="8">
        <f>VLOOKUP(A6,Matin!$A$2:$O$72,7,0)</f>
        <v>1</v>
      </c>
      <c r="G6" s="9">
        <f>VLOOKUP(A6,'Après-midi'!$A$2:$O$72,7,0)</f>
        <v>1</v>
      </c>
      <c r="H6" s="7">
        <f>VLOOKUP(A6,Matin!$A$2:$O$72,8,0)</f>
        <v>1</v>
      </c>
      <c r="I6" s="11">
        <f>VLOOKUP(A6,'Après-midi'!$A$2:$O$72,8,0)</f>
        <v>1</v>
      </c>
      <c r="J6" s="8">
        <f>VLOOKUP(A6,Matin!$A$3:$O$72,9,0)</f>
        <v>1</v>
      </c>
      <c r="K6" s="9">
        <f>VLOOKUP(A6,'Après-midi'!$A$2:$O$72,9,0)</f>
        <v>1</v>
      </c>
      <c r="L6" s="7">
        <f>VLOOKUP(A6,Matin!$A$3:$O$72,10,0)</f>
        <v>1</v>
      </c>
      <c r="M6" s="32" t="str">
        <f>VLOOKUP(A6,'Après-midi'!$A$2:$O$72,10,0)</f>
        <v/>
      </c>
      <c r="N6" s="7" t="str">
        <f>VLOOKUP(A$6,Matin!$A$3:$O$72,11,0)</f>
        <v/>
      </c>
      <c r="O6" s="11" t="str">
        <f>VLOOKUP($A6,'Après-midi'!$A$2:$O$72,11,0)</f>
        <v/>
      </c>
      <c r="P6" s="8" t="str">
        <f>VLOOKUP($A6,Matin!$A$3:$O$72,12,0)</f>
        <v/>
      </c>
      <c r="Q6" s="9" t="str">
        <f>VLOOKUP($A6,'Après-midi'!$A$2:$O$72,12,0)</f>
        <v/>
      </c>
      <c r="R6" s="7" t="str">
        <f>VLOOKUP($A6,Matin!$A$3:$O$72,13,0)</f>
        <v/>
      </c>
      <c r="S6" s="11" t="str">
        <f>VLOOKUP($A6,'Après-midi'!$A$2:$O$72,13,0)</f>
        <v/>
      </c>
      <c r="T6" s="8" t="str">
        <f>VLOOKUP($A6,Matin!$A$3:$O$72,14,0)</f>
        <v/>
      </c>
      <c r="U6" s="9" t="str">
        <f>VLOOKUP($A6,'Après-midi'!$A$2:$O$72,14,0)</f>
        <v/>
      </c>
      <c r="V6" s="7" t="str">
        <f>VLOOKUP($A6,Matin!$A$3:$O$72,15,0)</f>
        <v/>
      </c>
      <c r="W6" s="9" t="str">
        <f>VLOOKUP($A6,'Après-midi'!$A$2:$O$72,15,0)</f>
        <v/>
      </c>
    </row>
    <row r="7" spans="1:23">
      <c r="A7" s="93" t="s">
        <v>38</v>
      </c>
      <c r="B7" s="6" t="str">
        <f>VLOOKUP($A7,'Après-midi'!$A$2:$D$72,4,0)</f>
        <v>CE1</v>
      </c>
      <c r="C7" s="26" t="str">
        <f>VLOOKUP($A7,'Après-midi'!$A$2:$O$72,5,)</f>
        <v>V</v>
      </c>
      <c r="D7" s="31">
        <f>VLOOKUP(A7,Matin!$A$2:$O$72,6,0)</f>
        <v>1</v>
      </c>
      <c r="E7" s="9">
        <f>VLOOKUP(A7,'Après-midi'!$A$2:$O$72,6,0)</f>
        <v>1</v>
      </c>
      <c r="F7" s="8">
        <f>VLOOKUP(A7,Matin!$A$2:$O$72,7,0)</f>
        <v>1</v>
      </c>
      <c r="G7" s="9">
        <f>VLOOKUP(A7,'Après-midi'!$A$2:$O$72,7,0)</f>
        <v>1</v>
      </c>
      <c r="H7" s="7">
        <f>VLOOKUP(A7,Matin!$A$2:$O$72,8,0)</f>
        <v>1</v>
      </c>
      <c r="I7" s="11">
        <f>VLOOKUP(A7,'Après-midi'!$A$2:$O$72,8,0)</f>
        <v>1</v>
      </c>
      <c r="J7" s="8">
        <f>VLOOKUP(A7,Matin!$A$3:$O$72,9,0)</f>
        <v>1</v>
      </c>
      <c r="K7" s="9">
        <f>VLOOKUP(A7,'Après-midi'!$A$2:$O$72,9,0)</f>
        <v>1</v>
      </c>
      <c r="L7" s="7">
        <f>VLOOKUP(A7,Matin!$A$3:$O$72,10,0)</f>
        <v>1</v>
      </c>
      <c r="M7" s="32">
        <f>VLOOKUP(A7,'Après-midi'!$A$2:$O$72,10,0)</f>
        <v>1</v>
      </c>
      <c r="N7" s="7">
        <f>VLOOKUP(A7,Matin!$A$3:$O$72,11,0)</f>
        <v>1</v>
      </c>
      <c r="O7" s="11">
        <f>VLOOKUP($A7,'Après-midi'!$A$2:$O$72,11,0)</f>
        <v>1</v>
      </c>
      <c r="P7" s="8">
        <f>VLOOKUP($A7,Matin!$A$3:$O$72,12,0)</f>
        <v>1</v>
      </c>
      <c r="Q7" s="9">
        <f>VLOOKUP($A7,'Après-midi'!$A$2:$O$72,12,0)</f>
        <v>1</v>
      </c>
      <c r="R7" s="7">
        <f>VLOOKUP($A7,Matin!$A$3:$O$72,13,0)</f>
        <v>1</v>
      </c>
      <c r="S7" s="11">
        <f>VLOOKUP($A7,'Après-midi'!$A$2:$O$72,13,0)</f>
        <v>1</v>
      </c>
      <c r="T7" s="8">
        <f>VLOOKUP($A7,Matin!$A$3:$O$72,14,0)</f>
        <v>1</v>
      </c>
      <c r="U7" s="9">
        <f>VLOOKUP($A7,'Après-midi'!$A$2:$O$72,14,0)</f>
        <v>1</v>
      </c>
      <c r="V7" s="7">
        <f>VLOOKUP($A7,Matin!$A$3:$O$72,15,0)</f>
        <v>1</v>
      </c>
      <c r="W7" s="9">
        <f>VLOOKUP($A7,'Après-midi'!$A$2:$O$72,15,0)</f>
        <v>1</v>
      </c>
    </row>
    <row r="8" spans="1:23">
      <c r="A8" s="93" t="s">
        <v>39</v>
      </c>
      <c r="B8" s="6" t="str">
        <f>VLOOKUP($A8,'Après-midi'!$A$2:$D$72,4,0)</f>
        <v>CE2</v>
      </c>
      <c r="C8" s="26">
        <f>VLOOKUP($A8,'Après-midi'!$A$2:$O$72,5,)</f>
        <v>0</v>
      </c>
      <c r="D8" s="31">
        <f>VLOOKUP(A8,Matin!$A$2:$O$72,6,0)</f>
        <v>1</v>
      </c>
      <c r="E8" s="9">
        <f>VLOOKUP(A8,'Après-midi'!$A$2:$O$72,6,0)</f>
        <v>1</v>
      </c>
      <c r="F8" s="8">
        <f>VLOOKUP(A8,Matin!$A$2:$O$72,7,0)</f>
        <v>1</v>
      </c>
      <c r="G8" s="9">
        <f>VLOOKUP(A8,'Après-midi'!$A$2:$O$72,7,0)</f>
        <v>1</v>
      </c>
      <c r="H8" s="7">
        <f>VLOOKUP(A8,Matin!$A$2:$O$72,8,0)</f>
        <v>1</v>
      </c>
      <c r="I8" s="11">
        <f>VLOOKUP(A8,'Après-midi'!$A$2:$O$72,8,0)</f>
        <v>1</v>
      </c>
      <c r="J8" s="8">
        <f>VLOOKUP(A8,Matin!$A$3:$O$72,9,0)</f>
        <v>1</v>
      </c>
      <c r="K8" s="9">
        <f>VLOOKUP(A8,'Après-midi'!$A$2:$O$72,9,0)</f>
        <v>1</v>
      </c>
      <c r="L8" s="7">
        <f>VLOOKUP(A8,Matin!$A$3:$O$72,10,0)</f>
        <v>1</v>
      </c>
      <c r="M8" s="32">
        <f>VLOOKUP(A8,'Après-midi'!$A$2:$O$72,10,0)</f>
        <v>1</v>
      </c>
      <c r="N8" s="7" t="str">
        <f>VLOOKUP(A8,Matin!$A$3:$O$72,11,0)</f>
        <v/>
      </c>
      <c r="O8" s="11" t="str">
        <f>VLOOKUP($A8,'Après-midi'!$A$2:$O$72,11,0)</f>
        <v/>
      </c>
      <c r="P8" s="8" t="str">
        <f>VLOOKUP($A8,Matin!$A$3:$O$72,12,0)</f>
        <v/>
      </c>
      <c r="Q8" s="9" t="str">
        <f>VLOOKUP($A8,'Après-midi'!$A$2:$O$72,12,0)</f>
        <v/>
      </c>
      <c r="R8" s="7" t="str">
        <f>VLOOKUP($A8,Matin!$A$3:$O$72,13,0)</f>
        <v/>
      </c>
      <c r="S8" s="11" t="str">
        <f>VLOOKUP($A8,'Après-midi'!$A$2:$O$72,13,0)</f>
        <v/>
      </c>
      <c r="T8" s="8" t="str">
        <f>VLOOKUP($A8,Matin!$A$3:$O$72,14,0)</f>
        <v/>
      </c>
      <c r="U8" s="9" t="str">
        <f>VLOOKUP($A8,'Après-midi'!$A$2:$O$72,14,0)</f>
        <v/>
      </c>
      <c r="V8" s="7" t="str">
        <f>VLOOKUP($A8,Matin!$A$3:$O$72,15,0)</f>
        <v/>
      </c>
      <c r="W8" s="9" t="str">
        <f>VLOOKUP($A8,'Après-midi'!$A$2:$O$72,15,0)</f>
        <v/>
      </c>
    </row>
    <row r="9" spans="1:23">
      <c r="A9" s="93" t="s">
        <v>40</v>
      </c>
      <c r="B9" s="6" t="str">
        <f>VLOOKUP($A9,'Après-midi'!$A$2:$D$72,4,0)</f>
        <v>CP</v>
      </c>
      <c r="C9" s="26">
        <f>VLOOKUP($A9,'Après-midi'!$A$2:$O$72,5,)</f>
        <v>0</v>
      </c>
      <c r="D9" s="31">
        <f>VLOOKUP(A9,Matin!$A$2:$O$72,6,0)</f>
        <v>1</v>
      </c>
      <c r="E9" s="9">
        <f>VLOOKUP(A9,'Après-midi'!$A$2:$O$72,6,0)</f>
        <v>1</v>
      </c>
      <c r="F9" s="8">
        <f>VLOOKUP(A9,Matin!$A$2:$O$72,7,0)</f>
        <v>1</v>
      </c>
      <c r="G9" s="9">
        <f>VLOOKUP(A9,'Après-midi'!$A$2:$O$72,7,0)</f>
        <v>1</v>
      </c>
      <c r="H9" s="7">
        <f>VLOOKUP(A9,Matin!$A$2:$O$72,8,0)</f>
        <v>1</v>
      </c>
      <c r="I9" s="11">
        <f>VLOOKUP(A9,'Après-midi'!$A$2:$O$72,8,0)</f>
        <v>1</v>
      </c>
      <c r="J9" s="8">
        <f>VLOOKUP(A9,Matin!$A$3:$O$72,9,0)</f>
        <v>1</v>
      </c>
      <c r="K9" s="9">
        <f>VLOOKUP(A9,'Après-midi'!$A$2:$O$72,9,0)</f>
        <v>1</v>
      </c>
      <c r="L9" s="7" t="str">
        <f>VLOOKUP(A9,Matin!$A$3:$O$72,10,0)</f>
        <v/>
      </c>
      <c r="M9" s="32" t="str">
        <f>VLOOKUP(A9,'Après-midi'!$A$2:$O$72,10,0)</f>
        <v/>
      </c>
      <c r="N9" s="7" t="str">
        <f>VLOOKUP(A9,Matin!$A$3:$O$72,11,0)</f>
        <v/>
      </c>
      <c r="O9" s="11" t="str">
        <f>VLOOKUP($A9,'Après-midi'!$A$2:$O$72,11,0)</f>
        <v/>
      </c>
      <c r="P9" s="8" t="str">
        <f>VLOOKUP($A9,Matin!$A$3:$O$72,12,0)</f>
        <v/>
      </c>
      <c r="Q9" s="9" t="str">
        <f>VLOOKUP($A9,'Après-midi'!$A$2:$O$72,12,0)</f>
        <v/>
      </c>
      <c r="R9" s="7" t="str">
        <f>VLOOKUP($A9,Matin!$A$3:$O$72,13,0)</f>
        <v/>
      </c>
      <c r="S9" s="11" t="str">
        <f>VLOOKUP($A9,'Après-midi'!$A$2:$O$72,13,0)</f>
        <v/>
      </c>
      <c r="T9" s="8" t="str">
        <f>VLOOKUP($A9,Matin!$A$3:$O$72,14,0)</f>
        <v/>
      </c>
      <c r="U9" s="9" t="str">
        <f>VLOOKUP($A9,'Après-midi'!$A$2:$O$72,14,0)</f>
        <v/>
      </c>
      <c r="V9" s="7" t="str">
        <f>VLOOKUP($A9,Matin!$A$3:$O$72,15,0)</f>
        <v/>
      </c>
      <c r="W9" s="9" t="str">
        <f>VLOOKUP($A9,'Après-midi'!$A$2:$O$72,15,0)</f>
        <v/>
      </c>
    </row>
    <row r="10" spans="1:23">
      <c r="A10" s="93" t="s">
        <v>41</v>
      </c>
      <c r="B10" s="6" t="str">
        <f>VLOOKUP($A10,'Après-midi'!$A$2:$D$72,4,0)</f>
        <v>CP</v>
      </c>
      <c r="C10" s="26">
        <f>VLOOKUP($A10,'Après-midi'!$A$2:$O$72,5,)</f>
        <v>0</v>
      </c>
      <c r="D10" s="31" t="str">
        <f>VLOOKUP(A10,Matin!$A$2:$O$72,6,0)</f>
        <v/>
      </c>
      <c r="E10" s="9" t="str">
        <f>VLOOKUP(A10,'Après-midi'!$A$2:$O$72,6,0)</f>
        <v/>
      </c>
      <c r="F10" s="8">
        <f>VLOOKUP(A10,Matin!$A$2:$O$72,7,0)</f>
        <v>1</v>
      </c>
      <c r="G10" s="9">
        <f>VLOOKUP(A10,'Après-midi'!$A$2:$O$72,7,0)</f>
        <v>1</v>
      </c>
      <c r="H10" s="7">
        <f>VLOOKUP(A10,Matin!$A$2:$O$72,8,0)</f>
        <v>1</v>
      </c>
      <c r="I10" s="11">
        <f>VLOOKUP(A10,'Après-midi'!$A$2:$O$72,8,0)</f>
        <v>1</v>
      </c>
      <c r="J10" s="8">
        <f>VLOOKUP(A10,Matin!$A$3:$O$72,9,0)</f>
        <v>1</v>
      </c>
      <c r="K10" s="9">
        <f>VLOOKUP(A10,'Après-midi'!$A$2:$O$72,9,0)</f>
        <v>1</v>
      </c>
      <c r="L10" s="7" t="str">
        <f>VLOOKUP(A10,Matin!$A$3:$O$72,10,0)</f>
        <v/>
      </c>
      <c r="M10" s="32" t="str">
        <f>VLOOKUP(A10,'Après-midi'!$A$2:$O$72,10,0)</f>
        <v/>
      </c>
      <c r="N10" s="7" t="str">
        <f>VLOOKUP(A10,Matin!$A$3:$O$72,11,0)</f>
        <v/>
      </c>
      <c r="O10" s="11" t="str">
        <f>VLOOKUP($A10,'Après-midi'!$A$2:$O$72,11,0)</f>
        <v/>
      </c>
      <c r="P10" s="8" t="str">
        <f>VLOOKUP($A10,Matin!$A$3:$O$72,12,0)</f>
        <v/>
      </c>
      <c r="Q10" s="9" t="str">
        <f>VLOOKUP($A10,'Après-midi'!$A$2:$O$72,12,0)</f>
        <v/>
      </c>
      <c r="R10" s="7">
        <f>VLOOKUP($A10,Matin!$A$3:$O$72,13,0)</f>
        <v>1</v>
      </c>
      <c r="S10" s="11">
        <f>VLOOKUP($A10,'Après-midi'!$A$2:$O$72,13,0)</f>
        <v>1</v>
      </c>
      <c r="T10" s="8">
        <f>VLOOKUP($A10,Matin!$A$3:$O$72,14,0)</f>
        <v>1</v>
      </c>
      <c r="U10" s="9">
        <f>VLOOKUP($A10,'Après-midi'!$A$2:$O$72,14,0)</f>
        <v>1</v>
      </c>
      <c r="V10" s="7" t="str">
        <f>VLOOKUP($A10,Matin!$A$3:$O$72,15,0)</f>
        <v/>
      </c>
      <c r="W10" s="9" t="str">
        <f>VLOOKUP($A10,'Après-midi'!$A$2:$O$72,15,0)</f>
        <v/>
      </c>
    </row>
    <row r="11" spans="1:23">
      <c r="A11" s="93" t="s">
        <v>42</v>
      </c>
      <c r="B11" s="6" t="str">
        <f>VLOOKUP($A11,'Après-midi'!$A$2:$D$72,4,0)</f>
        <v>CE2</v>
      </c>
      <c r="C11" s="26">
        <f>VLOOKUP($A11,'Après-midi'!$A$2:$O$72,5,)</f>
        <v>0</v>
      </c>
      <c r="D11" s="31">
        <f>VLOOKUP(A11,Matin!$A$2:$O$72,6,0)</f>
        <v>1</v>
      </c>
      <c r="E11" s="9">
        <f>VLOOKUP(A11,'Après-midi'!$A$2:$O$72,6,0)</f>
        <v>1</v>
      </c>
      <c r="F11" s="8">
        <f>VLOOKUP(A11,Matin!$A$2:$O$72,7,0)</f>
        <v>1</v>
      </c>
      <c r="G11" s="9">
        <f>VLOOKUP(A11,'Après-midi'!$A$2:$O$72,7,0)</f>
        <v>1</v>
      </c>
      <c r="H11" s="7">
        <f>VLOOKUP(A11,Matin!$A$2:$O$72,8,0)</f>
        <v>1</v>
      </c>
      <c r="I11" s="11">
        <f>VLOOKUP(A11,'Après-midi'!$A$2:$O$72,8,0)</f>
        <v>1</v>
      </c>
      <c r="J11" s="8">
        <f>VLOOKUP(A11,Matin!$A$3:$O$72,9,0)</f>
        <v>1</v>
      </c>
      <c r="K11" s="9">
        <f>VLOOKUP(A11,'Après-midi'!$A$2:$O$72,9,0)</f>
        <v>1</v>
      </c>
      <c r="L11" s="7">
        <f>VLOOKUP(A11,Matin!$A$3:$O$72,10,0)</f>
        <v>1</v>
      </c>
      <c r="M11" s="32">
        <f>VLOOKUP(A11,'Après-midi'!$A$2:$O$72,10,0)</f>
        <v>1</v>
      </c>
      <c r="N11" s="7">
        <f>VLOOKUP(A11,Matin!$A$3:$O$72,11,0)</f>
        <v>1</v>
      </c>
      <c r="O11" s="11">
        <f>VLOOKUP($A11,'Après-midi'!$A$2:$O$72,11,0)</f>
        <v>1</v>
      </c>
      <c r="P11" s="8">
        <f>VLOOKUP($A11,Matin!$A$3:$O$72,12,0)</f>
        <v>1</v>
      </c>
      <c r="Q11" s="9">
        <f>VLOOKUP($A11,'Après-midi'!$A$2:$O$72,12,0)</f>
        <v>1</v>
      </c>
      <c r="R11" s="7">
        <f>VLOOKUP($A11,Matin!$A$3:$O$72,13,0)</f>
        <v>1</v>
      </c>
      <c r="S11" s="11">
        <f>VLOOKUP($A11,'Après-midi'!$A$2:$O$72,13,0)</f>
        <v>1</v>
      </c>
      <c r="T11" s="8">
        <f>VLOOKUP($A11,Matin!$A$3:$O$72,14,0)</f>
        <v>1</v>
      </c>
      <c r="U11" s="9">
        <f>VLOOKUP($A11,'Après-midi'!$A$2:$O$72,14,0)</f>
        <v>1</v>
      </c>
      <c r="V11" s="7">
        <f>VLOOKUP($A11,Matin!$A$3:$O$72,15,0)</f>
        <v>1</v>
      </c>
      <c r="W11" s="9">
        <f>VLOOKUP($A11,'Après-midi'!$A$2:$O$72,15,0)</f>
        <v>1</v>
      </c>
    </row>
    <row r="12" spans="1:23">
      <c r="A12" s="93" t="s">
        <v>43</v>
      </c>
      <c r="B12" s="6" t="str">
        <f>VLOOKUP($A12,'Après-midi'!$A$2:$D$72,4,0)</f>
        <v>CM1</v>
      </c>
      <c r="C12" s="26">
        <f>VLOOKUP($A12,'Après-midi'!$A$2:$O$72,5,)</f>
        <v>0</v>
      </c>
      <c r="D12" s="31">
        <f>VLOOKUP(A12,Matin!$A$2:$O$72,6,0)</f>
        <v>1</v>
      </c>
      <c r="E12" s="9">
        <f>VLOOKUP(A12,'Après-midi'!$A$2:$O$72,6,0)</f>
        <v>1</v>
      </c>
      <c r="F12" s="8">
        <f>VLOOKUP(A12,Matin!$A$2:$O$72,7,0)</f>
        <v>1</v>
      </c>
      <c r="G12" s="9">
        <f>VLOOKUP(A12,'Après-midi'!$A$2:$O$72,7,0)</f>
        <v>1</v>
      </c>
      <c r="H12" s="7">
        <f>VLOOKUP(A12,Matin!$A$2:$O$72,8,0)</f>
        <v>1</v>
      </c>
      <c r="I12" s="11">
        <f>VLOOKUP(A12,'Après-midi'!$A$2:$O$72,8,0)</f>
        <v>1</v>
      </c>
      <c r="J12" s="8">
        <f>VLOOKUP(A12,Matin!$A$3:$O$72,9,0)</f>
        <v>1</v>
      </c>
      <c r="K12" s="9">
        <f>VLOOKUP(A12,'Après-midi'!$A$2:$O$72,9,0)</f>
        <v>1</v>
      </c>
      <c r="L12" s="7">
        <f>VLOOKUP(A12,Matin!$A$3:$O$72,10,0)</f>
        <v>1</v>
      </c>
      <c r="M12" s="32">
        <f>VLOOKUP(A12,'Après-midi'!$A$2:$O$72,10,0)</f>
        <v>1</v>
      </c>
      <c r="N12" s="7">
        <f>VLOOKUP(A12,Matin!$A$3:$O$72,11,0)</f>
        <v>1</v>
      </c>
      <c r="O12" s="11">
        <f>VLOOKUP($A12,'Après-midi'!$A$2:$O$72,11,0)</f>
        <v>1</v>
      </c>
      <c r="P12" s="8">
        <f>VLOOKUP($A12,Matin!$A$3:$O$72,12,0)</f>
        <v>1</v>
      </c>
      <c r="Q12" s="9">
        <f>VLOOKUP($A12,'Après-midi'!$A$2:$O$72,12,0)</f>
        <v>1</v>
      </c>
      <c r="R12" s="7">
        <f>VLOOKUP($A12,Matin!$A$3:$O$72,13,0)</f>
        <v>1</v>
      </c>
      <c r="S12" s="11">
        <f>VLOOKUP($A12,'Après-midi'!$A$2:$O$72,13,0)</f>
        <v>1</v>
      </c>
      <c r="T12" s="8">
        <f>VLOOKUP($A12,Matin!$A$3:$O$72,14,0)</f>
        <v>1</v>
      </c>
      <c r="U12" s="9">
        <f>VLOOKUP($A12,'Après-midi'!$A$2:$O$72,14,0)</f>
        <v>1</v>
      </c>
      <c r="V12" s="7">
        <f>VLOOKUP($A12,Matin!$A$3:$O$72,15,0)</f>
        <v>1</v>
      </c>
      <c r="W12" s="9">
        <f>VLOOKUP($A12,'Après-midi'!$A$2:$O$72,15,0)</f>
        <v>1</v>
      </c>
    </row>
    <row r="13" spans="1:23">
      <c r="A13" s="93" t="s">
        <v>44</v>
      </c>
      <c r="B13" s="6" t="str">
        <f>VLOOKUP($A13,'Après-midi'!$A$2:$D$72,4,0)</f>
        <v>CP</v>
      </c>
      <c r="C13" s="26">
        <f>VLOOKUP($A13,'Après-midi'!$A$2:$O$72,5,)</f>
        <v>0</v>
      </c>
      <c r="D13" s="31">
        <f>VLOOKUP(A13,Matin!$A$2:$O$72,6,0)</f>
        <v>1</v>
      </c>
      <c r="E13" s="9">
        <f>VLOOKUP(A13,'Après-midi'!$A$2:$O$72,6,0)</f>
        <v>1</v>
      </c>
      <c r="F13" s="8">
        <f>VLOOKUP(A13,Matin!$A$2:$O$72,7,0)</f>
        <v>1</v>
      </c>
      <c r="G13" s="9">
        <f>VLOOKUP(A13,'Après-midi'!$A$2:$O$72,7,0)</f>
        <v>1</v>
      </c>
      <c r="H13" s="7">
        <f>VLOOKUP(A13,Matin!$A$2:$O$72,8,0)</f>
        <v>1</v>
      </c>
      <c r="I13" s="11">
        <f>VLOOKUP(A13,'Après-midi'!$A$2:$O$72,8,0)</f>
        <v>1</v>
      </c>
      <c r="J13" s="8">
        <f>VLOOKUP(A13,Matin!$A$3:$O$72,9,0)</f>
        <v>1</v>
      </c>
      <c r="K13" s="9">
        <f>VLOOKUP(A13,'Après-midi'!$A$2:$O$72,9,0)</f>
        <v>1</v>
      </c>
      <c r="L13" s="7">
        <f>VLOOKUP(A13,Matin!$A$3:$O$72,10,0)</f>
        <v>1</v>
      </c>
      <c r="M13" s="32">
        <f>VLOOKUP(A13,'Après-midi'!$A$2:$O$72,10,0)</f>
        <v>1</v>
      </c>
      <c r="N13" s="7">
        <f>VLOOKUP(A13,Matin!$A$3:$O$72,11,0)</f>
        <v>1</v>
      </c>
      <c r="O13" s="11">
        <f>VLOOKUP($A13,'Après-midi'!$A$2:$O$72,11,0)</f>
        <v>1</v>
      </c>
      <c r="P13" s="8">
        <f>VLOOKUP($A13,Matin!$A$3:$O$72,12,0)</f>
        <v>1</v>
      </c>
      <c r="Q13" s="9">
        <f>VLOOKUP($A13,'Après-midi'!$A$2:$O$72,12,0)</f>
        <v>1</v>
      </c>
      <c r="R13" s="7">
        <f>VLOOKUP($A13,Matin!$A$3:$O$72,13,0)</f>
        <v>1</v>
      </c>
      <c r="S13" s="11">
        <f>VLOOKUP($A13,'Après-midi'!$A$2:$O$72,13,0)</f>
        <v>1</v>
      </c>
      <c r="T13" s="8">
        <f>VLOOKUP($A13,Matin!$A$3:$O$72,14,0)</f>
        <v>1</v>
      </c>
      <c r="U13" s="9">
        <f>VLOOKUP($A13,'Après-midi'!$A$2:$O$72,14,0)</f>
        <v>1</v>
      </c>
      <c r="V13" s="7">
        <f>VLOOKUP($A13,Matin!$A$3:$O$72,15,0)</f>
        <v>1</v>
      </c>
      <c r="W13" s="9">
        <f>VLOOKUP($A13,'Après-midi'!$A$2:$O$72,15,0)</f>
        <v>1</v>
      </c>
    </row>
    <row r="14" spans="1:23">
      <c r="A14" s="93" t="s">
        <v>45</v>
      </c>
      <c r="B14" s="6" t="str">
        <f>VLOOKUP($A14,'Après-midi'!$A$2:$D$72,4,0)</f>
        <v>CM1</v>
      </c>
      <c r="C14" s="26">
        <f>VLOOKUP($A14,'Après-midi'!$A$2:$O$72,5,)</f>
        <v>0</v>
      </c>
      <c r="D14" s="31" t="str">
        <f>VLOOKUP(A14,Matin!$A$2:$O$72,6,0)</f>
        <v/>
      </c>
      <c r="E14" s="9" t="str">
        <f>VLOOKUP(A14,'Après-midi'!$A$2:$O$72,6,0)</f>
        <v/>
      </c>
      <c r="F14" s="8">
        <f>VLOOKUP(A14,Matin!$A$2:$O$72,7,0)</f>
        <v>1</v>
      </c>
      <c r="G14" s="9">
        <f>VLOOKUP(A14,'Après-midi'!$A$2:$O$72,7,0)</f>
        <v>1</v>
      </c>
      <c r="H14" s="7">
        <f>VLOOKUP(A14,Matin!$A$2:$O$72,8,0)</f>
        <v>1</v>
      </c>
      <c r="I14" s="11">
        <f>VLOOKUP(A14,'Après-midi'!$A$2:$O$72,8,0)</f>
        <v>1</v>
      </c>
      <c r="J14" s="8" t="str">
        <f>VLOOKUP(A14,Matin!$A$3:$O$72,9,0)</f>
        <v/>
      </c>
      <c r="K14" s="9" t="str">
        <f>VLOOKUP(A14,'Après-midi'!$A$2:$O$72,9,0)</f>
        <v/>
      </c>
      <c r="L14" s="7" t="str">
        <f>VLOOKUP(A14,Matin!$A$3:$O$72,10,0)</f>
        <v/>
      </c>
      <c r="M14" s="32" t="str">
        <f>VLOOKUP(A14,'Après-midi'!$A$2:$O$72,10,0)</f>
        <v/>
      </c>
      <c r="N14" s="7">
        <f>VLOOKUP(A14,Matin!$A$3:$O$72,11,0)</f>
        <v>1</v>
      </c>
      <c r="O14" s="11">
        <f>VLOOKUP($A14,'Après-midi'!$A$2:$O$72,11,0)</f>
        <v>1</v>
      </c>
      <c r="P14" s="8" t="str">
        <f>VLOOKUP($A14,Matin!$A$3:$O$72,12,0)</f>
        <v/>
      </c>
      <c r="Q14" s="9" t="str">
        <f>VLOOKUP($A14,'Après-midi'!$A$2:$O$72,12,0)</f>
        <v/>
      </c>
      <c r="R14" s="7" t="str">
        <f>VLOOKUP($A14,Matin!$A$3:$O$72,13,0)</f>
        <v/>
      </c>
      <c r="S14" s="11" t="str">
        <f>VLOOKUP($A14,'Après-midi'!$A$2:$O$72,13,0)</f>
        <v/>
      </c>
      <c r="T14" s="8" t="str">
        <f>VLOOKUP($A14,Matin!$A$3:$O$72,14,0)</f>
        <v/>
      </c>
      <c r="U14" s="9" t="str">
        <f>VLOOKUP($A14,'Après-midi'!$A$2:$O$72,14,0)</f>
        <v/>
      </c>
      <c r="V14" s="7">
        <f>VLOOKUP($A14,Matin!$A$3:$O$72,15,0)</f>
        <v>1</v>
      </c>
      <c r="W14" s="9">
        <f>VLOOKUP($A14,'Après-midi'!$A$2:$O$72,15,0)</f>
        <v>1</v>
      </c>
    </row>
    <row r="15" spans="1:23">
      <c r="A15" s="93" t="s">
        <v>46</v>
      </c>
      <c r="B15" s="6" t="str">
        <f>VLOOKUP($A15,'Après-midi'!$A$2:$D$72,4,0)</f>
        <v>CP</v>
      </c>
      <c r="C15" s="26">
        <f>VLOOKUP($A15,'Après-midi'!$A$2:$O$72,5,)</f>
        <v>0</v>
      </c>
      <c r="D15" s="31" t="str">
        <f>VLOOKUP(A15,Matin!$A$2:$O$72,6,0)</f>
        <v/>
      </c>
      <c r="E15" s="9" t="str">
        <f>VLOOKUP(A15,'Après-midi'!$A$2:$O$72,6,0)</f>
        <v/>
      </c>
      <c r="F15" s="8">
        <f>VLOOKUP(A15,Matin!$A$2:$O$72,7,0)</f>
        <v>1</v>
      </c>
      <c r="G15" s="9">
        <f>VLOOKUP(A15,'Après-midi'!$A$2:$O$72,7,0)</f>
        <v>1</v>
      </c>
      <c r="H15" s="7">
        <f>VLOOKUP(A15,Matin!$A$2:$O$72,8,0)</f>
        <v>1</v>
      </c>
      <c r="I15" s="11">
        <f>VLOOKUP(A15,'Après-midi'!$A$2:$O$72,8,0)</f>
        <v>1</v>
      </c>
      <c r="J15" s="8" t="str">
        <f>VLOOKUP(A15,Matin!$A$3:$O$72,9,0)</f>
        <v/>
      </c>
      <c r="K15" s="9" t="str">
        <f>VLOOKUP(A15,'Après-midi'!$A$2:$O$72,9,0)</f>
        <v/>
      </c>
      <c r="L15" s="7" t="str">
        <f>VLOOKUP(A15,Matin!$A$3:$O$72,10,0)</f>
        <v/>
      </c>
      <c r="M15" s="32" t="str">
        <f>VLOOKUP(A15,'Après-midi'!$A$2:$O$72,10,0)</f>
        <v/>
      </c>
      <c r="N15" s="7">
        <f>VLOOKUP(A15,Matin!$A$3:$O$72,11,0)</f>
        <v>1</v>
      </c>
      <c r="O15" s="11">
        <f>VLOOKUP($A15,'Après-midi'!$A$2:$O$72,11,0)</f>
        <v>1</v>
      </c>
      <c r="P15" s="8" t="str">
        <f>VLOOKUP($A15,Matin!$A$3:$O$72,12,0)</f>
        <v/>
      </c>
      <c r="Q15" s="9" t="str">
        <f>VLOOKUP($A15,'Après-midi'!$A$2:$O$72,12,0)</f>
        <v/>
      </c>
      <c r="R15" s="7" t="str">
        <f>VLOOKUP($A15,Matin!$A$3:$O$72,13,0)</f>
        <v/>
      </c>
      <c r="S15" s="11" t="str">
        <f>VLOOKUP($A15,'Après-midi'!$A$2:$O$72,13,0)</f>
        <v/>
      </c>
      <c r="T15" s="8" t="str">
        <f>VLOOKUP($A15,Matin!$A$3:$O$72,14,0)</f>
        <v/>
      </c>
      <c r="U15" s="9" t="str">
        <f>VLOOKUP($A15,'Après-midi'!$A$2:$O$72,14,0)</f>
        <v/>
      </c>
      <c r="V15" s="7">
        <f>VLOOKUP($A15,Matin!$A$3:$O$72,15,0)</f>
        <v>1</v>
      </c>
      <c r="W15" s="9">
        <f>VLOOKUP($A15,'Après-midi'!$A$2:$O$72,15,0)</f>
        <v>1</v>
      </c>
    </row>
    <row r="16" spans="1:23">
      <c r="A16" s="93" t="s">
        <v>47</v>
      </c>
      <c r="B16" s="6" t="str">
        <f>VLOOKUP($A16,'Après-midi'!$A$2:$D$72,4,0)</f>
        <v>6ème et +</v>
      </c>
      <c r="C16" s="26">
        <f>VLOOKUP($A16,'Après-midi'!$A$2:$O$72,5,)</f>
        <v>0</v>
      </c>
      <c r="D16" s="31" t="str">
        <f>VLOOKUP(A16,Matin!$A$2:$O$72,6,0)</f>
        <v/>
      </c>
      <c r="E16" s="9" t="str">
        <f>VLOOKUP(A16,'Après-midi'!$A$2:$O$72,6,0)</f>
        <v/>
      </c>
      <c r="F16" s="8" t="str">
        <f>VLOOKUP(A16,Matin!$A$2:$O$72,7,0)</f>
        <v/>
      </c>
      <c r="G16" s="9" t="str">
        <f>VLOOKUP(A16,'Après-midi'!$A$2:$O$72,7,0)</f>
        <v/>
      </c>
      <c r="H16" s="7" t="str">
        <f>VLOOKUP(A16,Matin!$A$2:$O$72,8,0)</f>
        <v/>
      </c>
      <c r="I16" s="11" t="str">
        <f>VLOOKUP(A16,'Après-midi'!$A$2:$O$72,8,0)</f>
        <v/>
      </c>
      <c r="J16" s="8" t="str">
        <f>VLOOKUP(A16,Matin!$A$3:$O$72,9,0)</f>
        <v/>
      </c>
      <c r="K16" s="9" t="str">
        <f>VLOOKUP(A16,'Après-midi'!$A$2:$O$72,9,0)</f>
        <v/>
      </c>
      <c r="L16" s="7">
        <f>VLOOKUP(A16,Matin!$A$3:$O$72,10,0)</f>
        <v>1</v>
      </c>
      <c r="M16" s="32">
        <f>VLOOKUP(A16,'Après-midi'!$A$2:$O$72,10,0)</f>
        <v>1</v>
      </c>
      <c r="N16" s="7" t="str">
        <f>VLOOKUP(A16,Matin!$A$3:$O$72,11,0)</f>
        <v/>
      </c>
      <c r="O16" s="11" t="str">
        <f>VLOOKUP($A16,'Après-midi'!$A$2:$O$72,11,0)</f>
        <v/>
      </c>
      <c r="P16" s="8" t="str">
        <f>VLOOKUP($A16,Matin!$A$3:$O$72,12,0)</f>
        <v/>
      </c>
      <c r="Q16" s="9" t="str">
        <f>VLOOKUP($A16,'Après-midi'!$A$2:$O$72,12,0)</f>
        <v/>
      </c>
      <c r="R16" s="7" t="str">
        <f>VLOOKUP($A16,Matin!$A$3:$O$72,13,0)</f>
        <v/>
      </c>
      <c r="S16" s="11" t="str">
        <f>VLOOKUP($A16,'Après-midi'!$A$2:$O$72,13,0)</f>
        <v/>
      </c>
      <c r="T16" s="8" t="str">
        <f>VLOOKUP($A16,Matin!$A$3:$O$72,14,0)</f>
        <v/>
      </c>
      <c r="U16" s="9" t="str">
        <f>VLOOKUP($A16,'Après-midi'!$A$2:$O$72,14,0)</f>
        <v/>
      </c>
      <c r="V16" s="7" t="str">
        <f>VLOOKUP($A16,Matin!$A$3:$O$72,15,0)</f>
        <v/>
      </c>
      <c r="W16" s="9" t="str">
        <f>VLOOKUP($A16,'Après-midi'!$A$2:$O$72,15,0)</f>
        <v/>
      </c>
    </row>
    <row r="17" spans="1:23">
      <c r="A17" s="93" t="s">
        <v>48</v>
      </c>
      <c r="B17" s="6" t="str">
        <f>VLOOKUP($A17,'Après-midi'!$A$2:$D$72,4,0)</f>
        <v>CM1</v>
      </c>
      <c r="C17" s="26">
        <f>VLOOKUP($A17,'Après-midi'!$A$2:$O$72,5,)</f>
        <v>0</v>
      </c>
      <c r="D17" s="31" t="str">
        <f>VLOOKUP(A17,Matin!$A$2:$O$72,6,0)</f>
        <v/>
      </c>
      <c r="E17" s="9" t="str">
        <f>VLOOKUP(A17,'Après-midi'!$A$2:$O$72,6,0)</f>
        <v/>
      </c>
      <c r="F17" s="8" t="str">
        <f>VLOOKUP(A17,Matin!$A$2:$O$72,7,0)</f>
        <v/>
      </c>
      <c r="G17" s="9" t="str">
        <f>VLOOKUP(A17,'Après-midi'!$A$2:$O$72,7,0)</f>
        <v/>
      </c>
      <c r="H17" s="7" t="str">
        <f>VLOOKUP(A17,Matin!$A$2:$O$72,8,0)</f>
        <v/>
      </c>
      <c r="I17" s="11" t="str">
        <f>VLOOKUP(A17,'Après-midi'!$A$2:$O$72,8,0)</f>
        <v/>
      </c>
      <c r="J17" s="8" t="str">
        <f>VLOOKUP(A17,Matin!$A$3:$O$72,9,0)</f>
        <v/>
      </c>
      <c r="K17" s="9" t="str">
        <f>VLOOKUP(A17,'Après-midi'!$A$2:$O$72,9,0)</f>
        <v/>
      </c>
      <c r="L17" s="7">
        <f>VLOOKUP(A17,Matin!$A$3:$O$72,10,0)</f>
        <v>1</v>
      </c>
      <c r="M17" s="32">
        <f>VLOOKUP(A17,'Après-midi'!$A$2:$O$72,10,0)</f>
        <v>1</v>
      </c>
      <c r="N17" s="7" t="str">
        <f>VLOOKUP(A17,Matin!$A$3:$O$72,11,0)</f>
        <v/>
      </c>
      <c r="O17" s="11" t="str">
        <f>VLOOKUP($A17,'Après-midi'!$A$2:$O$72,11,0)</f>
        <v/>
      </c>
      <c r="P17" s="8" t="str">
        <f>VLOOKUP($A17,Matin!$A$3:$O$72,12,0)</f>
        <v/>
      </c>
      <c r="Q17" s="9" t="str">
        <f>VLOOKUP($A17,'Après-midi'!$A$2:$O$72,12,0)</f>
        <v/>
      </c>
      <c r="R17" s="7" t="str">
        <f>VLOOKUP($A17,Matin!$A$3:$O$72,13,0)</f>
        <v/>
      </c>
      <c r="S17" s="11" t="str">
        <f>VLOOKUP($A17,'Après-midi'!$A$2:$O$72,13,0)</f>
        <v/>
      </c>
      <c r="T17" s="8" t="str">
        <f>VLOOKUP($A17,Matin!$A$3:$O$72,14,0)</f>
        <v/>
      </c>
      <c r="U17" s="9" t="str">
        <f>VLOOKUP($A17,'Après-midi'!$A$2:$O$72,14,0)</f>
        <v/>
      </c>
      <c r="V17" s="7" t="str">
        <f>VLOOKUP($A17,Matin!$A$3:$O$72,15,0)</f>
        <v/>
      </c>
      <c r="W17" s="9" t="str">
        <f>VLOOKUP($A17,'Après-midi'!$A$2:$O$72,15,0)</f>
        <v/>
      </c>
    </row>
    <row r="18" spans="1:23">
      <c r="A18" s="93" t="s">
        <v>49</v>
      </c>
      <c r="B18" s="6" t="str">
        <f>VLOOKUP($A18,'Après-midi'!$A$2:$D$72,4,0)</f>
        <v>CP</v>
      </c>
      <c r="C18" s="26">
        <f>VLOOKUP($A18,'Après-midi'!$A$2:$O$72,5,)</f>
        <v>0</v>
      </c>
      <c r="D18" s="31">
        <f>VLOOKUP(A18,Matin!$A$2:$O$72,6,0)</f>
        <v>1</v>
      </c>
      <c r="E18" s="9">
        <f>VLOOKUP(A18,'Après-midi'!$A$2:$O$72,6,0)</f>
        <v>1</v>
      </c>
      <c r="F18" s="8">
        <f>VLOOKUP(A18,Matin!$A$2:$O$72,7,0)</f>
        <v>1</v>
      </c>
      <c r="G18" s="9">
        <f>VLOOKUP(A18,'Après-midi'!$A$2:$O$72,7,0)</f>
        <v>1</v>
      </c>
      <c r="H18" s="7" t="str">
        <f>VLOOKUP(A18,Matin!$A$2:$O$72,8,0)</f>
        <v/>
      </c>
      <c r="I18" s="11" t="str">
        <f>VLOOKUP(A18,'Après-midi'!$A$2:$O$72,8,0)</f>
        <v/>
      </c>
      <c r="J18" s="8">
        <f>VLOOKUP(A18,Matin!$A$3:$O$72,9,0)</f>
        <v>1</v>
      </c>
      <c r="K18" s="9">
        <f>VLOOKUP(A18,'Après-midi'!$A$2:$O$72,9,0)</f>
        <v>1</v>
      </c>
      <c r="L18" s="7" t="str">
        <f>VLOOKUP(A18,Matin!$A$3:$O$72,10,0)</f>
        <v/>
      </c>
      <c r="M18" s="32" t="str">
        <f>VLOOKUP(A18,'Après-midi'!$A$2:$O$72,10,0)</f>
        <v/>
      </c>
      <c r="N18" s="7" t="str">
        <f>VLOOKUP(A18,Matin!$A$3:$O$72,11,0)</f>
        <v/>
      </c>
      <c r="O18" s="11" t="str">
        <f>VLOOKUP($A18,'Après-midi'!$A$2:$O$72,11,0)</f>
        <v/>
      </c>
      <c r="P18" s="8" t="str">
        <f>VLOOKUP($A18,Matin!$A$3:$O$72,12,0)</f>
        <v/>
      </c>
      <c r="Q18" s="9" t="str">
        <f>VLOOKUP($A18,'Après-midi'!$A$2:$O$72,12,0)</f>
        <v/>
      </c>
      <c r="R18" s="7" t="str">
        <f>VLOOKUP($A18,Matin!$A$3:$O$72,13,0)</f>
        <v/>
      </c>
      <c r="S18" s="11" t="str">
        <f>VLOOKUP($A18,'Après-midi'!$A$2:$O$72,13,0)</f>
        <v/>
      </c>
      <c r="T18" s="8" t="str">
        <f>VLOOKUP($A18,Matin!$A$3:$O$72,14,0)</f>
        <v/>
      </c>
      <c r="U18" s="9" t="str">
        <f>VLOOKUP($A18,'Après-midi'!$A$2:$O$72,14,0)</f>
        <v/>
      </c>
      <c r="V18" s="7" t="str">
        <f>VLOOKUP($A18,Matin!$A$3:$O$72,15,0)</f>
        <v/>
      </c>
      <c r="W18" s="9" t="str">
        <f>VLOOKUP($A18,'Après-midi'!$A$2:$O$72,15,0)</f>
        <v/>
      </c>
    </row>
    <row r="19" spans="1:23">
      <c r="A19" s="93" t="s">
        <v>50</v>
      </c>
      <c r="B19" s="6" t="str">
        <f>VLOOKUP($A19,'Après-midi'!$A$2:$D$72,4,0)</f>
        <v>CE1</v>
      </c>
      <c r="C19" s="26" t="str">
        <f>VLOOKUP($A19,'Après-midi'!$A$2:$O$72,5,)</f>
        <v>V</v>
      </c>
      <c r="D19" s="31">
        <f>VLOOKUP(A19,Matin!$A$2:$O$72,6,0)</f>
        <v>1</v>
      </c>
      <c r="E19" s="9">
        <f>VLOOKUP(A19,'Après-midi'!$A$2:$O$72,6,0)</f>
        <v>1</v>
      </c>
      <c r="F19" s="8">
        <f>VLOOKUP(A19,Matin!$A$2:$O$72,7,0)</f>
        <v>1</v>
      </c>
      <c r="G19" s="9">
        <f>VLOOKUP(A19,'Après-midi'!$A$2:$O$72,7,0)</f>
        <v>1</v>
      </c>
      <c r="H19" s="7">
        <f>VLOOKUP(A19,Matin!$A$2:$O$72,8,0)</f>
        <v>1</v>
      </c>
      <c r="I19" s="11">
        <f>VLOOKUP(A19,'Après-midi'!$A$2:$O$72,8,0)</f>
        <v>1</v>
      </c>
      <c r="J19" s="8">
        <f>VLOOKUP(A19,Matin!$A$3:$O$72,9,0)</f>
        <v>1</v>
      </c>
      <c r="K19" s="9">
        <f>VLOOKUP(A19,'Après-midi'!$A$2:$O$72,9,0)</f>
        <v>1</v>
      </c>
      <c r="L19" s="7">
        <f>VLOOKUP(A19,Matin!$A$3:$O$72,10,0)</f>
        <v>1</v>
      </c>
      <c r="M19" s="32">
        <f>VLOOKUP(A19,'Après-midi'!$A$2:$O$72,10,0)</f>
        <v>1</v>
      </c>
      <c r="N19" s="7">
        <f>VLOOKUP(A19,Matin!$A$3:$O$72,11,0)</f>
        <v>1</v>
      </c>
      <c r="O19" s="11">
        <f>VLOOKUP($A19,'Après-midi'!$A$2:$O$72,11,0)</f>
        <v>1</v>
      </c>
      <c r="P19" s="8">
        <f>VLOOKUP($A19,Matin!$A$3:$O$72,12,0)</f>
        <v>1</v>
      </c>
      <c r="Q19" s="9">
        <f>VLOOKUP($A19,'Après-midi'!$A$2:$O$72,12,0)</f>
        <v>1</v>
      </c>
      <c r="R19" s="7">
        <f>VLOOKUP($A19,Matin!$A$3:$O$72,13,0)</f>
        <v>1</v>
      </c>
      <c r="S19" s="11">
        <f>VLOOKUP($A19,'Après-midi'!$A$2:$O$72,13,0)</f>
        <v>1</v>
      </c>
      <c r="T19" s="8">
        <f>VLOOKUP($A19,Matin!$A$3:$O$72,14,0)</f>
        <v>1</v>
      </c>
      <c r="U19" s="9">
        <f>VLOOKUP($A19,'Après-midi'!$A$2:$O$72,14,0)</f>
        <v>1</v>
      </c>
      <c r="V19" s="7">
        <f>VLOOKUP($A19,Matin!$A$3:$O$72,15,0)</f>
        <v>1</v>
      </c>
      <c r="W19" s="9">
        <f>VLOOKUP($A19,'Après-midi'!$A$2:$O$72,15,0)</f>
        <v>1</v>
      </c>
    </row>
    <row r="20" spans="1:23">
      <c r="A20" s="93" t="s">
        <v>51</v>
      </c>
      <c r="B20" s="6" t="str">
        <f>VLOOKUP($A20,'Après-midi'!$A$2:$D$72,4,0)</f>
        <v>CE1</v>
      </c>
      <c r="C20" s="26">
        <f>VLOOKUP($A20,'Après-midi'!$A$2:$O$72,5,)</f>
        <v>0</v>
      </c>
      <c r="D20" s="31">
        <f>VLOOKUP(A20,Matin!$A$2:$O$72,6,0)</f>
        <v>1</v>
      </c>
      <c r="E20" s="9">
        <f>VLOOKUP(A20,'Après-midi'!$A$2:$O$72,6,0)</f>
        <v>1</v>
      </c>
      <c r="F20" s="8">
        <f>VLOOKUP(A20,Matin!$A$2:$O$72,7,0)</f>
        <v>1</v>
      </c>
      <c r="G20" s="9">
        <f>VLOOKUP(A20,'Après-midi'!$A$2:$O$72,7,0)</f>
        <v>1</v>
      </c>
      <c r="H20" s="7">
        <f>VLOOKUP(A20,Matin!$A$2:$O$72,8,0)</f>
        <v>1</v>
      </c>
      <c r="I20" s="11">
        <f>VLOOKUP(A20,'Après-midi'!$A$2:$O$72,8,0)</f>
        <v>1</v>
      </c>
      <c r="J20" s="8" t="str">
        <f>VLOOKUP(A20,Matin!$A$3:$O$72,9,0)</f>
        <v/>
      </c>
      <c r="K20" s="9" t="str">
        <f>VLOOKUP(A20,'Après-midi'!$A$2:$O$72,9,0)</f>
        <v/>
      </c>
      <c r="L20" s="7" t="str">
        <f>VLOOKUP(A20,Matin!$A$3:$O$72,10,0)</f>
        <v/>
      </c>
      <c r="M20" s="32" t="str">
        <f>VLOOKUP(A20,'Après-midi'!$A$2:$O$72,10,0)</f>
        <v/>
      </c>
      <c r="N20" s="7" t="str">
        <f>VLOOKUP(A20,Matin!$A$3:$O$72,11,0)</f>
        <v/>
      </c>
      <c r="O20" s="11" t="str">
        <f>VLOOKUP($A20,'Après-midi'!$A$2:$O$72,11,0)</f>
        <v/>
      </c>
      <c r="P20" s="8" t="str">
        <f>VLOOKUP($A20,Matin!$A$3:$O$72,12,0)</f>
        <v/>
      </c>
      <c r="Q20" s="9" t="str">
        <f>VLOOKUP($A20,'Après-midi'!$A$2:$O$72,12,0)</f>
        <v/>
      </c>
      <c r="R20" s="7" t="str">
        <f>VLOOKUP($A20,Matin!$A$3:$O$72,13,0)</f>
        <v/>
      </c>
      <c r="S20" s="11" t="str">
        <f>VLOOKUP($A20,'Après-midi'!$A$2:$O$72,13,0)</f>
        <v/>
      </c>
      <c r="T20" s="8" t="str">
        <f>VLOOKUP($A20,Matin!$A$3:$O$72,14,0)</f>
        <v/>
      </c>
      <c r="U20" s="9" t="str">
        <f>VLOOKUP($A20,'Après-midi'!$A$2:$O$72,14,0)</f>
        <v/>
      </c>
      <c r="V20" s="7" t="str">
        <f>VLOOKUP($A20,Matin!$A$3:$O$72,15,0)</f>
        <v/>
      </c>
      <c r="W20" s="9" t="str">
        <f>VLOOKUP($A20,'Après-midi'!$A$2:$O$72,15,0)</f>
        <v/>
      </c>
    </row>
    <row r="21" spans="1:23">
      <c r="A21" s="93" t="s">
        <v>52</v>
      </c>
      <c r="B21" s="6" t="str">
        <f>VLOOKUP($A21,'Après-midi'!$A$2:$D$72,4,0)</f>
        <v>CE2</v>
      </c>
      <c r="C21" s="26">
        <f>VLOOKUP($A21,'Après-midi'!$A$2:$O$72,5,)</f>
        <v>0</v>
      </c>
      <c r="D21" s="31">
        <f>VLOOKUP(A21,Matin!$A$2:$O$72,6,0)</f>
        <v>1</v>
      </c>
      <c r="E21" s="9">
        <f>VLOOKUP(A21,'Après-midi'!$A$2:$O$72,6,0)</f>
        <v>1</v>
      </c>
      <c r="F21" s="8">
        <f>VLOOKUP(A21,Matin!$A$2:$O$72,7,0)</f>
        <v>1</v>
      </c>
      <c r="G21" s="9">
        <f>VLOOKUP(A21,'Après-midi'!$A$2:$O$72,7,0)</f>
        <v>1</v>
      </c>
      <c r="H21" s="7">
        <f>VLOOKUP(A21,Matin!$A$2:$O$72,8,0)</f>
        <v>1</v>
      </c>
      <c r="I21" s="11">
        <f>VLOOKUP(A21,'Après-midi'!$A$2:$O$72,8,0)</f>
        <v>1</v>
      </c>
      <c r="J21" s="8">
        <f>VLOOKUP(A21,Matin!$A$3:$O$72,9,0)</f>
        <v>1</v>
      </c>
      <c r="K21" s="9">
        <f>VLOOKUP(A21,'Après-midi'!$A$2:$O$72,9,0)</f>
        <v>1</v>
      </c>
      <c r="L21" s="7">
        <f>VLOOKUP(A21,Matin!$A$3:$O$72,10,0)</f>
        <v>1</v>
      </c>
      <c r="M21" s="32">
        <f>VLOOKUP(A21,'Après-midi'!$A$2:$O$72,10,0)</f>
        <v>1</v>
      </c>
      <c r="N21" s="7">
        <f>VLOOKUP(A21,Matin!$A$3:$O$72,11,0)</f>
        <v>1</v>
      </c>
      <c r="O21" s="11">
        <f>VLOOKUP($A21,'Après-midi'!$A$2:$O$72,11,0)</f>
        <v>1</v>
      </c>
      <c r="P21" s="8">
        <f>VLOOKUP($A21,Matin!$A$3:$O$72,12,0)</f>
        <v>1</v>
      </c>
      <c r="Q21" s="9">
        <f>VLOOKUP($A21,'Après-midi'!$A$2:$O$72,12,0)</f>
        <v>1</v>
      </c>
      <c r="R21" s="7">
        <f>VLOOKUP($A21,Matin!$A$3:$O$72,13,0)</f>
        <v>1</v>
      </c>
      <c r="S21" s="11">
        <f>VLOOKUP($A21,'Après-midi'!$A$2:$O$72,13,0)</f>
        <v>1</v>
      </c>
      <c r="T21" s="8">
        <f>VLOOKUP($A21,Matin!$A$3:$O$72,14,0)</f>
        <v>1</v>
      </c>
      <c r="U21" s="9">
        <f>VLOOKUP($A21,'Après-midi'!$A$2:$O$72,14,0)</f>
        <v>1</v>
      </c>
      <c r="V21" s="7">
        <f>VLOOKUP($A21,Matin!$A$3:$O$72,15,0)</f>
        <v>1</v>
      </c>
      <c r="W21" s="9">
        <f>VLOOKUP($A21,'Après-midi'!$A$2:$O$72,15,0)</f>
        <v>1</v>
      </c>
    </row>
    <row r="22" spans="1:23">
      <c r="A22" s="93" t="s">
        <v>53</v>
      </c>
      <c r="B22" s="6" t="str">
        <f>VLOOKUP($A22,'Après-midi'!$A$2:$D$72,4,0)</f>
        <v>CM1</v>
      </c>
      <c r="C22" s="26">
        <f>VLOOKUP($A22,'Après-midi'!$A$2:$O$72,5,)</f>
        <v>0</v>
      </c>
      <c r="D22" s="31">
        <f>VLOOKUP(A22,Matin!$A$2:$O$72,6,0)</f>
        <v>1</v>
      </c>
      <c r="E22" s="9">
        <f>VLOOKUP(A22,'Après-midi'!$A$2:$O$72,6,0)</f>
        <v>1</v>
      </c>
      <c r="F22" s="8">
        <f>VLOOKUP(A22,Matin!$A$2:$O$72,7,0)</f>
        <v>1</v>
      </c>
      <c r="G22" s="9">
        <f>VLOOKUP(A22,'Après-midi'!$A$2:$O$72,7,0)</f>
        <v>1</v>
      </c>
      <c r="H22" s="7">
        <f>VLOOKUP(A22,Matin!$A$2:$O$72,8,0)</f>
        <v>1</v>
      </c>
      <c r="I22" s="11">
        <f>VLOOKUP(A22,'Après-midi'!$A$2:$O$72,8,0)</f>
        <v>1</v>
      </c>
      <c r="J22" s="8">
        <f>VLOOKUP(A22,Matin!$A$3:$O$72,9,0)</f>
        <v>1</v>
      </c>
      <c r="K22" s="9">
        <f>VLOOKUP(A22,'Après-midi'!$A$2:$O$72,9,0)</f>
        <v>1</v>
      </c>
      <c r="L22" s="7">
        <f>VLOOKUP(A22,Matin!$A$3:$O$72,10,0)</f>
        <v>1</v>
      </c>
      <c r="M22" s="32">
        <f>VLOOKUP(A22,'Après-midi'!$A$2:$O$72,10,0)</f>
        <v>1</v>
      </c>
      <c r="N22" s="7">
        <f>VLOOKUP(A22,Matin!$A$3:$O$72,11,0)</f>
        <v>1</v>
      </c>
      <c r="O22" s="11">
        <f>VLOOKUP($A22,'Après-midi'!$A$2:$O$72,11,0)</f>
        <v>1</v>
      </c>
      <c r="P22" s="8">
        <f>VLOOKUP($A22,Matin!$A$3:$O$72,12,0)</f>
        <v>1</v>
      </c>
      <c r="Q22" s="9">
        <f>VLOOKUP($A22,'Après-midi'!$A$2:$O$72,12,0)</f>
        <v>1</v>
      </c>
      <c r="R22" s="7">
        <f>VLOOKUP($A22,Matin!$A$3:$O$72,13,0)</f>
        <v>1</v>
      </c>
      <c r="S22" s="11">
        <f>VLOOKUP($A22,'Après-midi'!$A$2:$O$72,13,0)</f>
        <v>1</v>
      </c>
      <c r="T22" s="8">
        <f>VLOOKUP($A22,Matin!$A$3:$O$72,14,0)</f>
        <v>1</v>
      </c>
      <c r="U22" s="9">
        <f>VLOOKUP($A22,'Après-midi'!$A$2:$O$72,14,0)</f>
        <v>1</v>
      </c>
      <c r="V22" s="7">
        <f>VLOOKUP($A22,Matin!$A$3:$O$72,15,0)</f>
        <v>1</v>
      </c>
      <c r="W22" s="9">
        <f>VLOOKUP($A22,'Après-midi'!$A$2:$O$72,15,0)</f>
        <v>1</v>
      </c>
    </row>
    <row r="23" spans="1:23">
      <c r="A23" s="93" t="s">
        <v>54</v>
      </c>
      <c r="B23" s="6" t="str">
        <f>VLOOKUP($A23,'Après-midi'!$A$2:$D$72,4,0)</f>
        <v>CE1</v>
      </c>
      <c r="C23" s="26">
        <f>VLOOKUP($A23,'Après-midi'!$A$2:$O$72,5,)</f>
        <v>0</v>
      </c>
      <c r="D23" s="31">
        <f>VLOOKUP(A23,Matin!$A$2:$O$72,6,0)</f>
        <v>1</v>
      </c>
      <c r="E23" s="9">
        <f>VLOOKUP(A23,'Après-midi'!$A$2:$O$72,6,0)</f>
        <v>1</v>
      </c>
      <c r="F23" s="8">
        <f>VLOOKUP(A23,Matin!$A$2:$O$72,7,0)</f>
        <v>1</v>
      </c>
      <c r="G23" s="9">
        <f>VLOOKUP(A23,'Après-midi'!$A$2:$O$72,7,0)</f>
        <v>1</v>
      </c>
      <c r="H23" s="7" t="str">
        <f>VLOOKUP(A23,Matin!$A$2:$O$72,8,0)</f>
        <v/>
      </c>
      <c r="I23" s="11" t="str">
        <f>VLOOKUP(A23,'Après-midi'!$A$2:$O$72,8,0)</f>
        <v/>
      </c>
      <c r="J23" s="8">
        <f>VLOOKUP(A23,Matin!$A$3:$O$72,9,0)</f>
        <v>1</v>
      </c>
      <c r="K23" s="9">
        <f>VLOOKUP(A23,'Après-midi'!$A$2:$O$72,9,0)</f>
        <v>1</v>
      </c>
      <c r="L23" s="7">
        <f>VLOOKUP(A23,Matin!$A$3:$O$72,10,0)</f>
        <v>1</v>
      </c>
      <c r="M23" s="32">
        <f>VLOOKUP(A23,'Après-midi'!$A$2:$O$72,10,0)</f>
        <v>1</v>
      </c>
      <c r="N23" s="7" t="str">
        <f>VLOOKUP(A23,Matin!$A$3:$O$72,11,0)</f>
        <v/>
      </c>
      <c r="O23" s="11" t="str">
        <f>VLOOKUP($A23,'Après-midi'!$A$2:$O$72,11,0)</f>
        <v/>
      </c>
      <c r="P23" s="8" t="str">
        <f>VLOOKUP($A23,Matin!$A$3:$O$72,12,0)</f>
        <v/>
      </c>
      <c r="Q23" s="9" t="str">
        <f>VLOOKUP($A23,'Après-midi'!$A$2:$O$72,12,0)</f>
        <v/>
      </c>
      <c r="R23" s="7" t="str">
        <f>VLOOKUP($A23,Matin!$A$3:$O$72,13,0)</f>
        <v/>
      </c>
      <c r="S23" s="11" t="str">
        <f>VLOOKUP($A23,'Après-midi'!$A$2:$O$72,13,0)</f>
        <v/>
      </c>
      <c r="T23" s="8" t="str">
        <f>VLOOKUP($A23,Matin!$A$3:$O$72,14,0)</f>
        <v/>
      </c>
      <c r="U23" s="9" t="str">
        <f>VLOOKUP($A23,'Après-midi'!$A$2:$O$72,14,0)</f>
        <v/>
      </c>
      <c r="V23" s="7" t="str">
        <f>VLOOKUP($A23,Matin!$A$3:$O$72,15,0)</f>
        <v/>
      </c>
      <c r="W23" s="9" t="str">
        <f>VLOOKUP($A23,'Après-midi'!$A$2:$O$72,15,0)</f>
        <v/>
      </c>
    </row>
    <row r="24" spans="1:23">
      <c r="A24" s="93" t="s">
        <v>55</v>
      </c>
      <c r="B24" s="6" t="str">
        <f>VLOOKUP($A24,'Après-midi'!$A$2:$D$72,4,0)</f>
        <v>CP</v>
      </c>
      <c r="C24" s="26">
        <f>VLOOKUP($A24,'Après-midi'!$A$2:$O$72,5,)</f>
        <v>0</v>
      </c>
      <c r="D24" s="31" t="str">
        <f>VLOOKUP(A24,Matin!$A$2:$O$72,6,0)</f>
        <v/>
      </c>
      <c r="E24" s="9" t="str">
        <f>VLOOKUP(A24,'Après-midi'!$A$2:$O$72,6,0)</f>
        <v/>
      </c>
      <c r="F24" s="8" t="str">
        <f>VLOOKUP(A24,Matin!$A$2:$O$72,7,0)</f>
        <v/>
      </c>
      <c r="G24" s="9" t="str">
        <f>VLOOKUP(A24,'Après-midi'!$A$2:$O$72,7,0)</f>
        <v/>
      </c>
      <c r="H24" s="7" t="str">
        <f>VLOOKUP(A24,Matin!$A$2:$O$72,8,0)</f>
        <v/>
      </c>
      <c r="I24" s="11" t="str">
        <f>VLOOKUP(A24,'Après-midi'!$A$2:$O$72,8,0)</f>
        <v/>
      </c>
      <c r="J24" s="8" t="str">
        <f>VLOOKUP(A24,Matin!$A$3:$O$72,9,0)</f>
        <v/>
      </c>
      <c r="K24" s="9" t="str">
        <f>VLOOKUP(A24,'Après-midi'!$A$2:$O$72,9,0)</f>
        <v/>
      </c>
      <c r="L24" s="7" t="str">
        <f>VLOOKUP(A24,Matin!$A$3:$O$72,10,0)</f>
        <v/>
      </c>
      <c r="M24" s="32" t="str">
        <f>VLOOKUP(A24,'Après-midi'!$A$2:$O$72,10,0)</f>
        <v/>
      </c>
      <c r="N24" s="7">
        <f>VLOOKUP(A24,Matin!$A$3:$O$72,11,0)</f>
        <v>1</v>
      </c>
      <c r="O24" s="11">
        <f>VLOOKUP($A24,'Après-midi'!$A$2:$O$72,11,0)</f>
        <v>1</v>
      </c>
      <c r="P24" s="8">
        <f>VLOOKUP($A24,Matin!$A$3:$O$72,12,0)</f>
        <v>1</v>
      </c>
      <c r="Q24" s="9">
        <f>VLOOKUP($A24,'Après-midi'!$A$2:$O$72,12,0)</f>
        <v>1</v>
      </c>
      <c r="R24" s="7">
        <f>VLOOKUP($A24,Matin!$A$3:$O$72,13,0)</f>
        <v>1</v>
      </c>
      <c r="S24" s="11">
        <f>VLOOKUP($A24,'Après-midi'!$A$2:$O$72,13,0)</f>
        <v>1</v>
      </c>
      <c r="T24" s="8">
        <f>VLOOKUP($A24,Matin!$A$3:$O$72,14,0)</f>
        <v>1</v>
      </c>
      <c r="U24" s="9">
        <f>VLOOKUP($A24,'Après-midi'!$A$2:$O$72,14,0)</f>
        <v>1</v>
      </c>
      <c r="V24" s="7">
        <f>VLOOKUP($A24,Matin!$A$3:$O$72,15,0)</f>
        <v>1</v>
      </c>
      <c r="W24" s="9">
        <f>VLOOKUP($A24,'Après-midi'!$A$2:$O$72,15,0)</f>
        <v>1</v>
      </c>
    </row>
    <row r="25" spans="1:23">
      <c r="A25" s="93" t="s">
        <v>56</v>
      </c>
      <c r="B25" s="6" t="str">
        <f>VLOOKUP($A25,'Après-midi'!$A$2:$D$72,4,0)</f>
        <v>CM1</v>
      </c>
      <c r="C25" s="26">
        <f>VLOOKUP($A25,'Après-midi'!$A$2:$O$72,5,)</f>
        <v>0</v>
      </c>
      <c r="D25" s="31" t="str">
        <f>VLOOKUP(A25,Matin!$A$2:$O$72,6,0)</f>
        <v/>
      </c>
      <c r="E25" s="9" t="str">
        <f>VLOOKUP(A25,'Après-midi'!$A$2:$O$72,6,0)</f>
        <v/>
      </c>
      <c r="F25" s="8" t="str">
        <f>VLOOKUP(A25,Matin!$A$2:$O$72,7,0)</f>
        <v/>
      </c>
      <c r="G25" s="9" t="str">
        <f>VLOOKUP(A25,'Après-midi'!$A$2:$O$72,7,0)</f>
        <v/>
      </c>
      <c r="H25" s="7" t="str">
        <f>VLOOKUP(A25,Matin!$A$2:$O$72,8,0)</f>
        <v/>
      </c>
      <c r="I25" s="11" t="str">
        <f>VLOOKUP(A25,'Après-midi'!$A$2:$O$72,8,0)</f>
        <v/>
      </c>
      <c r="J25" s="8" t="str">
        <f>VLOOKUP(A25,Matin!$A$3:$O$72,9,0)</f>
        <v/>
      </c>
      <c r="K25" s="9" t="str">
        <f>VLOOKUP(A25,'Après-midi'!$A$2:$O$72,9,0)</f>
        <v/>
      </c>
      <c r="L25" s="7" t="str">
        <f>VLOOKUP(A25,Matin!$A$3:$O$72,10,0)</f>
        <v/>
      </c>
      <c r="M25" s="32" t="str">
        <f>VLOOKUP(A25,'Après-midi'!$A$2:$O$72,10,0)</f>
        <v/>
      </c>
      <c r="N25" s="7">
        <f>VLOOKUP(A25,Matin!$A$3:$O$72,11,0)</f>
        <v>1</v>
      </c>
      <c r="O25" s="11">
        <f>VLOOKUP($A25,'Après-midi'!$A$2:$O$72,11,0)</f>
        <v>1</v>
      </c>
      <c r="P25" s="8">
        <f>VLOOKUP($A25,Matin!$A$3:$O$72,12,0)</f>
        <v>1</v>
      </c>
      <c r="Q25" s="9">
        <f>VLOOKUP($A25,'Après-midi'!$A$2:$O$72,12,0)</f>
        <v>1</v>
      </c>
      <c r="R25" s="7">
        <f>VLOOKUP($A25,Matin!$A$3:$O$72,13,0)</f>
        <v>1</v>
      </c>
      <c r="S25" s="11">
        <f>VLOOKUP($A25,'Après-midi'!$A$2:$O$72,13,0)</f>
        <v>1</v>
      </c>
      <c r="T25" s="8">
        <f>VLOOKUP($A25,Matin!$A$3:$O$72,14,0)</f>
        <v>1</v>
      </c>
      <c r="U25" s="9">
        <f>VLOOKUP($A25,'Après-midi'!$A$2:$O$72,14,0)</f>
        <v>1</v>
      </c>
      <c r="V25" s="7">
        <f>VLOOKUP($A25,Matin!$A$3:$O$72,15,0)</f>
        <v>1</v>
      </c>
      <c r="W25" s="9">
        <f>VLOOKUP($A25,'Après-midi'!$A$2:$O$72,15,0)</f>
        <v>1</v>
      </c>
    </row>
    <row r="26" spans="1:23">
      <c r="A26" s="93" t="s">
        <v>57</v>
      </c>
      <c r="B26" s="6" t="str">
        <f>VLOOKUP($A26,'Après-midi'!$A$2:$D$72,4,0)</f>
        <v>CP</v>
      </c>
      <c r="C26" s="26">
        <f>VLOOKUP($A26,'Après-midi'!$A$2:$O$72,5,)</f>
        <v>0</v>
      </c>
      <c r="D26" s="31">
        <f>VLOOKUP(A26,Matin!$A$2:$O$72,6,0)</f>
        <v>1</v>
      </c>
      <c r="E26" s="9">
        <f>VLOOKUP(A26,'Après-midi'!$A$2:$O$72,6,0)</f>
        <v>1</v>
      </c>
      <c r="F26" s="8">
        <f>VLOOKUP(A26,Matin!$A$2:$O$72,7,0)</f>
        <v>1</v>
      </c>
      <c r="G26" s="9">
        <f>VLOOKUP(A26,'Après-midi'!$A$2:$O$72,7,0)</f>
        <v>1</v>
      </c>
      <c r="H26" s="7">
        <f>VLOOKUP(A26,Matin!$A$2:$O$72,8,0)</f>
        <v>1</v>
      </c>
      <c r="I26" s="11">
        <f>VLOOKUP(A26,'Après-midi'!$A$2:$O$72,8,0)</f>
        <v>1</v>
      </c>
      <c r="J26" s="8">
        <f>VLOOKUP(A26,Matin!$A$3:$O$72,9,0)</f>
        <v>1</v>
      </c>
      <c r="K26" s="9">
        <f>VLOOKUP(A26,'Après-midi'!$A$2:$O$72,9,0)</f>
        <v>1</v>
      </c>
      <c r="L26" s="7">
        <f>VLOOKUP(A26,Matin!$A$3:$O$72,10,0)</f>
        <v>1</v>
      </c>
      <c r="M26" s="32">
        <f>VLOOKUP(A26,'Après-midi'!$A$2:$O$72,10,0)</f>
        <v>1</v>
      </c>
      <c r="N26" s="7" t="str">
        <f>VLOOKUP(A26,Matin!$A$3:$O$72,11,0)</f>
        <v/>
      </c>
      <c r="O26" s="11" t="str">
        <f>VLOOKUP($A26,'Après-midi'!$A$2:$O$72,11,0)</f>
        <v/>
      </c>
      <c r="P26" s="8" t="str">
        <f>VLOOKUP($A26,Matin!$A$3:$O$72,12,0)</f>
        <v/>
      </c>
      <c r="Q26" s="9" t="str">
        <f>VLOOKUP($A26,'Après-midi'!$A$2:$O$72,12,0)</f>
        <v/>
      </c>
      <c r="R26" s="7" t="str">
        <f>VLOOKUP($A26,Matin!$A$3:$O$72,13,0)</f>
        <v/>
      </c>
      <c r="S26" s="11" t="str">
        <f>VLOOKUP($A26,'Après-midi'!$A$2:$O$72,13,0)</f>
        <v/>
      </c>
      <c r="T26" s="8" t="str">
        <f>VLOOKUP($A26,Matin!$A$3:$O$72,14,0)</f>
        <v/>
      </c>
      <c r="U26" s="9" t="str">
        <f>VLOOKUP($A26,'Après-midi'!$A$2:$O$72,14,0)</f>
        <v/>
      </c>
      <c r="V26" s="7" t="str">
        <f>VLOOKUP($A26,Matin!$A$3:$O$72,15,0)</f>
        <v/>
      </c>
      <c r="W26" s="9" t="str">
        <f>VLOOKUP($A26,'Après-midi'!$A$2:$O$72,15,0)</f>
        <v/>
      </c>
    </row>
    <row r="27" spans="1:23">
      <c r="A27" s="93" t="s">
        <v>58</v>
      </c>
      <c r="B27" s="6" t="str">
        <f>VLOOKUP($A27,'Après-midi'!$A$2:$D$72,4,0)</f>
        <v>CM1</v>
      </c>
      <c r="C27" s="26">
        <f>VLOOKUP($A27,'Après-midi'!$A$2:$O$72,5,)</f>
        <v>0</v>
      </c>
      <c r="D27" s="31">
        <f>VLOOKUP(A27,Matin!$A$2:$O$72,6,0)</f>
        <v>1</v>
      </c>
      <c r="E27" s="9">
        <f>VLOOKUP(A27,'Après-midi'!$A$2:$O$72,6,0)</f>
        <v>1</v>
      </c>
      <c r="F27" s="8">
        <f>VLOOKUP(A27,Matin!$A$2:$O$72,7,0)</f>
        <v>1</v>
      </c>
      <c r="G27" s="9" t="str">
        <f>VLOOKUP(A27,'Après-midi'!$A$2:$O$72,7,0)</f>
        <v/>
      </c>
      <c r="H27" s="7" t="str">
        <f>VLOOKUP(A27,Matin!$A$2:$O$72,8,0)</f>
        <v/>
      </c>
      <c r="I27" s="11" t="str">
        <f>VLOOKUP(A27,'Après-midi'!$A$2:$O$72,8,0)</f>
        <v/>
      </c>
      <c r="J27" s="8" t="str">
        <f>VLOOKUP(A27,Matin!$A$3:$O$72,9,0)</f>
        <v/>
      </c>
      <c r="K27" s="9" t="str">
        <f>VLOOKUP(A27,'Après-midi'!$A$2:$O$72,9,0)</f>
        <v/>
      </c>
      <c r="L27" s="7" t="str">
        <f>VLOOKUP(A27,Matin!$A$3:$O$72,10,0)</f>
        <v/>
      </c>
      <c r="M27" s="32" t="str">
        <f>VLOOKUP(A27,'Après-midi'!$A$2:$O$72,10,0)</f>
        <v/>
      </c>
      <c r="N27" s="7" t="str">
        <f>VLOOKUP(A27,Matin!$A$3:$O$72,11,0)</f>
        <v/>
      </c>
      <c r="O27" s="11" t="str">
        <f>VLOOKUP($A27,'Après-midi'!$A$2:$O$72,11,0)</f>
        <v/>
      </c>
      <c r="P27" s="8" t="str">
        <f>VLOOKUP($A27,Matin!$A$3:$O$72,12,0)</f>
        <v/>
      </c>
      <c r="Q27" s="9" t="str">
        <f>VLOOKUP($A27,'Après-midi'!$A$2:$O$72,12,0)</f>
        <v/>
      </c>
      <c r="R27" s="7" t="str">
        <f>VLOOKUP($A27,Matin!$A$3:$O$72,13,0)</f>
        <v/>
      </c>
      <c r="S27" s="11" t="str">
        <f>VLOOKUP($A27,'Après-midi'!$A$2:$O$72,13,0)</f>
        <v/>
      </c>
      <c r="T27" s="8" t="str">
        <f>VLOOKUP($A27,Matin!$A$3:$O$72,14,0)</f>
        <v/>
      </c>
      <c r="U27" s="9" t="str">
        <f>VLOOKUP($A27,'Après-midi'!$A$2:$O$72,14,0)</f>
        <v/>
      </c>
      <c r="V27" s="7" t="str">
        <f>VLOOKUP($A27,Matin!$A$3:$O$72,15,0)</f>
        <v/>
      </c>
      <c r="W27" s="9" t="str">
        <f>VLOOKUP($A27,'Après-midi'!$A$2:$O$72,15,0)</f>
        <v/>
      </c>
    </row>
    <row r="28" spans="1:23">
      <c r="A28" s="93" t="s">
        <v>59</v>
      </c>
      <c r="B28" s="6" t="str">
        <f>VLOOKUP($A28,'Après-midi'!$A$2:$D$72,4,0)</f>
        <v>CE2</v>
      </c>
      <c r="C28" s="26" t="str">
        <f>VLOOKUP($A28,'Après-midi'!$A$2:$O$72,5,)</f>
        <v>SP</v>
      </c>
      <c r="D28" s="31">
        <f>VLOOKUP(A28,Matin!$A$2:$O$72,6,0)</f>
        <v>1</v>
      </c>
      <c r="E28" s="9">
        <f>VLOOKUP(A28,'Après-midi'!$A$2:$O$72,6,0)</f>
        <v>1</v>
      </c>
      <c r="F28" s="8">
        <f>VLOOKUP(A28,Matin!$A$2:$O$72,7,0)</f>
        <v>1</v>
      </c>
      <c r="G28" s="9">
        <f>VLOOKUP(A28,'Après-midi'!$A$2:$O$72,7,0)</f>
        <v>1</v>
      </c>
      <c r="H28" s="7" t="str">
        <f>VLOOKUP(A28,Matin!$A$2:$O$72,8,0)</f>
        <v/>
      </c>
      <c r="I28" s="11" t="str">
        <f>VLOOKUP(A28,'Après-midi'!$A$2:$O$72,8,0)</f>
        <v/>
      </c>
      <c r="J28" s="8">
        <f>VLOOKUP(A28,Matin!$A$3:$O$72,9,0)</f>
        <v>1</v>
      </c>
      <c r="K28" s="9">
        <f>VLOOKUP(A28,'Après-midi'!$A$2:$O$72,9,0)</f>
        <v>1</v>
      </c>
      <c r="L28" s="7">
        <f>VLOOKUP(A28,Matin!$A$3:$O$72,10,0)</f>
        <v>1</v>
      </c>
      <c r="M28" s="32">
        <f>VLOOKUP(A28,'Après-midi'!$A$2:$O$72,10,0)</f>
        <v>1</v>
      </c>
      <c r="N28" s="7" t="str">
        <f>VLOOKUP(A28,Matin!$A$3:$O$72,11,0)</f>
        <v/>
      </c>
      <c r="O28" s="11" t="str">
        <f>VLOOKUP($A28,'Après-midi'!$A$2:$O$72,11,0)</f>
        <v/>
      </c>
      <c r="P28" s="8" t="str">
        <f>VLOOKUP($A28,Matin!$A$3:$O$72,12,0)</f>
        <v/>
      </c>
      <c r="Q28" s="9" t="str">
        <f>VLOOKUP($A28,'Après-midi'!$A$2:$O$72,12,0)</f>
        <v/>
      </c>
      <c r="R28" s="7" t="str">
        <f>VLOOKUP($A28,Matin!$A$3:$O$72,13,0)</f>
        <v/>
      </c>
      <c r="S28" s="11" t="str">
        <f>VLOOKUP($A28,'Après-midi'!$A$2:$O$72,13,0)</f>
        <v/>
      </c>
      <c r="T28" s="8" t="str">
        <f>VLOOKUP($A28,Matin!$A$3:$O$72,14,0)</f>
        <v/>
      </c>
      <c r="U28" s="9" t="str">
        <f>VLOOKUP($A28,'Après-midi'!$A$2:$O$72,14,0)</f>
        <v/>
      </c>
      <c r="V28" s="7" t="str">
        <f>VLOOKUP($A28,Matin!$A$3:$O$72,15,0)</f>
        <v/>
      </c>
      <c r="W28" s="9" t="str">
        <f>VLOOKUP($A28,'Après-midi'!$A$2:$O$72,15,0)</f>
        <v/>
      </c>
    </row>
    <row r="29" spans="1:23">
      <c r="A29" s="93" t="s">
        <v>60</v>
      </c>
      <c r="B29" s="6" t="str">
        <f>VLOOKUP($A29,'Après-midi'!$A$2:$D$72,4,0)</f>
        <v>CE2</v>
      </c>
      <c r="C29" s="26" t="str">
        <f>VLOOKUP($A29,'Après-midi'!$A$2:$O$72,5,)</f>
        <v>SP</v>
      </c>
      <c r="D29" s="31">
        <f>VLOOKUP(A29,Matin!$A$2:$O$72,6,0)</f>
        <v>1</v>
      </c>
      <c r="E29" s="9">
        <f>VLOOKUP(A29,'Après-midi'!$A$2:$O$72,6,0)</f>
        <v>1</v>
      </c>
      <c r="F29" s="8">
        <f>VLOOKUP(A29,Matin!$A$2:$O$72,7,0)</f>
        <v>1</v>
      </c>
      <c r="G29" s="9">
        <f>VLOOKUP(A29,'Après-midi'!$A$2:$O$72,7,0)</f>
        <v>1</v>
      </c>
      <c r="H29" s="7" t="str">
        <f>VLOOKUP(A29,Matin!$A$2:$O$72,8,0)</f>
        <v/>
      </c>
      <c r="I29" s="11" t="str">
        <f>VLOOKUP(A29,'Après-midi'!$A$2:$O$72,8,0)</f>
        <v/>
      </c>
      <c r="J29" s="8">
        <f>VLOOKUP(A29,Matin!$A$3:$O$72,9,0)</f>
        <v>1</v>
      </c>
      <c r="K29" s="9">
        <f>VLOOKUP(A29,'Après-midi'!$A$2:$O$72,9,0)</f>
        <v>1</v>
      </c>
      <c r="L29" s="7">
        <f>VLOOKUP(A29,Matin!$A$3:$O$72,10,0)</f>
        <v>1</v>
      </c>
      <c r="M29" s="32">
        <f>VLOOKUP(A29,'Après-midi'!$A$2:$O$72,10,0)</f>
        <v>1</v>
      </c>
      <c r="N29" s="7" t="str">
        <f>VLOOKUP(A29,Matin!$A$3:$O$72,11,0)</f>
        <v/>
      </c>
      <c r="O29" s="11" t="str">
        <f>VLOOKUP($A29,'Après-midi'!$A$2:$O$72,11,0)</f>
        <v/>
      </c>
      <c r="P29" s="8" t="str">
        <f>VLOOKUP($A29,Matin!$A$3:$O$72,12,0)</f>
        <v/>
      </c>
      <c r="Q29" s="9" t="str">
        <f>VLOOKUP($A29,'Après-midi'!$A$2:$O$72,12,0)</f>
        <v/>
      </c>
      <c r="R29" s="7" t="str">
        <f>VLOOKUP($A29,Matin!$A$3:$O$72,13,0)</f>
        <v/>
      </c>
      <c r="S29" s="11" t="str">
        <f>VLOOKUP($A29,'Après-midi'!$A$2:$O$72,13,0)</f>
        <v/>
      </c>
      <c r="T29" s="8" t="str">
        <f>VLOOKUP($A29,Matin!$A$3:$O$72,14,0)</f>
        <v/>
      </c>
      <c r="U29" s="9" t="str">
        <f>VLOOKUP($A29,'Après-midi'!$A$2:$O$72,14,0)</f>
        <v/>
      </c>
      <c r="V29" s="7" t="str">
        <f>VLOOKUP($A29,Matin!$A$3:$O$72,15,0)</f>
        <v/>
      </c>
      <c r="W29" s="9" t="str">
        <f>VLOOKUP($A29,'Après-midi'!$A$2:$O$72,15,0)</f>
        <v/>
      </c>
    </row>
    <row r="30" spans="1:23">
      <c r="A30" s="93" t="s">
        <v>61</v>
      </c>
      <c r="B30" s="6" t="str">
        <f>VLOOKUP($A30,'Après-midi'!$A$2:$D$72,4,0)</f>
        <v>CE2</v>
      </c>
      <c r="C30" s="26" t="str">
        <f>VLOOKUP($A30,'Après-midi'!$A$2:$O$72,5,)</f>
        <v>SP</v>
      </c>
      <c r="D30" s="31" t="str">
        <f>VLOOKUP(A30,Matin!$A$2:$O$72,6,0)</f>
        <v/>
      </c>
      <c r="E30" s="9" t="str">
        <f>VLOOKUP(A30,'Après-midi'!$A$2:$O$72,6,0)</f>
        <v/>
      </c>
      <c r="F30" s="8" t="str">
        <f>VLOOKUP(A30,Matin!$A$2:$O$72,7,0)</f>
        <v/>
      </c>
      <c r="G30" s="9" t="str">
        <f>VLOOKUP(A30,'Après-midi'!$A$2:$O$72,7,0)</f>
        <v/>
      </c>
      <c r="H30" s="7" t="str">
        <f>VLOOKUP(A30,Matin!$A$2:$O$72,8,0)</f>
        <v/>
      </c>
      <c r="I30" s="11" t="str">
        <f>VLOOKUP(A30,'Après-midi'!$A$2:$O$72,8,0)</f>
        <v/>
      </c>
      <c r="J30" s="8" t="str">
        <f>VLOOKUP(A30,Matin!$A$3:$O$72,9,0)</f>
        <v/>
      </c>
      <c r="K30" s="9" t="str">
        <f>VLOOKUP(A30,'Après-midi'!$A$2:$O$72,9,0)</f>
        <v/>
      </c>
      <c r="L30" s="7" t="str">
        <f>VLOOKUP(A30,Matin!$A$3:$O$72,10,0)</f>
        <v/>
      </c>
      <c r="M30" s="32" t="str">
        <f>VLOOKUP(A30,'Après-midi'!$A$2:$O$72,10,0)</f>
        <v/>
      </c>
      <c r="N30" s="7">
        <f>VLOOKUP(A30,Matin!$A$3:$O$72,11,0)</f>
        <v>1</v>
      </c>
      <c r="O30" s="11">
        <f>VLOOKUP($A30,'Après-midi'!$A$2:$O$72,11,0)</f>
        <v>1</v>
      </c>
      <c r="P30" s="8">
        <f>VLOOKUP($A30,Matin!$A$3:$O$72,12,0)</f>
        <v>1</v>
      </c>
      <c r="Q30" s="9">
        <f>VLOOKUP($A30,'Après-midi'!$A$2:$O$72,12,0)</f>
        <v>1</v>
      </c>
      <c r="R30" s="7">
        <f>VLOOKUP($A30,Matin!$A$3:$O$72,13,0)</f>
        <v>1</v>
      </c>
      <c r="S30" s="11">
        <f>VLOOKUP($A30,'Après-midi'!$A$2:$O$72,13,0)</f>
        <v>1</v>
      </c>
      <c r="T30" s="8">
        <f>VLOOKUP($A30,Matin!$A$3:$O$72,14,0)</f>
        <v>1</v>
      </c>
      <c r="U30" s="9">
        <f>VLOOKUP($A30,'Après-midi'!$A$2:$O$72,14,0)</f>
        <v>1</v>
      </c>
      <c r="V30" s="7">
        <f>VLOOKUP($A30,Matin!$A$3:$O$72,15,0)</f>
        <v>1</v>
      </c>
      <c r="W30" s="9">
        <f>VLOOKUP($A30,'Après-midi'!$A$2:$O$72,15,0)</f>
        <v>1</v>
      </c>
    </row>
    <row r="31" spans="1:23">
      <c r="A31" s="93" t="s">
        <v>62</v>
      </c>
      <c r="B31" s="6" t="str">
        <f>VLOOKUP($A31,'Après-midi'!$A$2:$D$72,4,0)</f>
        <v>CP</v>
      </c>
      <c r="C31" s="26">
        <f>VLOOKUP($A31,'Après-midi'!$A$2:$O$72,5,)</f>
        <v>0</v>
      </c>
      <c r="D31" s="31">
        <f>VLOOKUP(A31,Matin!$A$2:$O$72,6,0)</f>
        <v>1</v>
      </c>
      <c r="E31" s="9">
        <f>VLOOKUP(A31,'Après-midi'!$A$2:$O$72,6,0)</f>
        <v>1</v>
      </c>
      <c r="F31" s="8">
        <f>VLOOKUP(A31,Matin!$A$2:$O$72,7,0)</f>
        <v>1</v>
      </c>
      <c r="G31" s="9">
        <f>VLOOKUP(A31,'Après-midi'!$A$2:$O$72,7,0)</f>
        <v>1</v>
      </c>
      <c r="H31" s="7">
        <f>VLOOKUP(A31,Matin!$A$2:$O$72,8,0)</f>
        <v>1</v>
      </c>
      <c r="I31" s="11">
        <f>VLOOKUP(A31,'Après-midi'!$A$2:$O$72,8,0)</f>
        <v>1</v>
      </c>
      <c r="J31" s="8" t="str">
        <f>VLOOKUP(A31,Matin!$A$3:$O$72,9,0)</f>
        <v/>
      </c>
      <c r="K31" s="9" t="str">
        <f>VLOOKUP(A31,'Après-midi'!$A$2:$O$72,9,0)</f>
        <v/>
      </c>
      <c r="L31" s="7" t="str">
        <f>VLOOKUP(A31,Matin!$A$3:$O$72,10,0)</f>
        <v/>
      </c>
      <c r="M31" s="32" t="str">
        <f>VLOOKUP(A31,'Après-midi'!$A$2:$O$72,10,0)</f>
        <v/>
      </c>
      <c r="N31" s="7" t="str">
        <f>VLOOKUP(A31,Matin!$A$3:$O$72,11,0)</f>
        <v/>
      </c>
      <c r="O31" s="11" t="str">
        <f>VLOOKUP($A31,'Après-midi'!$A$2:$O$72,11,0)</f>
        <v/>
      </c>
      <c r="P31" s="8" t="str">
        <f>VLOOKUP($A31,Matin!$A$3:$O$72,12,0)</f>
        <v/>
      </c>
      <c r="Q31" s="9" t="str">
        <f>VLOOKUP($A31,'Après-midi'!$A$2:$O$72,12,0)</f>
        <v/>
      </c>
      <c r="R31" s="7" t="str">
        <f>VLOOKUP($A31,Matin!$A$3:$O$72,13,0)</f>
        <v/>
      </c>
      <c r="S31" s="11" t="str">
        <f>VLOOKUP($A31,'Après-midi'!$A$2:$O$72,13,0)</f>
        <v/>
      </c>
      <c r="T31" s="8" t="str">
        <f>VLOOKUP($A31,Matin!$A$3:$O$72,14,0)</f>
        <v/>
      </c>
      <c r="U31" s="9" t="str">
        <f>VLOOKUP($A31,'Après-midi'!$A$2:$O$72,14,0)</f>
        <v/>
      </c>
      <c r="V31" s="7" t="str">
        <f>VLOOKUP($A31,Matin!$A$3:$O$72,15,0)</f>
        <v/>
      </c>
      <c r="W31" s="9" t="str">
        <f>VLOOKUP($A31,'Après-midi'!$A$2:$O$72,15,0)</f>
        <v/>
      </c>
    </row>
    <row r="32" spans="1:23">
      <c r="A32" s="93" t="s">
        <v>63</v>
      </c>
      <c r="B32" s="6" t="str">
        <f>VLOOKUP($A32,'Après-midi'!$A$2:$D$72,4,0)</f>
        <v>CM1</v>
      </c>
      <c r="C32" s="26">
        <f>VLOOKUP($A32,'Après-midi'!$A$2:$O$72,5,)</f>
        <v>0</v>
      </c>
      <c r="D32" s="31">
        <f>VLOOKUP(A32,Matin!$A$2:$O$72,6,0)</f>
        <v>1</v>
      </c>
      <c r="E32" s="9">
        <f>VLOOKUP(A32,'Après-midi'!$A$2:$O$72,6,0)</f>
        <v>1</v>
      </c>
      <c r="F32" s="8">
        <f>VLOOKUP(A32,Matin!$A$2:$O$72,7,0)</f>
        <v>1</v>
      </c>
      <c r="G32" s="9">
        <f>VLOOKUP(A32,'Après-midi'!$A$2:$O$72,7,0)</f>
        <v>1</v>
      </c>
      <c r="H32" s="7">
        <f>VLOOKUP(A32,Matin!$A$2:$O$72,8,0)</f>
        <v>1</v>
      </c>
      <c r="I32" s="11">
        <f>VLOOKUP(A32,'Après-midi'!$A$2:$O$72,8,0)</f>
        <v>1</v>
      </c>
      <c r="J32" s="8">
        <f>VLOOKUP(A32,Matin!$A$3:$O$72,9,0)</f>
        <v>1</v>
      </c>
      <c r="K32" s="9">
        <f>VLOOKUP(A32,'Après-midi'!$A$2:$O$72,9,0)</f>
        <v>1</v>
      </c>
      <c r="L32" s="7">
        <f>VLOOKUP(A32,Matin!$A$3:$O$72,10,0)</f>
        <v>1</v>
      </c>
      <c r="M32" s="32" t="str">
        <f>VLOOKUP(A32,'Après-midi'!$A$2:$O$72,10,0)</f>
        <v/>
      </c>
      <c r="N32" s="7" t="str">
        <f>VLOOKUP(A32,Matin!$A$3:$O$72,11,0)</f>
        <v/>
      </c>
      <c r="O32" s="11" t="str">
        <f>VLOOKUP($A32,'Après-midi'!$A$2:$O$72,11,0)</f>
        <v/>
      </c>
      <c r="P32" s="8" t="str">
        <f>VLOOKUP($A32,Matin!$A$3:$O$72,12,0)</f>
        <v/>
      </c>
      <c r="Q32" s="9" t="str">
        <f>VLOOKUP($A32,'Après-midi'!$A$2:$O$72,12,0)</f>
        <v/>
      </c>
      <c r="R32" s="7" t="str">
        <f>VLOOKUP($A32,Matin!$A$3:$O$72,13,0)</f>
        <v/>
      </c>
      <c r="S32" s="11" t="str">
        <f>VLOOKUP($A32,'Après-midi'!$A$2:$O$72,13,0)</f>
        <v/>
      </c>
      <c r="T32" s="8" t="str">
        <f>VLOOKUP($A32,Matin!$A$3:$O$72,14,0)</f>
        <v/>
      </c>
      <c r="U32" s="9" t="str">
        <f>VLOOKUP($A32,'Après-midi'!$A$2:$O$72,14,0)</f>
        <v/>
      </c>
      <c r="V32" s="7" t="str">
        <f>VLOOKUP($A32,Matin!$A$3:$O$72,15,0)</f>
        <v/>
      </c>
      <c r="W32" s="9" t="str">
        <f>VLOOKUP($A32,'Après-midi'!$A$2:$O$72,15,0)</f>
        <v/>
      </c>
    </row>
    <row r="33" spans="1:23">
      <c r="A33" s="93" t="s">
        <v>64</v>
      </c>
      <c r="B33" s="6" t="str">
        <f>VLOOKUP($A33,'Après-midi'!$A$2:$D$72,4,0)</f>
        <v>CM1</v>
      </c>
      <c r="C33" s="26">
        <f>VLOOKUP($A33,'Après-midi'!$A$2:$O$72,5,)</f>
        <v>0</v>
      </c>
      <c r="D33" s="31">
        <f>VLOOKUP(A33,Matin!$A$2:$O$72,6,0)</f>
        <v>1</v>
      </c>
      <c r="E33" s="9">
        <f>VLOOKUP(A33,'Après-midi'!$A$2:$O$72,6,0)</f>
        <v>1</v>
      </c>
      <c r="F33" s="8">
        <f>VLOOKUP(A33,Matin!$A$2:$O$72,7,0)</f>
        <v>1</v>
      </c>
      <c r="G33" s="9">
        <f>VLOOKUP(A33,'Après-midi'!$A$2:$O$72,7,0)</f>
        <v>1</v>
      </c>
      <c r="H33" s="7">
        <f>VLOOKUP(A33,Matin!$A$2:$O$72,8,0)</f>
        <v>1</v>
      </c>
      <c r="I33" s="11">
        <f>VLOOKUP(A33,'Après-midi'!$A$2:$O$72,8,0)</f>
        <v>1</v>
      </c>
      <c r="J33" s="8">
        <f>VLOOKUP(A33,Matin!$A$3:$O$72,9,0)</f>
        <v>1</v>
      </c>
      <c r="K33" s="9">
        <f>VLOOKUP(A33,'Après-midi'!$A$2:$O$72,9,0)</f>
        <v>1</v>
      </c>
      <c r="L33" s="7">
        <f>VLOOKUP(A33,Matin!$A$3:$O$72,10,0)</f>
        <v>1</v>
      </c>
      <c r="M33" s="32">
        <f>VLOOKUP(A33,'Après-midi'!$A$2:$O$72,10,0)</f>
        <v>1</v>
      </c>
      <c r="N33" s="7">
        <f>VLOOKUP(A33,Matin!$A$3:$O$72,11,0)</f>
        <v>1</v>
      </c>
      <c r="O33" s="11">
        <f>VLOOKUP($A33,'Après-midi'!$A$2:$O$72,11,0)</f>
        <v>1</v>
      </c>
      <c r="P33" s="8">
        <f>VLOOKUP($A33,Matin!$A$3:$O$72,12,0)</f>
        <v>1</v>
      </c>
      <c r="Q33" s="9">
        <f>VLOOKUP($A33,'Après-midi'!$A$2:$O$72,12,0)</f>
        <v>1</v>
      </c>
      <c r="R33" s="7">
        <f>VLOOKUP($A33,Matin!$A$3:$O$72,13,0)</f>
        <v>1</v>
      </c>
      <c r="S33" s="11">
        <f>VLOOKUP($A33,'Après-midi'!$A$2:$O$72,13,0)</f>
        <v>1</v>
      </c>
      <c r="T33" s="8">
        <f>VLOOKUP($A33,Matin!$A$3:$O$72,14,0)</f>
        <v>1</v>
      </c>
      <c r="U33" s="9">
        <f>VLOOKUP($A33,'Après-midi'!$A$2:$O$72,14,0)</f>
        <v>1</v>
      </c>
      <c r="V33" s="7">
        <f>VLOOKUP($A33,Matin!$A$3:$O$72,15,0)</f>
        <v>1</v>
      </c>
      <c r="W33" s="9">
        <f>VLOOKUP($A33,'Après-midi'!$A$2:$O$72,15,0)</f>
        <v>1</v>
      </c>
    </row>
    <row r="34" spans="1:23">
      <c r="A34" s="93" t="s">
        <v>65</v>
      </c>
      <c r="B34" s="6" t="str">
        <f>VLOOKUP($A34,'Après-midi'!$A$2:$D$72,4,0)</f>
        <v>CP</v>
      </c>
      <c r="C34" s="26">
        <f>VLOOKUP($A34,'Après-midi'!$A$2:$O$72,5,)</f>
        <v>0</v>
      </c>
      <c r="D34" s="31">
        <f>VLOOKUP(A34,Matin!$A$2:$O$72,6,0)</f>
        <v>1</v>
      </c>
      <c r="E34" s="9">
        <f>VLOOKUP(A34,'Après-midi'!$A$2:$O$72,6,0)</f>
        <v>1</v>
      </c>
      <c r="F34" s="8">
        <f>VLOOKUP(A34,Matin!$A$2:$O$72,7,0)</f>
        <v>1</v>
      </c>
      <c r="G34" s="9">
        <f>VLOOKUP(A34,'Après-midi'!$A$2:$O$72,7,0)</f>
        <v>1</v>
      </c>
      <c r="H34" s="7">
        <f>VLOOKUP(A34,Matin!$A$2:$O$72,8,0)</f>
        <v>1</v>
      </c>
      <c r="I34" s="11">
        <f>VLOOKUP(A34,'Après-midi'!$A$2:$O$72,8,0)</f>
        <v>1</v>
      </c>
      <c r="J34" s="8" t="str">
        <f>VLOOKUP(A34,Matin!$A$3:$O$72,9,0)</f>
        <v/>
      </c>
      <c r="K34" s="9" t="str">
        <f>VLOOKUP(A34,'Après-midi'!$A$2:$O$72,9,0)</f>
        <v/>
      </c>
      <c r="L34" s="7" t="str">
        <f>VLOOKUP(A34,Matin!$A$3:$O$72,10,0)</f>
        <v/>
      </c>
      <c r="M34" s="32" t="str">
        <f>VLOOKUP(A34,'Après-midi'!$A$2:$O$72,10,0)</f>
        <v/>
      </c>
      <c r="N34" s="7" t="str">
        <f>VLOOKUP(A34,Matin!$A$3:$O$72,11,0)</f>
        <v/>
      </c>
      <c r="O34" s="11" t="str">
        <f>VLOOKUP($A34,'Après-midi'!$A$2:$O$72,11,0)</f>
        <v/>
      </c>
      <c r="P34" s="8">
        <f>VLOOKUP($A34,Matin!$A$3:$O$72,12,0)</f>
        <v>1</v>
      </c>
      <c r="Q34" s="9">
        <f>VLOOKUP($A34,'Après-midi'!$A$2:$O$72,12,0)</f>
        <v>1</v>
      </c>
      <c r="R34" s="7">
        <f>VLOOKUP($A34,Matin!$A$3:$O$72,13,0)</f>
        <v>1</v>
      </c>
      <c r="S34" s="11">
        <f>VLOOKUP($A34,'Après-midi'!$A$2:$O$72,13,0)</f>
        <v>1</v>
      </c>
      <c r="T34" s="8">
        <f>VLOOKUP($A34,Matin!$A$3:$O$72,14,0)</f>
        <v>1</v>
      </c>
      <c r="U34" s="9">
        <f>VLOOKUP($A34,'Après-midi'!$A$2:$O$72,14,0)</f>
        <v>1</v>
      </c>
      <c r="V34" s="7" t="str">
        <f>VLOOKUP($A34,Matin!$A$3:$O$72,15,0)</f>
        <v/>
      </c>
      <c r="W34" s="9" t="str">
        <f>VLOOKUP($A34,'Après-midi'!$A$2:$O$72,15,0)</f>
        <v/>
      </c>
    </row>
    <row r="35" spans="1:23">
      <c r="A35" s="93" t="s">
        <v>66</v>
      </c>
      <c r="B35" s="6" t="str">
        <f>VLOOKUP($A35,'Après-midi'!$A$2:$D$72,4,0)</f>
        <v>CE2</v>
      </c>
      <c r="C35" s="26">
        <f>VLOOKUP($A35,'Après-midi'!$A$2:$O$72,5,)</f>
        <v>0</v>
      </c>
      <c r="D35" s="31" t="str">
        <f>VLOOKUP(A35,Matin!$A$2:$O$72,6,0)</f>
        <v/>
      </c>
      <c r="E35" s="9" t="str">
        <f>VLOOKUP(A35,'Après-midi'!$A$2:$O$72,6,0)</f>
        <v/>
      </c>
      <c r="F35" s="8" t="str">
        <f>VLOOKUP(A35,Matin!$A$2:$O$72,7,0)</f>
        <v/>
      </c>
      <c r="G35" s="9" t="str">
        <f>VLOOKUP(A35,'Après-midi'!$A$2:$O$72,7,0)</f>
        <v/>
      </c>
      <c r="H35" s="7" t="str">
        <f>VLOOKUP(A35,Matin!$A$2:$O$72,8,0)</f>
        <v/>
      </c>
      <c r="I35" s="11" t="str">
        <f>VLOOKUP(A35,'Après-midi'!$A$2:$O$72,8,0)</f>
        <v/>
      </c>
      <c r="J35" s="8">
        <f>VLOOKUP(A35,Matin!$A$3:$O$72,9,0)</f>
        <v>1</v>
      </c>
      <c r="K35" s="9">
        <f>VLOOKUP(A35,'Après-midi'!$A$2:$O$72,9,0)</f>
        <v>1</v>
      </c>
      <c r="L35" s="7">
        <f>VLOOKUP(A35,Matin!$A$3:$O$72,10,0)</f>
        <v>1</v>
      </c>
      <c r="M35" s="32">
        <f>VLOOKUP(A35,'Après-midi'!$A$2:$O$72,10,0)</f>
        <v>1</v>
      </c>
      <c r="N35" s="7" t="str">
        <f>VLOOKUP(A35,Matin!$A$3:$O$72,11,0)</f>
        <v/>
      </c>
      <c r="O35" s="11" t="str">
        <f>VLOOKUP($A35,'Après-midi'!$A$2:$O$72,11,0)</f>
        <v/>
      </c>
      <c r="P35" s="8" t="str">
        <f>VLOOKUP($A35,Matin!$A$3:$O$72,12,0)</f>
        <v/>
      </c>
      <c r="Q35" s="9" t="str">
        <f>VLOOKUP($A35,'Après-midi'!$A$2:$O$72,12,0)</f>
        <v/>
      </c>
      <c r="R35" s="7" t="str">
        <f>VLOOKUP($A35,Matin!$A$3:$O$72,13,0)</f>
        <v/>
      </c>
      <c r="S35" s="11" t="str">
        <f>VLOOKUP($A35,'Après-midi'!$A$2:$O$72,13,0)</f>
        <v/>
      </c>
      <c r="T35" s="8" t="str">
        <f>VLOOKUP($A35,Matin!$A$3:$O$72,14,0)</f>
        <v/>
      </c>
      <c r="U35" s="9" t="str">
        <f>VLOOKUP($A35,'Après-midi'!$A$2:$O$72,14,0)</f>
        <v/>
      </c>
      <c r="V35" s="7" t="str">
        <f>VLOOKUP($A35,Matin!$A$3:$O$72,15,0)</f>
        <v/>
      </c>
      <c r="W35" s="9" t="str">
        <f>VLOOKUP($A35,'Après-midi'!$A$2:$O$72,15,0)</f>
        <v/>
      </c>
    </row>
    <row r="36" spans="1:23">
      <c r="A36" s="93" t="s">
        <v>67</v>
      </c>
      <c r="B36" s="6" t="str">
        <f>VLOOKUP($A36,'Après-midi'!$A$2:$D$72,4,0)</f>
        <v>CE1</v>
      </c>
      <c r="C36" s="26">
        <f>VLOOKUP($A36,'Après-midi'!$A$2:$O$72,5,)</f>
        <v>0</v>
      </c>
      <c r="D36" s="31">
        <f>VLOOKUP(A36,Matin!$A$2:$O$72,6,0)</f>
        <v>1</v>
      </c>
      <c r="E36" s="9">
        <f>VLOOKUP(A36,'Après-midi'!$A$2:$O$72,6,0)</f>
        <v>1</v>
      </c>
      <c r="F36" s="8" t="str">
        <f>VLOOKUP(A36,Matin!$A$2:$O$72,7,0)</f>
        <v/>
      </c>
      <c r="G36" s="9" t="str">
        <f>VLOOKUP(A36,'Après-midi'!$A$2:$O$72,7,0)</f>
        <v/>
      </c>
      <c r="H36" s="7">
        <f>VLOOKUP(A36,Matin!$A$2:$O$72,8,0)</f>
        <v>1</v>
      </c>
      <c r="I36" s="11">
        <f>VLOOKUP(A36,'Après-midi'!$A$2:$O$72,8,0)</f>
        <v>1</v>
      </c>
      <c r="J36" s="8">
        <f>VLOOKUP(A36,Matin!$A$3:$O$72,9,0)</f>
        <v>1</v>
      </c>
      <c r="K36" s="9">
        <f>VLOOKUP(A36,'Après-midi'!$A$2:$O$72,9,0)</f>
        <v>1</v>
      </c>
      <c r="L36" s="7">
        <f>VLOOKUP(A36,Matin!$A$3:$O$72,10,0)</f>
        <v>1</v>
      </c>
      <c r="M36" s="32">
        <f>VLOOKUP(A36,'Après-midi'!$A$2:$O$72,10,0)</f>
        <v>1</v>
      </c>
      <c r="N36" s="7" t="str">
        <f>VLOOKUP(A36,Matin!$A$3:$O$72,11,0)</f>
        <v/>
      </c>
      <c r="O36" s="11" t="str">
        <f>VLOOKUP($A36,'Après-midi'!$A$2:$O$72,11,0)</f>
        <v/>
      </c>
      <c r="P36" s="8" t="str">
        <f>VLOOKUP($A36,Matin!$A$3:$O$72,12,0)</f>
        <v/>
      </c>
      <c r="Q36" s="9" t="str">
        <f>VLOOKUP($A36,'Après-midi'!$A$2:$O$72,12,0)</f>
        <v/>
      </c>
      <c r="R36" s="7" t="str">
        <f>VLOOKUP($A36,Matin!$A$3:$O$72,13,0)</f>
        <v/>
      </c>
      <c r="S36" s="11" t="str">
        <f>VLOOKUP($A36,'Après-midi'!$A$2:$O$72,13,0)</f>
        <v/>
      </c>
      <c r="T36" s="8" t="str">
        <f>VLOOKUP($A36,Matin!$A$3:$O$72,14,0)</f>
        <v/>
      </c>
      <c r="U36" s="9" t="str">
        <f>VLOOKUP($A36,'Après-midi'!$A$2:$O$72,14,0)</f>
        <v/>
      </c>
      <c r="V36" s="7" t="str">
        <f>VLOOKUP($A36,Matin!$A$3:$O$72,15,0)</f>
        <v/>
      </c>
      <c r="W36" s="9" t="str">
        <f>VLOOKUP($A36,'Après-midi'!$A$2:$O$72,15,0)</f>
        <v/>
      </c>
    </row>
    <row r="37" spans="1:23">
      <c r="A37" s="93" t="s">
        <v>68</v>
      </c>
      <c r="B37" s="6" t="str">
        <f>VLOOKUP($A37,'Après-midi'!$A$2:$D$72,4,0)</f>
        <v>CE2</v>
      </c>
      <c r="C37" s="26" t="str">
        <f>VLOOKUP($A37,'Après-midi'!$A$2:$O$72,5,)</f>
        <v>SP</v>
      </c>
      <c r="D37" s="31">
        <f>VLOOKUP(A37,Matin!$A$2:$O$72,6,0)</f>
        <v>1</v>
      </c>
      <c r="E37" s="9">
        <f>VLOOKUP(A37,'Après-midi'!$A$2:$O$72,6,0)</f>
        <v>1</v>
      </c>
      <c r="F37" s="8">
        <f>VLOOKUP(A37,Matin!$A$2:$O$72,7,0)</f>
        <v>1</v>
      </c>
      <c r="G37" s="9">
        <f>VLOOKUP(A37,'Après-midi'!$A$2:$O$72,7,0)</f>
        <v>1</v>
      </c>
      <c r="H37" s="7">
        <f>VLOOKUP(A37,Matin!$A$2:$O$72,8,0)</f>
        <v>1</v>
      </c>
      <c r="I37" s="11">
        <f>VLOOKUP(A37,'Après-midi'!$A$2:$O$72,8,0)</f>
        <v>1</v>
      </c>
      <c r="J37" s="8">
        <f>VLOOKUP(A37,Matin!$A$3:$O$72,9,0)</f>
        <v>1</v>
      </c>
      <c r="K37" s="9">
        <f>VLOOKUP(A37,'Après-midi'!$A$2:$O$72,9,0)</f>
        <v>1</v>
      </c>
      <c r="L37" s="7">
        <f>VLOOKUP(A37,Matin!$A$3:$O$72,10,0)</f>
        <v>1</v>
      </c>
      <c r="M37" s="32">
        <f>VLOOKUP(A37,'Après-midi'!$A$2:$O$72,10,0)</f>
        <v>1</v>
      </c>
      <c r="N37" s="7">
        <f>VLOOKUP(A37,Matin!$A$3:$O$72,11,0)</f>
        <v>1</v>
      </c>
      <c r="O37" s="11">
        <f>VLOOKUP($A37,'Après-midi'!$A$2:$O$72,11,0)</f>
        <v>1</v>
      </c>
      <c r="P37" s="8">
        <f>VLOOKUP($A37,Matin!$A$3:$O$72,12,0)</f>
        <v>1</v>
      </c>
      <c r="Q37" s="9">
        <f>VLOOKUP($A37,'Après-midi'!$A$2:$O$72,12,0)</f>
        <v>1</v>
      </c>
      <c r="R37" s="7">
        <f>VLOOKUP($A37,Matin!$A$3:$O$72,13,0)</f>
        <v>1</v>
      </c>
      <c r="S37" s="11">
        <f>VLOOKUP($A37,'Après-midi'!$A$2:$O$72,13,0)</f>
        <v>1</v>
      </c>
      <c r="T37" s="8">
        <f>VLOOKUP($A37,Matin!$A$3:$O$72,14,0)</f>
        <v>1</v>
      </c>
      <c r="U37" s="9">
        <f>VLOOKUP($A37,'Après-midi'!$A$2:$O$72,14,0)</f>
        <v>1</v>
      </c>
      <c r="V37" s="7" t="str">
        <f>VLOOKUP($A37,Matin!$A$3:$O$72,15,0)</f>
        <v/>
      </c>
      <c r="W37" s="9" t="str">
        <f>VLOOKUP($A37,'Après-midi'!$A$2:$O$72,15,0)</f>
        <v/>
      </c>
    </row>
    <row r="38" spans="1:23">
      <c r="A38" s="93" t="s">
        <v>69</v>
      </c>
      <c r="B38" s="6" t="str">
        <f>VLOOKUP($A38,'Après-midi'!$A$2:$D$72,4,0)</f>
        <v>CE1</v>
      </c>
      <c r="C38" s="26">
        <f>VLOOKUP($A38,'Après-midi'!$A$2:$O$72,5,)</f>
        <v>0</v>
      </c>
      <c r="D38" s="31">
        <f>VLOOKUP(A38,Matin!$A$2:$O$72,6,0)</f>
        <v>1</v>
      </c>
      <c r="E38" s="9">
        <f>VLOOKUP(A38,'Après-midi'!$A$2:$O$72,6,0)</f>
        <v>1</v>
      </c>
      <c r="F38" s="8">
        <f>VLOOKUP(A38,Matin!$A$2:$O$72,7,0)</f>
        <v>1</v>
      </c>
      <c r="G38" s="9">
        <f>VLOOKUP(A38,'Après-midi'!$A$2:$O$72,7,0)</f>
        <v>1</v>
      </c>
      <c r="H38" s="7">
        <f>VLOOKUP(A38,Matin!$A$2:$O$72,8,0)</f>
        <v>1</v>
      </c>
      <c r="I38" s="11">
        <f>VLOOKUP(A38,'Après-midi'!$A$2:$O$72,8,0)</f>
        <v>1</v>
      </c>
      <c r="J38" s="8" t="str">
        <f>VLOOKUP(A38,Matin!$A$3:$O$72,9,0)</f>
        <v/>
      </c>
      <c r="K38" s="9" t="str">
        <f>VLOOKUP(A38,'Après-midi'!$A$2:$O$72,9,0)</f>
        <v/>
      </c>
      <c r="L38" s="7" t="str">
        <f>VLOOKUP(A38,Matin!$A$3:$O$72,10,0)</f>
        <v/>
      </c>
      <c r="M38" s="32" t="str">
        <f>VLOOKUP(A38,'Après-midi'!$A$2:$O$72,10,0)</f>
        <v/>
      </c>
      <c r="N38" s="7" t="str">
        <f>VLOOKUP(A38,Matin!$A$3:$O$72,11,0)</f>
        <v/>
      </c>
      <c r="O38" s="11" t="str">
        <f>VLOOKUP($A38,'Après-midi'!$A$2:$O$72,11,0)</f>
        <v/>
      </c>
      <c r="P38" s="8" t="str">
        <f>VLOOKUP($A38,Matin!$A$3:$O$72,12,0)</f>
        <v/>
      </c>
      <c r="Q38" s="9" t="str">
        <f>VLOOKUP($A38,'Après-midi'!$A$2:$O$72,12,0)</f>
        <v/>
      </c>
      <c r="R38" s="7" t="str">
        <f>VLOOKUP($A38,Matin!$A$3:$O$72,13,0)</f>
        <v/>
      </c>
      <c r="S38" s="11" t="str">
        <f>VLOOKUP($A38,'Après-midi'!$A$2:$O$72,13,0)</f>
        <v/>
      </c>
      <c r="T38" s="8" t="str">
        <f>VLOOKUP($A38,Matin!$A$3:$O$72,14,0)</f>
        <v/>
      </c>
      <c r="U38" s="9" t="str">
        <f>VLOOKUP($A38,'Après-midi'!$A$2:$O$72,14,0)</f>
        <v/>
      </c>
      <c r="V38" s="7" t="str">
        <f>VLOOKUP($A38,Matin!$A$3:$O$72,15,0)</f>
        <v/>
      </c>
      <c r="W38" s="9" t="str">
        <f>VLOOKUP($A38,'Après-midi'!$A$2:$O$72,15,0)</f>
        <v/>
      </c>
    </row>
    <row r="39" spans="1:23">
      <c r="A39" s="93" t="s">
        <v>70</v>
      </c>
      <c r="B39" s="6" t="str">
        <f>VLOOKUP($A39,'Après-midi'!$A$2:$D$72,4,0)</f>
        <v>CE2</v>
      </c>
      <c r="C39" s="26">
        <f>VLOOKUP($A39,'Après-midi'!$A$2:$O$72,5,)</f>
        <v>0</v>
      </c>
      <c r="D39" s="31">
        <f>VLOOKUP(A39,Matin!$A$2:$O$72,6,0)</f>
        <v>1</v>
      </c>
      <c r="E39" s="9">
        <f>VLOOKUP(A39,'Après-midi'!$A$2:$O$72,6,0)</f>
        <v>1</v>
      </c>
      <c r="F39" s="8">
        <f>VLOOKUP(A39,Matin!$A$2:$O$72,7,0)</f>
        <v>1</v>
      </c>
      <c r="G39" s="9">
        <f>VLOOKUP(A39,'Après-midi'!$A$2:$O$72,7,0)</f>
        <v>1</v>
      </c>
      <c r="H39" s="7" t="str">
        <f>VLOOKUP(A39,Matin!$A$2:$O$72,8,0)</f>
        <v/>
      </c>
      <c r="I39" s="11" t="str">
        <f>VLOOKUP(A39,'Après-midi'!$A$2:$O$72,8,0)</f>
        <v/>
      </c>
      <c r="J39" s="8">
        <f>VLOOKUP(A39,Matin!$A$3:$O$72,9,0)</f>
        <v>1</v>
      </c>
      <c r="K39" s="9">
        <f>VLOOKUP(A39,'Après-midi'!$A$2:$O$72,9,0)</f>
        <v>1</v>
      </c>
      <c r="L39" s="7" t="str">
        <f>VLOOKUP(A39,Matin!$A$3:$O$72,10,0)</f>
        <v/>
      </c>
      <c r="M39" s="32" t="str">
        <f>VLOOKUP(A39,'Après-midi'!$A$2:$O$72,10,0)</f>
        <v/>
      </c>
      <c r="N39" s="7">
        <f>VLOOKUP(A39,Matin!$A$3:$O$72,11,0)</f>
        <v>1</v>
      </c>
      <c r="O39" s="11">
        <f>VLOOKUP($A39,'Après-midi'!$A$2:$O$72,11,0)</f>
        <v>1</v>
      </c>
      <c r="P39" s="8">
        <f>VLOOKUP($A39,Matin!$A$3:$O$72,12,0)</f>
        <v>1</v>
      </c>
      <c r="Q39" s="9">
        <f>VLOOKUP($A39,'Après-midi'!$A$2:$O$72,12,0)</f>
        <v>1</v>
      </c>
      <c r="R39" s="7" t="str">
        <f>VLOOKUP($A39,Matin!$A$3:$O$72,13,0)</f>
        <v/>
      </c>
      <c r="S39" s="11" t="str">
        <f>VLOOKUP($A39,'Après-midi'!$A$2:$O$72,13,0)</f>
        <v/>
      </c>
      <c r="T39" s="8">
        <f>VLOOKUP($A39,Matin!$A$3:$O$72,14,0)</f>
        <v>1</v>
      </c>
      <c r="U39" s="9">
        <f>VLOOKUP($A39,'Après-midi'!$A$2:$O$72,14,0)</f>
        <v>1</v>
      </c>
      <c r="V39" s="7" t="str">
        <f>VLOOKUP($A39,Matin!$A$3:$O$72,15,0)</f>
        <v/>
      </c>
      <c r="W39" s="9" t="str">
        <f>VLOOKUP($A39,'Après-midi'!$A$2:$O$72,15,0)</f>
        <v/>
      </c>
    </row>
    <row r="40" spans="1:23">
      <c r="A40" s="93" t="s">
        <v>71</v>
      </c>
      <c r="B40" s="6" t="str">
        <f>VLOOKUP($A40,'Après-midi'!$A$2:$D$72,4,0)</f>
        <v>CP</v>
      </c>
      <c r="C40" s="26">
        <f>VLOOKUP($A40,'Après-midi'!$A$2:$O$72,5,)</f>
        <v>0</v>
      </c>
      <c r="D40" s="31">
        <f>VLOOKUP(A40,Matin!$A$2:$O$72,6,0)</f>
        <v>1</v>
      </c>
      <c r="E40" s="9">
        <f>VLOOKUP(A40,'Après-midi'!$A$2:$O$72,6,0)</f>
        <v>1</v>
      </c>
      <c r="F40" s="8">
        <f>VLOOKUP(A40,Matin!$A$2:$O$72,7,0)</f>
        <v>1</v>
      </c>
      <c r="G40" s="9">
        <f>VLOOKUP(A40,'Après-midi'!$A$2:$O$72,7,0)</f>
        <v>1</v>
      </c>
      <c r="H40" s="7" t="str">
        <f>VLOOKUP(A40,Matin!$A$2:$O$72,8,0)</f>
        <v/>
      </c>
      <c r="I40" s="11" t="str">
        <f>VLOOKUP(A40,'Après-midi'!$A$2:$O$72,8,0)</f>
        <v/>
      </c>
      <c r="J40" s="8">
        <f>VLOOKUP(A40,Matin!$A$3:$O$72,9,0)</f>
        <v>1</v>
      </c>
      <c r="K40" s="9">
        <f>VLOOKUP(A40,'Après-midi'!$A$2:$O$72,9,0)</f>
        <v>1</v>
      </c>
      <c r="L40" s="7" t="str">
        <f>VLOOKUP(A40,Matin!$A$3:$O$72,10,0)</f>
        <v/>
      </c>
      <c r="M40" s="32" t="str">
        <f>VLOOKUP(A40,'Après-midi'!$A$2:$O$72,10,0)</f>
        <v/>
      </c>
      <c r="N40" s="7">
        <f>VLOOKUP(A40,Matin!$A$3:$O$72,11,0)</f>
        <v>1</v>
      </c>
      <c r="O40" s="11">
        <f>VLOOKUP($A40,'Après-midi'!$A$2:$O$72,11,0)</f>
        <v>1</v>
      </c>
      <c r="P40" s="8">
        <f>VLOOKUP($A40,Matin!$A$3:$O$72,12,0)</f>
        <v>1</v>
      </c>
      <c r="Q40" s="9">
        <f>VLOOKUP($A40,'Après-midi'!$A$2:$O$72,12,0)</f>
        <v>1</v>
      </c>
      <c r="R40" s="7" t="str">
        <f>VLOOKUP($A40,Matin!$A$3:$O$72,13,0)</f>
        <v/>
      </c>
      <c r="S40" s="11" t="str">
        <f>VLOOKUP($A40,'Après-midi'!$A$2:$O$72,13,0)</f>
        <v/>
      </c>
      <c r="T40" s="8">
        <f>VLOOKUP($A40,Matin!$A$3:$O$72,14,0)</f>
        <v>1</v>
      </c>
      <c r="U40" s="9">
        <f>VLOOKUP($A40,'Après-midi'!$A$2:$O$72,14,0)</f>
        <v>1</v>
      </c>
      <c r="V40" s="7" t="str">
        <f>VLOOKUP($A40,Matin!$A$3:$O$72,15,0)</f>
        <v/>
      </c>
      <c r="W40" s="9" t="str">
        <f>VLOOKUP($A40,'Après-midi'!$A$2:$O$72,15,0)</f>
        <v/>
      </c>
    </row>
    <row r="41" spans="1:23">
      <c r="A41" s="93" t="s">
        <v>72</v>
      </c>
      <c r="B41" s="6" t="str">
        <f>VLOOKUP($A41,'Après-midi'!$A$2:$D$72,4,0)</f>
        <v>CE2</v>
      </c>
      <c r="C41" s="26" t="str">
        <f>VLOOKUP($A41,'Après-midi'!$A$2:$O$72,5,)</f>
        <v>SP</v>
      </c>
      <c r="D41" s="31" t="str">
        <f>VLOOKUP(A41,Matin!$A$2:$O$72,6,0)</f>
        <v/>
      </c>
      <c r="E41" s="9" t="str">
        <f>VLOOKUP(A41,'Après-midi'!$A$2:$O$72,6,0)</f>
        <v/>
      </c>
      <c r="F41" s="8" t="str">
        <f>VLOOKUP(A41,Matin!$A$2:$O$72,7,0)</f>
        <v/>
      </c>
      <c r="G41" s="9" t="str">
        <f>VLOOKUP(A41,'Après-midi'!$A$2:$O$72,7,0)</f>
        <v/>
      </c>
      <c r="H41" s="7">
        <f>VLOOKUP(A41,Matin!$A$2:$O$72,8,0)</f>
        <v>1</v>
      </c>
      <c r="I41" s="11">
        <f>VLOOKUP(A41,'Après-midi'!$A$2:$O$72,8,0)</f>
        <v>1</v>
      </c>
      <c r="J41" s="8">
        <f>VLOOKUP(A41,Matin!$A$3:$O$72,9,0)</f>
        <v>1</v>
      </c>
      <c r="K41" s="9">
        <f>VLOOKUP(A41,'Après-midi'!$A$2:$O$72,9,0)</f>
        <v>1</v>
      </c>
      <c r="L41" s="7" t="str">
        <f>VLOOKUP(A41,Matin!$A$3:$O$72,10,0)</f>
        <v/>
      </c>
      <c r="M41" s="32" t="str">
        <f>VLOOKUP(A41,'Après-midi'!$A$2:$O$72,10,0)</f>
        <v/>
      </c>
      <c r="N41" s="7">
        <f>VLOOKUP(A41,Matin!$A$3:$O$72,11,0)</f>
        <v>1</v>
      </c>
      <c r="O41" s="11">
        <f>VLOOKUP($A41,'Après-midi'!$A$2:$O$72,11,0)</f>
        <v>1</v>
      </c>
      <c r="P41" s="8">
        <f>VLOOKUP($A41,Matin!$A$3:$O$72,12,0)</f>
        <v>1</v>
      </c>
      <c r="Q41" s="9">
        <f>VLOOKUP($A41,'Après-midi'!$A$2:$O$72,12,0)</f>
        <v>1</v>
      </c>
      <c r="R41" s="7">
        <f>VLOOKUP($A41,Matin!$A$3:$O$72,13,0)</f>
        <v>1</v>
      </c>
      <c r="S41" s="11">
        <f>VLOOKUP($A41,'Après-midi'!$A$2:$O$72,13,0)</f>
        <v>1</v>
      </c>
      <c r="T41" s="8" t="str">
        <f>VLOOKUP($A41,Matin!$A$3:$O$72,14,0)</f>
        <v/>
      </c>
      <c r="U41" s="9" t="str">
        <f>VLOOKUP($A41,'Après-midi'!$A$2:$O$72,14,0)</f>
        <v/>
      </c>
      <c r="V41" s="7" t="str">
        <f>VLOOKUP($A41,Matin!$A$3:$O$72,15,0)</f>
        <v/>
      </c>
      <c r="W41" s="9" t="str">
        <f>VLOOKUP($A41,'Après-midi'!$A$2:$O$72,15,0)</f>
        <v/>
      </c>
    </row>
    <row r="42" spans="1:23">
      <c r="A42" s="93" t="s">
        <v>73</v>
      </c>
      <c r="B42" s="6" t="str">
        <f>VLOOKUP($A42,'Après-midi'!$A$2:$D$72,4,0)</f>
        <v>CE1</v>
      </c>
      <c r="C42" s="26" t="str">
        <f>VLOOKUP($A42,'Après-midi'!$A$2:$O$72,5,)</f>
        <v>PAI complet</v>
      </c>
      <c r="D42" s="31">
        <f>VLOOKUP(A42,Matin!$A$2:$O$72,6,0)</f>
        <v>1</v>
      </c>
      <c r="E42" s="9">
        <f>VLOOKUP(A42,'Après-midi'!$A$2:$O$72,6,0)</f>
        <v>1</v>
      </c>
      <c r="F42" s="8">
        <f>VLOOKUP(A42,Matin!$A$2:$O$72,7,0)</f>
        <v>1</v>
      </c>
      <c r="G42" s="9">
        <f>VLOOKUP(A42,'Après-midi'!$A$2:$O$72,7,0)</f>
        <v>1</v>
      </c>
      <c r="H42" s="7">
        <f>VLOOKUP(A42,Matin!$A$2:$O$72,8,0)</f>
        <v>1</v>
      </c>
      <c r="I42" s="11">
        <f>VLOOKUP(A42,'Après-midi'!$A$2:$O$72,8,0)</f>
        <v>1</v>
      </c>
      <c r="J42" s="8">
        <f>VLOOKUP(A42,Matin!$A$3:$O$72,9,0)</f>
        <v>1</v>
      </c>
      <c r="K42" s="9">
        <f>VLOOKUP(A42,'Après-midi'!$A$2:$O$72,9,0)</f>
        <v>1</v>
      </c>
      <c r="L42" s="7" t="str">
        <f>VLOOKUP(A42,Matin!$A$3:$O$72,10,0)</f>
        <v/>
      </c>
      <c r="M42" s="32" t="str">
        <f>VLOOKUP(A42,'Après-midi'!$A$2:$O$72,10,0)</f>
        <v/>
      </c>
      <c r="N42" s="7" t="str">
        <f>VLOOKUP(A42,Matin!$A$3:$O$72,11,0)</f>
        <v/>
      </c>
      <c r="O42" s="11" t="str">
        <f>VLOOKUP($A42,'Après-midi'!$A$2:$O$72,11,0)</f>
        <v/>
      </c>
      <c r="P42" s="8" t="str">
        <f>VLOOKUP($A42,Matin!$A$3:$O$72,12,0)</f>
        <v/>
      </c>
      <c r="Q42" s="9" t="str">
        <f>VLOOKUP($A42,'Après-midi'!$A$2:$O$72,12,0)</f>
        <v/>
      </c>
      <c r="R42" s="7" t="str">
        <f>VLOOKUP($A42,Matin!$A$3:$O$72,13,0)</f>
        <v/>
      </c>
      <c r="S42" s="11" t="str">
        <f>VLOOKUP($A42,'Après-midi'!$A$2:$O$72,13,0)</f>
        <v/>
      </c>
      <c r="T42" s="8" t="str">
        <f>VLOOKUP($A42,Matin!$A$3:$O$72,14,0)</f>
        <v/>
      </c>
      <c r="U42" s="9" t="str">
        <f>VLOOKUP($A42,'Après-midi'!$A$2:$O$72,14,0)</f>
        <v/>
      </c>
      <c r="V42" s="7" t="str">
        <f>VLOOKUP($A42,Matin!$A$3:$O$72,15,0)</f>
        <v/>
      </c>
      <c r="W42" s="9" t="str">
        <f>VLOOKUP($A42,'Après-midi'!$A$2:$O$72,15,0)</f>
        <v/>
      </c>
    </row>
    <row r="43" spans="1:23">
      <c r="A43" s="93" t="s">
        <v>74</v>
      </c>
      <c r="B43" s="6" t="str">
        <f>VLOOKUP($A43,'Après-midi'!$A$2:$D$72,4,0)</f>
        <v>CP</v>
      </c>
      <c r="C43" s="26" t="str">
        <f>VLOOKUP($A43,'Après-midi'!$A$2:$O$72,5,)</f>
        <v>SP</v>
      </c>
      <c r="D43" s="31" t="str">
        <f>VLOOKUP(A43,Matin!$A$2:$O$72,6,0)</f>
        <v/>
      </c>
      <c r="E43" s="9" t="str">
        <f>VLOOKUP(A43,'Après-midi'!$A$2:$O$72,6,0)</f>
        <v/>
      </c>
      <c r="F43" s="8" t="str">
        <f>VLOOKUP(A43,Matin!$A$2:$O$72,7,0)</f>
        <v/>
      </c>
      <c r="G43" s="9" t="str">
        <f>VLOOKUP(A43,'Après-midi'!$A$2:$O$72,7,0)</f>
        <v/>
      </c>
      <c r="H43" s="7">
        <f>VLOOKUP(A43,Matin!$A$2:$O$72,8,0)</f>
        <v>1</v>
      </c>
      <c r="I43" s="11">
        <f>VLOOKUP(A43,'Après-midi'!$A$2:$O$72,8,0)</f>
        <v>1</v>
      </c>
      <c r="J43" s="8">
        <f>VLOOKUP(A43,Matin!$A$3:$O$72,9,0)</f>
        <v>1</v>
      </c>
      <c r="K43" s="9">
        <f>VLOOKUP(A43,'Après-midi'!$A$2:$O$72,9,0)</f>
        <v>1</v>
      </c>
      <c r="L43" s="7" t="str">
        <f>VLOOKUP(A43,Matin!$A$3:$O$72,10,0)</f>
        <v/>
      </c>
      <c r="M43" s="32" t="str">
        <f>VLOOKUP(A43,'Après-midi'!$A$2:$O$72,10,0)</f>
        <v/>
      </c>
      <c r="N43" s="7" t="str">
        <f>VLOOKUP(A43,Matin!$A$3:$O$72,11,0)</f>
        <v/>
      </c>
      <c r="O43" s="11" t="str">
        <f>VLOOKUP($A43,'Après-midi'!$A$2:$O$72,11,0)</f>
        <v/>
      </c>
      <c r="P43" s="8" t="str">
        <f>VLOOKUP($A43,Matin!$A$3:$O$72,12,0)</f>
        <v/>
      </c>
      <c r="Q43" s="9" t="str">
        <f>VLOOKUP($A43,'Après-midi'!$A$2:$O$72,12,0)</f>
        <v/>
      </c>
      <c r="R43" s="7" t="str">
        <f>VLOOKUP($A43,Matin!$A$3:$O$72,13,0)</f>
        <v/>
      </c>
      <c r="S43" s="11" t="str">
        <f>VLOOKUP($A43,'Après-midi'!$A$2:$O$72,13,0)</f>
        <v/>
      </c>
      <c r="T43" s="8" t="str">
        <f>VLOOKUP($A43,Matin!$A$3:$O$72,14,0)</f>
        <v/>
      </c>
      <c r="U43" s="9" t="str">
        <f>VLOOKUP($A43,'Après-midi'!$A$2:$O$72,14,0)</f>
        <v/>
      </c>
      <c r="V43" s="7" t="str">
        <f>VLOOKUP($A43,Matin!$A$3:$O$72,15,0)</f>
        <v/>
      </c>
      <c r="W43" s="9" t="str">
        <f>VLOOKUP($A43,'Après-midi'!$A$2:$O$72,15,0)</f>
        <v/>
      </c>
    </row>
    <row r="44" spans="1:23">
      <c r="A44" s="93" t="s">
        <v>75</v>
      </c>
      <c r="B44" s="6" t="str">
        <f>VLOOKUP($A44,'Après-midi'!$A$2:$D$72,4,0)</f>
        <v>CE1</v>
      </c>
      <c r="C44" s="26">
        <f>VLOOKUP($A44,'Après-midi'!$A$2:$O$72,5,)</f>
        <v>0</v>
      </c>
      <c r="D44" s="31">
        <f>VLOOKUP(A44,Matin!$A$2:$O$72,6,0)</f>
        <v>1</v>
      </c>
      <c r="E44" s="9">
        <f>VLOOKUP(A44,'Après-midi'!$A$2:$O$72,6,0)</f>
        <v>1</v>
      </c>
      <c r="F44" s="8">
        <f>VLOOKUP(A44,Matin!$A$2:$O$72,7,0)</f>
        <v>1</v>
      </c>
      <c r="G44" s="9">
        <f>VLOOKUP(A44,'Après-midi'!$A$2:$O$72,7,0)</f>
        <v>1</v>
      </c>
      <c r="H44" s="7">
        <f>VLOOKUP(A44,Matin!$A$2:$O$72,8,0)</f>
        <v>1</v>
      </c>
      <c r="I44" s="11">
        <f>VLOOKUP(A44,'Après-midi'!$A$2:$O$72,8,0)</f>
        <v>1</v>
      </c>
      <c r="J44" s="8">
        <f>VLOOKUP(A44,Matin!$A$3:$O$72,9,0)</f>
        <v>1</v>
      </c>
      <c r="K44" s="9">
        <f>VLOOKUP(A44,'Après-midi'!$A$2:$O$72,9,0)</f>
        <v>1</v>
      </c>
      <c r="L44" s="7">
        <f>VLOOKUP(A44,Matin!$A$3:$O$72,10,0)</f>
        <v>1</v>
      </c>
      <c r="M44" s="32">
        <f>VLOOKUP(A44,'Après-midi'!$A$2:$O$72,10,0)</f>
        <v>1</v>
      </c>
      <c r="N44" s="7">
        <f>VLOOKUP(A44,Matin!$A$3:$O$72,11,0)</f>
        <v>1</v>
      </c>
      <c r="O44" s="11">
        <f>VLOOKUP($A44,'Après-midi'!$A$2:$O$72,11,0)</f>
        <v>1</v>
      </c>
      <c r="P44" s="8">
        <f>VLOOKUP($A44,Matin!$A$3:$O$72,12,0)</f>
        <v>1</v>
      </c>
      <c r="Q44" s="9">
        <f>VLOOKUP($A44,'Après-midi'!$A$2:$O$72,12,0)</f>
        <v>1</v>
      </c>
      <c r="R44" s="7">
        <f>VLOOKUP($A44,Matin!$A$3:$O$72,13,0)</f>
        <v>1</v>
      </c>
      <c r="S44" s="11">
        <f>VLOOKUP($A44,'Après-midi'!$A$2:$O$72,13,0)</f>
        <v>1</v>
      </c>
      <c r="T44" s="8">
        <f>VLOOKUP($A44,Matin!$A$3:$O$72,14,0)</f>
        <v>1</v>
      </c>
      <c r="U44" s="9">
        <f>VLOOKUP($A44,'Après-midi'!$A$2:$O$72,14,0)</f>
        <v>1</v>
      </c>
      <c r="V44" s="7">
        <f>VLOOKUP($A44,Matin!$A$3:$O$72,15,0)</f>
        <v>1</v>
      </c>
      <c r="W44" s="9">
        <f>VLOOKUP($A44,'Après-midi'!$A$2:$O$72,15,0)</f>
        <v>1</v>
      </c>
    </row>
    <row r="45" spans="1:23">
      <c r="A45" s="93" t="s">
        <v>76</v>
      </c>
      <c r="B45" s="6" t="str">
        <f>VLOOKUP($A45,'Après-midi'!$A$2:$D$72,4,0)</f>
        <v>CP</v>
      </c>
      <c r="C45" s="26">
        <f>VLOOKUP($A45,'Après-midi'!$A$2:$O$72,5,)</f>
        <v>0</v>
      </c>
      <c r="D45" s="31" t="str">
        <f>VLOOKUP(A45,Matin!$A$2:$O$72,6,0)</f>
        <v/>
      </c>
      <c r="E45" s="9" t="str">
        <f>VLOOKUP(A45,'Après-midi'!$A$2:$O$72,6,0)</f>
        <v/>
      </c>
      <c r="F45" s="8">
        <f>VLOOKUP(A45,Matin!$A$2:$O$72,7,0)</f>
        <v>1</v>
      </c>
      <c r="G45" s="9">
        <f>VLOOKUP(A45,'Après-midi'!$A$2:$O$72,7,0)</f>
        <v>1</v>
      </c>
      <c r="H45" s="7" t="str">
        <f>VLOOKUP(A45,Matin!$A$2:$O$72,8,0)</f>
        <v/>
      </c>
      <c r="I45" s="11" t="str">
        <f>VLOOKUP(A45,'Après-midi'!$A$2:$O$72,8,0)</f>
        <v/>
      </c>
      <c r="J45" s="8">
        <f>VLOOKUP(A45,Matin!$A$3:$O$72,9,0)</f>
        <v>1</v>
      </c>
      <c r="K45" s="9">
        <f>VLOOKUP(A45,'Après-midi'!$A$2:$O$72,9,0)</f>
        <v>1</v>
      </c>
      <c r="L45" s="7" t="str">
        <f>VLOOKUP(A45,Matin!$A$3:$O$72,10,0)</f>
        <v/>
      </c>
      <c r="M45" s="32" t="str">
        <f>VLOOKUP(A45,'Après-midi'!$A$2:$O$72,10,0)</f>
        <v/>
      </c>
      <c r="N45" s="7" t="str">
        <f>VLOOKUP(A45,Matin!$A$3:$O$72,11,0)</f>
        <v/>
      </c>
      <c r="O45" s="11" t="str">
        <f>VLOOKUP($A45,'Après-midi'!$A$2:$O$72,11,0)</f>
        <v/>
      </c>
      <c r="P45" s="8" t="str">
        <f>VLOOKUP($A45,Matin!$A$3:$O$72,12,0)</f>
        <v/>
      </c>
      <c r="Q45" s="9" t="str">
        <f>VLOOKUP($A45,'Après-midi'!$A$2:$O$72,12,0)</f>
        <v/>
      </c>
      <c r="R45" s="7" t="str">
        <f>VLOOKUP($A45,Matin!$A$3:$O$72,13,0)</f>
        <v/>
      </c>
      <c r="S45" s="11" t="str">
        <f>VLOOKUP($A45,'Après-midi'!$A$2:$O$72,13,0)</f>
        <v/>
      </c>
      <c r="T45" s="8" t="str">
        <f>VLOOKUP($A45,Matin!$A$3:$O$72,14,0)</f>
        <v/>
      </c>
      <c r="U45" s="9" t="str">
        <f>VLOOKUP($A45,'Après-midi'!$A$2:$O$72,14,0)</f>
        <v/>
      </c>
      <c r="V45" s="7" t="str">
        <f>VLOOKUP($A45,Matin!$A$3:$O$72,15,0)</f>
        <v/>
      </c>
      <c r="W45" s="9" t="str">
        <f>VLOOKUP($A45,'Après-midi'!$A$2:$O$72,15,0)</f>
        <v/>
      </c>
    </row>
    <row r="46" spans="1:23">
      <c r="A46" s="93" t="s">
        <v>77</v>
      </c>
      <c r="B46" s="6" t="str">
        <f>VLOOKUP($A46,'Après-midi'!$A$2:$D$72,4,0)</f>
        <v>CE1</v>
      </c>
      <c r="C46" s="26" t="str">
        <f>VLOOKUP($A46,'Après-midi'!$A$2:$O$72,5,)</f>
        <v>SP</v>
      </c>
      <c r="D46" s="31">
        <f>VLOOKUP(A46,Matin!$A$2:$O$72,6,0)</f>
        <v>1</v>
      </c>
      <c r="E46" s="9">
        <f>VLOOKUP(A46,'Après-midi'!$A$2:$O$72,6,0)</f>
        <v>1</v>
      </c>
      <c r="F46" s="8">
        <f>VLOOKUP(A46,Matin!$A$2:$O$72,7,0)</f>
        <v>1</v>
      </c>
      <c r="G46" s="9">
        <f>VLOOKUP(A46,'Après-midi'!$A$2:$O$72,7,0)</f>
        <v>1</v>
      </c>
      <c r="H46" s="7">
        <f>VLOOKUP(A46,Matin!$A$2:$O$72,8,0)</f>
        <v>1</v>
      </c>
      <c r="I46" s="11" t="str">
        <f>VLOOKUP(A46,'Après-midi'!$A$2:$O$72,8,0)</f>
        <v/>
      </c>
      <c r="J46" s="8">
        <f>VLOOKUP(A46,Matin!$A$3:$O$72,9,0)</f>
        <v>1</v>
      </c>
      <c r="K46" s="9">
        <f>VLOOKUP(A46,'Après-midi'!$A$2:$O$72,9,0)</f>
        <v>1</v>
      </c>
      <c r="L46" s="7" t="str">
        <f>VLOOKUP(A46,Matin!$A$3:$O$72,10,0)</f>
        <v/>
      </c>
      <c r="M46" s="32" t="str">
        <f>VLOOKUP(A46,'Après-midi'!$A$2:$O$72,10,0)</f>
        <v/>
      </c>
      <c r="N46" s="7" t="str">
        <f>VLOOKUP(A46,Matin!$A$3:$O$72,11,0)</f>
        <v/>
      </c>
      <c r="O46" s="11" t="str">
        <f>VLOOKUP($A46,'Après-midi'!$A$2:$O$72,11,0)</f>
        <v/>
      </c>
      <c r="P46" s="8" t="str">
        <f>VLOOKUP($A46,Matin!$A$3:$O$72,12,0)</f>
        <v/>
      </c>
      <c r="Q46" s="9" t="str">
        <f>VLOOKUP($A46,'Après-midi'!$A$2:$O$72,12,0)</f>
        <v/>
      </c>
      <c r="R46" s="7" t="str">
        <f>VLOOKUP($A46,Matin!$A$3:$O$72,13,0)</f>
        <v/>
      </c>
      <c r="S46" s="11" t="str">
        <f>VLOOKUP($A46,'Après-midi'!$A$2:$O$72,13,0)</f>
        <v/>
      </c>
      <c r="T46" s="8" t="str">
        <f>VLOOKUP($A46,Matin!$A$3:$O$72,14,0)</f>
        <v/>
      </c>
      <c r="U46" s="9" t="str">
        <f>VLOOKUP($A46,'Après-midi'!$A$2:$O$72,14,0)</f>
        <v/>
      </c>
      <c r="V46" s="7" t="str">
        <f>VLOOKUP($A46,Matin!$A$3:$O$72,15,0)</f>
        <v/>
      </c>
      <c r="W46" s="9" t="str">
        <f>VLOOKUP($A46,'Après-midi'!$A$2:$O$72,15,0)</f>
        <v/>
      </c>
    </row>
    <row r="47" spans="1:23">
      <c r="A47" s="93" t="s">
        <v>78</v>
      </c>
      <c r="B47" s="6" t="str">
        <f>VLOOKUP($A47,'Après-midi'!$A$2:$D$72,4,0)</f>
        <v>CP</v>
      </c>
      <c r="C47" s="26" t="str">
        <f>VLOOKUP($A47,'Après-midi'!$A$2:$O$72,5,)</f>
        <v>SP</v>
      </c>
      <c r="D47" s="31">
        <f>VLOOKUP(A47,Matin!$A$2:$O$72,6,0)</f>
        <v>1</v>
      </c>
      <c r="E47" s="9">
        <f>VLOOKUP(A47,'Après-midi'!$A$2:$O$72,6,0)</f>
        <v>1</v>
      </c>
      <c r="F47" s="8">
        <f>VLOOKUP(A47,Matin!$A$2:$O$72,7,0)</f>
        <v>1</v>
      </c>
      <c r="G47" s="9">
        <f>VLOOKUP(A47,'Après-midi'!$A$2:$O$72,7,0)</f>
        <v>1</v>
      </c>
      <c r="H47" s="7">
        <f>VLOOKUP(A47,Matin!$A$2:$O$72,8,0)</f>
        <v>1</v>
      </c>
      <c r="I47" s="11">
        <f>VLOOKUP(A47,'Après-midi'!$A$2:$O$72,8,0)</f>
        <v>1</v>
      </c>
      <c r="J47" s="8">
        <f>VLOOKUP(A47,Matin!$A$3:$O$72,9,0)</f>
        <v>1</v>
      </c>
      <c r="K47" s="9">
        <f>VLOOKUP(A47,'Après-midi'!$A$2:$O$72,9,0)</f>
        <v>1</v>
      </c>
      <c r="L47" s="7">
        <f>VLOOKUP(A47,Matin!$A$3:$O$72,10,0)</f>
        <v>1</v>
      </c>
      <c r="M47" s="32">
        <f>VLOOKUP(A47,'Après-midi'!$A$2:$O$72,10,0)</f>
        <v>1</v>
      </c>
      <c r="N47" s="7">
        <f>VLOOKUP(A47,Matin!$A$3:$O$72,11,0)</f>
        <v>1</v>
      </c>
      <c r="O47" s="11">
        <f>VLOOKUP($A47,'Après-midi'!$A$2:$O$72,11,0)</f>
        <v>1</v>
      </c>
      <c r="P47" s="8">
        <f>VLOOKUP($A47,Matin!$A$3:$O$72,12,0)</f>
        <v>1</v>
      </c>
      <c r="Q47" s="9">
        <f>VLOOKUP($A47,'Après-midi'!$A$2:$O$72,12,0)</f>
        <v>1</v>
      </c>
      <c r="R47" s="7">
        <f>VLOOKUP($A47,Matin!$A$3:$O$72,13,0)</f>
        <v>1</v>
      </c>
      <c r="S47" s="11">
        <f>VLOOKUP($A47,'Après-midi'!$A$2:$O$72,13,0)</f>
        <v>1</v>
      </c>
      <c r="T47" s="8">
        <f>VLOOKUP($A47,Matin!$A$3:$O$72,14,0)</f>
        <v>1</v>
      </c>
      <c r="U47" s="9">
        <f>VLOOKUP($A47,'Après-midi'!$A$2:$O$72,14,0)</f>
        <v>1</v>
      </c>
      <c r="V47" s="7">
        <f>VLOOKUP($A47,Matin!$A$3:$O$72,15,0)</f>
        <v>1</v>
      </c>
      <c r="W47" s="9">
        <f>VLOOKUP($A47,'Après-midi'!$A$2:$O$72,15,0)</f>
        <v>1</v>
      </c>
    </row>
    <row r="48" spans="1:23">
      <c r="A48" s="93" t="s">
        <v>79</v>
      </c>
      <c r="B48" s="6" t="str">
        <f>VLOOKUP($A48,'Après-midi'!$A$2:$D$72,4,0)</f>
        <v>CE1</v>
      </c>
      <c r="C48" s="26">
        <f>VLOOKUP($A48,'Après-midi'!$A$2:$O$72,5,)</f>
        <v>0</v>
      </c>
      <c r="D48" s="31" t="str">
        <f>VLOOKUP(A48,Matin!$A$2:$O$72,6,0)</f>
        <v/>
      </c>
      <c r="E48" s="9" t="str">
        <f>VLOOKUP(A48,'Après-midi'!$A$2:$O$72,6,0)</f>
        <v/>
      </c>
      <c r="F48" s="8" t="str">
        <f>VLOOKUP(A48,Matin!$A$2:$O$72,7,0)</f>
        <v/>
      </c>
      <c r="G48" s="9" t="str">
        <f>VLOOKUP(A48,'Après-midi'!$A$2:$O$72,7,0)</f>
        <v/>
      </c>
      <c r="H48" s="7" t="str">
        <f>VLOOKUP(A48,Matin!$A$2:$O$72,8,0)</f>
        <v/>
      </c>
      <c r="I48" s="11" t="str">
        <f>VLOOKUP(A48,'Après-midi'!$A$2:$O$72,8,0)</f>
        <v/>
      </c>
      <c r="J48" s="8" t="str">
        <f>VLOOKUP(A48,Matin!$A$3:$O$72,9,0)</f>
        <v/>
      </c>
      <c r="K48" s="9" t="str">
        <f>VLOOKUP(A48,'Après-midi'!$A$2:$O$72,9,0)</f>
        <v/>
      </c>
      <c r="L48" s="7" t="str">
        <f>VLOOKUP(A48,Matin!$A$3:$O$72,10,0)</f>
        <v/>
      </c>
      <c r="M48" s="32" t="str">
        <f>VLOOKUP(A48,'Après-midi'!$A$2:$O$72,10,0)</f>
        <v/>
      </c>
      <c r="N48" s="7" t="str">
        <f>VLOOKUP(A48,Matin!$A$3:$O$72,11,0)</f>
        <v/>
      </c>
      <c r="O48" s="11" t="str">
        <f>VLOOKUP($A48,'Après-midi'!$A$2:$O$72,11,0)</f>
        <v/>
      </c>
      <c r="P48" s="8">
        <f>VLOOKUP($A48,Matin!$A$3:$O$72,12,0)</f>
        <v>1</v>
      </c>
      <c r="Q48" s="9">
        <f>VLOOKUP($A48,'Après-midi'!$A$2:$O$72,12,0)</f>
        <v>1</v>
      </c>
      <c r="R48" s="7">
        <f>VLOOKUP($A48,Matin!$A$3:$O$72,13,0)</f>
        <v>1</v>
      </c>
      <c r="S48" s="11">
        <f>VLOOKUP($A48,'Après-midi'!$A$2:$O$72,13,0)</f>
        <v>1</v>
      </c>
      <c r="T48" s="8">
        <f>VLOOKUP($A48,Matin!$A$3:$O$72,14,0)</f>
        <v>1</v>
      </c>
      <c r="U48" s="9">
        <f>VLOOKUP($A48,'Après-midi'!$A$2:$O$72,14,0)</f>
        <v>1</v>
      </c>
      <c r="V48" s="7">
        <f>VLOOKUP($A48,Matin!$A$3:$O$72,15,0)</f>
        <v>1</v>
      </c>
      <c r="W48" s="9">
        <f>VLOOKUP($A48,'Après-midi'!$A$2:$O$72,15,0)</f>
        <v>1</v>
      </c>
    </row>
    <row r="49" spans="1:23">
      <c r="A49" s="93" t="s">
        <v>80</v>
      </c>
      <c r="B49" s="6" t="str">
        <f>VLOOKUP($A49,'Après-midi'!$A$2:$D$72,4,0)</f>
        <v>CM1</v>
      </c>
      <c r="C49" s="26">
        <f>VLOOKUP($A49,'Après-midi'!$A$2:$O$72,5,)</f>
        <v>0</v>
      </c>
      <c r="D49" s="31" t="str">
        <f>VLOOKUP(A49,Matin!$A$2:$O$72,6,0)</f>
        <v/>
      </c>
      <c r="E49" s="9" t="str">
        <f>VLOOKUP(A49,'Après-midi'!$A$2:$O$72,6,0)</f>
        <v/>
      </c>
      <c r="F49" s="8" t="str">
        <f>VLOOKUP(A49,Matin!$A$2:$O$72,7,0)</f>
        <v/>
      </c>
      <c r="G49" s="9" t="str">
        <f>VLOOKUP(A49,'Après-midi'!$A$2:$O$72,7,0)</f>
        <v/>
      </c>
      <c r="H49" s="7" t="str">
        <f>VLOOKUP(A49,Matin!$A$2:$O$72,8,0)</f>
        <v/>
      </c>
      <c r="I49" s="11" t="str">
        <f>VLOOKUP(A49,'Après-midi'!$A$2:$O$72,8,0)</f>
        <v/>
      </c>
      <c r="J49" s="8" t="str">
        <f>VLOOKUP(A49,Matin!$A$3:$O$72,9,0)</f>
        <v/>
      </c>
      <c r="K49" s="9" t="str">
        <f>VLOOKUP(A49,'Après-midi'!$A$2:$O$72,9,0)</f>
        <v/>
      </c>
      <c r="L49" s="7" t="str">
        <f>VLOOKUP(A49,Matin!$A$3:$O$72,10,0)</f>
        <v/>
      </c>
      <c r="M49" s="32" t="str">
        <f>VLOOKUP(A49,'Après-midi'!$A$2:$O$72,10,0)</f>
        <v/>
      </c>
      <c r="N49" s="7" t="str">
        <f>VLOOKUP(A49,Matin!$A$3:$O$72,11,0)</f>
        <v/>
      </c>
      <c r="O49" s="11" t="str">
        <f>VLOOKUP($A49,'Après-midi'!$A$2:$O$72,11,0)</f>
        <v/>
      </c>
      <c r="P49" s="8">
        <f>VLOOKUP($A49,Matin!$A$3:$O$72,12,0)</f>
        <v>1</v>
      </c>
      <c r="Q49" s="9">
        <f>VLOOKUP($A49,'Après-midi'!$A$2:$O$72,12,0)</f>
        <v>1</v>
      </c>
      <c r="R49" s="7">
        <f>VLOOKUP($A49,Matin!$A$3:$O$72,13,0)</f>
        <v>1</v>
      </c>
      <c r="S49" s="11">
        <f>VLOOKUP($A49,'Après-midi'!$A$2:$O$72,13,0)</f>
        <v>1</v>
      </c>
      <c r="T49" s="8">
        <f>VLOOKUP($A49,Matin!$A$3:$O$72,14,0)</f>
        <v>1</v>
      </c>
      <c r="U49" s="9">
        <f>VLOOKUP($A49,'Après-midi'!$A$2:$O$72,14,0)</f>
        <v>1</v>
      </c>
      <c r="V49" s="7">
        <f>VLOOKUP($A49,Matin!$A$3:$O$72,15,0)</f>
        <v>1</v>
      </c>
      <c r="W49" s="9">
        <f>VLOOKUP($A49,'Après-midi'!$A$2:$O$72,15,0)</f>
        <v>1</v>
      </c>
    </row>
    <row r="50" spans="1:23">
      <c r="A50" s="93" t="s">
        <v>81</v>
      </c>
      <c r="B50" s="6" t="str">
        <f>VLOOKUP($A50,'Après-midi'!$A$2:$D$72,4,0)</f>
        <v>CP</v>
      </c>
      <c r="C50" s="26">
        <f>VLOOKUP($A50,'Après-midi'!$A$2:$O$72,5,)</f>
        <v>0</v>
      </c>
      <c r="D50" s="31">
        <f>VLOOKUP(A50,Matin!$A$2:$O$72,6,0)</f>
        <v>1</v>
      </c>
      <c r="E50" s="9">
        <f>VLOOKUP(A50,'Après-midi'!$A$2:$O$72,6,0)</f>
        <v>1</v>
      </c>
      <c r="F50" s="8">
        <f>VLOOKUP(A50,Matin!$A$2:$O$72,7,0)</f>
        <v>1</v>
      </c>
      <c r="G50" s="9">
        <f>VLOOKUP(A50,'Après-midi'!$A$2:$O$72,7,0)</f>
        <v>1</v>
      </c>
      <c r="H50" s="7" t="str">
        <f>VLOOKUP(A50,Matin!$A$2:$O$72,8,0)</f>
        <v/>
      </c>
      <c r="I50" s="11" t="str">
        <f>VLOOKUP(A50,'Après-midi'!$A$2:$O$72,8,0)</f>
        <v/>
      </c>
      <c r="J50" s="8">
        <f>VLOOKUP(A50,Matin!$A$3:$O$72,9,0)</f>
        <v>1</v>
      </c>
      <c r="K50" s="9">
        <f>VLOOKUP(A50,'Après-midi'!$A$2:$O$72,9,0)</f>
        <v>1</v>
      </c>
      <c r="L50" s="7" t="str">
        <f>VLOOKUP(A50,Matin!$A$3:$O$72,10,0)</f>
        <v/>
      </c>
      <c r="M50" s="32" t="str">
        <f>VLOOKUP(A50,'Après-midi'!$A$2:$O$72,10,0)</f>
        <v/>
      </c>
      <c r="N50" s="7" t="str">
        <f>VLOOKUP(A50,Matin!$A$3:$O$72,11,0)</f>
        <v/>
      </c>
      <c r="O50" s="11" t="str">
        <f>VLOOKUP($A50,'Après-midi'!$A$2:$O$72,11,0)</f>
        <v/>
      </c>
      <c r="P50" s="8" t="str">
        <f>VLOOKUP($A50,Matin!$A$3:$O$72,12,0)</f>
        <v/>
      </c>
      <c r="Q50" s="9" t="str">
        <f>VLOOKUP($A50,'Après-midi'!$A$2:$O$72,12,0)</f>
        <v/>
      </c>
      <c r="R50" s="7" t="str">
        <f>VLOOKUP($A50,Matin!$A$3:$O$72,13,0)</f>
        <v/>
      </c>
      <c r="S50" s="11" t="str">
        <f>VLOOKUP($A50,'Après-midi'!$A$2:$O$72,13,0)</f>
        <v/>
      </c>
      <c r="T50" s="8" t="str">
        <f>VLOOKUP($A50,Matin!$A$3:$O$72,14,0)</f>
        <v/>
      </c>
      <c r="U50" s="9" t="str">
        <f>VLOOKUP($A50,'Après-midi'!$A$2:$O$72,14,0)</f>
        <v/>
      </c>
      <c r="V50" s="7" t="str">
        <f>VLOOKUP($A50,Matin!$A$3:$O$72,15,0)</f>
        <v/>
      </c>
      <c r="W50" s="9" t="str">
        <f>VLOOKUP($A50,'Après-midi'!$A$2:$O$72,15,0)</f>
        <v/>
      </c>
    </row>
    <row r="51" spans="1:23">
      <c r="A51" s="93" t="s">
        <v>82</v>
      </c>
      <c r="B51" s="6" t="str">
        <f>VLOOKUP($A51,'Après-midi'!$A$2:$D$72,4,0)</f>
        <v>CM2</v>
      </c>
      <c r="C51" s="26" t="str">
        <f>VLOOKUP($A51,'Après-midi'!$A$2:$O$72,5,)</f>
        <v>SP</v>
      </c>
      <c r="D51" s="31">
        <f>VLOOKUP(A51,Matin!$A$2:$O$72,6,0)</f>
        <v>1</v>
      </c>
      <c r="E51" s="9">
        <f>VLOOKUP(A51,'Après-midi'!$A$2:$O$72,6,0)</f>
        <v>1</v>
      </c>
      <c r="F51" s="8">
        <f>VLOOKUP(A51,Matin!$A$2:$O$72,7,0)</f>
        <v>1</v>
      </c>
      <c r="G51" s="9">
        <f>VLOOKUP(A51,'Après-midi'!$A$2:$O$72,7,0)</f>
        <v>1</v>
      </c>
      <c r="H51" s="7">
        <f>VLOOKUP(A51,Matin!$A$2:$O$72,8,0)</f>
        <v>1</v>
      </c>
      <c r="I51" s="11">
        <f>VLOOKUP(A51,'Après-midi'!$A$2:$O$72,8,0)</f>
        <v>1</v>
      </c>
      <c r="J51" s="8">
        <f>VLOOKUP(A51,Matin!$A$3:$O$72,9,0)</f>
        <v>1</v>
      </c>
      <c r="K51" s="9">
        <f>VLOOKUP(A51,'Après-midi'!$A$2:$O$72,9,0)</f>
        <v>1</v>
      </c>
      <c r="L51" s="7">
        <f>VLOOKUP(A51,Matin!$A$3:$O$72,10,0)</f>
        <v>1</v>
      </c>
      <c r="M51" s="32">
        <f>VLOOKUP(A51,'Après-midi'!$A$2:$O$72,10,0)</f>
        <v>1</v>
      </c>
      <c r="N51" s="7" t="str">
        <f>VLOOKUP(A51,Matin!$A$3:$O$72,11,0)</f>
        <v/>
      </c>
      <c r="O51" s="11" t="str">
        <f>VLOOKUP($A51,'Après-midi'!$A$2:$O$72,11,0)</f>
        <v/>
      </c>
      <c r="P51" s="8">
        <f>VLOOKUP($A51,Matin!$A$3:$O$72,12,0)</f>
        <v>1</v>
      </c>
      <c r="Q51" s="9">
        <f>VLOOKUP($A51,'Après-midi'!$A$2:$O$72,12,0)</f>
        <v>1</v>
      </c>
      <c r="R51" s="7">
        <f>VLOOKUP($A51,Matin!$A$3:$O$72,13,0)</f>
        <v>1</v>
      </c>
      <c r="S51" s="11">
        <f>VLOOKUP($A51,'Après-midi'!$A$2:$O$72,13,0)</f>
        <v>1</v>
      </c>
      <c r="T51" s="8">
        <f>VLOOKUP($A51,Matin!$A$3:$O$72,14,0)</f>
        <v>1</v>
      </c>
      <c r="U51" s="9">
        <f>VLOOKUP($A51,'Après-midi'!$A$2:$O$72,14,0)</f>
        <v>1</v>
      </c>
      <c r="V51" s="7">
        <f>VLOOKUP($A51,Matin!$A$3:$O$72,15,0)</f>
        <v>1</v>
      </c>
      <c r="W51" s="9">
        <f>VLOOKUP($A51,'Après-midi'!$A$2:$O$72,15,0)</f>
        <v>1</v>
      </c>
    </row>
    <row r="52" spans="1:23">
      <c r="A52" s="93" t="s">
        <v>83</v>
      </c>
      <c r="B52" s="6" t="str">
        <f>VLOOKUP($A52,'Après-midi'!$A$2:$D$72,4,0)</f>
        <v>CP</v>
      </c>
      <c r="C52" s="26">
        <f>VLOOKUP($A52,'Après-midi'!$A$2:$O$72,5,)</f>
        <v>0</v>
      </c>
      <c r="D52" s="31">
        <f>VLOOKUP(A52,Matin!$A$2:$O$72,6,0)</f>
        <v>1</v>
      </c>
      <c r="E52" s="9">
        <f>VLOOKUP(A52,'Après-midi'!$A$2:$O$72,6,0)</f>
        <v>1</v>
      </c>
      <c r="F52" s="8" t="str">
        <f>VLOOKUP(A52,Matin!$A$2:$O$72,7,0)</f>
        <v/>
      </c>
      <c r="G52" s="9" t="str">
        <f>VLOOKUP(A52,'Après-midi'!$A$2:$O$72,7,0)</f>
        <v/>
      </c>
      <c r="H52" s="7">
        <f>VLOOKUP(A52,Matin!$A$2:$O$72,8,0)</f>
        <v>1</v>
      </c>
      <c r="I52" s="11">
        <f>VLOOKUP(A52,'Après-midi'!$A$2:$O$72,8,0)</f>
        <v>1</v>
      </c>
      <c r="J52" s="8" t="str">
        <f>VLOOKUP(A52,Matin!$A$3:$O$72,9,0)</f>
        <v/>
      </c>
      <c r="K52" s="9" t="str">
        <f>VLOOKUP(A52,'Après-midi'!$A$2:$O$72,9,0)</f>
        <v/>
      </c>
      <c r="L52" s="7" t="str">
        <f>VLOOKUP(A52,Matin!$A$3:$O$72,10,0)</f>
        <v/>
      </c>
      <c r="M52" s="32" t="str">
        <f>VLOOKUP(A52,'Après-midi'!$A$2:$O$72,10,0)</f>
        <v/>
      </c>
      <c r="N52" s="7" t="str">
        <f>VLOOKUP(A52,Matin!$A$3:$O$72,11,0)</f>
        <v/>
      </c>
      <c r="O52" s="11" t="str">
        <f>VLOOKUP($A52,'Après-midi'!$A$2:$O$72,11,0)</f>
        <v/>
      </c>
      <c r="P52" s="8" t="str">
        <f>VLOOKUP($A52,Matin!$A$3:$O$72,12,0)</f>
        <v/>
      </c>
      <c r="Q52" s="9" t="str">
        <f>VLOOKUP($A52,'Après-midi'!$A$2:$O$72,12,0)</f>
        <v/>
      </c>
      <c r="R52" s="7" t="str">
        <f>VLOOKUP($A52,Matin!$A$3:$O$72,13,0)</f>
        <v/>
      </c>
      <c r="S52" s="11" t="str">
        <f>VLOOKUP($A52,'Après-midi'!$A$2:$O$72,13,0)</f>
        <v/>
      </c>
      <c r="T52" s="8" t="str">
        <f>VLOOKUP($A52,Matin!$A$3:$O$72,14,0)</f>
        <v/>
      </c>
      <c r="U52" s="9" t="str">
        <f>VLOOKUP($A52,'Après-midi'!$A$2:$O$72,14,0)</f>
        <v/>
      </c>
      <c r="V52" s="7" t="str">
        <f>VLOOKUP($A52,Matin!$A$3:$O$72,15,0)</f>
        <v/>
      </c>
      <c r="W52" s="9" t="str">
        <f>VLOOKUP($A52,'Après-midi'!$A$2:$O$72,15,0)</f>
        <v/>
      </c>
    </row>
    <row r="53" spans="1:23">
      <c r="A53" s="93" t="s">
        <v>84</v>
      </c>
      <c r="B53" s="6" t="str">
        <f>VLOOKUP($A53,'Après-midi'!$A$2:$D$72,4,0)</f>
        <v>CP</v>
      </c>
      <c r="C53" s="26">
        <f>VLOOKUP($A53,'Après-midi'!$A$2:$O$72,5,)</f>
        <v>0</v>
      </c>
      <c r="D53" s="31">
        <f>VLOOKUP(A53,Matin!$A$2:$O$72,6,0)</f>
        <v>1</v>
      </c>
      <c r="E53" s="9">
        <f>VLOOKUP(A53,'Après-midi'!$A$2:$O$72,6,0)</f>
        <v>1</v>
      </c>
      <c r="F53" s="8">
        <f>VLOOKUP(A53,Matin!$A$2:$O$72,7,0)</f>
        <v>1</v>
      </c>
      <c r="G53" s="9">
        <f>VLOOKUP(A53,'Après-midi'!$A$2:$O$72,7,0)</f>
        <v>1</v>
      </c>
      <c r="H53" s="7">
        <f>VLOOKUP(A53,Matin!$A$2:$O$72,8,0)</f>
        <v>1</v>
      </c>
      <c r="I53" s="11">
        <f>VLOOKUP(A53,'Après-midi'!$A$2:$O$72,8,0)</f>
        <v>1</v>
      </c>
      <c r="J53" s="8" t="str">
        <f>VLOOKUP(A53,Matin!$A$3:$O$72,9,0)</f>
        <v/>
      </c>
      <c r="K53" s="9" t="str">
        <f>VLOOKUP(A53,'Après-midi'!$A$2:$O$72,9,0)</f>
        <v/>
      </c>
      <c r="L53" s="7" t="str">
        <f>VLOOKUP(A53,Matin!$A$3:$O$72,10,0)</f>
        <v/>
      </c>
      <c r="M53" s="32" t="str">
        <f>VLOOKUP(A53,'Après-midi'!$A$2:$O$72,10,0)</f>
        <v/>
      </c>
      <c r="N53" s="7" t="str">
        <f>VLOOKUP(A53,Matin!$A$3:$O$72,11,0)</f>
        <v/>
      </c>
      <c r="O53" s="11" t="str">
        <f>VLOOKUP($A53,'Après-midi'!$A$2:$O$72,11,0)</f>
        <v/>
      </c>
      <c r="P53" s="8" t="str">
        <f>VLOOKUP($A53,Matin!$A$3:$O$72,12,0)</f>
        <v/>
      </c>
      <c r="Q53" s="9" t="str">
        <f>VLOOKUP($A53,'Après-midi'!$A$2:$O$72,12,0)</f>
        <v/>
      </c>
      <c r="R53" s="7" t="str">
        <f>VLOOKUP($A53,Matin!$A$3:$O$72,13,0)</f>
        <v/>
      </c>
      <c r="S53" s="11" t="str">
        <f>VLOOKUP($A53,'Après-midi'!$A$2:$O$72,13,0)</f>
        <v/>
      </c>
      <c r="T53" s="8" t="str">
        <f>VLOOKUP($A53,Matin!$A$3:$O$72,14,0)</f>
        <v/>
      </c>
      <c r="U53" s="9" t="str">
        <f>VLOOKUP($A53,'Après-midi'!$A$2:$O$72,14,0)</f>
        <v/>
      </c>
      <c r="V53" s="7" t="str">
        <f>VLOOKUP($A53,Matin!$A$3:$O$72,15,0)</f>
        <v/>
      </c>
      <c r="W53" s="9" t="str">
        <f>VLOOKUP($A53,'Après-midi'!$A$2:$O$72,15,0)</f>
        <v/>
      </c>
    </row>
    <row r="54" spans="1:23">
      <c r="A54" s="93" t="s">
        <v>85</v>
      </c>
      <c r="B54" s="6" t="str">
        <f>VLOOKUP($A54,'Après-midi'!$A$2:$D$72,4,0)</f>
        <v>CE2</v>
      </c>
      <c r="C54" s="26">
        <f>VLOOKUP($A54,'Après-midi'!$A$2:$O$72,5,)</f>
        <v>0</v>
      </c>
      <c r="D54" s="31">
        <f>VLOOKUP(A54,Matin!$A$2:$O$72,6,0)</f>
        <v>1</v>
      </c>
      <c r="E54" s="9">
        <f>VLOOKUP(A54,'Après-midi'!$A$2:$O$72,6,0)</f>
        <v>1</v>
      </c>
      <c r="F54" s="8">
        <f>VLOOKUP(A54,Matin!$A$2:$O$72,7,0)</f>
        <v>1</v>
      </c>
      <c r="G54" s="9">
        <f>VLOOKUP(A54,'Après-midi'!$A$2:$O$72,7,0)</f>
        <v>1</v>
      </c>
      <c r="H54" s="7">
        <f>VLOOKUP(A54,Matin!$A$2:$O$72,8,0)</f>
        <v>1</v>
      </c>
      <c r="I54" s="11">
        <f>VLOOKUP(A54,'Après-midi'!$A$2:$O$72,8,0)</f>
        <v>1</v>
      </c>
      <c r="J54" s="8" t="str">
        <f>VLOOKUP(A54,Matin!$A$3:$O$72,9,0)</f>
        <v/>
      </c>
      <c r="K54" s="9" t="str">
        <f>VLOOKUP(A54,'Après-midi'!$A$2:$O$72,9,0)</f>
        <v/>
      </c>
      <c r="L54" s="7" t="str">
        <f>VLOOKUP(A54,Matin!$A$3:$O$72,10,0)</f>
        <v/>
      </c>
      <c r="M54" s="32" t="str">
        <f>VLOOKUP(A54,'Après-midi'!$A$2:$O$72,10,0)</f>
        <v/>
      </c>
      <c r="N54" s="7">
        <f>VLOOKUP(A54,Matin!$A$3:$O$72,11,0)</f>
        <v>1</v>
      </c>
      <c r="O54" s="11">
        <f>VLOOKUP($A54,'Après-midi'!$A$2:$O$72,11,0)</f>
        <v>1</v>
      </c>
      <c r="P54" s="8">
        <f>VLOOKUP($A54,Matin!$A$3:$O$72,12,0)</f>
        <v>1</v>
      </c>
      <c r="Q54" s="9">
        <f>VLOOKUP($A54,'Après-midi'!$A$2:$O$72,12,0)</f>
        <v>1</v>
      </c>
      <c r="R54" s="7">
        <f>VLOOKUP($A54,Matin!$A$3:$O$72,13,0)</f>
        <v>1</v>
      </c>
      <c r="S54" s="11">
        <f>VLOOKUP($A54,'Après-midi'!$A$2:$O$72,13,0)</f>
        <v>1</v>
      </c>
      <c r="T54" s="8" t="str">
        <f>VLOOKUP($A54,Matin!$A$3:$O$72,14,0)</f>
        <v/>
      </c>
      <c r="U54" s="9" t="str">
        <f>VLOOKUP($A54,'Après-midi'!$A$2:$O$72,14,0)</f>
        <v/>
      </c>
      <c r="V54" s="7" t="str">
        <f>VLOOKUP($A54,Matin!$A$3:$O$72,15,0)</f>
        <v/>
      </c>
      <c r="W54" s="9" t="str">
        <f>VLOOKUP($A54,'Après-midi'!$A$2:$O$72,15,0)</f>
        <v/>
      </c>
    </row>
    <row r="55" spans="1:23">
      <c r="A55" s="93" t="s">
        <v>86</v>
      </c>
      <c r="B55" s="6" t="str">
        <f>VLOOKUP($A55,'Après-midi'!$A$2:$D$72,4,0)</f>
        <v>CE1</v>
      </c>
      <c r="C55" s="26">
        <f>VLOOKUP($A55,'Après-midi'!$A$2:$O$72,5,)</f>
        <v>0</v>
      </c>
      <c r="D55" s="31">
        <f>VLOOKUP(A55,Matin!$A$2:$O$72,6,0)</f>
        <v>1</v>
      </c>
      <c r="E55" s="9">
        <f>VLOOKUP(A55,'Après-midi'!$A$2:$O$72,6,0)</f>
        <v>1</v>
      </c>
      <c r="F55" s="8">
        <f>VLOOKUP(A55,Matin!$A$2:$O$72,7,0)</f>
        <v>1</v>
      </c>
      <c r="G55" s="9">
        <f>VLOOKUP(A55,'Après-midi'!$A$2:$O$72,7,0)</f>
        <v>1</v>
      </c>
      <c r="H55" s="7">
        <f>VLOOKUP(A55,Matin!$A$2:$O$72,8,0)</f>
        <v>1</v>
      </c>
      <c r="I55" s="11">
        <f>VLOOKUP(A55,'Après-midi'!$A$2:$O$72,8,0)</f>
        <v>1</v>
      </c>
      <c r="J55" s="8" t="str">
        <f>VLOOKUP(A55,Matin!$A$3:$O$72,9,0)</f>
        <v/>
      </c>
      <c r="K55" s="9" t="str">
        <f>VLOOKUP(A55,'Après-midi'!$A$2:$O$72,9,0)</f>
        <v/>
      </c>
      <c r="L55" s="7" t="str">
        <f>VLOOKUP(A55,Matin!$A$3:$O$72,10,0)</f>
        <v/>
      </c>
      <c r="M55" s="32" t="str">
        <f>VLOOKUP(A55,'Après-midi'!$A$2:$O$72,10,0)</f>
        <v/>
      </c>
      <c r="N55" s="7" t="str">
        <f>VLOOKUP(A55,Matin!$A$3:$O$72,11,0)</f>
        <v/>
      </c>
      <c r="O55" s="11" t="str">
        <f>VLOOKUP($A55,'Après-midi'!$A$2:$O$72,11,0)</f>
        <v/>
      </c>
      <c r="P55" s="8" t="str">
        <f>VLOOKUP($A55,Matin!$A$3:$O$72,12,0)</f>
        <v/>
      </c>
      <c r="Q55" s="9" t="str">
        <f>VLOOKUP($A55,'Après-midi'!$A$2:$O$72,12,0)</f>
        <v/>
      </c>
      <c r="R55" s="7" t="str">
        <f>VLOOKUP($A55,Matin!$A$3:$O$72,13,0)</f>
        <v/>
      </c>
      <c r="S55" s="11" t="str">
        <f>VLOOKUP($A55,'Après-midi'!$A$2:$O$72,13,0)</f>
        <v/>
      </c>
      <c r="T55" s="8" t="str">
        <f>VLOOKUP($A55,Matin!$A$3:$O$72,14,0)</f>
        <v/>
      </c>
      <c r="U55" s="9" t="str">
        <f>VLOOKUP($A55,'Après-midi'!$A$2:$O$72,14,0)</f>
        <v/>
      </c>
      <c r="V55" s="7" t="str">
        <f>VLOOKUP($A55,Matin!$A$3:$O$72,15,0)</f>
        <v/>
      </c>
      <c r="W55" s="9" t="str">
        <f>VLOOKUP($A55,'Après-midi'!$A$2:$O$72,15,0)</f>
        <v/>
      </c>
    </row>
    <row r="56" spans="1:23">
      <c r="A56" s="93" t="s">
        <v>87</v>
      </c>
      <c r="B56" s="6" t="str">
        <f>VLOOKUP($A56,'Après-midi'!$A$2:$D$72,4,0)</f>
        <v>CE1</v>
      </c>
      <c r="C56" s="26">
        <f>VLOOKUP($A56,'Après-midi'!$A$2:$O$72,5,)</f>
        <v>0</v>
      </c>
      <c r="D56" s="31">
        <f>VLOOKUP(A56,Matin!$A$2:$O$72,6,0)</f>
        <v>1</v>
      </c>
      <c r="E56" s="9">
        <f>VLOOKUP(A56,'Après-midi'!$A$2:$O$72,6,0)</f>
        <v>1</v>
      </c>
      <c r="F56" s="8">
        <f>VLOOKUP(A56,Matin!$A$2:$O$72,7,0)</f>
        <v>1</v>
      </c>
      <c r="G56" s="9">
        <f>VLOOKUP(A56,'Après-midi'!$A$2:$O$72,7,0)</f>
        <v>1</v>
      </c>
      <c r="H56" s="7" t="str">
        <f>VLOOKUP(A56,Matin!$A$2:$O$72,8,0)</f>
        <v/>
      </c>
      <c r="I56" s="11" t="str">
        <f>VLOOKUP(A56,'Après-midi'!$A$2:$O$72,8,0)</f>
        <v/>
      </c>
      <c r="J56" s="8" t="str">
        <f>VLOOKUP(A56,Matin!$A$3:$O$72,9,0)</f>
        <v/>
      </c>
      <c r="K56" s="9" t="str">
        <f>VLOOKUP(A56,'Après-midi'!$A$2:$O$72,9,0)</f>
        <v/>
      </c>
      <c r="L56" s="7" t="str">
        <f>VLOOKUP(A56,Matin!$A$3:$O$72,10,0)</f>
        <v/>
      </c>
      <c r="M56" s="32" t="str">
        <f>VLOOKUP(A56,'Après-midi'!$A$2:$O$72,10,0)</f>
        <v/>
      </c>
      <c r="N56" s="7">
        <f>VLOOKUP(A56,Matin!$A$3:$O$72,11,0)</f>
        <v>1</v>
      </c>
      <c r="O56" s="11">
        <f>VLOOKUP($A56,'Après-midi'!$A$2:$O$72,11,0)</f>
        <v>1</v>
      </c>
      <c r="P56" s="8">
        <f>VLOOKUP($A56,Matin!$A$3:$O$72,12,0)</f>
        <v>1</v>
      </c>
      <c r="Q56" s="9">
        <f>VLOOKUP($A56,'Après-midi'!$A$2:$O$72,12,0)</f>
        <v>1</v>
      </c>
      <c r="R56" s="7" t="str">
        <f>VLOOKUP($A56,Matin!$A$3:$O$72,13,0)</f>
        <v/>
      </c>
      <c r="S56" s="11" t="str">
        <f>VLOOKUP($A56,'Après-midi'!$A$2:$O$72,13,0)</f>
        <v/>
      </c>
      <c r="T56" s="8" t="str">
        <f>VLOOKUP($A56,Matin!$A$3:$O$72,14,0)</f>
        <v/>
      </c>
      <c r="U56" s="9" t="str">
        <f>VLOOKUP($A56,'Après-midi'!$A$2:$O$72,14,0)</f>
        <v/>
      </c>
      <c r="V56" s="7" t="str">
        <f>VLOOKUP($A56,Matin!$A$3:$O$72,15,0)</f>
        <v/>
      </c>
      <c r="W56" s="9" t="str">
        <f>VLOOKUP($A56,'Après-midi'!$A$2:$O$72,15,0)</f>
        <v/>
      </c>
    </row>
    <row r="57" spans="1:23">
      <c r="A57" s="93" t="s">
        <v>88</v>
      </c>
      <c r="B57" s="6" t="str">
        <f>VLOOKUP($A57,'Après-midi'!$A$2:$D$72,4,0)</f>
        <v>CE1</v>
      </c>
      <c r="C57" s="26">
        <f>VLOOKUP($A57,'Après-midi'!$A$2:$O$72,5,)</f>
        <v>0</v>
      </c>
      <c r="D57" s="31">
        <f>VLOOKUP(A57,Matin!$A$2:$O$72,6,0)</f>
        <v>1</v>
      </c>
      <c r="E57" s="9">
        <f>VLOOKUP(A57,'Après-midi'!$A$2:$O$72,6,0)</f>
        <v>1</v>
      </c>
      <c r="F57" s="8">
        <f>VLOOKUP(A57,Matin!$A$2:$O$72,7,0)</f>
        <v>1</v>
      </c>
      <c r="G57" s="9">
        <f>VLOOKUP(A57,'Après-midi'!$A$2:$O$72,7,0)</f>
        <v>1</v>
      </c>
      <c r="H57" s="7">
        <f>VLOOKUP(A57,Matin!$A$2:$O$72,8,0)</f>
        <v>1</v>
      </c>
      <c r="I57" s="11">
        <f>VLOOKUP(A57,'Après-midi'!$A$2:$O$72,8,0)</f>
        <v>1</v>
      </c>
      <c r="J57" s="8">
        <f>VLOOKUP(A57,Matin!$A$3:$O$72,9,0)</f>
        <v>1</v>
      </c>
      <c r="K57" s="9">
        <f>VLOOKUP(A57,'Après-midi'!$A$2:$O$72,9,0)</f>
        <v>1</v>
      </c>
      <c r="L57" s="7">
        <f>VLOOKUP(A57,Matin!$A$3:$O$72,10,0)</f>
        <v>1</v>
      </c>
      <c r="M57" s="32" t="str">
        <f>VLOOKUP(A57,'Après-midi'!$A$2:$O$72,10,0)</f>
        <v/>
      </c>
      <c r="N57" s="7" t="str">
        <f>VLOOKUP(A57,Matin!$A$3:$O$72,11,0)</f>
        <v/>
      </c>
      <c r="O57" s="11" t="str">
        <f>VLOOKUP($A57,'Après-midi'!$A$2:$O$72,11,0)</f>
        <v/>
      </c>
      <c r="P57" s="8" t="str">
        <f>VLOOKUP($A57,Matin!$A$3:$O$72,12,0)</f>
        <v/>
      </c>
      <c r="Q57" s="9" t="str">
        <f>VLOOKUP($A57,'Après-midi'!$A$2:$O$72,12,0)</f>
        <v/>
      </c>
      <c r="R57" s="7" t="str">
        <f>VLOOKUP($A57,Matin!$A$3:$O$72,13,0)</f>
        <v/>
      </c>
      <c r="S57" s="11" t="str">
        <f>VLOOKUP($A57,'Après-midi'!$A$2:$O$72,13,0)</f>
        <v/>
      </c>
      <c r="T57" s="8" t="str">
        <f>VLOOKUP($A57,Matin!$A$3:$O$72,14,0)</f>
        <v/>
      </c>
      <c r="U57" s="9" t="str">
        <f>VLOOKUP($A57,'Après-midi'!$A$2:$O$72,14,0)</f>
        <v/>
      </c>
      <c r="V57" s="7" t="str">
        <f>VLOOKUP($A57,Matin!$A$3:$O$72,15,0)</f>
        <v/>
      </c>
      <c r="W57" s="9" t="str">
        <f>VLOOKUP($A57,'Après-midi'!$A$2:$O$72,15,0)</f>
        <v/>
      </c>
    </row>
    <row r="58" spans="1:23">
      <c r="A58" s="93" t="s">
        <v>89</v>
      </c>
      <c r="B58" s="6" t="str">
        <f>VLOOKUP($A58,'Après-midi'!$A$2:$D$72,4,0)</f>
        <v>CE2</v>
      </c>
      <c r="C58" s="26">
        <f>VLOOKUP($A58,'Après-midi'!$A$2:$O$72,5,)</f>
        <v>0</v>
      </c>
      <c r="D58" s="31">
        <f>VLOOKUP(A58,Matin!$A$2:$O$72,6,0)</f>
        <v>1</v>
      </c>
      <c r="E58" s="9">
        <f>VLOOKUP(A58,'Après-midi'!$A$2:$O$72,6,0)</f>
        <v>1</v>
      </c>
      <c r="F58" s="8">
        <f>VLOOKUP(A58,Matin!$A$2:$O$72,7,0)</f>
        <v>1</v>
      </c>
      <c r="G58" s="9">
        <f>VLOOKUP(A58,'Après-midi'!$A$2:$O$72,7,0)</f>
        <v>1</v>
      </c>
      <c r="H58" s="7" t="str">
        <f>VLOOKUP(A58,Matin!$A$2:$O$72,8,0)</f>
        <v/>
      </c>
      <c r="I58" s="11" t="str">
        <f>VLOOKUP(A58,'Après-midi'!$A$2:$O$72,8,0)</f>
        <v/>
      </c>
      <c r="J58" s="8">
        <f>VLOOKUP(A58,Matin!$A$3:$O$72,9,0)</f>
        <v>1</v>
      </c>
      <c r="K58" s="9">
        <f>VLOOKUP(A58,'Après-midi'!$A$2:$O$72,9,0)</f>
        <v>1</v>
      </c>
      <c r="L58" s="7">
        <f>VLOOKUP(A58,Matin!$A$3:$O$72,10,0)</f>
        <v>1</v>
      </c>
      <c r="M58" s="32">
        <f>VLOOKUP(A58,'Après-midi'!$A$2:$O$72,10,0)</f>
        <v>1</v>
      </c>
      <c r="N58" s="7">
        <f>VLOOKUP(A58,Matin!$A$3:$O$72,11,0)</f>
        <v>1</v>
      </c>
      <c r="O58" s="11">
        <f>VLOOKUP($A58,'Après-midi'!$A$2:$O$72,11,0)</f>
        <v>1</v>
      </c>
      <c r="P58" s="8">
        <f>VLOOKUP($A58,Matin!$A$3:$O$72,12,0)</f>
        <v>1</v>
      </c>
      <c r="Q58" s="9">
        <f>VLOOKUP($A58,'Après-midi'!$A$2:$O$72,12,0)</f>
        <v>1</v>
      </c>
      <c r="R58" s="7">
        <f>VLOOKUP($A58,Matin!$A$3:$O$72,13,0)</f>
        <v>1</v>
      </c>
      <c r="S58" s="11">
        <f>VLOOKUP($A58,'Après-midi'!$A$2:$O$72,13,0)</f>
        <v>1</v>
      </c>
      <c r="T58" s="8">
        <f>VLOOKUP($A58,Matin!$A$3:$O$72,14,0)</f>
        <v>1</v>
      </c>
      <c r="U58" s="9">
        <f>VLOOKUP($A58,'Après-midi'!$A$2:$O$72,14,0)</f>
        <v>1</v>
      </c>
      <c r="V58" s="7">
        <f>VLOOKUP($A58,Matin!$A$3:$O$72,15,0)</f>
        <v>1</v>
      </c>
      <c r="W58" s="9">
        <f>VLOOKUP($A58,'Après-midi'!$A$2:$O$72,15,0)</f>
        <v>1</v>
      </c>
    </row>
    <row r="59" spans="1:23">
      <c r="A59" s="93" t="s">
        <v>90</v>
      </c>
      <c r="B59" s="6" t="str">
        <f>VLOOKUP($A59,'Après-midi'!$A$2:$D$72,4,0)</f>
        <v>CM1</v>
      </c>
      <c r="C59" s="26">
        <f>VLOOKUP($A59,'Après-midi'!$A$2:$O$72,5,)</f>
        <v>0</v>
      </c>
      <c r="D59" s="31">
        <f>VLOOKUP(A59,Matin!$A$2:$O$72,6,0)</f>
        <v>1</v>
      </c>
      <c r="E59" s="9">
        <f>VLOOKUP(A59,'Après-midi'!$A$2:$O$72,6,0)</f>
        <v>1</v>
      </c>
      <c r="F59" s="8">
        <f>VLOOKUP(A59,Matin!$A$2:$O$72,7,0)</f>
        <v>1</v>
      </c>
      <c r="G59" s="9">
        <f>VLOOKUP(A59,'Après-midi'!$A$2:$O$72,7,0)</f>
        <v>1</v>
      </c>
      <c r="H59" s="7" t="str">
        <f>VLOOKUP(A59,Matin!$A$2:$O$72,8,0)</f>
        <v/>
      </c>
      <c r="I59" s="11" t="str">
        <f>VLOOKUP(A59,'Après-midi'!$A$2:$O$72,8,0)</f>
        <v/>
      </c>
      <c r="J59" s="8">
        <f>VLOOKUP(A59,Matin!$A$3:$O$72,9,0)</f>
        <v>1</v>
      </c>
      <c r="K59" s="9">
        <f>VLOOKUP(A59,'Après-midi'!$A$2:$O$72,9,0)</f>
        <v>1</v>
      </c>
      <c r="L59" s="7">
        <f>VLOOKUP(A59,Matin!$A$3:$O$72,10,0)</f>
        <v>1</v>
      </c>
      <c r="M59" s="32">
        <f>VLOOKUP(A59,'Après-midi'!$A$2:$O$72,10,0)</f>
        <v>1</v>
      </c>
      <c r="N59" s="7">
        <f>VLOOKUP(A59,Matin!$A$3:$O$72,11,0)</f>
        <v>1</v>
      </c>
      <c r="O59" s="11">
        <f>VLOOKUP($A59,'Après-midi'!$A$2:$O$72,11,0)</f>
        <v>1</v>
      </c>
      <c r="P59" s="8">
        <f>VLOOKUP($A59,Matin!$A$3:$O$72,12,0)</f>
        <v>1</v>
      </c>
      <c r="Q59" s="9">
        <f>VLOOKUP($A59,'Après-midi'!$A$2:$O$72,12,0)</f>
        <v>1</v>
      </c>
      <c r="R59" s="7">
        <f>VLOOKUP($A59,Matin!$A$3:$O$72,13,0)</f>
        <v>1</v>
      </c>
      <c r="S59" s="11">
        <f>VLOOKUP($A59,'Après-midi'!$A$2:$O$72,13,0)</f>
        <v>1</v>
      </c>
      <c r="T59" s="8">
        <f>VLOOKUP($A59,Matin!$A$3:$O$72,14,0)</f>
        <v>1</v>
      </c>
      <c r="U59" s="9">
        <f>VLOOKUP($A59,'Après-midi'!$A$2:$O$72,14,0)</f>
        <v>1</v>
      </c>
      <c r="V59" s="7">
        <f>VLOOKUP($A59,Matin!$A$3:$O$72,15,0)</f>
        <v>1</v>
      </c>
      <c r="W59" s="9">
        <f>VLOOKUP($A59,'Après-midi'!$A$2:$O$72,15,0)</f>
        <v>1</v>
      </c>
    </row>
    <row r="60" spans="1:23">
      <c r="A60" s="93" t="s">
        <v>91</v>
      </c>
      <c r="B60" s="6" t="str">
        <f>VLOOKUP($A60,'Après-midi'!$A$2:$D$72,4,0)</f>
        <v>CM1</v>
      </c>
      <c r="C60" s="26">
        <f>VLOOKUP($A60,'Après-midi'!$A$2:$O$72,5,)</f>
        <v>0</v>
      </c>
      <c r="D60" s="31">
        <f>VLOOKUP(A60,Matin!$A$2:$O$72,6,0)</f>
        <v>1</v>
      </c>
      <c r="E60" s="9">
        <f>VLOOKUP(A60,'Après-midi'!$A$2:$O$72,6,0)</f>
        <v>1</v>
      </c>
      <c r="F60" s="8">
        <f>VLOOKUP(A60,Matin!$A$2:$O$72,7,0)</f>
        <v>1</v>
      </c>
      <c r="G60" s="9">
        <f>VLOOKUP(A60,'Après-midi'!$A$2:$O$72,7,0)</f>
        <v>1</v>
      </c>
      <c r="H60" s="7">
        <f>VLOOKUP(A60,Matin!$A$2:$O$72,8,0)</f>
        <v>1</v>
      </c>
      <c r="I60" s="11">
        <f>VLOOKUP(A60,'Après-midi'!$A$2:$O$72,8,0)</f>
        <v>1</v>
      </c>
      <c r="J60" s="8">
        <f>VLOOKUP(A60,Matin!$A$3:$O$72,9,0)</f>
        <v>1</v>
      </c>
      <c r="K60" s="9">
        <f>VLOOKUP(A60,'Après-midi'!$A$2:$O$72,9,0)</f>
        <v>1</v>
      </c>
      <c r="L60" s="7">
        <f>VLOOKUP(A60,Matin!$A$3:$O$72,10,0)</f>
        <v>1</v>
      </c>
      <c r="M60" s="32">
        <f>VLOOKUP(A60,'Après-midi'!$A$2:$O$72,10,0)</f>
        <v>1</v>
      </c>
      <c r="N60" s="7" t="str">
        <f>VLOOKUP(A60,Matin!$A$3:$O$72,11,0)</f>
        <v/>
      </c>
      <c r="O60" s="11" t="str">
        <f>VLOOKUP($A60,'Après-midi'!$A$2:$O$72,11,0)</f>
        <v/>
      </c>
      <c r="P60" s="8" t="str">
        <f>VLOOKUP($A60,Matin!$A$3:$O$72,12,0)</f>
        <v/>
      </c>
      <c r="Q60" s="9" t="str">
        <f>VLOOKUP($A60,'Après-midi'!$A$2:$O$72,12,0)</f>
        <v/>
      </c>
      <c r="R60" s="7" t="str">
        <f>VLOOKUP($A60,Matin!$A$3:$O$72,13,0)</f>
        <v/>
      </c>
      <c r="S60" s="11" t="str">
        <f>VLOOKUP($A60,'Après-midi'!$A$2:$O$72,13,0)</f>
        <v/>
      </c>
      <c r="T60" s="8" t="str">
        <f>VLOOKUP($A60,Matin!$A$3:$O$72,14,0)</f>
        <v/>
      </c>
      <c r="U60" s="9" t="str">
        <f>VLOOKUP($A60,'Après-midi'!$A$2:$O$72,14,0)</f>
        <v/>
      </c>
      <c r="V60" s="7" t="str">
        <f>VLOOKUP($A60,Matin!$A$3:$O$72,15,0)</f>
        <v/>
      </c>
      <c r="W60" s="9" t="str">
        <f>VLOOKUP($A60,'Après-midi'!$A$2:$O$72,15,0)</f>
        <v/>
      </c>
    </row>
    <row r="61" spans="1:23">
      <c r="A61" s="93" t="s">
        <v>92</v>
      </c>
      <c r="B61" s="6" t="str">
        <f>VLOOKUP($A61,'Après-midi'!$A$2:$D$72,4,0)</f>
        <v>CE1</v>
      </c>
      <c r="C61" s="26">
        <f>VLOOKUP($A61,'Après-midi'!$A$2:$O$72,5,)</f>
        <v>0</v>
      </c>
      <c r="D61" s="31">
        <f>VLOOKUP(A61,Matin!$A$2:$O$72,6,0)</f>
        <v>1</v>
      </c>
      <c r="E61" s="9">
        <f>VLOOKUP(A61,'Après-midi'!$A$2:$O$72,6,0)</f>
        <v>1</v>
      </c>
      <c r="F61" s="8">
        <f>VLOOKUP(A61,Matin!$A$2:$O$72,7,0)</f>
        <v>1</v>
      </c>
      <c r="G61" s="9">
        <f>VLOOKUP(A61,'Après-midi'!$A$2:$O$72,7,0)</f>
        <v>1</v>
      </c>
      <c r="H61" s="7">
        <f>VLOOKUP(A61,Matin!$A$2:$O$72,8,0)</f>
        <v>1</v>
      </c>
      <c r="I61" s="11">
        <f>VLOOKUP(A61,'Après-midi'!$A$2:$O$72,8,0)</f>
        <v>1</v>
      </c>
      <c r="J61" s="8">
        <f>VLOOKUP(A61,Matin!$A$3:$O$72,9,0)</f>
        <v>1</v>
      </c>
      <c r="K61" s="9">
        <f>VLOOKUP(A61,'Après-midi'!$A$2:$O$72,9,0)</f>
        <v>1</v>
      </c>
      <c r="L61" s="7" t="str">
        <f>VLOOKUP(A61,Matin!$A$3:$O$72,10,0)</f>
        <v/>
      </c>
      <c r="M61" s="32" t="str">
        <f>VLOOKUP(A61,'Après-midi'!$A$2:$O$72,10,0)</f>
        <v/>
      </c>
      <c r="N61" s="7" t="str">
        <f>VLOOKUP(A61,Matin!$A$3:$O$72,11,0)</f>
        <v/>
      </c>
      <c r="O61" s="11" t="str">
        <f>VLOOKUP($A61,'Après-midi'!$A$2:$O$72,11,0)</f>
        <v/>
      </c>
      <c r="P61" s="8" t="str">
        <f>VLOOKUP($A61,Matin!$A$3:$O$72,12,0)</f>
        <v/>
      </c>
      <c r="Q61" s="9" t="str">
        <f>VLOOKUP($A61,'Après-midi'!$A$2:$O$72,12,0)</f>
        <v/>
      </c>
      <c r="R61" s="7" t="str">
        <f>VLOOKUP($A61,Matin!$A$3:$O$72,13,0)</f>
        <v/>
      </c>
      <c r="S61" s="11" t="str">
        <f>VLOOKUP($A61,'Après-midi'!$A$2:$O$72,13,0)</f>
        <v/>
      </c>
      <c r="T61" s="8" t="str">
        <f>VLOOKUP($A61,Matin!$A$3:$O$72,14,0)</f>
        <v/>
      </c>
      <c r="U61" s="9" t="str">
        <f>VLOOKUP($A61,'Après-midi'!$A$2:$O$72,14,0)</f>
        <v/>
      </c>
      <c r="V61" s="7" t="str">
        <f>VLOOKUP($A61,Matin!$A$3:$O$72,15,0)</f>
        <v/>
      </c>
      <c r="W61" s="9" t="str">
        <f>VLOOKUP($A61,'Après-midi'!$A$2:$O$72,15,0)</f>
        <v/>
      </c>
    </row>
    <row r="62" spans="1:23">
      <c r="A62" s="93" t="s">
        <v>93</v>
      </c>
      <c r="B62" s="6" t="str">
        <f>VLOOKUP($A62,'Après-midi'!$A$2:$D$72,4,0)</f>
        <v>CE2</v>
      </c>
      <c r="C62" s="26">
        <f>VLOOKUP($A62,'Après-midi'!$A$2:$O$72,5,)</f>
        <v>0</v>
      </c>
      <c r="D62" s="31">
        <f>VLOOKUP(A62,Matin!$A$2:$O$72,6,0)</f>
        <v>1</v>
      </c>
      <c r="E62" s="9">
        <f>VLOOKUP(A62,'Après-midi'!$A$2:$O$72,6,0)</f>
        <v>1</v>
      </c>
      <c r="F62" s="8">
        <f>VLOOKUP(A62,Matin!$A$2:$O$72,7,0)</f>
        <v>1</v>
      </c>
      <c r="G62" s="9">
        <f>VLOOKUP(A62,'Après-midi'!$A$2:$O$72,7,0)</f>
        <v>1</v>
      </c>
      <c r="H62" s="7">
        <f>VLOOKUP(A62,Matin!$A$2:$O$72,8,0)</f>
        <v>1</v>
      </c>
      <c r="I62" s="11">
        <f>VLOOKUP(A62,'Après-midi'!$A$2:$O$72,8,0)</f>
        <v>1</v>
      </c>
      <c r="J62" s="8">
        <f>VLOOKUP(A62,Matin!$A$3:$O$72,9,0)</f>
        <v>1</v>
      </c>
      <c r="K62" s="9">
        <f>VLOOKUP(A62,'Après-midi'!$A$2:$O$72,9,0)</f>
        <v>1</v>
      </c>
      <c r="L62" s="7" t="str">
        <f>VLOOKUP(A62,Matin!$A$3:$O$72,10,0)</f>
        <v/>
      </c>
      <c r="M62" s="32" t="str">
        <f>VLOOKUP(A62,'Après-midi'!$A$2:$O$72,10,0)</f>
        <v/>
      </c>
      <c r="N62" s="7" t="str">
        <f>VLOOKUP(A62,Matin!$A$3:$O$72,11,0)</f>
        <v/>
      </c>
      <c r="O62" s="11" t="str">
        <f>VLOOKUP($A62,'Après-midi'!$A$2:$O$72,11,0)</f>
        <v/>
      </c>
      <c r="P62" s="8" t="str">
        <f>VLOOKUP($A62,Matin!$A$3:$O$72,12,0)</f>
        <v/>
      </c>
      <c r="Q62" s="9" t="str">
        <f>VLOOKUP($A62,'Après-midi'!$A$2:$O$72,12,0)</f>
        <v/>
      </c>
      <c r="R62" s="7" t="str">
        <f>VLOOKUP($A62,Matin!$A$3:$O$72,13,0)</f>
        <v/>
      </c>
      <c r="S62" s="11" t="str">
        <f>VLOOKUP($A62,'Après-midi'!$A$2:$O$72,13,0)</f>
        <v/>
      </c>
      <c r="T62" s="8" t="str">
        <f>VLOOKUP($A62,Matin!$A$3:$O$72,14,0)</f>
        <v/>
      </c>
      <c r="U62" s="9" t="str">
        <f>VLOOKUP($A62,'Après-midi'!$A$2:$O$72,14,0)</f>
        <v/>
      </c>
      <c r="V62" s="7" t="str">
        <f>VLOOKUP($A62,Matin!$A$3:$O$72,15,0)</f>
        <v/>
      </c>
      <c r="W62" s="9" t="str">
        <f>VLOOKUP($A62,'Après-midi'!$A$2:$O$72,15,0)</f>
        <v/>
      </c>
    </row>
    <row r="63" spans="1:23">
      <c r="A63" s="93" t="s">
        <v>94</v>
      </c>
      <c r="B63" s="6" t="str">
        <f>VLOOKUP($A63,'Après-midi'!$A$2:$D$72,4,0)</f>
        <v>CP</v>
      </c>
      <c r="C63" s="26">
        <f>VLOOKUP($A63,'Après-midi'!$A$2:$O$72,5,)</f>
        <v>0</v>
      </c>
      <c r="D63" s="31" t="str">
        <f>VLOOKUP(A63,Matin!$A$2:$O$72,6,0)</f>
        <v/>
      </c>
      <c r="E63" s="9" t="str">
        <f>VLOOKUP(A63,'Après-midi'!$A$2:$O$72,6,0)</f>
        <v/>
      </c>
      <c r="F63" s="8">
        <f>VLOOKUP(A63,Matin!$A$2:$O$72,7,0)</f>
        <v>1</v>
      </c>
      <c r="G63" s="9">
        <f>VLOOKUP(A63,'Après-midi'!$A$2:$O$72,7,0)</f>
        <v>1</v>
      </c>
      <c r="H63" s="7">
        <f>VLOOKUP(A63,Matin!$A$2:$O$72,8,0)</f>
        <v>1</v>
      </c>
      <c r="I63" s="11">
        <f>VLOOKUP(A63,'Après-midi'!$A$2:$O$72,8,0)</f>
        <v>1</v>
      </c>
      <c r="J63" s="8" t="str">
        <f>VLOOKUP(A63,Matin!$A$3:$O$72,9,0)</f>
        <v/>
      </c>
      <c r="K63" s="9" t="str">
        <f>VLOOKUP(A63,'Après-midi'!$A$2:$O$72,9,0)</f>
        <v/>
      </c>
      <c r="L63" s="7" t="str">
        <f>VLOOKUP(A63,Matin!$A$3:$O$72,10,0)</f>
        <v/>
      </c>
      <c r="M63" s="32" t="str">
        <f>VLOOKUP(A63,'Après-midi'!$A$2:$O$72,10,0)</f>
        <v/>
      </c>
      <c r="N63" s="7" t="str">
        <f>VLOOKUP(A63,Matin!$A$3:$O$72,11,0)</f>
        <v/>
      </c>
      <c r="O63" s="11" t="str">
        <f>VLOOKUP($A63,'Après-midi'!$A$2:$O$72,11,0)</f>
        <v/>
      </c>
      <c r="P63" s="8" t="str">
        <f>VLOOKUP($A63,Matin!$A$3:$O$72,12,0)</f>
        <v/>
      </c>
      <c r="Q63" s="9" t="str">
        <f>VLOOKUP($A63,'Après-midi'!$A$2:$O$72,12,0)</f>
        <v/>
      </c>
      <c r="R63" s="7" t="str">
        <f>VLOOKUP($A63,Matin!$A$3:$O$72,13,0)</f>
        <v/>
      </c>
      <c r="S63" s="11" t="str">
        <f>VLOOKUP($A63,'Après-midi'!$A$2:$O$72,13,0)</f>
        <v/>
      </c>
      <c r="T63" s="8" t="str">
        <f>VLOOKUP($A63,Matin!$A$3:$O$72,14,0)</f>
        <v/>
      </c>
      <c r="U63" s="9" t="str">
        <f>VLOOKUP($A63,'Après-midi'!$A$2:$O$72,14,0)</f>
        <v/>
      </c>
      <c r="V63" s="7" t="str">
        <f>VLOOKUP($A63,Matin!$A$3:$O$72,15,0)</f>
        <v/>
      </c>
      <c r="W63" s="9" t="str">
        <f>VLOOKUP($A63,'Après-midi'!$A$2:$O$72,15,0)</f>
        <v/>
      </c>
    </row>
    <row r="64" spans="1:23">
      <c r="A64" s="93" t="s">
        <v>95</v>
      </c>
      <c r="B64" s="6" t="str">
        <f>VLOOKUP($A64,'Après-midi'!$A$2:$D$72,4,0)</f>
        <v>CP</v>
      </c>
      <c r="C64" s="26">
        <f>VLOOKUP($A64,'Après-midi'!$A$2:$O$72,5,)</f>
        <v>0</v>
      </c>
      <c r="D64" s="31" t="str">
        <f>VLOOKUP(A64,Matin!$A$2:$O$72,6,0)</f>
        <v/>
      </c>
      <c r="E64" s="9" t="str">
        <f>VLOOKUP(A64,'Après-midi'!$A$2:$O$72,6,0)</f>
        <v/>
      </c>
      <c r="F64" s="8">
        <f>VLOOKUP(A64,Matin!$A$2:$O$72,7,0)</f>
        <v>1</v>
      </c>
      <c r="G64" s="9">
        <f>VLOOKUP(A64,'Après-midi'!$A$2:$O$72,7,0)</f>
        <v>1</v>
      </c>
      <c r="H64" s="7">
        <f>VLOOKUP(A64,Matin!$A$2:$O$72,8,0)</f>
        <v>1</v>
      </c>
      <c r="I64" s="11">
        <f>VLOOKUP(A64,'Après-midi'!$A$2:$O$72,8,0)</f>
        <v>1</v>
      </c>
      <c r="J64" s="8" t="str">
        <f>VLOOKUP(A64,Matin!$A$3:$O$72,9,0)</f>
        <v/>
      </c>
      <c r="K64" s="9" t="str">
        <f>VLOOKUP(A64,'Après-midi'!$A$2:$O$72,9,0)</f>
        <v/>
      </c>
      <c r="L64" s="7" t="str">
        <f>VLOOKUP(A64,Matin!$A$3:$O$72,10,0)</f>
        <v/>
      </c>
      <c r="M64" s="32" t="str">
        <f>VLOOKUP(A64,'Après-midi'!$A$2:$O$72,10,0)</f>
        <v/>
      </c>
      <c r="N64" s="7" t="str">
        <f>VLOOKUP(A64,Matin!$A$3:$O$72,11,0)</f>
        <v/>
      </c>
      <c r="O64" s="11" t="str">
        <f>VLOOKUP($A64,'Après-midi'!$A$2:$O$72,11,0)</f>
        <v/>
      </c>
      <c r="P64" s="8" t="str">
        <f>VLOOKUP($A64,Matin!$A$3:$O$72,12,0)</f>
        <v/>
      </c>
      <c r="Q64" s="9" t="str">
        <f>VLOOKUP($A64,'Après-midi'!$A$2:$O$72,12,0)</f>
        <v/>
      </c>
      <c r="R64" s="7" t="str">
        <f>VLOOKUP($A64,Matin!$A$3:$O$72,13,0)</f>
        <v/>
      </c>
      <c r="S64" s="11" t="str">
        <f>VLOOKUP($A64,'Après-midi'!$A$2:$O$72,13,0)</f>
        <v/>
      </c>
      <c r="T64" s="8" t="str">
        <f>VLOOKUP($A64,Matin!$A$3:$O$72,14,0)</f>
        <v/>
      </c>
      <c r="U64" s="9" t="str">
        <f>VLOOKUP($A64,'Après-midi'!$A$2:$O$72,14,0)</f>
        <v/>
      </c>
      <c r="V64" s="7" t="str">
        <f>VLOOKUP($A64,Matin!$A$3:$O$72,15,0)</f>
        <v/>
      </c>
      <c r="W64" s="9" t="str">
        <f>VLOOKUP($A64,'Après-midi'!$A$2:$O$72,15,0)</f>
        <v/>
      </c>
    </row>
    <row r="65" spans="1:23">
      <c r="A65" s="93" t="s">
        <v>96</v>
      </c>
      <c r="B65" s="6" t="str">
        <f>VLOOKUP($A65,'Après-midi'!$A$2:$D$72,4,0)</f>
        <v>CP</v>
      </c>
      <c r="C65" s="26" t="str">
        <f>VLOOKUP($A65,'Après-midi'!$A$2:$O$72,5,)</f>
        <v>SP</v>
      </c>
      <c r="D65" s="31">
        <f>VLOOKUP(A65,Matin!$A$2:$O$72,6,0)</f>
        <v>1</v>
      </c>
      <c r="E65" s="9" t="str">
        <f>VLOOKUP(A65,'Après-midi'!$A$2:$O$72,6,0)</f>
        <v/>
      </c>
      <c r="F65" s="8" t="str">
        <f>VLOOKUP(A65,Matin!$A$2:$O$72,7,0)</f>
        <v/>
      </c>
      <c r="G65" s="9" t="str">
        <f>VLOOKUP(A65,'Après-midi'!$A$2:$O$72,7,0)</f>
        <v/>
      </c>
      <c r="H65" s="7">
        <f>VLOOKUP(A65,Matin!$A$2:$O$72,8,0)</f>
        <v>1</v>
      </c>
      <c r="I65" s="11">
        <f>VLOOKUP(A65,'Après-midi'!$A$2:$O$72,8,0)</f>
        <v>1</v>
      </c>
      <c r="J65" s="8">
        <f>VLOOKUP(A65,Matin!$A$3:$O$72,9,0)</f>
        <v>1</v>
      </c>
      <c r="K65" s="9">
        <f>VLOOKUP(A65,'Après-midi'!$A$2:$O$72,9,0)</f>
        <v>1</v>
      </c>
      <c r="L65" s="7">
        <f>VLOOKUP(A65,Matin!$A$3:$O$72,10,0)</f>
        <v>1</v>
      </c>
      <c r="M65" s="32">
        <f>VLOOKUP(A65,'Après-midi'!$A$2:$O$72,10,0)</f>
        <v>1</v>
      </c>
      <c r="N65" s="7" t="str">
        <f>VLOOKUP(A65,Matin!$A$3:$O$72,11,0)</f>
        <v/>
      </c>
      <c r="O65" s="11" t="str">
        <f>VLOOKUP($A65,'Après-midi'!$A$2:$O$72,11,0)</f>
        <v/>
      </c>
      <c r="P65" s="8" t="str">
        <f>VLOOKUP($A65,Matin!$A$3:$O$72,12,0)</f>
        <v/>
      </c>
      <c r="Q65" s="9" t="str">
        <f>VLOOKUP($A65,'Après-midi'!$A$2:$O$72,12,0)</f>
        <v/>
      </c>
      <c r="R65" s="7" t="str">
        <f>VLOOKUP($A65,Matin!$A$3:$O$72,13,0)</f>
        <v/>
      </c>
      <c r="S65" s="11" t="str">
        <f>VLOOKUP($A65,'Après-midi'!$A$2:$O$72,13,0)</f>
        <v/>
      </c>
      <c r="T65" s="8" t="str">
        <f>VLOOKUP($A65,Matin!$A$3:$O$72,14,0)</f>
        <v/>
      </c>
      <c r="U65" s="9" t="str">
        <f>VLOOKUP($A65,'Après-midi'!$A$2:$O$72,14,0)</f>
        <v/>
      </c>
      <c r="V65" s="7" t="str">
        <f>VLOOKUP($A65,Matin!$A$3:$O$72,15,0)</f>
        <v/>
      </c>
      <c r="W65" s="9" t="str">
        <f>VLOOKUP($A65,'Après-midi'!$A$2:$O$72,15,0)</f>
        <v/>
      </c>
    </row>
    <row r="66" spans="1:23">
      <c r="A66" s="93" t="s">
        <v>97</v>
      </c>
      <c r="B66" s="6" t="str">
        <f>VLOOKUP($A66,'Après-midi'!$A$2:$D$72,4,0)</f>
        <v>CE2</v>
      </c>
      <c r="C66" s="26" t="str">
        <f>VLOOKUP($A66,'Après-midi'!$A$2:$O$72,5,)</f>
        <v>SP</v>
      </c>
      <c r="D66" s="31">
        <f>VLOOKUP(A66,Matin!$A$2:$O$72,6,0)</f>
        <v>1</v>
      </c>
      <c r="E66" s="9">
        <f>VLOOKUP(A66,'Après-midi'!$A$2:$O$72,6,0)</f>
        <v>1</v>
      </c>
      <c r="F66" s="8">
        <f>VLOOKUP(A66,Matin!$A$2:$O$72,7,0)</f>
        <v>1</v>
      </c>
      <c r="G66" s="9">
        <f>VLOOKUP(A66,'Après-midi'!$A$2:$O$72,7,0)</f>
        <v>1</v>
      </c>
      <c r="H66" s="7">
        <f>VLOOKUP(A66,Matin!$A$2:$O$72,8,0)</f>
        <v>1</v>
      </c>
      <c r="I66" s="11">
        <f>VLOOKUP(A66,'Après-midi'!$A$2:$O$72,8,0)</f>
        <v>1</v>
      </c>
      <c r="J66" s="8">
        <f>VLOOKUP(A66,Matin!$A$3:$O$72,9,0)</f>
        <v>1</v>
      </c>
      <c r="K66" s="9">
        <f>VLOOKUP(A66,'Après-midi'!$A$2:$O$72,9,0)</f>
        <v>1</v>
      </c>
      <c r="L66" s="7">
        <f>VLOOKUP(A66,Matin!$A$3:$O$72,10,0)</f>
        <v>1</v>
      </c>
      <c r="M66" s="32">
        <f>VLOOKUP(A66,'Après-midi'!$A$2:$O$72,10,0)</f>
        <v>1</v>
      </c>
      <c r="N66" s="7">
        <f>VLOOKUP(A66,Matin!$A$3:$O$72,11,0)</f>
        <v>1</v>
      </c>
      <c r="O66" s="11">
        <f>VLOOKUP($A66,'Après-midi'!$A$2:$O$72,11,0)</f>
        <v>1</v>
      </c>
      <c r="P66" s="8">
        <f>VLOOKUP($A66,Matin!$A$3:$O$72,12,0)</f>
        <v>1</v>
      </c>
      <c r="Q66" s="9">
        <f>VLOOKUP($A66,'Après-midi'!$A$2:$O$72,12,0)</f>
        <v>1</v>
      </c>
      <c r="R66" s="7">
        <f>VLOOKUP($A66,Matin!$A$3:$O$72,13,0)</f>
        <v>1</v>
      </c>
      <c r="S66" s="11">
        <f>VLOOKUP($A66,'Après-midi'!$A$2:$O$72,13,0)</f>
        <v>1</v>
      </c>
      <c r="T66" s="8">
        <f>VLOOKUP($A66,Matin!$A$3:$O$72,14,0)</f>
        <v>1</v>
      </c>
      <c r="U66" s="9">
        <f>VLOOKUP($A66,'Après-midi'!$A$2:$O$72,14,0)</f>
        <v>1</v>
      </c>
      <c r="V66" s="7">
        <f>VLOOKUP($A66,Matin!$A$3:$O$72,15,0)</f>
        <v>1</v>
      </c>
      <c r="W66" s="9">
        <f>VLOOKUP($A66,'Après-midi'!$A$2:$O$72,15,0)</f>
        <v>1</v>
      </c>
    </row>
    <row r="67" spans="1:23">
      <c r="A67" s="93" t="s">
        <v>98</v>
      </c>
      <c r="B67" s="6" t="str">
        <f>VLOOKUP($A67,'Après-midi'!$A$2:$D$72,4,0)</f>
        <v>CP</v>
      </c>
      <c r="C67" s="26">
        <f>VLOOKUP($A67,'Après-midi'!$A$2:$O$72,5,)</f>
        <v>0</v>
      </c>
      <c r="D67" s="31">
        <f>VLOOKUP(A67,Matin!$A$2:$O$72,6,0)</f>
        <v>1</v>
      </c>
      <c r="E67" s="9">
        <f>VLOOKUP(A67,'Après-midi'!$A$2:$O$72,6,0)</f>
        <v>1</v>
      </c>
      <c r="F67" s="8">
        <f>VLOOKUP(A67,Matin!$A$2:$O$72,7,0)</f>
        <v>1</v>
      </c>
      <c r="G67" s="9">
        <f>VLOOKUP(A67,'Après-midi'!$A$2:$O$72,7,0)</f>
        <v>1</v>
      </c>
      <c r="H67" s="7">
        <f>VLOOKUP(A67,Matin!$A$2:$O$72,8,0)</f>
        <v>1</v>
      </c>
      <c r="I67" s="11">
        <f>VLOOKUP(A67,'Après-midi'!$A$2:$O$72,8,0)</f>
        <v>1</v>
      </c>
      <c r="J67" s="8">
        <f>VLOOKUP(A67,Matin!$A$3:$O$72,9,0)</f>
        <v>1</v>
      </c>
      <c r="K67" s="9">
        <f>VLOOKUP(A67,'Après-midi'!$A$2:$O$72,9,0)</f>
        <v>1</v>
      </c>
      <c r="L67" s="7">
        <f>VLOOKUP(A67,Matin!$A$3:$O$72,10,0)</f>
        <v>1</v>
      </c>
      <c r="M67" s="32">
        <f>VLOOKUP(A67,'Après-midi'!$A$2:$O$72,10,0)</f>
        <v>1</v>
      </c>
      <c r="N67" s="7" t="str">
        <f>VLOOKUP(A67,Matin!$A$3:$O$72,11,0)</f>
        <v/>
      </c>
      <c r="O67" s="11" t="str">
        <f>VLOOKUP($A67,'Après-midi'!$A$2:$O$72,11,0)</f>
        <v/>
      </c>
      <c r="P67" s="8" t="str">
        <f>VLOOKUP($A67,Matin!$A$3:$O$72,12,0)</f>
        <v/>
      </c>
      <c r="Q67" s="9" t="str">
        <f>VLOOKUP($A67,'Après-midi'!$A$2:$O$72,12,0)</f>
        <v/>
      </c>
      <c r="R67" s="7" t="str">
        <f>VLOOKUP($A67,Matin!$A$3:$O$72,13,0)</f>
        <v/>
      </c>
      <c r="S67" s="11" t="str">
        <f>VLOOKUP($A67,'Après-midi'!$A$2:$O$72,13,0)</f>
        <v/>
      </c>
      <c r="T67" s="8" t="str">
        <f>VLOOKUP($A67,Matin!$A$3:$O$72,14,0)</f>
        <v/>
      </c>
      <c r="U67" s="9" t="str">
        <f>VLOOKUP($A67,'Après-midi'!$A$2:$O$72,14,0)</f>
        <v/>
      </c>
      <c r="V67" s="7" t="str">
        <f>VLOOKUP($A67,Matin!$A$3:$O$72,15,0)</f>
        <v/>
      </c>
      <c r="W67" s="9" t="str">
        <f>VLOOKUP($A67,'Après-midi'!$A$2:$O$72,15,0)</f>
        <v/>
      </c>
    </row>
    <row r="68" spans="1:23">
      <c r="A68" s="93" t="s">
        <v>99</v>
      </c>
      <c r="B68" s="6" t="str">
        <f>VLOOKUP($A68,'Après-midi'!$A$2:$D$72,4,0)</f>
        <v>CE2</v>
      </c>
      <c r="C68" s="26" t="str">
        <f>VLOOKUP($A68,'Après-midi'!$A$2:$O$72,5,)</f>
        <v>SP</v>
      </c>
      <c r="D68" s="31">
        <f>VLOOKUP(A68,Matin!$A$2:$O$72,6,0)</f>
        <v>1</v>
      </c>
      <c r="E68" s="9">
        <f>VLOOKUP(A68,'Après-midi'!$A$2:$O$72,6,0)</f>
        <v>1</v>
      </c>
      <c r="F68" s="8" t="str">
        <f>VLOOKUP(A68,Matin!$A$2:$O$72,7,0)</f>
        <v/>
      </c>
      <c r="G68" s="9" t="str">
        <f>VLOOKUP(A68,'Après-midi'!$A$2:$O$72,7,0)</f>
        <v/>
      </c>
      <c r="H68" s="7">
        <f>VLOOKUP(A68,Matin!$A$2:$O$72,8,0)</f>
        <v>1</v>
      </c>
      <c r="I68" s="11">
        <f>VLOOKUP(A68,'Après-midi'!$A$2:$O$72,8,0)</f>
        <v>1</v>
      </c>
      <c r="J68" s="8" t="str">
        <f>VLOOKUP(A68,Matin!$A$3:$O$72,9,0)</f>
        <v/>
      </c>
      <c r="K68" s="9" t="str">
        <f>VLOOKUP(A68,'Après-midi'!$A$2:$O$72,9,0)</f>
        <v/>
      </c>
      <c r="L68" s="7" t="str">
        <f>VLOOKUP(A68,Matin!$A$3:$O$72,10,0)</f>
        <v/>
      </c>
      <c r="M68" s="32" t="str">
        <f>VLOOKUP(A68,'Après-midi'!$A$2:$O$72,10,0)</f>
        <v/>
      </c>
      <c r="N68" s="7" t="str">
        <f>VLOOKUP(A68,Matin!$A$3:$O$72,11,0)</f>
        <v/>
      </c>
      <c r="O68" s="11" t="str">
        <f>VLOOKUP($A68,'Après-midi'!$A$2:$O$72,11,0)</f>
        <v/>
      </c>
      <c r="P68" s="8" t="str">
        <f>VLOOKUP($A68,Matin!$A$3:$O$72,12,0)</f>
        <v/>
      </c>
      <c r="Q68" s="9" t="str">
        <f>VLOOKUP($A68,'Après-midi'!$A$2:$O$72,12,0)</f>
        <v/>
      </c>
      <c r="R68" s="7" t="str">
        <f>VLOOKUP($A68,Matin!$A$3:$O$72,13,0)</f>
        <v/>
      </c>
      <c r="S68" s="11" t="str">
        <f>VLOOKUP($A68,'Après-midi'!$A$2:$O$72,13,0)</f>
        <v/>
      </c>
      <c r="T68" s="8" t="str">
        <f>VLOOKUP($A68,Matin!$A$3:$O$72,14,0)</f>
        <v/>
      </c>
      <c r="U68" s="9" t="str">
        <f>VLOOKUP($A68,'Après-midi'!$A$2:$O$72,14,0)</f>
        <v/>
      </c>
      <c r="V68" s="7" t="str">
        <f>VLOOKUP($A68,Matin!$A$3:$O$72,15,0)</f>
        <v/>
      </c>
      <c r="W68" s="9" t="str">
        <f>VLOOKUP($A68,'Après-midi'!$A$2:$O$72,15,0)</f>
        <v/>
      </c>
    </row>
    <row r="69" spans="1:23">
      <c r="A69" s="93" t="s">
        <v>100</v>
      </c>
      <c r="B69" s="6" t="str">
        <f>VLOOKUP($A69,'Après-midi'!$A$2:$D$72,4,0)</f>
        <v>CE1</v>
      </c>
      <c r="C69" s="26" t="str">
        <f>VLOOKUP($A69,'Après-midi'!$A$2:$O$72,5,)</f>
        <v>SP</v>
      </c>
      <c r="D69" s="31">
        <f>VLOOKUP(A69,Matin!$A$2:$O$72,6,0)</f>
        <v>1</v>
      </c>
      <c r="E69" s="9">
        <f>VLOOKUP(A69,'Après-midi'!$A$2:$O$72,6,0)</f>
        <v>1</v>
      </c>
      <c r="F69" s="8">
        <f>VLOOKUP(A69,Matin!$A$2:$O$72,7,0)</f>
        <v>1</v>
      </c>
      <c r="G69" s="9">
        <f>VLOOKUP(A69,'Après-midi'!$A$2:$O$72,7,0)</f>
        <v>1</v>
      </c>
      <c r="H69" s="7">
        <f>VLOOKUP(A69,Matin!$A$2:$O$72,8,0)</f>
        <v>1</v>
      </c>
      <c r="I69" s="11">
        <f>VLOOKUP(A69,'Après-midi'!$A$2:$O$72,8,0)</f>
        <v>1</v>
      </c>
      <c r="J69" s="8" t="str">
        <f>VLOOKUP(A69,Matin!$A$3:$O$72,9,0)</f>
        <v/>
      </c>
      <c r="K69" s="9" t="str">
        <f>VLOOKUP(A69,'Après-midi'!$A$2:$O$72,9,0)</f>
        <v/>
      </c>
      <c r="L69" s="7" t="str">
        <f>VLOOKUP(A69,Matin!$A$3:$O$72,10,0)</f>
        <v/>
      </c>
      <c r="M69" s="32" t="str">
        <f>VLOOKUP(A69,'Après-midi'!$A$2:$O$72,10,0)</f>
        <v/>
      </c>
      <c r="N69" s="7" t="str">
        <f>VLOOKUP(A69,Matin!$A$3:$O$72,11,0)</f>
        <v/>
      </c>
      <c r="O69" s="11" t="str">
        <f>VLOOKUP($A69,'Après-midi'!$A$2:$O$72,11,0)</f>
        <v/>
      </c>
      <c r="P69" s="8" t="str">
        <f>VLOOKUP($A69,Matin!$A$3:$O$72,12,0)</f>
        <v/>
      </c>
      <c r="Q69" s="9" t="str">
        <f>VLOOKUP($A69,'Après-midi'!$A$2:$O$72,12,0)</f>
        <v/>
      </c>
      <c r="R69" s="7" t="str">
        <f>VLOOKUP($A69,Matin!$A$3:$O$72,13,0)</f>
        <v/>
      </c>
      <c r="S69" s="11" t="str">
        <f>VLOOKUP($A69,'Après-midi'!$A$2:$O$72,13,0)</f>
        <v/>
      </c>
      <c r="T69" s="8" t="str">
        <f>VLOOKUP($A69,Matin!$A$3:$O$72,14,0)</f>
        <v/>
      </c>
      <c r="U69" s="9" t="str">
        <f>VLOOKUP($A69,'Après-midi'!$A$2:$O$72,14,0)</f>
        <v/>
      </c>
      <c r="V69" s="7" t="str">
        <f>VLOOKUP($A69,Matin!$A$3:$O$72,15,0)</f>
        <v/>
      </c>
      <c r="W69" s="9" t="str">
        <f>VLOOKUP($A69,'Après-midi'!$A$2:$O$72,15,0)</f>
        <v/>
      </c>
    </row>
    <row r="70" spans="1:23">
      <c r="A70" s="93" t="s">
        <v>101</v>
      </c>
      <c r="B70" s="6" t="str">
        <f>VLOOKUP($A70,'Après-midi'!$A$2:$D$72,4,0)</f>
        <v>CM1</v>
      </c>
      <c r="C70" s="26" t="str">
        <f>VLOOKUP($A70,'Après-midi'!$A$2:$O$72,5,)</f>
        <v>SP</v>
      </c>
      <c r="D70" s="31">
        <f>VLOOKUP(A70,Matin!$A$2:$O$72,6,0)</f>
        <v>1</v>
      </c>
      <c r="E70" s="9">
        <f>VLOOKUP(A70,'Après-midi'!$A$2:$O$72,6,0)</f>
        <v>1</v>
      </c>
      <c r="F70" s="8" t="str">
        <f>VLOOKUP(A70,Matin!$A$2:$O$72,7,0)</f>
        <v/>
      </c>
      <c r="G70" s="9" t="str">
        <f>VLOOKUP(A70,'Après-midi'!$A$2:$O$72,7,0)</f>
        <v/>
      </c>
      <c r="H70" s="7">
        <f>VLOOKUP(A70,Matin!$A$2:$O$72,8,0)</f>
        <v>1</v>
      </c>
      <c r="I70" s="11">
        <f>VLOOKUP(A70,'Après-midi'!$A$2:$O$72,8,0)</f>
        <v>1</v>
      </c>
      <c r="J70" s="8">
        <f>VLOOKUP(A70,Matin!$A$3:$O$72,9,0)</f>
        <v>1</v>
      </c>
      <c r="K70" s="9">
        <f>VLOOKUP(A70,'Après-midi'!$A$2:$O$72,9,0)</f>
        <v>1</v>
      </c>
      <c r="L70" s="7">
        <f>VLOOKUP(A70,Matin!$A$3:$O$72,10,0)</f>
        <v>1</v>
      </c>
      <c r="M70" s="32">
        <f>VLOOKUP(A70,'Après-midi'!$A$2:$O$72,10,0)</f>
        <v>1</v>
      </c>
      <c r="N70" s="7">
        <f>VLOOKUP(A70,Matin!$A$3:$O$72,11,0)</f>
        <v>1</v>
      </c>
      <c r="O70" s="11">
        <f>VLOOKUP($A70,'Après-midi'!$A$2:$O$72,11,0)</f>
        <v>1</v>
      </c>
      <c r="P70" s="8">
        <f>VLOOKUP($A70,Matin!$A$3:$O$72,12,0)</f>
        <v>1</v>
      </c>
      <c r="Q70" s="9">
        <f>VLOOKUP($A70,'Après-midi'!$A$2:$O$72,12,0)</f>
        <v>1</v>
      </c>
      <c r="R70" s="7">
        <f>VLOOKUP($A70,Matin!$A$3:$O$72,13,0)</f>
        <v>1</v>
      </c>
      <c r="S70" s="11">
        <f>VLOOKUP($A70,'Après-midi'!$A$2:$O$72,13,0)</f>
        <v>1</v>
      </c>
      <c r="T70" s="8">
        <f>VLOOKUP($A70,Matin!$A$3:$O$72,14,0)</f>
        <v>1</v>
      </c>
      <c r="U70" s="9">
        <f>VLOOKUP($A70,'Après-midi'!$A$2:$O$72,14,0)</f>
        <v>1</v>
      </c>
      <c r="V70" s="7">
        <f>VLOOKUP($A70,Matin!$A$3:$O$72,15,0)</f>
        <v>1</v>
      </c>
      <c r="W70" s="9">
        <f>VLOOKUP($A70,'Après-midi'!$A$2:$O$72,15,0)</f>
        <v>1</v>
      </c>
    </row>
    <row r="71" spans="1:23">
      <c r="A71" s="93" t="s">
        <v>102</v>
      </c>
      <c r="B71" s="6" t="str">
        <f>VLOOKUP($A71,'Après-midi'!$A$2:$D$72,4,0)</f>
        <v>CP</v>
      </c>
      <c r="C71" s="26" t="str">
        <f>VLOOKUP($A71,'Après-midi'!$A$2:$O$72,5,)</f>
        <v>SP</v>
      </c>
      <c r="D71" s="31">
        <f>VLOOKUP(A71,Matin!$A$2:$O$72,6,0)</f>
        <v>1</v>
      </c>
      <c r="E71" s="9">
        <f>VLOOKUP(A71,'Après-midi'!$A$2:$O$72,6,0)</f>
        <v>1</v>
      </c>
      <c r="F71" s="8" t="str">
        <f>VLOOKUP(A71,Matin!$A$2:$O$72,7,0)</f>
        <v/>
      </c>
      <c r="G71" s="9" t="str">
        <f>VLOOKUP(A71,'Après-midi'!$A$2:$O$72,7,0)</f>
        <v/>
      </c>
      <c r="H71" s="7">
        <f>VLOOKUP(A71,Matin!$A$2:$O$72,8,0)</f>
        <v>1</v>
      </c>
      <c r="I71" s="11">
        <f>VLOOKUP(A71,'Après-midi'!$A$2:$O$72,8,0)</f>
        <v>1</v>
      </c>
      <c r="J71" s="8">
        <f>VLOOKUP(A71,Matin!$A$3:$O$72,9,0)</f>
        <v>1</v>
      </c>
      <c r="K71" s="9">
        <f>VLOOKUP(A71,'Après-midi'!$A$2:$O$72,9,0)</f>
        <v>1</v>
      </c>
      <c r="L71" s="7">
        <f>VLOOKUP(A71,Matin!$A$3:$O$72,10,0)</f>
        <v>1</v>
      </c>
      <c r="M71" s="32">
        <f>VLOOKUP(A71,'Après-midi'!$A$2:$O$72,10,0)</f>
        <v>1</v>
      </c>
      <c r="N71" s="7">
        <f>VLOOKUP(A71,Matin!$A$3:$O$72,11,0)</f>
        <v>1</v>
      </c>
      <c r="O71" s="11">
        <f>VLOOKUP($A71,'Après-midi'!$A$2:$O$72,11,0)</f>
        <v>1</v>
      </c>
      <c r="P71" s="8">
        <f>VLOOKUP($A71,Matin!$A$3:$O$72,12,0)</f>
        <v>1</v>
      </c>
      <c r="Q71" s="9">
        <f>VLOOKUP($A71,'Après-midi'!$A$2:$O$72,12,0)</f>
        <v>1</v>
      </c>
      <c r="R71" s="7">
        <f>VLOOKUP($A71,Matin!$A$3:$O$72,13,0)</f>
        <v>1</v>
      </c>
      <c r="S71" s="11">
        <f>VLOOKUP($A71,'Après-midi'!$A$2:$O$72,13,0)</f>
        <v>1</v>
      </c>
      <c r="T71" s="8">
        <f>VLOOKUP($A71,Matin!$A$3:$O$72,14,0)</f>
        <v>1</v>
      </c>
      <c r="U71" s="9">
        <f>VLOOKUP($A71,'Après-midi'!$A$2:$O$72,14,0)</f>
        <v>1</v>
      </c>
      <c r="V71" s="7">
        <f>VLOOKUP($A71,Matin!$A$3:$O$72,15,0)</f>
        <v>1</v>
      </c>
      <c r="W71" s="9">
        <f>VLOOKUP($A71,'Après-midi'!$A$2:$O$72,15,0)</f>
        <v>1</v>
      </c>
    </row>
    <row r="72" spans="1:23">
      <c r="A72" s="93" t="s">
        <v>103</v>
      </c>
      <c r="B72" s="6" t="str">
        <f>VLOOKUP($A72,'Après-midi'!$A$2:$D$72,4,0)</f>
        <v>CM2</v>
      </c>
      <c r="C72" s="26">
        <f>VLOOKUP($A72,'Après-midi'!$A$2:$O$72,5,)</f>
        <v>0</v>
      </c>
      <c r="D72" s="31">
        <f>VLOOKUP(A72,Matin!$A$2:$O$72,6,0)</f>
        <v>1</v>
      </c>
      <c r="E72" s="9">
        <f>VLOOKUP(A72,'Après-midi'!$A$2:$O$72,6,0)</f>
        <v>1</v>
      </c>
      <c r="F72" s="8">
        <f>VLOOKUP(A72,Matin!$A$2:$O$72,7,0)</f>
        <v>1</v>
      </c>
      <c r="G72" s="9">
        <f>VLOOKUP(A72,'Après-midi'!$A$2:$O$72,7,0)</f>
        <v>1</v>
      </c>
      <c r="H72" s="7">
        <f>VLOOKUP(A72,Matin!$A$2:$O$72,8,0)</f>
        <v>1</v>
      </c>
      <c r="I72" s="11">
        <f>VLOOKUP(A72,'Après-midi'!$A$2:$O$72,8,0)</f>
        <v>1</v>
      </c>
      <c r="J72" s="8" t="str">
        <f>VLOOKUP(A72,Matin!$A$3:$O$72,9,0)</f>
        <v/>
      </c>
      <c r="K72" s="9" t="str">
        <f>VLOOKUP(A72,'Après-midi'!$A$2:$O$72,9,0)</f>
        <v/>
      </c>
      <c r="L72" s="7" t="str">
        <f>VLOOKUP(A72,Matin!$A$3:$O$72,10,0)</f>
        <v/>
      </c>
      <c r="M72" s="32" t="str">
        <f>VLOOKUP(A72,'Après-midi'!$A$2:$O$72,10,0)</f>
        <v/>
      </c>
      <c r="N72" s="7">
        <f>VLOOKUP(A72,Matin!$A$3:$O$72,11,0)</f>
        <v>1</v>
      </c>
      <c r="O72" s="11">
        <f>VLOOKUP($A72,'Après-midi'!$A$2:$O$72,11,0)</f>
        <v>1</v>
      </c>
      <c r="P72" s="8">
        <f>VLOOKUP($A72,Matin!$A$3:$O$72,12,0)</f>
        <v>1</v>
      </c>
      <c r="Q72" s="9">
        <f>VLOOKUP($A72,'Après-midi'!$A$2:$O$72,12,0)</f>
        <v>1</v>
      </c>
      <c r="R72" s="7" t="str">
        <f>VLOOKUP($A72,Matin!$A$3:$O$72,13,0)</f>
        <v/>
      </c>
      <c r="S72" s="11" t="str">
        <f>VLOOKUP($A72,'Après-midi'!$A$2:$O$72,13,0)</f>
        <v/>
      </c>
      <c r="T72" s="8" t="str">
        <f>VLOOKUP($A72,Matin!$A$3:$O$72,14,0)</f>
        <v/>
      </c>
      <c r="U72" s="9" t="str">
        <f>VLOOKUP($A72,'Après-midi'!$A$2:$O$72,14,0)</f>
        <v/>
      </c>
      <c r="V72" s="7">
        <f>VLOOKUP($A72,Matin!$A$3:$O$72,15,0)</f>
        <v>1</v>
      </c>
      <c r="W72" s="9">
        <f>VLOOKUP($A72,'Après-midi'!$A$2:$O$72,15,0)</f>
        <v>1</v>
      </c>
    </row>
    <row r="73" spans="1:23" ht="15.75" thickBot="1">
      <c r="A73" s="93" t="s">
        <v>104</v>
      </c>
      <c r="B73" s="10" t="str">
        <f>VLOOKUP($A73,'Après-midi'!$A$2:$D$72,4,0)</f>
        <v>CP</v>
      </c>
      <c r="C73" s="34">
        <f>VLOOKUP($A73,'Après-midi'!$A$2:$O$72,5,)</f>
        <v>0</v>
      </c>
      <c r="D73" s="35">
        <f>VLOOKUP(A73,Matin!$A$2:$O$72,6,0)</f>
        <v>1</v>
      </c>
      <c r="E73" s="36">
        <f>VLOOKUP(A73,'Après-midi'!$A$2:$O$72,6,0)</f>
        <v>1</v>
      </c>
      <c r="F73" s="37">
        <f>VLOOKUP(A73,Matin!$A$2:$O$72,7,0)</f>
        <v>1</v>
      </c>
      <c r="G73" s="36">
        <f>VLOOKUP(A73,'Après-midi'!$A$2:$O$72,7,0)</f>
        <v>1</v>
      </c>
      <c r="H73" s="38">
        <f>VLOOKUP(A73,Matin!$A$2:$O$72,8,0)</f>
        <v>1</v>
      </c>
      <c r="I73" s="39">
        <f>VLOOKUP(A73,'Après-midi'!$A$2:$O$72,8,0)</f>
        <v>1</v>
      </c>
      <c r="J73" s="37">
        <f>VLOOKUP(A73,Matin!$A$3:$O$72,9,0)</f>
        <v>1</v>
      </c>
      <c r="K73" s="36">
        <f>VLOOKUP(A73,'Après-midi'!$A$2:$O$72,9,0)</f>
        <v>1</v>
      </c>
      <c r="L73" s="38">
        <f>VLOOKUP(A73,Matin!$A$3:$O$72,10,0)</f>
        <v>1</v>
      </c>
      <c r="M73" s="40">
        <f>VLOOKUP(A73,'Après-midi'!$A$2:$O$72,10,0)</f>
        <v>1</v>
      </c>
      <c r="N73" s="38" t="str">
        <f>VLOOKUP(A73,Matin!$A$3:$O$72,11,0)</f>
        <v/>
      </c>
      <c r="O73" s="39" t="str">
        <f>VLOOKUP($A73,'Après-midi'!$A$2:$O$72,11,0)</f>
        <v/>
      </c>
      <c r="P73" s="37" t="str">
        <f>VLOOKUP($A73,Matin!$A$3:$O$72,12,0)</f>
        <v/>
      </c>
      <c r="Q73" s="36" t="str">
        <f>VLOOKUP($A73,'Après-midi'!$A$2:$O$72,12,0)</f>
        <v/>
      </c>
      <c r="R73" s="38" t="str">
        <f>VLOOKUP($A73,Matin!$A$3:$O$72,13,0)</f>
        <v/>
      </c>
      <c r="S73" s="39" t="str">
        <f>VLOOKUP($A73,'Après-midi'!$A$2:$O$72,13,0)</f>
        <v/>
      </c>
      <c r="T73" s="37" t="str">
        <f>VLOOKUP($A73,Matin!$A$3:$O$72,14,0)</f>
        <v/>
      </c>
      <c r="U73" s="36" t="str">
        <f>VLOOKUP($A73,'Après-midi'!$A$2:$O$72,14,0)</f>
        <v/>
      </c>
      <c r="V73" s="38" t="str">
        <f>VLOOKUP($A73,Matin!$A$3:$O$72,15,0)</f>
        <v/>
      </c>
      <c r="W73" s="36" t="str">
        <f>VLOOKUP($A73,'Après-midi'!$A$2:$O$72,15,0)</f>
        <v/>
      </c>
    </row>
    <row r="74" spans="1:23" s="41" customFormat="1" ht="19.5" thickBot="1">
      <c r="C74" s="42" t="s">
        <v>26</v>
      </c>
      <c r="D74" s="43">
        <f>SUBTOTAL(9,D3:D73)</f>
        <v>52</v>
      </c>
      <c r="E74" s="44">
        <f>SUBTOTAL(9,E3:E73)</f>
        <v>52</v>
      </c>
      <c r="F74" s="43">
        <f t="shared" ref="F74:W74" si="0">SUBTOTAL(9,F3:F73)</f>
        <v>52</v>
      </c>
      <c r="G74" s="44">
        <f t="shared" si="0"/>
        <v>52</v>
      </c>
      <c r="H74" s="43">
        <f t="shared" si="0"/>
        <v>48</v>
      </c>
      <c r="I74" s="44">
        <f t="shared" si="0"/>
        <v>48</v>
      </c>
      <c r="J74" s="45">
        <f t="shared" si="0"/>
        <v>44</v>
      </c>
      <c r="K74" s="46">
        <f t="shared" si="0"/>
        <v>45</v>
      </c>
      <c r="L74" s="43">
        <f t="shared" si="0"/>
        <v>33</v>
      </c>
      <c r="M74" s="44">
        <f t="shared" si="0"/>
        <v>31</v>
      </c>
      <c r="N74" s="43">
        <f t="shared" si="0"/>
        <v>28</v>
      </c>
      <c r="O74" s="44">
        <f t="shared" si="0"/>
        <v>29</v>
      </c>
      <c r="P74" s="45">
        <f t="shared" si="0"/>
        <v>30</v>
      </c>
      <c r="Q74" s="46">
        <f t="shared" si="0"/>
        <v>31</v>
      </c>
      <c r="R74" s="43">
        <f t="shared" si="0"/>
        <v>28</v>
      </c>
      <c r="S74" s="44">
        <f t="shared" si="0"/>
        <v>29</v>
      </c>
      <c r="T74" s="45">
        <f t="shared" si="0"/>
        <v>28</v>
      </c>
      <c r="U74" s="46">
        <f t="shared" si="0"/>
        <v>29</v>
      </c>
      <c r="V74" s="43">
        <f t="shared" si="0"/>
        <v>26</v>
      </c>
      <c r="W74" s="44">
        <f t="shared" si="0"/>
        <v>26</v>
      </c>
    </row>
  </sheetData>
  <autoFilter ref="A2:C74"/>
  <mergeCells count="10">
    <mergeCell ref="P1:Q1"/>
    <mergeCell ref="R1:S1"/>
    <mergeCell ref="T1:U1"/>
    <mergeCell ref="V1:W1"/>
    <mergeCell ref="D1:E1"/>
    <mergeCell ref="F1:G1"/>
    <mergeCell ref="H1:I1"/>
    <mergeCell ref="J1:K1"/>
    <mergeCell ref="L1:M1"/>
    <mergeCell ref="N1:O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abSelected="1" workbookViewId="0">
      <selection activeCell="D1" sqref="D1:G1"/>
    </sheetView>
  </sheetViews>
  <sheetFormatPr baseColWidth="10" defaultColWidth="24.7109375" defaultRowHeight="21.95" customHeight="1"/>
  <cols>
    <col min="1" max="1" width="36.28515625" style="47" customWidth="1"/>
    <col min="2" max="2" width="11.7109375" style="47" customWidth="1"/>
    <col min="3" max="3" width="13.7109375" style="47" customWidth="1"/>
    <col min="4" max="4" width="11.7109375" style="72" customWidth="1"/>
    <col min="5" max="5" width="11.7109375" style="73" customWidth="1"/>
    <col min="6" max="7" width="11.7109375" style="74" customWidth="1"/>
    <col min="8" max="8" width="74.28515625" style="48" customWidth="1"/>
    <col min="9" max="16384" width="24.7109375" style="48"/>
  </cols>
  <sheetData>
    <row r="1" spans="1:11" ht="35.1" customHeight="1" thickBot="1">
      <c r="A1" s="102"/>
      <c r="B1" s="103"/>
      <c r="C1" s="103"/>
      <c r="D1" s="104">
        <v>44552</v>
      </c>
      <c r="E1" s="105"/>
      <c r="F1" s="105"/>
      <c r="G1" s="106"/>
      <c r="H1" s="47"/>
    </row>
    <row r="2" spans="1:11" s="52" customFormat="1" ht="36" customHeight="1" thickBot="1">
      <c r="A2" s="17" t="s">
        <v>22</v>
      </c>
      <c r="B2" s="18" t="s">
        <v>3</v>
      </c>
      <c r="C2" s="19" t="s">
        <v>25</v>
      </c>
      <c r="D2" s="108" t="s">
        <v>27</v>
      </c>
      <c r="E2" s="109" t="s">
        <v>28</v>
      </c>
      <c r="F2" s="49" t="s">
        <v>29</v>
      </c>
      <c r="G2" s="50" t="s">
        <v>30</v>
      </c>
      <c r="H2" s="51" t="s">
        <v>31</v>
      </c>
    </row>
    <row r="3" spans="1:11" ht="21.95" customHeight="1">
      <c r="A3" s="92" t="s">
        <v>34</v>
      </c>
      <c r="B3" s="16" t="str">
        <f>VLOOKUP($A3,'Après-midi'!$A$2:$D$72,4,0)</f>
        <v>CM2</v>
      </c>
      <c r="C3" s="25">
        <f>VLOOKUP($A3,'Après-midi'!$A$2:$O$72,5,)</f>
        <v>0</v>
      </c>
      <c r="D3" s="110">
        <f>INDEX(Semaine!$A$1:$W$73,MATCH($A3,Semaine!$A:$A,0),MATCH(Journée!$D$1,Semaine!$1:$1,0))</f>
        <v>0</v>
      </c>
      <c r="E3" s="110">
        <f>INDEX(Semaine!$A$1:$W$73,MATCH($A3,Semaine!$A:$A,0),MATCH(Journée!$D$1,Semaine!$1:$1,0)+1)</f>
        <v>1</v>
      </c>
      <c r="F3" s="53"/>
      <c r="G3" s="54"/>
      <c r="H3" s="55"/>
    </row>
    <row r="4" spans="1:11" ht="21.95" customHeight="1">
      <c r="A4" s="93" t="s">
        <v>35</v>
      </c>
      <c r="B4" s="6" t="str">
        <f>VLOOKUP($A4,'Après-midi'!$A$2:$D$72,4,0)</f>
        <v>CE2</v>
      </c>
      <c r="C4" s="26">
        <f>VLOOKUP($A4,'Après-midi'!$A$2:$O$72,5,)</f>
        <v>0</v>
      </c>
      <c r="D4" s="110" t="str">
        <f>INDEX(Semaine!$A$1:$W$73,MATCH($A4,Semaine!A:A,0),MATCH(Journée!$D$1,Semaine!$1:$1,0))</f>
        <v/>
      </c>
      <c r="E4" s="110" t="str">
        <f>INDEX(Semaine!$A$1:$W$73,MATCH($A4,Semaine!$A:$A,0),MATCH(Journée!$D$1,Semaine!$1:$1,0)+1)</f>
        <v/>
      </c>
      <c r="F4" s="58"/>
      <c r="G4" s="59"/>
      <c r="H4" s="60"/>
    </row>
    <row r="5" spans="1:11" ht="21.95" customHeight="1">
      <c r="A5" s="93" t="s">
        <v>36</v>
      </c>
      <c r="B5" s="6" t="str">
        <f>VLOOKUP($A5,'Après-midi'!$A$2:$D$72,4,0)</f>
        <v>CE2</v>
      </c>
      <c r="C5" s="26">
        <f>VLOOKUP($A5,'Après-midi'!$A$2:$O$72,5,)</f>
        <v>0</v>
      </c>
      <c r="D5" s="110" t="str">
        <f>INDEX(Semaine!$A$1:$W$73,MATCH($A5,Semaine!A:A,0),MATCH(Journée!$D$1,Semaine!$1:$1,0))</f>
        <v/>
      </c>
      <c r="E5" s="110" t="str">
        <f>INDEX(Semaine!$A$1:$W$73,MATCH($A5,Semaine!$A:$A,0),MATCH(Journée!$D$1,Semaine!$1:$1,0)+1)</f>
        <v/>
      </c>
      <c r="F5" s="58"/>
      <c r="G5" s="59"/>
      <c r="H5" s="60"/>
    </row>
    <row r="6" spans="1:11" ht="21.95" customHeight="1">
      <c r="A6" s="93" t="s">
        <v>37</v>
      </c>
      <c r="B6" s="6" t="str">
        <f>VLOOKUP($A6,'Après-midi'!$A$2:$D$72,4,0)</f>
        <v>CE1</v>
      </c>
      <c r="C6" s="26">
        <f>VLOOKUP($A6,'Après-midi'!$A$2:$O$72,5,)</f>
        <v>0</v>
      </c>
      <c r="D6" s="110">
        <f>INDEX(Semaine!$A$1:$W$73,MATCH($A6,Semaine!A:A,0),MATCH(Journée!$D$1,Semaine!$1:$1,0))</f>
        <v>1</v>
      </c>
      <c r="E6" s="110">
        <f>INDEX(Semaine!$A$1:$W$73,MATCH($A6,Semaine!$A:$A,0),MATCH(Journée!$D$1,Semaine!$1:$1,0)+1)</f>
        <v>1</v>
      </c>
      <c r="F6" s="58"/>
      <c r="G6" s="59"/>
      <c r="H6" s="60"/>
      <c r="K6" s="63"/>
    </row>
    <row r="7" spans="1:11" ht="21.95" customHeight="1">
      <c r="A7" s="93" t="s">
        <v>38</v>
      </c>
      <c r="B7" s="6" t="str">
        <f>VLOOKUP($A7,'Après-midi'!$A$2:$D$72,4,0)</f>
        <v>CE1</v>
      </c>
      <c r="C7" s="26" t="str">
        <f>VLOOKUP($A7,'Après-midi'!$A$2:$O$72,5,)</f>
        <v>V</v>
      </c>
      <c r="D7" s="110">
        <f>INDEX(Semaine!$A$1:$W$73,MATCH($A7,Semaine!A:A,0),MATCH(Journée!$D$1,Semaine!$1:$1,0))</f>
        <v>1</v>
      </c>
      <c r="E7" s="110">
        <f>INDEX(Semaine!$A$1:$W$73,MATCH($A7,Semaine!$A:$A,0),MATCH(Journée!$D$1,Semaine!$1:$1,0)+1)</f>
        <v>1</v>
      </c>
      <c r="F7" s="58"/>
      <c r="G7" s="59"/>
      <c r="H7" s="60"/>
    </row>
    <row r="8" spans="1:11" ht="21.95" customHeight="1">
      <c r="A8" s="93" t="s">
        <v>39</v>
      </c>
      <c r="B8" s="6" t="str">
        <f>VLOOKUP($A8,'Après-midi'!$A$2:$D$72,4,0)</f>
        <v>CE2</v>
      </c>
      <c r="C8" s="26">
        <f>VLOOKUP($A8,'Après-midi'!$A$2:$O$72,5,)</f>
        <v>0</v>
      </c>
      <c r="D8" s="110">
        <f>INDEX(Semaine!$A$1:$W$73,MATCH($A8,Semaine!A:A,0),MATCH(Journée!$D$1,Semaine!$1:$1,0))</f>
        <v>1</v>
      </c>
      <c r="E8" s="110">
        <f>INDEX(Semaine!$A$1:$W$73,MATCH($A8,Semaine!$A:$A,0),MATCH(Journée!$D$1,Semaine!$1:$1,0)+1)</f>
        <v>1</v>
      </c>
      <c r="F8" s="58"/>
      <c r="G8" s="59"/>
      <c r="H8" s="60"/>
    </row>
    <row r="9" spans="1:11" ht="21.95" customHeight="1">
      <c r="A9" s="93" t="s">
        <v>40</v>
      </c>
      <c r="B9" s="6" t="str">
        <f>VLOOKUP($A9,'Après-midi'!$A$2:$D$72,4,0)</f>
        <v>CP</v>
      </c>
      <c r="C9" s="26">
        <f>VLOOKUP($A9,'Après-midi'!$A$2:$O$72,5,)</f>
        <v>0</v>
      </c>
      <c r="D9" s="110">
        <f>INDEX(Semaine!$A$1:$W$73,MATCH($A9,Semaine!A:A,0),MATCH(Journée!$D$1,Semaine!$1:$1,0))</f>
        <v>1</v>
      </c>
      <c r="E9" s="110">
        <f>INDEX(Semaine!$A$1:$W$73,MATCH($A9,Semaine!$A:$A,0),MATCH(Journée!$D$1,Semaine!$1:$1,0)+1)</f>
        <v>1</v>
      </c>
      <c r="F9" s="58"/>
      <c r="G9" s="59"/>
      <c r="H9" s="60"/>
    </row>
    <row r="10" spans="1:11" ht="21.95" customHeight="1">
      <c r="A10" s="93" t="s">
        <v>41</v>
      </c>
      <c r="B10" s="6" t="str">
        <f>VLOOKUP($A10,'Après-midi'!$A$2:$D$72,4,0)</f>
        <v>CP</v>
      </c>
      <c r="C10" s="26">
        <f>VLOOKUP($A10,'Après-midi'!$A$2:$O$72,5,)</f>
        <v>0</v>
      </c>
      <c r="D10" s="110">
        <f>INDEX(Semaine!$A$1:$W$73,MATCH($A10,Semaine!A:A,0),MATCH(Journée!$D$1,Semaine!$1:$1,0))</f>
        <v>1</v>
      </c>
      <c r="E10" s="110">
        <f>INDEX(Semaine!$A$1:$W$73,MATCH($A10,Semaine!$A:$A,0),MATCH(Journée!$D$1,Semaine!$1:$1,0)+1)</f>
        <v>1</v>
      </c>
      <c r="F10" s="58"/>
      <c r="G10" s="59"/>
      <c r="H10" s="60"/>
    </row>
    <row r="11" spans="1:11" ht="21.95" customHeight="1">
      <c r="A11" s="93" t="s">
        <v>42</v>
      </c>
      <c r="B11" s="6" t="str">
        <f>VLOOKUP($A11,'Après-midi'!$A$2:$D$72,4,0)</f>
        <v>CE2</v>
      </c>
      <c r="C11" s="26">
        <f>VLOOKUP($A11,'Après-midi'!$A$2:$O$72,5,)</f>
        <v>0</v>
      </c>
      <c r="D11" s="110">
        <f>INDEX(Semaine!$A$1:$W$73,MATCH($A11,Semaine!A:A,0),MATCH(Journée!$D$1,Semaine!$1:$1,0))</f>
        <v>1</v>
      </c>
      <c r="E11" s="110">
        <f>INDEX(Semaine!$A$1:$W$73,MATCH($A11,Semaine!$A:$A,0),MATCH(Journée!$D$1,Semaine!$1:$1,0)+1)</f>
        <v>1</v>
      </c>
      <c r="F11" s="58"/>
      <c r="G11" s="59"/>
      <c r="H11" s="60"/>
    </row>
    <row r="12" spans="1:11" ht="21.95" customHeight="1">
      <c r="A12" s="93" t="s">
        <v>43</v>
      </c>
      <c r="B12" s="6" t="str">
        <f>VLOOKUP($A12,'Après-midi'!$A$2:$D$72,4,0)</f>
        <v>CM1</v>
      </c>
      <c r="C12" s="26">
        <f>VLOOKUP($A12,'Après-midi'!$A$2:$O$72,5,)</f>
        <v>0</v>
      </c>
      <c r="D12" s="110">
        <f>INDEX(Semaine!$A$1:$W$73,MATCH($A12,Semaine!A:A,0),MATCH(Journée!$D$1,Semaine!$1:$1,0))</f>
        <v>1</v>
      </c>
      <c r="E12" s="110">
        <f>INDEX(Semaine!$A$1:$W$73,MATCH($A12,Semaine!$A:$A,0),MATCH(Journée!$D$1,Semaine!$1:$1,0)+1)</f>
        <v>1</v>
      </c>
      <c r="F12" s="58"/>
      <c r="G12" s="59"/>
      <c r="H12" s="60"/>
    </row>
    <row r="13" spans="1:11" ht="21.95" customHeight="1">
      <c r="A13" s="93" t="s">
        <v>44</v>
      </c>
      <c r="B13" s="6" t="str">
        <f>VLOOKUP($A13,'Après-midi'!$A$2:$D$72,4,0)</f>
        <v>CP</v>
      </c>
      <c r="C13" s="26">
        <f>VLOOKUP($A13,'Après-midi'!$A$2:$O$72,5,)</f>
        <v>0</v>
      </c>
      <c r="D13" s="110">
        <f>INDEX(Semaine!$A$1:$W$73,MATCH($A13,Semaine!A:A,0),MATCH(Journée!$D$1,Semaine!$1:$1,0))</f>
        <v>1</v>
      </c>
      <c r="E13" s="110">
        <f>INDEX(Semaine!$A$1:$W$73,MATCH($A13,Semaine!$A:$A,0),MATCH(Journée!$D$1,Semaine!$1:$1,0)+1)</f>
        <v>1</v>
      </c>
      <c r="F13" s="58"/>
      <c r="G13" s="59"/>
      <c r="H13" s="60"/>
    </row>
    <row r="14" spans="1:11" ht="21.95" customHeight="1">
      <c r="A14" s="93" t="s">
        <v>45</v>
      </c>
      <c r="B14" s="6" t="str">
        <f>VLOOKUP($A14,'Après-midi'!$A$2:$D$72,4,0)</f>
        <v>CM1</v>
      </c>
      <c r="C14" s="26">
        <f>VLOOKUP($A14,'Après-midi'!$A$2:$O$72,5,)</f>
        <v>0</v>
      </c>
      <c r="D14" s="110">
        <f>INDEX(Semaine!$A$1:$W$73,MATCH($A14,Semaine!A:A,0),MATCH(Journée!$D$1,Semaine!$1:$1,0))</f>
        <v>1</v>
      </c>
      <c r="E14" s="110">
        <f>INDEX(Semaine!$A$1:$W$73,MATCH($A14,Semaine!$A:$A,0),MATCH(Journée!$D$1,Semaine!$1:$1,0)+1)</f>
        <v>1</v>
      </c>
      <c r="F14" s="58"/>
      <c r="G14" s="59"/>
      <c r="H14" s="60"/>
    </row>
    <row r="15" spans="1:11" ht="21.95" customHeight="1">
      <c r="A15" s="93" t="s">
        <v>46</v>
      </c>
      <c r="B15" s="6" t="str">
        <f>VLOOKUP($A15,'Après-midi'!$A$2:$D$72,4,0)</f>
        <v>CP</v>
      </c>
      <c r="C15" s="26">
        <f>VLOOKUP($A15,'Après-midi'!$A$2:$O$72,5,)</f>
        <v>0</v>
      </c>
      <c r="D15" s="110">
        <f>INDEX(Semaine!$A$1:$W$73,MATCH($A15,Semaine!A:A,0),MATCH(Journée!$D$1,Semaine!$1:$1,0))</f>
        <v>1</v>
      </c>
      <c r="E15" s="110">
        <f>INDEX(Semaine!$A$1:$W$73,MATCH($A15,Semaine!$A:$A,0),MATCH(Journée!$D$1,Semaine!$1:$1,0)+1)</f>
        <v>1</v>
      </c>
      <c r="F15" s="58"/>
      <c r="G15" s="59"/>
      <c r="H15" s="60"/>
    </row>
    <row r="16" spans="1:11" ht="21.95" customHeight="1">
      <c r="A16" s="93" t="s">
        <v>47</v>
      </c>
      <c r="B16" s="6" t="str">
        <f>VLOOKUP($A16,'Après-midi'!$A$2:$D$72,4,0)</f>
        <v>6ème et +</v>
      </c>
      <c r="C16" s="26">
        <f>VLOOKUP($A16,'Après-midi'!$A$2:$O$72,5,)</f>
        <v>0</v>
      </c>
      <c r="D16" s="110" t="str">
        <f>INDEX(Semaine!$A$1:$W$73,MATCH($A16,Semaine!A:A,0),MATCH(Journée!$D$1,Semaine!$1:$1,0))</f>
        <v/>
      </c>
      <c r="E16" s="110" t="str">
        <f>INDEX(Semaine!$A$1:$W$73,MATCH($A16,Semaine!$A:$A,0),MATCH(Journée!$D$1,Semaine!$1:$1,0)+1)</f>
        <v/>
      </c>
      <c r="F16" s="58"/>
      <c r="G16" s="59"/>
      <c r="H16" s="60"/>
    </row>
    <row r="17" spans="1:8" ht="21.95" customHeight="1">
      <c r="A17" s="93" t="s">
        <v>48</v>
      </c>
      <c r="B17" s="6" t="str">
        <f>VLOOKUP($A17,'Après-midi'!$A$2:$D$72,4,0)</f>
        <v>CM1</v>
      </c>
      <c r="C17" s="26">
        <f>VLOOKUP($A17,'Après-midi'!$A$2:$O$72,5,)</f>
        <v>0</v>
      </c>
      <c r="D17" s="110" t="str">
        <f>INDEX(Semaine!$A$1:$W$73,MATCH($A17,Semaine!A:A,0),MATCH(Journée!$D$1,Semaine!$1:$1,0))</f>
        <v/>
      </c>
      <c r="E17" s="110" t="str">
        <f>INDEX(Semaine!$A$1:$W$73,MATCH($A17,Semaine!$A:$A,0),MATCH(Journée!$D$1,Semaine!$1:$1,0)+1)</f>
        <v/>
      </c>
      <c r="F17" s="58"/>
      <c r="G17" s="59"/>
      <c r="H17" s="60"/>
    </row>
    <row r="18" spans="1:8" ht="21.95" customHeight="1">
      <c r="A18" s="93" t="s">
        <v>49</v>
      </c>
      <c r="B18" s="6" t="str">
        <f>VLOOKUP($A18,'Après-midi'!$A$2:$D$72,4,0)</f>
        <v>CP</v>
      </c>
      <c r="C18" s="26">
        <f>VLOOKUP($A18,'Après-midi'!$A$2:$O$72,5,)</f>
        <v>0</v>
      </c>
      <c r="D18" s="110" t="str">
        <f>INDEX(Semaine!$A$1:$W$73,MATCH($A18,Semaine!A:A,0),MATCH(Journée!$D$1,Semaine!$1:$1,0))</f>
        <v/>
      </c>
      <c r="E18" s="110" t="str">
        <f>INDEX(Semaine!$A$1:$W$73,MATCH($A18,Semaine!$A:$A,0),MATCH(Journée!$D$1,Semaine!$1:$1,0)+1)</f>
        <v/>
      </c>
      <c r="F18" s="58"/>
      <c r="G18" s="59"/>
      <c r="H18" s="60"/>
    </row>
    <row r="19" spans="1:8" ht="21.95" customHeight="1">
      <c r="A19" s="93" t="s">
        <v>50</v>
      </c>
      <c r="B19" s="6" t="str">
        <f>VLOOKUP($A19,'Après-midi'!$A$2:$D$72,4,0)</f>
        <v>CE1</v>
      </c>
      <c r="C19" s="26" t="str">
        <f>VLOOKUP($A19,'Après-midi'!$A$2:$O$72,5,)</f>
        <v>V</v>
      </c>
      <c r="D19" s="110">
        <f>INDEX(Semaine!$A$1:$W$73,MATCH($A19,Semaine!A:A,0),MATCH(Journée!$D$1,Semaine!$1:$1,0))</f>
        <v>1</v>
      </c>
      <c r="E19" s="110">
        <f>INDEX(Semaine!$A$1:$W$73,MATCH($A19,Semaine!$A:$A,0),MATCH(Journée!$D$1,Semaine!$1:$1,0)+1)</f>
        <v>1</v>
      </c>
      <c r="F19" s="58"/>
      <c r="G19" s="59"/>
      <c r="H19" s="60"/>
    </row>
    <row r="20" spans="1:8" ht="21.95" customHeight="1">
      <c r="A20" s="93" t="s">
        <v>51</v>
      </c>
      <c r="B20" s="6" t="str">
        <f>VLOOKUP($A20,'Après-midi'!$A$2:$D$72,4,0)</f>
        <v>CE1</v>
      </c>
      <c r="C20" s="26">
        <f>VLOOKUP($A20,'Après-midi'!$A$2:$O$72,5,)</f>
        <v>0</v>
      </c>
      <c r="D20" s="110">
        <f>INDEX(Semaine!$A$1:$W$73,MATCH($A20,Semaine!A:A,0),MATCH(Journée!$D$1,Semaine!$1:$1,0))</f>
        <v>1</v>
      </c>
      <c r="E20" s="110">
        <f>INDEX(Semaine!$A$1:$W$73,MATCH($A20,Semaine!$A:$A,0),MATCH(Journée!$D$1,Semaine!$1:$1,0)+1)</f>
        <v>1</v>
      </c>
      <c r="F20" s="58"/>
      <c r="G20" s="59"/>
      <c r="H20" s="60"/>
    </row>
    <row r="21" spans="1:8" ht="21.95" customHeight="1">
      <c r="A21" s="93" t="s">
        <v>52</v>
      </c>
      <c r="B21" s="6" t="str">
        <f>VLOOKUP($A21,'Après-midi'!$A$2:$D$72,4,0)</f>
        <v>CE2</v>
      </c>
      <c r="C21" s="26">
        <f>VLOOKUP($A21,'Après-midi'!$A$2:$O$72,5,)</f>
        <v>0</v>
      </c>
      <c r="D21" s="110">
        <f>INDEX(Semaine!$A$1:$W$73,MATCH($A21,Semaine!A:A,0),MATCH(Journée!$D$1,Semaine!$1:$1,0))</f>
        <v>1</v>
      </c>
      <c r="E21" s="110">
        <f>INDEX(Semaine!$A$1:$W$73,MATCH($A21,Semaine!$A:$A,0),MATCH(Journée!$D$1,Semaine!$1:$1,0)+1)</f>
        <v>1</v>
      </c>
      <c r="F21" s="58"/>
      <c r="G21" s="59"/>
      <c r="H21" s="60"/>
    </row>
    <row r="22" spans="1:8" ht="21.95" customHeight="1">
      <c r="A22" s="93" t="s">
        <v>53</v>
      </c>
      <c r="B22" s="6" t="str">
        <f>VLOOKUP($A22,'Après-midi'!$A$2:$D$72,4,0)</f>
        <v>CM1</v>
      </c>
      <c r="C22" s="26">
        <f>VLOOKUP($A22,'Après-midi'!$A$2:$O$72,5,)</f>
        <v>0</v>
      </c>
      <c r="D22" s="110">
        <f>INDEX(Semaine!$A$1:$W$73,MATCH($A22,Semaine!A:A,0),MATCH(Journée!$D$1,Semaine!$1:$1,0))</f>
        <v>1</v>
      </c>
      <c r="E22" s="110">
        <f>INDEX(Semaine!$A$1:$W$73,MATCH($A22,Semaine!$A:$A,0),MATCH(Journée!$D$1,Semaine!$1:$1,0)+1)</f>
        <v>1</v>
      </c>
      <c r="F22" s="58"/>
      <c r="G22" s="59"/>
      <c r="H22" s="60"/>
    </row>
    <row r="23" spans="1:8" ht="21.95" customHeight="1">
      <c r="A23" s="93" t="s">
        <v>54</v>
      </c>
      <c r="B23" s="6" t="str">
        <f>VLOOKUP($A23,'Après-midi'!$A$2:$D$72,4,0)</f>
        <v>CE1</v>
      </c>
      <c r="C23" s="26">
        <f>VLOOKUP($A23,'Après-midi'!$A$2:$O$72,5,)</f>
        <v>0</v>
      </c>
      <c r="D23" s="110" t="str">
        <f>INDEX(Semaine!$A$1:$W$73,MATCH($A23,Semaine!A:A,0),MATCH(Journée!$D$1,Semaine!$1:$1,0))</f>
        <v/>
      </c>
      <c r="E23" s="110" t="str">
        <f>INDEX(Semaine!$A$1:$W$73,MATCH($A23,Semaine!$A:$A,0),MATCH(Journée!$D$1,Semaine!$1:$1,0)+1)</f>
        <v/>
      </c>
      <c r="F23" s="58"/>
      <c r="G23" s="59"/>
      <c r="H23" s="60"/>
    </row>
    <row r="24" spans="1:8" ht="21.95" customHeight="1">
      <c r="A24" s="93" t="s">
        <v>55</v>
      </c>
      <c r="B24" s="6" t="str">
        <f>VLOOKUP($A24,'Après-midi'!$A$2:$D$72,4,0)</f>
        <v>CP</v>
      </c>
      <c r="C24" s="26">
        <f>VLOOKUP($A24,'Après-midi'!$A$2:$O$72,5,)</f>
        <v>0</v>
      </c>
      <c r="D24" s="110" t="str">
        <f>INDEX(Semaine!$A$1:$W$73,MATCH($A24,Semaine!A:A,0),MATCH(Journée!$D$1,Semaine!$1:$1,0))</f>
        <v/>
      </c>
      <c r="E24" s="110" t="str">
        <f>INDEX(Semaine!$A$1:$W$73,MATCH($A24,Semaine!$A:$A,0),MATCH(Journée!$D$1,Semaine!$1:$1,0)+1)</f>
        <v/>
      </c>
      <c r="F24" s="58"/>
      <c r="G24" s="59"/>
      <c r="H24" s="60"/>
    </row>
    <row r="25" spans="1:8" ht="21.95" customHeight="1">
      <c r="A25" s="93" t="s">
        <v>56</v>
      </c>
      <c r="B25" s="6" t="str">
        <f>VLOOKUP($A25,'Après-midi'!$A$2:$D$72,4,0)</f>
        <v>CM1</v>
      </c>
      <c r="C25" s="26">
        <f>VLOOKUP($A25,'Après-midi'!$A$2:$O$72,5,)</f>
        <v>0</v>
      </c>
      <c r="D25" s="110" t="str">
        <f>INDEX(Semaine!$A$1:$W$73,MATCH($A25,Semaine!A:A,0),MATCH(Journée!$D$1,Semaine!$1:$1,0))</f>
        <v/>
      </c>
      <c r="E25" s="110" t="str">
        <f>INDEX(Semaine!$A$1:$W$73,MATCH($A25,Semaine!$A:$A,0),MATCH(Journée!$D$1,Semaine!$1:$1,0)+1)</f>
        <v/>
      </c>
      <c r="F25" s="58"/>
      <c r="G25" s="59"/>
      <c r="H25" s="60"/>
    </row>
    <row r="26" spans="1:8" ht="21.95" customHeight="1">
      <c r="A26" s="93" t="s">
        <v>57</v>
      </c>
      <c r="B26" s="6" t="str">
        <f>VLOOKUP($A26,'Après-midi'!$A$2:$D$72,4,0)</f>
        <v>CP</v>
      </c>
      <c r="C26" s="26">
        <f>VLOOKUP($A26,'Après-midi'!$A$2:$O$72,5,)</f>
        <v>0</v>
      </c>
      <c r="D26" s="110">
        <f>INDEX(Semaine!$A$1:$W$73,MATCH($A26,Semaine!A:A,0),MATCH(Journée!$D$1,Semaine!$1:$1,0))</f>
        <v>1</v>
      </c>
      <c r="E26" s="110">
        <f>INDEX(Semaine!$A$1:$W$73,MATCH($A26,Semaine!$A:$A,0),MATCH(Journée!$D$1,Semaine!$1:$1,0)+1)</f>
        <v>1</v>
      </c>
      <c r="F26" s="58"/>
      <c r="G26" s="59"/>
      <c r="H26" s="60"/>
    </row>
    <row r="27" spans="1:8" ht="21.95" customHeight="1">
      <c r="A27" s="93" t="s">
        <v>58</v>
      </c>
      <c r="B27" s="6" t="str">
        <f>VLOOKUP($A27,'Après-midi'!$A$2:$D$72,4,0)</f>
        <v>CM1</v>
      </c>
      <c r="C27" s="26">
        <f>VLOOKUP($A27,'Après-midi'!$A$2:$O$72,5,)</f>
        <v>0</v>
      </c>
      <c r="D27" s="110" t="str">
        <f>INDEX(Semaine!$A$1:$W$73,MATCH($A27,Semaine!A:A,0),MATCH(Journée!$D$1,Semaine!$1:$1,0))</f>
        <v/>
      </c>
      <c r="E27" s="110" t="str">
        <f>INDEX(Semaine!$A$1:$W$73,MATCH($A27,Semaine!$A:$A,0),MATCH(Journée!$D$1,Semaine!$1:$1,0)+1)</f>
        <v/>
      </c>
      <c r="F27" s="58"/>
      <c r="G27" s="59"/>
      <c r="H27" s="60"/>
    </row>
    <row r="28" spans="1:8" ht="21.95" customHeight="1">
      <c r="A28" s="93" t="s">
        <v>59</v>
      </c>
      <c r="B28" s="6" t="str">
        <f>VLOOKUP($A28,'Après-midi'!$A$2:$D$72,4,0)</f>
        <v>CE2</v>
      </c>
      <c r="C28" s="26" t="str">
        <f>VLOOKUP($A28,'Après-midi'!$A$2:$O$72,5,)</f>
        <v>SP</v>
      </c>
      <c r="D28" s="110" t="str">
        <f>INDEX(Semaine!$A$1:$W$73,MATCH($A28,Semaine!A:A,0),MATCH(Journée!$D$1,Semaine!$1:$1,0))</f>
        <v/>
      </c>
      <c r="E28" s="110" t="str">
        <f>INDEX(Semaine!$A$1:$W$73,MATCH($A28,Semaine!$A:$A,0),MATCH(Journée!$D$1,Semaine!$1:$1,0)+1)</f>
        <v/>
      </c>
      <c r="F28" s="58"/>
      <c r="G28" s="59"/>
      <c r="H28" s="60"/>
    </row>
    <row r="29" spans="1:8" ht="21.95" customHeight="1">
      <c r="A29" s="93" t="s">
        <v>60</v>
      </c>
      <c r="B29" s="6" t="str">
        <f>VLOOKUP($A29,'Après-midi'!$A$2:$D$72,4,0)</f>
        <v>CE2</v>
      </c>
      <c r="C29" s="26" t="str">
        <f>VLOOKUP($A29,'Après-midi'!$A$2:$O$72,5,)</f>
        <v>SP</v>
      </c>
      <c r="D29" s="110" t="str">
        <f>INDEX(Semaine!$A$1:$W$73,MATCH($A29,Semaine!A:A,0),MATCH(Journée!$D$1,Semaine!$1:$1,0))</f>
        <v/>
      </c>
      <c r="E29" s="110" t="str">
        <f>INDEX(Semaine!$A$1:$W$73,MATCH($A29,Semaine!$A:$A,0),MATCH(Journée!$D$1,Semaine!$1:$1,0)+1)</f>
        <v/>
      </c>
      <c r="F29" s="58"/>
      <c r="G29" s="59"/>
      <c r="H29" s="60"/>
    </row>
    <row r="30" spans="1:8" ht="21.95" customHeight="1">
      <c r="A30" s="93" t="s">
        <v>61</v>
      </c>
      <c r="B30" s="6" t="str">
        <f>VLOOKUP($A30,'Après-midi'!$A$2:$D$72,4,0)</f>
        <v>CE2</v>
      </c>
      <c r="C30" s="26" t="str">
        <f>VLOOKUP($A30,'Après-midi'!$A$2:$O$72,5,)</f>
        <v>SP</v>
      </c>
      <c r="D30" s="110" t="str">
        <f>INDEX(Semaine!$A$1:$W$73,MATCH($A30,Semaine!A:A,0),MATCH(Journée!$D$1,Semaine!$1:$1,0))</f>
        <v/>
      </c>
      <c r="E30" s="110" t="str">
        <f>INDEX(Semaine!$A$1:$W$73,MATCH($A30,Semaine!$A:$A,0),MATCH(Journée!$D$1,Semaine!$1:$1,0)+1)</f>
        <v/>
      </c>
      <c r="F30" s="58"/>
      <c r="G30" s="59"/>
      <c r="H30" s="60"/>
    </row>
    <row r="31" spans="1:8" ht="21.95" customHeight="1">
      <c r="A31" s="93" t="s">
        <v>62</v>
      </c>
      <c r="B31" s="6" t="str">
        <f>VLOOKUP($A31,'Après-midi'!$A$2:$D$72,4,0)</f>
        <v>CP</v>
      </c>
      <c r="C31" s="26">
        <f>VLOOKUP($A31,'Après-midi'!$A$2:$O$72,5,)</f>
        <v>0</v>
      </c>
      <c r="D31" s="110">
        <f>INDEX(Semaine!$A$1:$W$73,MATCH($A31,Semaine!A:A,0),MATCH(Journée!$D$1,Semaine!$1:$1,0))</f>
        <v>1</v>
      </c>
      <c r="E31" s="110">
        <f>INDEX(Semaine!$A$1:$W$73,MATCH($A31,Semaine!$A:$A,0),MATCH(Journée!$D$1,Semaine!$1:$1,0)+1)</f>
        <v>1</v>
      </c>
      <c r="F31" s="58"/>
      <c r="G31" s="59"/>
      <c r="H31" s="60"/>
    </row>
    <row r="32" spans="1:8" ht="21.95" customHeight="1">
      <c r="A32" s="93" t="s">
        <v>63</v>
      </c>
      <c r="B32" s="6" t="str">
        <f>VLOOKUP($A32,'Après-midi'!$A$2:$D$72,4,0)</f>
        <v>CM1</v>
      </c>
      <c r="C32" s="26">
        <f>VLOOKUP($A32,'Après-midi'!$A$2:$O$72,5,)</f>
        <v>0</v>
      </c>
      <c r="D32" s="110">
        <f>INDEX(Semaine!$A$1:$W$73,MATCH($A32,Semaine!A:A,0),MATCH(Journée!$D$1,Semaine!$1:$1,0))</f>
        <v>1</v>
      </c>
      <c r="E32" s="110">
        <f>INDEX(Semaine!$A$1:$W$73,MATCH($A32,Semaine!$A:$A,0),MATCH(Journée!$D$1,Semaine!$1:$1,0)+1)</f>
        <v>1</v>
      </c>
      <c r="F32" s="58"/>
      <c r="G32" s="59"/>
      <c r="H32" s="60"/>
    </row>
    <row r="33" spans="1:8" ht="21.95" customHeight="1">
      <c r="A33" s="93" t="s">
        <v>64</v>
      </c>
      <c r="B33" s="6" t="str">
        <f>VLOOKUP($A33,'Après-midi'!$A$2:$D$72,4,0)</f>
        <v>CM1</v>
      </c>
      <c r="C33" s="26">
        <f>VLOOKUP($A33,'Après-midi'!$A$2:$O$72,5,)</f>
        <v>0</v>
      </c>
      <c r="D33" s="110">
        <f>INDEX(Semaine!$A$1:$W$73,MATCH($A33,Semaine!A:A,0),MATCH(Journée!$D$1,Semaine!$1:$1,0))</f>
        <v>1</v>
      </c>
      <c r="E33" s="110">
        <f>INDEX(Semaine!$A$1:$W$73,MATCH($A33,Semaine!$A:$A,0),MATCH(Journée!$D$1,Semaine!$1:$1,0)+1)</f>
        <v>1</v>
      </c>
      <c r="F33" s="58"/>
      <c r="G33" s="59"/>
      <c r="H33" s="60"/>
    </row>
    <row r="34" spans="1:8" ht="21.95" customHeight="1">
      <c r="A34" s="93" t="s">
        <v>65</v>
      </c>
      <c r="B34" s="6" t="str">
        <f>VLOOKUP($A34,'Après-midi'!$A$2:$D$72,4,0)</f>
        <v>CP</v>
      </c>
      <c r="C34" s="26">
        <f>VLOOKUP($A34,'Après-midi'!$A$2:$O$72,5,)</f>
        <v>0</v>
      </c>
      <c r="D34" s="110">
        <f>INDEX(Semaine!$A$1:$W$73,MATCH($A34,Semaine!A:A,0),MATCH(Journée!$D$1,Semaine!$1:$1,0))</f>
        <v>1</v>
      </c>
      <c r="E34" s="110">
        <f>INDEX(Semaine!$A$1:$W$73,MATCH($A34,Semaine!$A:$A,0),MATCH(Journée!$D$1,Semaine!$1:$1,0)+1)</f>
        <v>1</v>
      </c>
      <c r="F34" s="58"/>
      <c r="G34" s="59"/>
      <c r="H34" s="60"/>
    </row>
    <row r="35" spans="1:8" ht="21.95" customHeight="1">
      <c r="A35" s="93" t="s">
        <v>66</v>
      </c>
      <c r="B35" s="6" t="str">
        <f>VLOOKUP($A35,'Après-midi'!$A$2:$D$72,4,0)</f>
        <v>CE2</v>
      </c>
      <c r="C35" s="26">
        <f>VLOOKUP($A35,'Après-midi'!$A$2:$O$72,5,)</f>
        <v>0</v>
      </c>
      <c r="D35" s="110" t="str">
        <f>INDEX(Semaine!$A$1:$W$73,MATCH($A35,Semaine!A:A,0),MATCH(Journée!$D$1,Semaine!$1:$1,0))</f>
        <v/>
      </c>
      <c r="E35" s="110" t="str">
        <f>INDEX(Semaine!$A$1:$W$73,MATCH($A35,Semaine!$A:$A,0),MATCH(Journée!$D$1,Semaine!$1:$1,0)+1)</f>
        <v/>
      </c>
      <c r="F35" s="58"/>
      <c r="G35" s="59"/>
      <c r="H35" s="60"/>
    </row>
    <row r="36" spans="1:8" ht="21.95" customHeight="1">
      <c r="A36" s="93" t="s">
        <v>67</v>
      </c>
      <c r="B36" s="6" t="str">
        <f>VLOOKUP($A36,'Après-midi'!$A$2:$D$72,4,0)</f>
        <v>CE1</v>
      </c>
      <c r="C36" s="26">
        <f>VLOOKUP($A36,'Après-midi'!$A$2:$O$72,5,)</f>
        <v>0</v>
      </c>
      <c r="D36" s="110">
        <f>INDEX(Semaine!$A$1:$W$73,MATCH($A36,Semaine!A:A,0),MATCH(Journée!$D$1,Semaine!$1:$1,0))</f>
        <v>1</v>
      </c>
      <c r="E36" s="110">
        <f>INDEX(Semaine!$A$1:$W$73,MATCH($A36,Semaine!$A:$A,0),MATCH(Journée!$D$1,Semaine!$1:$1,0)+1)</f>
        <v>1</v>
      </c>
      <c r="F36" s="58"/>
      <c r="G36" s="59"/>
      <c r="H36" s="60"/>
    </row>
    <row r="37" spans="1:8" ht="21.95" customHeight="1">
      <c r="A37" s="93" t="s">
        <v>68</v>
      </c>
      <c r="B37" s="6" t="str">
        <f>VLOOKUP($A37,'Après-midi'!$A$2:$D$72,4,0)</f>
        <v>CE2</v>
      </c>
      <c r="C37" s="26" t="str">
        <f>VLOOKUP($A37,'Après-midi'!$A$2:$O$72,5,)</f>
        <v>SP</v>
      </c>
      <c r="D37" s="110">
        <f>INDEX(Semaine!$A$1:$W$73,MATCH($A37,Semaine!A:A,0),MATCH(Journée!$D$1,Semaine!$1:$1,0))</f>
        <v>1</v>
      </c>
      <c r="E37" s="110">
        <f>INDEX(Semaine!$A$1:$W$73,MATCH($A37,Semaine!$A:$A,0),MATCH(Journée!$D$1,Semaine!$1:$1,0)+1)</f>
        <v>1</v>
      </c>
      <c r="F37" s="58"/>
      <c r="G37" s="59"/>
      <c r="H37" s="60"/>
    </row>
    <row r="38" spans="1:8" ht="21.95" customHeight="1">
      <c r="A38" s="93" t="s">
        <v>69</v>
      </c>
      <c r="B38" s="6" t="str">
        <f>VLOOKUP($A38,'Après-midi'!$A$2:$D$72,4,0)</f>
        <v>CE1</v>
      </c>
      <c r="C38" s="26">
        <f>VLOOKUP($A38,'Après-midi'!$A$2:$O$72,5,)</f>
        <v>0</v>
      </c>
      <c r="D38" s="110">
        <f>INDEX(Semaine!$A$1:$W$73,MATCH($A38,Semaine!A:A,0),MATCH(Journée!$D$1,Semaine!$1:$1,0))</f>
        <v>1</v>
      </c>
      <c r="E38" s="110">
        <f>INDEX(Semaine!$A$1:$W$73,MATCH($A38,Semaine!$A:$A,0),MATCH(Journée!$D$1,Semaine!$1:$1,0)+1)</f>
        <v>1</v>
      </c>
      <c r="F38" s="58"/>
      <c r="G38" s="59"/>
      <c r="H38" s="60"/>
    </row>
    <row r="39" spans="1:8" ht="21.95" customHeight="1">
      <c r="A39" s="93" t="s">
        <v>70</v>
      </c>
      <c r="B39" s="6" t="str">
        <f>VLOOKUP($A39,'Après-midi'!$A$2:$D$72,4,0)</f>
        <v>CE2</v>
      </c>
      <c r="C39" s="26">
        <f>VLOOKUP($A39,'Après-midi'!$A$2:$O$72,5,)</f>
        <v>0</v>
      </c>
      <c r="D39" s="110" t="str">
        <f>INDEX(Semaine!$A$1:$W$73,MATCH($A39,Semaine!A:A,0),MATCH(Journée!$D$1,Semaine!$1:$1,0))</f>
        <v/>
      </c>
      <c r="E39" s="110" t="str">
        <f>INDEX(Semaine!$A$1:$W$73,MATCH($A39,Semaine!$A:$A,0),MATCH(Journée!$D$1,Semaine!$1:$1,0)+1)</f>
        <v/>
      </c>
      <c r="F39" s="58"/>
      <c r="G39" s="59"/>
      <c r="H39" s="60"/>
    </row>
    <row r="40" spans="1:8" ht="21.95" customHeight="1">
      <c r="A40" s="93" t="s">
        <v>71</v>
      </c>
      <c r="B40" s="6" t="str">
        <f>VLOOKUP($A40,'Après-midi'!$A$2:$D$72,4,0)</f>
        <v>CP</v>
      </c>
      <c r="C40" s="26">
        <f>VLOOKUP($A40,'Après-midi'!$A$2:$O$72,5,)</f>
        <v>0</v>
      </c>
      <c r="D40" s="110" t="str">
        <f>INDEX(Semaine!$A$1:$W$73,MATCH($A40,Semaine!A:A,0),MATCH(Journée!$D$1,Semaine!$1:$1,0))</f>
        <v/>
      </c>
      <c r="E40" s="110" t="str">
        <f>INDEX(Semaine!$A$1:$W$73,MATCH($A40,Semaine!$A:$A,0),MATCH(Journée!$D$1,Semaine!$1:$1,0)+1)</f>
        <v/>
      </c>
      <c r="F40" s="58"/>
      <c r="G40" s="59"/>
      <c r="H40" s="60"/>
    </row>
    <row r="41" spans="1:8" ht="21.95" customHeight="1">
      <c r="A41" s="93" t="s">
        <v>72</v>
      </c>
      <c r="B41" s="6" t="str">
        <f>VLOOKUP($A41,'Après-midi'!$A$2:$D$72,4,0)</f>
        <v>CE2</v>
      </c>
      <c r="C41" s="26" t="str">
        <f>VLOOKUP($A41,'Après-midi'!$A$2:$O$72,5,)</f>
        <v>SP</v>
      </c>
      <c r="D41" s="110">
        <f>INDEX(Semaine!$A$1:$W$73,MATCH($A41,Semaine!A:A,0),MATCH(Journée!$D$1,Semaine!$1:$1,0))</f>
        <v>1</v>
      </c>
      <c r="E41" s="110">
        <f>INDEX(Semaine!$A$1:$W$73,MATCH($A41,Semaine!$A:$A,0),MATCH(Journée!$D$1,Semaine!$1:$1,0)+1)</f>
        <v>1</v>
      </c>
      <c r="F41" s="58"/>
      <c r="G41" s="59"/>
      <c r="H41" s="60"/>
    </row>
    <row r="42" spans="1:8" ht="21.95" customHeight="1">
      <c r="A42" s="93" t="s">
        <v>73</v>
      </c>
      <c r="B42" s="6" t="str">
        <f>VLOOKUP($A42,'Après-midi'!$A$2:$D$72,4,0)</f>
        <v>CE1</v>
      </c>
      <c r="C42" s="26" t="str">
        <f>VLOOKUP($A42,'Après-midi'!$A$2:$O$72,5,)</f>
        <v>PAI complet</v>
      </c>
      <c r="D42" s="110">
        <f>INDEX(Semaine!$A$1:$W$73,MATCH($A42,Semaine!A:A,0),MATCH(Journée!$D$1,Semaine!$1:$1,0))</f>
        <v>1</v>
      </c>
      <c r="E42" s="110">
        <f>INDEX(Semaine!$A$1:$W$73,MATCH($A42,Semaine!$A:$A,0),MATCH(Journée!$D$1,Semaine!$1:$1,0)+1)</f>
        <v>1</v>
      </c>
      <c r="F42" s="58"/>
      <c r="G42" s="59"/>
      <c r="H42" s="60"/>
    </row>
    <row r="43" spans="1:8" ht="21.95" customHeight="1">
      <c r="A43" s="93" t="s">
        <v>74</v>
      </c>
      <c r="B43" s="6" t="str">
        <f>VLOOKUP($A43,'Après-midi'!$A$2:$D$72,4,0)</f>
        <v>CP</v>
      </c>
      <c r="C43" s="26" t="str">
        <f>VLOOKUP($A43,'Après-midi'!$A$2:$O$72,5,)</f>
        <v>SP</v>
      </c>
      <c r="D43" s="110">
        <f>INDEX(Semaine!$A$1:$W$73,MATCH($A43,Semaine!A:A,0),MATCH(Journée!$D$1,Semaine!$1:$1,0))</f>
        <v>1</v>
      </c>
      <c r="E43" s="110">
        <f>INDEX(Semaine!$A$1:$W$73,MATCH($A43,Semaine!$A:$A,0),MATCH(Journée!$D$1,Semaine!$1:$1,0)+1)</f>
        <v>1</v>
      </c>
      <c r="F43" s="58"/>
      <c r="G43" s="59"/>
      <c r="H43" s="60"/>
    </row>
    <row r="44" spans="1:8" ht="21.95" customHeight="1">
      <c r="A44" s="93" t="s">
        <v>75</v>
      </c>
      <c r="B44" s="6" t="str">
        <f>VLOOKUP($A44,'Après-midi'!$A$2:$D$72,4,0)</f>
        <v>CE1</v>
      </c>
      <c r="C44" s="26">
        <f>VLOOKUP($A44,'Après-midi'!$A$2:$O$72,5,)</f>
        <v>0</v>
      </c>
      <c r="D44" s="110">
        <f>INDEX(Semaine!$A$1:$W$73,MATCH($A44,Semaine!A:A,0),MATCH(Journée!$D$1,Semaine!$1:$1,0))</f>
        <v>1</v>
      </c>
      <c r="E44" s="110">
        <f>INDEX(Semaine!$A$1:$W$73,MATCH($A44,Semaine!$A:$A,0),MATCH(Journée!$D$1,Semaine!$1:$1,0)+1)</f>
        <v>1</v>
      </c>
      <c r="F44" s="58"/>
      <c r="G44" s="59"/>
      <c r="H44" s="60"/>
    </row>
    <row r="45" spans="1:8" ht="21.95" customHeight="1">
      <c r="A45" s="93" t="s">
        <v>76</v>
      </c>
      <c r="B45" s="6" t="str">
        <f>VLOOKUP($A45,'Après-midi'!$A$2:$D$72,4,0)</f>
        <v>CP</v>
      </c>
      <c r="C45" s="26">
        <f>VLOOKUP($A45,'Après-midi'!$A$2:$O$72,5,)</f>
        <v>0</v>
      </c>
      <c r="D45" s="110" t="str">
        <f>INDEX(Semaine!$A$1:$W$73,MATCH($A45,Semaine!A:A,0),MATCH(Journée!$D$1,Semaine!$1:$1,0))</f>
        <v/>
      </c>
      <c r="E45" s="110" t="str">
        <f>INDEX(Semaine!$A$1:$W$73,MATCH($A45,Semaine!$A:$A,0),MATCH(Journée!$D$1,Semaine!$1:$1,0)+1)</f>
        <v/>
      </c>
      <c r="F45" s="58"/>
      <c r="G45" s="59"/>
      <c r="H45" s="60"/>
    </row>
    <row r="46" spans="1:8" ht="21.95" customHeight="1">
      <c r="A46" s="93" t="s">
        <v>77</v>
      </c>
      <c r="B46" s="6" t="str">
        <f>VLOOKUP($A46,'Après-midi'!$A$2:$D$72,4,0)</f>
        <v>CE1</v>
      </c>
      <c r="C46" s="26" t="str">
        <f>VLOOKUP($A46,'Après-midi'!$A$2:$O$72,5,)</f>
        <v>SP</v>
      </c>
      <c r="D46" s="110">
        <f>INDEX(Semaine!$A$1:$W$73,MATCH($A46,Semaine!A:A,0),MATCH(Journée!$D$1,Semaine!$1:$1,0))</f>
        <v>1</v>
      </c>
      <c r="E46" s="110" t="str">
        <f>INDEX(Semaine!$A$1:$W$73,MATCH($A46,Semaine!$A:$A,0),MATCH(Journée!$D$1,Semaine!$1:$1,0)+1)</f>
        <v/>
      </c>
      <c r="F46" s="58"/>
      <c r="G46" s="59"/>
      <c r="H46" s="60"/>
    </row>
    <row r="47" spans="1:8" ht="21.95" customHeight="1">
      <c r="A47" s="93" t="s">
        <v>78</v>
      </c>
      <c r="B47" s="6" t="str">
        <f>VLOOKUP($A47,'Après-midi'!$A$2:$D$72,4,0)</f>
        <v>CP</v>
      </c>
      <c r="C47" s="26" t="str">
        <f>VLOOKUP($A47,'Après-midi'!$A$2:$O$72,5,)</f>
        <v>SP</v>
      </c>
      <c r="D47" s="110">
        <f>INDEX(Semaine!$A$1:$W$73,MATCH($A47,Semaine!A:A,0),MATCH(Journée!$D$1,Semaine!$1:$1,0))</f>
        <v>1</v>
      </c>
      <c r="E47" s="110">
        <f>INDEX(Semaine!$A$1:$W$73,MATCH($A47,Semaine!$A:$A,0),MATCH(Journée!$D$1,Semaine!$1:$1,0)+1)</f>
        <v>1</v>
      </c>
      <c r="F47" s="58"/>
      <c r="G47" s="59"/>
      <c r="H47" s="60"/>
    </row>
    <row r="48" spans="1:8" ht="21.95" customHeight="1">
      <c r="A48" s="93" t="s">
        <v>79</v>
      </c>
      <c r="B48" s="6" t="str">
        <f>VLOOKUP($A48,'Après-midi'!$A$2:$D$72,4,0)</f>
        <v>CE1</v>
      </c>
      <c r="C48" s="26">
        <f>VLOOKUP($A48,'Après-midi'!$A$2:$O$72,5,)</f>
        <v>0</v>
      </c>
      <c r="D48" s="110" t="str">
        <f>INDEX(Semaine!$A$1:$W$73,MATCH($A48,Semaine!A:A,0),MATCH(Journée!$D$1,Semaine!$1:$1,0))</f>
        <v/>
      </c>
      <c r="E48" s="110" t="str">
        <f>INDEX(Semaine!$A$1:$W$73,MATCH($A48,Semaine!$A:$A,0),MATCH(Journée!$D$1,Semaine!$1:$1,0)+1)</f>
        <v/>
      </c>
      <c r="F48" s="58"/>
      <c r="G48" s="59"/>
      <c r="H48" s="60"/>
    </row>
    <row r="49" spans="1:8" ht="21.95" customHeight="1">
      <c r="A49" s="93" t="s">
        <v>80</v>
      </c>
      <c r="B49" s="6" t="str">
        <f>VLOOKUP($A49,'Après-midi'!$A$2:$D$72,4,0)</f>
        <v>CM1</v>
      </c>
      <c r="C49" s="26">
        <f>VLOOKUP($A49,'Après-midi'!$A$2:$O$72,5,)</f>
        <v>0</v>
      </c>
      <c r="D49" s="110" t="str">
        <f>INDEX(Semaine!$A$1:$W$73,MATCH($A49,Semaine!A:A,0),MATCH(Journée!$D$1,Semaine!$1:$1,0))</f>
        <v/>
      </c>
      <c r="E49" s="110" t="str">
        <f>INDEX(Semaine!$A$1:$W$73,MATCH($A49,Semaine!$A:$A,0),MATCH(Journée!$D$1,Semaine!$1:$1,0)+1)</f>
        <v/>
      </c>
      <c r="F49" s="58"/>
      <c r="G49" s="59"/>
      <c r="H49" s="60"/>
    </row>
    <row r="50" spans="1:8" ht="21.95" customHeight="1">
      <c r="A50" s="93" t="s">
        <v>81</v>
      </c>
      <c r="B50" s="6" t="str">
        <f>VLOOKUP($A50,'Après-midi'!$A$2:$D$72,4,0)</f>
        <v>CP</v>
      </c>
      <c r="C50" s="26">
        <f>VLOOKUP($A50,'Après-midi'!$A$2:$O$72,5,)</f>
        <v>0</v>
      </c>
      <c r="D50" s="110" t="str">
        <f>INDEX(Semaine!$A$1:$W$73,MATCH($A50,Semaine!A:A,0),MATCH(Journée!$D$1,Semaine!$1:$1,0))</f>
        <v/>
      </c>
      <c r="E50" s="110" t="str">
        <f>INDEX(Semaine!$A$1:$W$73,MATCH($A50,Semaine!$A:$A,0),MATCH(Journée!$D$1,Semaine!$1:$1,0)+1)</f>
        <v/>
      </c>
      <c r="F50" s="58"/>
      <c r="G50" s="59"/>
      <c r="H50" s="60"/>
    </row>
    <row r="51" spans="1:8" ht="21.95" customHeight="1">
      <c r="A51" s="93" t="s">
        <v>82</v>
      </c>
      <c r="B51" s="6" t="str">
        <f>VLOOKUP($A51,'Après-midi'!$A$2:$D$72,4,0)</f>
        <v>CM2</v>
      </c>
      <c r="C51" s="26" t="str">
        <f>VLOOKUP($A51,'Après-midi'!$A$2:$O$72,5,)</f>
        <v>SP</v>
      </c>
      <c r="D51" s="110">
        <f>INDEX(Semaine!$A$1:$W$73,MATCH($A51,Semaine!A:A,0),MATCH(Journée!$D$1,Semaine!$1:$1,0))</f>
        <v>1</v>
      </c>
      <c r="E51" s="110">
        <f>INDEX(Semaine!$A$1:$W$73,MATCH($A51,Semaine!$A:$A,0),MATCH(Journée!$D$1,Semaine!$1:$1,0)+1)</f>
        <v>1</v>
      </c>
      <c r="F51" s="58"/>
      <c r="G51" s="59"/>
      <c r="H51" s="60"/>
    </row>
    <row r="52" spans="1:8" ht="21.95" customHeight="1">
      <c r="A52" s="93" t="s">
        <v>83</v>
      </c>
      <c r="B52" s="6" t="str">
        <f>VLOOKUP($A52,'Après-midi'!$A$2:$D$72,4,0)</f>
        <v>CP</v>
      </c>
      <c r="C52" s="26">
        <f>VLOOKUP($A52,'Après-midi'!$A$2:$O$72,5,)</f>
        <v>0</v>
      </c>
      <c r="D52" s="110">
        <f>INDEX(Semaine!$A$1:$W$73,MATCH($A52,Semaine!A:A,0),MATCH(Journée!$D$1,Semaine!$1:$1,0))</f>
        <v>1</v>
      </c>
      <c r="E52" s="110">
        <f>INDEX(Semaine!$A$1:$W$73,MATCH($A52,Semaine!$A:$A,0),MATCH(Journée!$D$1,Semaine!$1:$1,0)+1)</f>
        <v>1</v>
      </c>
      <c r="F52" s="58"/>
      <c r="G52" s="59"/>
      <c r="H52" s="60"/>
    </row>
    <row r="53" spans="1:8" ht="21.95" customHeight="1">
      <c r="A53" s="93" t="s">
        <v>84</v>
      </c>
      <c r="B53" s="6" t="str">
        <f>VLOOKUP($A53,'Après-midi'!$A$2:$D$72,4,0)</f>
        <v>CP</v>
      </c>
      <c r="C53" s="26">
        <f>VLOOKUP($A53,'Après-midi'!$A$2:$O$72,5,)</f>
        <v>0</v>
      </c>
      <c r="D53" s="110">
        <f>INDEX(Semaine!$A$1:$W$73,MATCH($A53,Semaine!A:A,0),MATCH(Journée!$D$1,Semaine!$1:$1,0))</f>
        <v>1</v>
      </c>
      <c r="E53" s="110">
        <f>INDEX(Semaine!$A$1:$W$73,MATCH($A53,Semaine!$A:$A,0),MATCH(Journée!$D$1,Semaine!$1:$1,0)+1)</f>
        <v>1</v>
      </c>
      <c r="F53" s="58"/>
      <c r="G53" s="59"/>
      <c r="H53" s="60"/>
    </row>
    <row r="54" spans="1:8" ht="21.95" customHeight="1">
      <c r="A54" s="93" t="s">
        <v>85</v>
      </c>
      <c r="B54" s="6" t="str">
        <f>VLOOKUP($A54,'Après-midi'!$A$2:$D$72,4,0)</f>
        <v>CE2</v>
      </c>
      <c r="C54" s="26">
        <f>VLOOKUP($A54,'Après-midi'!$A$2:$O$72,5,)</f>
        <v>0</v>
      </c>
      <c r="D54" s="110">
        <f>INDEX(Semaine!$A$1:$W$73,MATCH($A54,Semaine!A:A,0),MATCH(Journée!$D$1,Semaine!$1:$1,0))</f>
        <v>1</v>
      </c>
      <c r="E54" s="110">
        <f>INDEX(Semaine!$A$1:$W$73,MATCH($A54,Semaine!$A:$A,0),MATCH(Journée!$D$1,Semaine!$1:$1,0)+1)</f>
        <v>1</v>
      </c>
      <c r="F54" s="58"/>
      <c r="G54" s="59"/>
      <c r="H54" s="60"/>
    </row>
    <row r="55" spans="1:8" ht="21.95" customHeight="1">
      <c r="A55" s="93" t="s">
        <v>86</v>
      </c>
      <c r="B55" s="6" t="str">
        <f>VLOOKUP($A55,'Après-midi'!$A$2:$D$72,4,0)</f>
        <v>CE1</v>
      </c>
      <c r="C55" s="26">
        <f>VLOOKUP($A55,'Après-midi'!$A$2:$O$72,5,)</f>
        <v>0</v>
      </c>
      <c r="D55" s="110">
        <f>INDEX(Semaine!$A$1:$W$73,MATCH($A55,Semaine!A:A,0),MATCH(Journée!$D$1,Semaine!$1:$1,0))</f>
        <v>1</v>
      </c>
      <c r="E55" s="110">
        <f>INDEX(Semaine!$A$1:$W$73,MATCH($A55,Semaine!$A:$A,0),MATCH(Journée!$D$1,Semaine!$1:$1,0)+1)</f>
        <v>1</v>
      </c>
      <c r="F55" s="58"/>
      <c r="G55" s="59"/>
      <c r="H55" s="60"/>
    </row>
    <row r="56" spans="1:8" ht="21.95" customHeight="1">
      <c r="A56" s="93" t="s">
        <v>87</v>
      </c>
      <c r="B56" s="6" t="str">
        <f>VLOOKUP($A56,'Après-midi'!$A$2:$D$72,4,0)</f>
        <v>CE1</v>
      </c>
      <c r="C56" s="26">
        <f>VLOOKUP($A56,'Après-midi'!$A$2:$O$72,5,)</f>
        <v>0</v>
      </c>
      <c r="D56" s="110" t="str">
        <f>INDEX(Semaine!$A$1:$W$73,MATCH($A56,Semaine!A:A,0),MATCH(Journée!$D$1,Semaine!$1:$1,0))</f>
        <v/>
      </c>
      <c r="E56" s="110" t="str">
        <f>INDEX(Semaine!$A$1:$W$73,MATCH($A56,Semaine!$A:$A,0),MATCH(Journée!$D$1,Semaine!$1:$1,0)+1)</f>
        <v/>
      </c>
      <c r="F56" s="58"/>
      <c r="G56" s="59"/>
      <c r="H56" s="60"/>
    </row>
    <row r="57" spans="1:8" ht="21.95" customHeight="1">
      <c r="A57" s="93" t="s">
        <v>88</v>
      </c>
      <c r="B57" s="6" t="str">
        <f>VLOOKUP($A57,'Après-midi'!$A$2:$D$72,4,0)</f>
        <v>CE1</v>
      </c>
      <c r="C57" s="26">
        <f>VLOOKUP($A57,'Après-midi'!$A$2:$O$72,5,)</f>
        <v>0</v>
      </c>
      <c r="D57" s="110">
        <f>INDEX(Semaine!$A$1:$W$73,MATCH($A57,Semaine!A:A,0),MATCH(Journée!$D$1,Semaine!$1:$1,0))</f>
        <v>1</v>
      </c>
      <c r="E57" s="110">
        <f>INDEX(Semaine!$A$1:$W$73,MATCH($A57,Semaine!$A:$A,0),MATCH(Journée!$D$1,Semaine!$1:$1,0)+1)</f>
        <v>1</v>
      </c>
      <c r="F57" s="58"/>
      <c r="G57" s="59"/>
      <c r="H57" s="60"/>
    </row>
    <row r="58" spans="1:8" ht="21.95" customHeight="1">
      <c r="A58" s="93" t="s">
        <v>89</v>
      </c>
      <c r="B58" s="6" t="str">
        <f>VLOOKUP($A58,'Après-midi'!$A$2:$D$72,4,0)</f>
        <v>CE2</v>
      </c>
      <c r="C58" s="26">
        <f>VLOOKUP($A58,'Après-midi'!$A$2:$O$72,5,)</f>
        <v>0</v>
      </c>
      <c r="D58" s="110" t="str">
        <f>INDEX(Semaine!$A$1:$W$73,MATCH($A58,Semaine!A:A,0),MATCH(Journée!$D$1,Semaine!$1:$1,0))</f>
        <v/>
      </c>
      <c r="E58" s="110" t="str">
        <f>INDEX(Semaine!$A$1:$W$73,MATCH($A58,Semaine!$A:$A,0),MATCH(Journée!$D$1,Semaine!$1:$1,0)+1)</f>
        <v/>
      </c>
      <c r="F58" s="58"/>
      <c r="G58" s="59"/>
      <c r="H58" s="60"/>
    </row>
    <row r="59" spans="1:8" ht="21.95" customHeight="1">
      <c r="A59" s="93" t="s">
        <v>90</v>
      </c>
      <c r="B59" s="6" t="str">
        <f>VLOOKUP($A59,'Après-midi'!$A$2:$D$72,4,0)</f>
        <v>CM1</v>
      </c>
      <c r="C59" s="26">
        <f>VLOOKUP($A59,'Après-midi'!$A$2:$O$72,5,)</f>
        <v>0</v>
      </c>
      <c r="D59" s="110" t="str">
        <f>INDEX(Semaine!$A$1:$W$73,MATCH($A59,Semaine!A:A,0),MATCH(Journée!$D$1,Semaine!$1:$1,0))</f>
        <v/>
      </c>
      <c r="E59" s="110" t="str">
        <f>INDEX(Semaine!$A$1:$W$73,MATCH($A59,Semaine!$A:$A,0),MATCH(Journée!$D$1,Semaine!$1:$1,0)+1)</f>
        <v/>
      </c>
      <c r="F59" s="58"/>
      <c r="G59" s="59"/>
      <c r="H59" s="60"/>
    </row>
    <row r="60" spans="1:8" ht="21.95" customHeight="1">
      <c r="A60" s="93" t="s">
        <v>91</v>
      </c>
      <c r="B60" s="6" t="str">
        <f>VLOOKUP($A60,'Après-midi'!$A$2:$D$72,4,0)</f>
        <v>CM1</v>
      </c>
      <c r="C60" s="26">
        <f>VLOOKUP($A60,'Après-midi'!$A$2:$O$72,5,)</f>
        <v>0</v>
      </c>
      <c r="D60" s="110">
        <f>INDEX(Semaine!$A$1:$W$73,MATCH($A60,Semaine!A:A,0),MATCH(Journée!$D$1,Semaine!$1:$1,0))</f>
        <v>1</v>
      </c>
      <c r="E60" s="110">
        <f>INDEX(Semaine!$A$1:$W$73,MATCH($A60,Semaine!$A:$A,0),MATCH(Journée!$D$1,Semaine!$1:$1,0)+1)</f>
        <v>1</v>
      </c>
      <c r="F60" s="58"/>
      <c r="G60" s="59"/>
      <c r="H60" s="60"/>
    </row>
    <row r="61" spans="1:8" ht="21.95" customHeight="1">
      <c r="A61" s="93" t="s">
        <v>92</v>
      </c>
      <c r="B61" s="6" t="str">
        <f>VLOOKUP($A61,'Après-midi'!$A$2:$D$72,4,0)</f>
        <v>CE1</v>
      </c>
      <c r="C61" s="26">
        <f>VLOOKUP($A61,'Après-midi'!$A$2:$O$72,5,)</f>
        <v>0</v>
      </c>
      <c r="D61" s="110">
        <f>INDEX(Semaine!$A$1:$W$73,MATCH($A61,Semaine!A:A,0),MATCH(Journée!$D$1,Semaine!$1:$1,0))</f>
        <v>1</v>
      </c>
      <c r="E61" s="110">
        <f>INDEX(Semaine!$A$1:$W$73,MATCH($A61,Semaine!$A:$A,0),MATCH(Journée!$D$1,Semaine!$1:$1,0)+1)</f>
        <v>1</v>
      </c>
      <c r="F61" s="58"/>
      <c r="G61" s="59"/>
      <c r="H61" s="60"/>
    </row>
    <row r="62" spans="1:8" ht="21.95" customHeight="1">
      <c r="A62" s="93" t="s">
        <v>93</v>
      </c>
      <c r="B62" s="6" t="str">
        <f>VLOOKUP($A62,'Après-midi'!$A$2:$D$72,4,0)</f>
        <v>CE2</v>
      </c>
      <c r="C62" s="26">
        <f>VLOOKUP($A62,'Après-midi'!$A$2:$O$72,5,)</f>
        <v>0</v>
      </c>
      <c r="D62" s="110">
        <f>INDEX(Semaine!$A$1:$W$73,MATCH($A62,Semaine!A:A,0),MATCH(Journée!$D$1,Semaine!$1:$1,0))</f>
        <v>1</v>
      </c>
      <c r="E62" s="110">
        <f>INDEX(Semaine!$A$1:$W$73,MATCH($A62,Semaine!$A:$A,0),MATCH(Journée!$D$1,Semaine!$1:$1,0)+1)</f>
        <v>1</v>
      </c>
      <c r="F62" s="58"/>
      <c r="G62" s="59"/>
      <c r="H62" s="60"/>
    </row>
    <row r="63" spans="1:8" ht="21.95" customHeight="1">
      <c r="A63" s="93" t="s">
        <v>94</v>
      </c>
      <c r="B63" s="6" t="str">
        <f>VLOOKUP($A63,'Après-midi'!$A$2:$D$72,4,0)</f>
        <v>CP</v>
      </c>
      <c r="C63" s="26">
        <f>VLOOKUP($A63,'Après-midi'!$A$2:$O$72,5,)</f>
        <v>0</v>
      </c>
      <c r="D63" s="110">
        <f>INDEX(Semaine!$A$1:$W$73,MATCH($A63,Semaine!A:A,0),MATCH(Journée!$D$1,Semaine!$1:$1,0))</f>
        <v>1</v>
      </c>
      <c r="E63" s="110">
        <f>INDEX(Semaine!$A$1:$W$73,MATCH($A63,Semaine!$A:$A,0),MATCH(Journée!$D$1,Semaine!$1:$1,0)+1)</f>
        <v>1</v>
      </c>
      <c r="F63" s="58"/>
      <c r="G63" s="59"/>
      <c r="H63" s="60"/>
    </row>
    <row r="64" spans="1:8" ht="21.95" customHeight="1">
      <c r="A64" s="93" t="s">
        <v>95</v>
      </c>
      <c r="B64" s="6" t="str">
        <f>VLOOKUP($A64,'Après-midi'!$A$2:$D$72,4,0)</f>
        <v>CP</v>
      </c>
      <c r="C64" s="26">
        <f>VLOOKUP($A64,'Après-midi'!$A$2:$O$72,5,)</f>
        <v>0</v>
      </c>
      <c r="D64" s="110">
        <f>INDEX(Semaine!$A$1:$W$73,MATCH($A64,Semaine!A:A,0),MATCH(Journée!$D$1,Semaine!$1:$1,0))</f>
        <v>1</v>
      </c>
      <c r="E64" s="110">
        <f>INDEX(Semaine!$A$1:$W$73,MATCH($A64,Semaine!$A:$A,0),MATCH(Journée!$D$1,Semaine!$1:$1,0)+1)</f>
        <v>1</v>
      </c>
      <c r="F64" s="58"/>
      <c r="G64" s="59"/>
      <c r="H64" s="60"/>
    </row>
    <row r="65" spans="1:8" ht="21.95" customHeight="1">
      <c r="A65" s="93" t="s">
        <v>96</v>
      </c>
      <c r="B65" s="6" t="str">
        <f>VLOOKUP($A65,'Après-midi'!$A$2:$D$72,4,0)</f>
        <v>CP</v>
      </c>
      <c r="C65" s="26" t="str">
        <f>VLOOKUP($A65,'Après-midi'!$A$2:$O$72,5,)</f>
        <v>SP</v>
      </c>
      <c r="D65" s="110">
        <f>INDEX(Semaine!$A$1:$W$73,MATCH($A65,Semaine!A:A,0),MATCH(Journée!$D$1,Semaine!$1:$1,0))</f>
        <v>1</v>
      </c>
      <c r="E65" s="110">
        <f>INDEX(Semaine!$A$1:$W$73,MATCH($A65,Semaine!$A:$A,0),MATCH(Journée!$D$1,Semaine!$1:$1,0)+1)</f>
        <v>1</v>
      </c>
      <c r="F65" s="58"/>
      <c r="G65" s="59"/>
      <c r="H65" s="60"/>
    </row>
    <row r="66" spans="1:8" ht="21.95" customHeight="1">
      <c r="A66" s="93" t="s">
        <v>97</v>
      </c>
      <c r="B66" s="6" t="str">
        <f>VLOOKUP($A66,'Après-midi'!$A$2:$D$72,4,0)</f>
        <v>CE2</v>
      </c>
      <c r="C66" s="26" t="str">
        <f>VLOOKUP($A66,'Après-midi'!$A$2:$O$72,5,)</f>
        <v>SP</v>
      </c>
      <c r="D66" s="110">
        <f>INDEX(Semaine!$A$1:$W$73,MATCH($A66,Semaine!A:A,0),MATCH(Journée!$D$1,Semaine!$1:$1,0))</f>
        <v>1</v>
      </c>
      <c r="E66" s="110">
        <f>INDEX(Semaine!$A$1:$W$73,MATCH($A66,Semaine!$A:$A,0),MATCH(Journée!$D$1,Semaine!$1:$1,0)+1)</f>
        <v>1</v>
      </c>
      <c r="F66" s="58"/>
      <c r="G66" s="59"/>
      <c r="H66" s="60"/>
    </row>
    <row r="67" spans="1:8" ht="21.95" customHeight="1">
      <c r="A67" s="93" t="s">
        <v>98</v>
      </c>
      <c r="B67" s="6" t="str">
        <f>VLOOKUP($A67,'Après-midi'!$A$2:$D$72,4,0)</f>
        <v>CP</v>
      </c>
      <c r="C67" s="26">
        <f>VLOOKUP($A67,'Après-midi'!$A$2:$O$72,5,)</f>
        <v>0</v>
      </c>
      <c r="D67" s="110">
        <f>INDEX(Semaine!$A$1:$W$73,MATCH($A67,Semaine!A:A,0),MATCH(Journée!$D$1,Semaine!$1:$1,0))</f>
        <v>1</v>
      </c>
      <c r="E67" s="110">
        <f>INDEX(Semaine!$A$1:$W$73,MATCH($A67,Semaine!$A:$A,0),MATCH(Journée!$D$1,Semaine!$1:$1,0)+1)</f>
        <v>1</v>
      </c>
      <c r="F67" s="58"/>
      <c r="G67" s="59"/>
      <c r="H67" s="60"/>
    </row>
    <row r="68" spans="1:8" ht="21.95" customHeight="1">
      <c r="A68" s="93" t="s">
        <v>99</v>
      </c>
      <c r="B68" s="6" t="str">
        <f>VLOOKUP($A68,'Après-midi'!$A$2:$D$72,4,0)</f>
        <v>CE2</v>
      </c>
      <c r="C68" s="26" t="str">
        <f>VLOOKUP($A68,'Après-midi'!$A$2:$O$72,5,)</f>
        <v>SP</v>
      </c>
      <c r="D68" s="110">
        <f>INDEX(Semaine!$A$1:$W$73,MATCH($A68,Semaine!A:A,0),MATCH(Journée!$D$1,Semaine!$1:$1,0))</f>
        <v>1</v>
      </c>
      <c r="E68" s="110">
        <f>INDEX(Semaine!$A$1:$W$73,MATCH($A68,Semaine!$A:$A,0),MATCH(Journée!$D$1,Semaine!$1:$1,0)+1)</f>
        <v>1</v>
      </c>
      <c r="F68" s="58"/>
      <c r="G68" s="59"/>
      <c r="H68" s="60"/>
    </row>
    <row r="69" spans="1:8" ht="21.95" customHeight="1">
      <c r="A69" s="93" t="s">
        <v>100</v>
      </c>
      <c r="B69" s="6" t="str">
        <f>VLOOKUP($A69,'Après-midi'!$A$2:$D$72,4,0)</f>
        <v>CE1</v>
      </c>
      <c r="C69" s="26" t="str">
        <f>VLOOKUP($A69,'Après-midi'!$A$2:$O$72,5,)</f>
        <v>SP</v>
      </c>
      <c r="D69" s="110">
        <f>INDEX(Semaine!$A$1:$W$73,MATCH($A69,Semaine!A:A,0),MATCH(Journée!$D$1,Semaine!$1:$1,0))</f>
        <v>1</v>
      </c>
      <c r="E69" s="110">
        <f>INDEX(Semaine!$A$1:$W$73,MATCH($A69,Semaine!$A:$A,0),MATCH(Journée!$D$1,Semaine!$1:$1,0)+1)</f>
        <v>1</v>
      </c>
      <c r="F69" s="58"/>
      <c r="G69" s="59"/>
      <c r="H69" s="60"/>
    </row>
    <row r="70" spans="1:8" ht="21.95" customHeight="1">
      <c r="A70" s="93" t="s">
        <v>101</v>
      </c>
      <c r="B70" s="6" t="str">
        <f>VLOOKUP($A70,'Après-midi'!$A$2:$D$72,4,0)</f>
        <v>CM1</v>
      </c>
      <c r="C70" s="26" t="str">
        <f>VLOOKUP($A70,'Après-midi'!$A$2:$O$72,5,)</f>
        <v>SP</v>
      </c>
      <c r="D70" s="110">
        <f>INDEX(Semaine!$A$1:$W$73,MATCH($A70,Semaine!A:A,0),MATCH(Journée!$D$1,Semaine!$1:$1,0))</f>
        <v>1</v>
      </c>
      <c r="E70" s="110">
        <f>INDEX(Semaine!$A$1:$W$73,MATCH($A70,Semaine!$A:$A,0),MATCH(Journée!$D$1,Semaine!$1:$1,0)+1)</f>
        <v>1</v>
      </c>
      <c r="F70" s="58"/>
      <c r="G70" s="59"/>
      <c r="H70" s="60"/>
    </row>
    <row r="71" spans="1:8" ht="21.95" customHeight="1">
      <c r="A71" s="93" t="s">
        <v>102</v>
      </c>
      <c r="B71" s="6" t="str">
        <f>VLOOKUP($A71,'Après-midi'!$A$2:$D$72,4,0)</f>
        <v>CP</v>
      </c>
      <c r="C71" s="26" t="str">
        <f>VLOOKUP($A71,'Après-midi'!$A$2:$O$72,5,)</f>
        <v>SP</v>
      </c>
      <c r="D71" s="110">
        <f>INDEX(Semaine!$A$1:$W$73,MATCH($A71,Semaine!A:A,0),MATCH(Journée!$D$1,Semaine!$1:$1,0))</f>
        <v>1</v>
      </c>
      <c r="E71" s="110">
        <f>INDEX(Semaine!$A$1:$W$73,MATCH($A71,Semaine!$A:$A,0),MATCH(Journée!$D$1,Semaine!$1:$1,0)+1)</f>
        <v>1</v>
      </c>
      <c r="F71" s="58"/>
      <c r="G71" s="59"/>
      <c r="H71" s="60"/>
    </row>
    <row r="72" spans="1:8" ht="21.95" customHeight="1">
      <c r="A72" s="93" t="s">
        <v>103</v>
      </c>
      <c r="B72" s="6" t="str">
        <f>VLOOKUP($A72,'Après-midi'!$A$2:$D$72,4,0)</f>
        <v>CM2</v>
      </c>
      <c r="C72" s="26">
        <f>VLOOKUP($A72,'Après-midi'!$A$2:$O$72,5,)</f>
        <v>0</v>
      </c>
      <c r="D72" s="110">
        <f>INDEX(Semaine!$A$1:$W$73,MATCH($A72,Semaine!A:A,0),MATCH(Journée!$D$1,Semaine!$1:$1,0))</f>
        <v>1</v>
      </c>
      <c r="E72" s="110">
        <f>INDEX(Semaine!$A$1:$W$73,MATCH($A72,Semaine!$A:$A,0),MATCH(Journée!$D$1,Semaine!$1:$1,0)+1)</f>
        <v>1</v>
      </c>
      <c r="F72" s="58"/>
      <c r="G72" s="59"/>
      <c r="H72" s="60"/>
    </row>
    <row r="73" spans="1:8" ht="21.95" customHeight="1">
      <c r="A73" s="93" t="s">
        <v>104</v>
      </c>
      <c r="B73" s="6" t="str">
        <f>VLOOKUP($A73,'Après-midi'!$A$2:$D$72,4,0)</f>
        <v>CP</v>
      </c>
      <c r="C73" s="34">
        <f>VLOOKUP($A73,'Après-midi'!$A$2:$O$72,5,)</f>
        <v>0</v>
      </c>
      <c r="D73" s="110">
        <f>INDEX(Semaine!$A$1:$W$73,MATCH($A73,Semaine!A:A,0),MATCH(Journée!$D$1,Semaine!$1:$1,0))</f>
        <v>1</v>
      </c>
      <c r="E73" s="110">
        <f>INDEX(Semaine!$A$1:$W$73,MATCH($A73,Semaine!$A:$A,0),MATCH(Journée!$D$1,Semaine!$1:$1,0)+1)</f>
        <v>1</v>
      </c>
      <c r="F73" s="58"/>
      <c r="G73" s="59"/>
      <c r="H73" s="60"/>
    </row>
    <row r="74" spans="1:8" ht="21.95" customHeight="1">
      <c r="A74" s="64"/>
      <c r="B74" s="65"/>
      <c r="C74" s="66"/>
      <c r="D74" s="61"/>
      <c r="E74" s="62"/>
      <c r="F74" s="58"/>
      <c r="G74" s="59"/>
      <c r="H74" s="60"/>
    </row>
    <row r="75" spans="1:8" ht="21.95" customHeight="1">
      <c r="A75" s="67"/>
      <c r="B75" s="62"/>
      <c r="C75" s="66"/>
      <c r="D75" s="61"/>
      <c r="E75" s="62"/>
      <c r="F75" s="58"/>
      <c r="G75" s="59"/>
      <c r="H75" s="60"/>
    </row>
    <row r="76" spans="1:8" ht="21.95" customHeight="1">
      <c r="A76" s="67"/>
      <c r="B76" s="62"/>
      <c r="C76" s="66"/>
      <c r="D76" s="61"/>
      <c r="E76" s="62"/>
      <c r="F76" s="58"/>
      <c r="G76" s="59"/>
      <c r="H76" s="60"/>
    </row>
    <row r="77" spans="1:8" ht="21.95" customHeight="1">
      <c r="A77" s="67"/>
      <c r="B77" s="62"/>
      <c r="C77" s="68"/>
      <c r="D77" s="61"/>
      <c r="E77" s="62"/>
      <c r="F77" s="58"/>
      <c r="G77" s="59"/>
      <c r="H77" s="60"/>
    </row>
    <row r="78" spans="1:8" ht="21.95" customHeight="1">
      <c r="A78" s="67"/>
      <c r="B78" s="62"/>
      <c r="C78" s="68"/>
      <c r="D78" s="61"/>
      <c r="E78" s="62"/>
      <c r="F78" s="58"/>
      <c r="G78" s="59"/>
      <c r="H78" s="60"/>
    </row>
    <row r="79" spans="1:8" ht="21.95" customHeight="1">
      <c r="A79" s="67"/>
      <c r="B79" s="62"/>
      <c r="C79" s="68"/>
      <c r="D79" s="61"/>
      <c r="E79" s="62"/>
      <c r="F79" s="58"/>
      <c r="G79" s="59"/>
      <c r="H79" s="60"/>
    </row>
    <row r="80" spans="1:8" ht="21.95" customHeight="1">
      <c r="A80" s="67"/>
      <c r="B80" s="62"/>
      <c r="C80" s="68"/>
      <c r="D80" s="61"/>
      <c r="E80" s="62"/>
      <c r="F80" s="58"/>
      <c r="G80" s="59"/>
      <c r="H80" s="60"/>
    </row>
    <row r="81" spans="1:8" ht="21.95" customHeight="1">
      <c r="A81" s="67"/>
      <c r="B81" s="62"/>
      <c r="C81" s="66"/>
      <c r="D81" s="56"/>
      <c r="E81" s="57"/>
      <c r="F81" s="58"/>
      <c r="G81" s="59"/>
      <c r="H81" s="60"/>
    </row>
    <row r="82" spans="1:8" ht="21.95" customHeight="1">
      <c r="A82" s="67"/>
      <c r="B82" s="62"/>
      <c r="C82" s="66"/>
      <c r="D82" s="56"/>
      <c r="E82" s="57"/>
      <c r="F82" s="58"/>
      <c r="G82" s="59"/>
      <c r="H82" s="60"/>
    </row>
    <row r="83" spans="1:8" ht="21.95" customHeight="1">
      <c r="A83" s="67"/>
      <c r="B83" s="62"/>
      <c r="C83" s="66"/>
      <c r="D83" s="56"/>
      <c r="E83" s="57"/>
      <c r="F83" s="58"/>
      <c r="G83" s="59"/>
      <c r="H83" s="60"/>
    </row>
    <row r="84" spans="1:8" ht="21.95" customHeight="1">
      <c r="A84" s="67"/>
      <c r="B84" s="62"/>
      <c r="C84" s="66"/>
      <c r="D84" s="56"/>
      <c r="E84" s="57"/>
      <c r="F84" s="58"/>
      <c r="G84" s="59"/>
      <c r="H84" s="60"/>
    </row>
    <row r="85" spans="1:8" ht="21.95" customHeight="1">
      <c r="A85" s="67"/>
      <c r="B85" s="62"/>
      <c r="C85" s="66"/>
      <c r="D85" s="56"/>
      <c r="E85" s="57"/>
      <c r="F85" s="58"/>
      <c r="G85" s="59"/>
      <c r="H85" s="60"/>
    </row>
    <row r="86" spans="1:8" ht="21.95" customHeight="1">
      <c r="A86" s="67"/>
      <c r="B86" s="62"/>
      <c r="C86" s="66"/>
      <c r="D86" s="61"/>
      <c r="E86" s="62"/>
      <c r="F86" s="58"/>
      <c r="G86" s="59"/>
      <c r="H86" s="60"/>
    </row>
    <row r="87" spans="1:8" ht="21.95" customHeight="1">
      <c r="A87" s="67"/>
      <c r="B87" s="62"/>
      <c r="C87" s="66"/>
      <c r="D87" s="61"/>
      <c r="E87" s="62"/>
      <c r="F87" s="58"/>
      <c r="G87" s="59"/>
      <c r="H87" s="60"/>
    </row>
    <row r="88" spans="1:8" ht="21.95" customHeight="1">
      <c r="A88" s="67"/>
      <c r="B88" s="62"/>
      <c r="C88" s="66"/>
      <c r="D88" s="56"/>
      <c r="E88" s="57"/>
      <c r="F88" s="58"/>
      <c r="G88" s="59"/>
      <c r="H88" s="60"/>
    </row>
    <row r="89" spans="1:8" ht="21.95" customHeight="1" thickBot="1">
      <c r="A89" s="67"/>
      <c r="B89" s="62"/>
      <c r="C89" s="66"/>
      <c r="D89" s="78"/>
      <c r="E89" s="79"/>
      <c r="F89" s="80"/>
      <c r="G89" s="81"/>
      <c r="H89" s="60"/>
    </row>
    <row r="90" spans="1:8" ht="21.95" customHeight="1" thickBot="1">
      <c r="A90" s="87" t="s">
        <v>32</v>
      </c>
      <c r="B90" s="69"/>
      <c r="C90" s="75"/>
      <c r="D90" s="89">
        <f>SUBTOTAL(9,D3:D89)</f>
        <v>48</v>
      </c>
      <c r="E90" s="90">
        <f>SUBTOTAL(9,E3:E89)</f>
        <v>48</v>
      </c>
      <c r="F90" s="82"/>
      <c r="G90" s="83"/>
      <c r="H90" s="70"/>
    </row>
    <row r="91" spans="1:8" ht="21.95" customHeight="1" thickBot="1">
      <c r="A91" s="88" t="s">
        <v>33</v>
      </c>
      <c r="B91" s="71"/>
      <c r="C91" s="76"/>
      <c r="D91" s="84"/>
      <c r="E91" s="85"/>
      <c r="F91" s="85"/>
      <c r="G91" s="86"/>
      <c r="H91" s="77"/>
    </row>
  </sheetData>
  <autoFilter ref="A2:C73"/>
  <mergeCells count="2">
    <mergeCell ref="A1:C1"/>
    <mergeCell ref="D1:G1"/>
  </mergeCells>
  <phoneticPr fontId="13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Dates!$A$1:$A$10</xm:f>
          </x14:formula1>
          <xm:sqref>D1:G1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workbookViewId="0">
      <selection activeCell="H10" sqref="H10"/>
    </sheetView>
  </sheetViews>
  <sheetFormatPr baseColWidth="10" defaultRowHeight="15"/>
  <cols>
    <col min="1" max="1" width="26.42578125" bestFit="1" customWidth="1"/>
  </cols>
  <sheetData>
    <row r="1" spans="1:1">
      <c r="A1" s="107">
        <v>44550</v>
      </c>
    </row>
    <row r="2" spans="1:1">
      <c r="A2" s="107">
        <v>44551</v>
      </c>
    </row>
    <row r="3" spans="1:1">
      <c r="A3" s="107">
        <v>44552</v>
      </c>
    </row>
    <row r="4" spans="1:1">
      <c r="A4" s="107">
        <v>44553</v>
      </c>
    </row>
    <row r="5" spans="1:1">
      <c r="A5" s="107">
        <v>44554</v>
      </c>
    </row>
    <row r="6" spans="1:1">
      <c r="A6" s="107">
        <v>44555</v>
      </c>
    </row>
    <row r="7" spans="1:1">
      <c r="A7" s="107">
        <v>44556</v>
      </c>
    </row>
    <row r="8" spans="1:1">
      <c r="A8" s="107">
        <v>44557</v>
      </c>
    </row>
    <row r="9" spans="1:1">
      <c r="A9" s="107">
        <v>44558</v>
      </c>
    </row>
    <row r="10" spans="1:1">
      <c r="A10" s="107">
        <v>44559</v>
      </c>
    </row>
    <row r="11" spans="1:1">
      <c r="A11" s="91"/>
    </row>
    <row r="12" spans="1:1">
      <c r="A12" s="91"/>
    </row>
    <row r="13" spans="1:1">
      <c r="A13" s="91"/>
    </row>
    <row r="14" spans="1:1">
      <c r="A14" s="91"/>
    </row>
    <row r="15" spans="1:1">
      <c r="A15" s="91"/>
    </row>
    <row r="16" spans="1:1">
      <c r="A16" s="91"/>
    </row>
    <row r="17" spans="1:1">
      <c r="A17" s="91"/>
    </row>
    <row r="18" spans="1:1">
      <c r="A18" s="91"/>
    </row>
  </sheetData>
  <phoneticPr fontId="1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80ED3A25298443A7E471BE87428E87" ma:contentTypeVersion="12" ma:contentTypeDescription="Crée un document." ma:contentTypeScope="" ma:versionID="a3ec88637d74c0b43f96eedc15cd7933">
  <xsd:schema xmlns:xsd="http://www.w3.org/2001/XMLSchema" xmlns:xs="http://www.w3.org/2001/XMLSchema" xmlns:p="http://schemas.microsoft.com/office/2006/metadata/properties" xmlns:ns3="545fbd5e-c5e7-4019-aaed-4290231dc727" xmlns:ns4="f12b57a0-1e97-4019-a693-acf79172608f" targetNamespace="http://schemas.microsoft.com/office/2006/metadata/properties" ma:root="true" ma:fieldsID="35d6e9576e76fa1915739e7aaba1648e" ns3:_="" ns4:_="">
    <xsd:import namespace="545fbd5e-c5e7-4019-aaed-4290231dc727"/>
    <xsd:import namespace="f12b57a0-1e97-4019-a693-acf79172608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5fbd5e-c5e7-4019-aaed-4290231dc7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2b57a0-1e97-4019-a693-acf79172608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D5CA74D-1504-4E37-9A08-41F791AF0DBE}">
  <ds:schemaRefs>
    <ds:schemaRef ds:uri="http://purl.org/dc/terms/"/>
    <ds:schemaRef ds:uri="f12b57a0-1e97-4019-a693-acf79172608f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545fbd5e-c5e7-4019-aaed-4290231dc727"/>
  </ds:schemaRefs>
</ds:datastoreItem>
</file>

<file path=customXml/itemProps2.xml><?xml version="1.0" encoding="utf-8"?>
<ds:datastoreItem xmlns:ds="http://schemas.openxmlformats.org/officeDocument/2006/customXml" ds:itemID="{4477AEFA-D2DE-4F3C-86F1-B050A5A418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5fbd5e-c5e7-4019-aaed-4290231dc727"/>
    <ds:schemaRef ds:uri="f12b57a0-1e97-4019-a693-acf7917260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40BCB9-800A-4119-B2DD-E36AF784E3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Matin</vt:lpstr>
      <vt:lpstr>Après-midi</vt:lpstr>
      <vt:lpstr>Semaine</vt:lpstr>
      <vt:lpstr>Journée</vt:lpstr>
      <vt:lpstr>Dates</vt:lpstr>
      <vt:lpstr>Lundi20décembre</vt:lpstr>
      <vt:lpstr>Mardi21décembre</vt:lpstr>
      <vt:lpstr>Mercredi22décembre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OUVRARD Gilles</dc:creator>
  <cp:lastModifiedBy>CA</cp:lastModifiedBy>
  <dcterms:created xsi:type="dcterms:W3CDTF">2021-12-03T13:40:52Z</dcterms:created>
  <dcterms:modified xsi:type="dcterms:W3CDTF">2021-12-05T15:21:58Z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0x0101007D80ED3A25298443A7E471BE87428E87</vt:lpwstr>
  </property>
</Properties>
</file>