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7EE932B-91EF-4544-BCBE-77919623943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Tableau de bord" sheetId="4" r:id="rId1"/>
    <sheet name="Octobre" sheetId="1" r:id="rId2"/>
    <sheet name="Novembre" sheetId="2" r:id="rId3"/>
    <sheet name="Décembre" sheetId="5" r:id="rId4"/>
    <sheet name="Feuil3" sheetId="3" state="hidden" r:id="rId5"/>
  </sheets>
  <definedNames>
    <definedName name="Segment_Semaine_n°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" i="2"/>
  <c r="G3" i="5"/>
  <c r="G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" i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" i="5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7" i="2"/>
  <c r="C28" i="2"/>
  <c r="C29" i="2"/>
  <c r="C30" i="2"/>
  <c r="C31" i="2"/>
  <c r="C32" i="2"/>
  <c r="C33" i="2"/>
  <c r="C34" i="2"/>
  <c r="C35" i="2"/>
  <c r="C36" i="2"/>
  <c r="C37" i="2"/>
  <c r="C26" i="2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A37" i="5" l="1"/>
  <c r="A36" i="5"/>
  <c r="A35" i="5"/>
  <c r="A34" i="5"/>
  <c r="A33" i="5"/>
  <c r="A32" i="5"/>
  <c r="A31" i="5"/>
  <c r="A30" i="5"/>
  <c r="A29" i="5"/>
  <c r="A28" i="5"/>
  <c r="A27" i="5"/>
  <c r="A26" i="5"/>
  <c r="A25" i="5"/>
  <c r="H30" i="5"/>
  <c r="C15" i="4" s="1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A4" i="5"/>
  <c r="A3" i="5"/>
  <c r="H23" i="5" l="1"/>
  <c r="C14" i="4" s="1"/>
  <c r="H16" i="5"/>
  <c r="C13" i="4" s="1"/>
  <c r="I37" i="5"/>
  <c r="H37" i="5"/>
  <c r="C16" i="4" s="1"/>
  <c r="H9" i="5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I37" i="2"/>
  <c r="A3" i="2"/>
  <c r="H31" i="1" l="1"/>
  <c r="C7" i="4" s="1"/>
  <c r="H37" i="2"/>
  <c r="C12" i="4" s="1"/>
  <c r="H23" i="2"/>
  <c r="C10" i="4" s="1"/>
  <c r="H17" i="1"/>
  <c r="C5" i="4" s="1"/>
  <c r="H10" i="1"/>
  <c r="C4" i="4" s="1"/>
  <c r="H24" i="1"/>
  <c r="C6" i="4" s="1"/>
  <c r="I37" i="1"/>
  <c r="H16" i="2"/>
  <c r="C9" i="4" s="1"/>
  <c r="H9" i="2"/>
  <c r="C8" i="4" s="1"/>
  <c r="H30" i="2"/>
  <c r="C11" i="4" s="1"/>
  <c r="H3" i="1"/>
  <c r="C3" i="4" s="1"/>
  <c r="C17" i="4" l="1"/>
</calcChain>
</file>

<file path=xl/sharedStrings.xml><?xml version="1.0" encoding="utf-8"?>
<sst xmlns="http://schemas.openxmlformats.org/spreadsheetml/2006/main" count="39" uniqueCount="19">
  <si>
    <t>Heure de fin</t>
  </si>
  <si>
    <t>Heure de début</t>
  </si>
  <si>
    <t>Temps de pause</t>
  </si>
  <si>
    <t>Heures prestées</t>
  </si>
  <si>
    <t>Total semaine</t>
  </si>
  <si>
    <t>Date</t>
  </si>
  <si>
    <t>Jour</t>
  </si>
  <si>
    <t>Octobre</t>
  </si>
  <si>
    <t>Novembre</t>
  </si>
  <si>
    <t>Semaine n°</t>
  </si>
  <si>
    <t>Décembre</t>
  </si>
  <si>
    <t>Total</t>
  </si>
  <si>
    <t>Total Mois</t>
  </si>
  <si>
    <t>Colonne A : formule + format</t>
  </si>
  <si>
    <t>Colonne C : formule</t>
  </si>
  <si>
    <t>Colonne K : titre</t>
  </si>
  <si>
    <t>Lignes : MFC pour dimanches</t>
  </si>
  <si>
    <t>Suppression colonnes H &amp; I + modification formule en G</t>
  </si>
  <si>
    <t>Semaine recalée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</si>
</sst>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dddd"/>
  </numFmts>
  <fonts count="4" x14ac:knownFonts="1">
    <font>
      <sz val="11"/>
      <color theme="1"/>
      <name val="Calibri"/>
      <family val="2"/>
      <scheme val="minor"/>
    </font>
    <font>
      <sz val="12"/>
      <color rgb="FF303030"/>
      <name val="Arial"/>
      <family val="2"/>
    </font>
    <font>
      <sz val="18"/>
      <color theme="1"/>
      <name val="Calibri"/>
      <family val="2"/>
      <scheme val="minor"/>
    </font>
    <font>
      <sz val="11"/>
      <color rgb="FF20212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" xfId="0" applyFont="1" applyBorder="1"/>
    <xf numFmtId="14" fontId="0" fillId="0" borderId="1" xfId="0" applyNumberFormat="1" applyBorder="1"/>
    <xf numFmtId="164" fontId="0" fillId="0" borderId="1" xfId="0" applyNumberFormat="1" applyBorder="1"/>
    <xf numFmtId="0" fontId="0" fillId="0" borderId="1" xfId="0" applyNumberFormat="1" applyBorder="1"/>
    <xf numFmtId="0" fontId="1" fillId="0" borderId="3" xfId="0" applyFont="1" applyBorder="1"/>
    <xf numFmtId="0" fontId="1" fillId="2" borderId="2" xfId="0" applyFont="1" applyFill="1" applyBorder="1"/>
    <xf numFmtId="14" fontId="0" fillId="0" borderId="3" xfId="0" applyNumberFormat="1" applyBorder="1"/>
    <xf numFmtId="164" fontId="0" fillId="0" borderId="3" xfId="0" applyNumberFormat="1" applyBorder="1"/>
    <xf numFmtId="0" fontId="0" fillId="0" borderId="3" xfId="0" applyNumberFormat="1" applyBorder="1"/>
    <xf numFmtId="0" fontId="0" fillId="0" borderId="4" xfId="0" applyBorder="1"/>
    <xf numFmtId="0" fontId="0" fillId="0" borderId="5" xfId="0" applyBorder="1"/>
    <xf numFmtId="164" fontId="0" fillId="0" borderId="6" xfId="0" applyNumberFormat="1" applyBorder="1"/>
    <xf numFmtId="0" fontId="1" fillId="3" borderId="1" xfId="0" applyFont="1" applyFill="1" applyBorder="1"/>
    <xf numFmtId="14" fontId="0" fillId="3" borderId="1" xfId="0" applyNumberFormat="1" applyFill="1" applyBorder="1"/>
    <xf numFmtId="164" fontId="0" fillId="3" borderId="1" xfId="0" applyNumberFormat="1" applyFill="1" applyBorder="1"/>
    <xf numFmtId="0" fontId="0" fillId="3" borderId="1" xfId="0" applyNumberFormat="1" applyFill="1" applyBorder="1"/>
    <xf numFmtId="0" fontId="1" fillId="2" borderId="6" xfId="0" applyFont="1" applyFill="1" applyBorder="1"/>
    <xf numFmtId="14" fontId="0" fillId="3" borderId="3" xfId="0" applyNumberFormat="1" applyFill="1" applyBorder="1"/>
    <xf numFmtId="0" fontId="3" fillId="0" borderId="1" xfId="0" applyFont="1" applyBorder="1"/>
    <xf numFmtId="0" fontId="3" fillId="3" borderId="1" xfId="0" applyFont="1" applyFill="1" applyBorder="1"/>
    <xf numFmtId="0" fontId="3" fillId="0" borderId="3" xfId="0" applyFont="1" applyBorder="1"/>
    <xf numFmtId="164" fontId="0" fillId="0" borderId="1" xfId="0" applyNumberFormat="1" applyFill="1" applyBorder="1"/>
    <xf numFmtId="164" fontId="0" fillId="0" borderId="1" xfId="0" quotePrefix="1" applyNumberFormat="1" applyBorder="1"/>
    <xf numFmtId="0" fontId="0" fillId="0" borderId="0" xfId="0" applyBorder="1"/>
    <xf numFmtId="0" fontId="0" fillId="0" borderId="7" xfId="0" applyBorder="1"/>
    <xf numFmtId="164" fontId="0" fillId="0" borderId="8" xfId="0" applyNumberFormat="1" applyBorder="1"/>
    <xf numFmtId="164" fontId="0" fillId="0" borderId="14" xfId="0" applyNumberFormat="1" applyBorder="1"/>
    <xf numFmtId="0" fontId="0" fillId="0" borderId="13" xfId="0" applyBorder="1"/>
    <xf numFmtId="0" fontId="0" fillId="0" borderId="12" xfId="0" applyBorder="1"/>
    <xf numFmtId="164" fontId="0" fillId="0" borderId="15" xfId="0" applyNumberFormat="1" applyBorder="1"/>
    <xf numFmtId="0" fontId="0" fillId="0" borderId="16" xfId="0" applyBorder="1"/>
    <xf numFmtId="164" fontId="0" fillId="0" borderId="17" xfId="0" applyNumberFormat="1" applyBorder="1"/>
    <xf numFmtId="165" fontId="1" fillId="0" borderId="3" xfId="0" applyNumberFormat="1" applyFont="1" applyBorder="1" applyAlignment="1">
      <alignment horizontal="left"/>
    </xf>
    <xf numFmtId="0" fontId="0" fillId="5" borderId="0" xfId="0" applyFill="1"/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</cellXfs>
  <cellStyles count="1">
    <cellStyle name="Normal" xfId="0" builtinId="0"/>
  </cellStyles>
  <dxfs count="8">
    <dxf>
      <numFmt numFmtId="164" formatCode="[h]:mm"/>
      <border diagonalUp="0" diagonalDown="0" outline="0">
        <left style="thin">
          <color indexed="64"/>
        </left>
        <right/>
        <top/>
        <bottom/>
      </border>
    </dxf>
    <dxf>
      <border diagonalUp="0" diagonalDown="0" outline="0">
        <left/>
        <right style="thin">
          <color indexed="64"/>
        </right>
        <top/>
        <bottom/>
      </border>
    </dxf>
    <dxf>
      <fill>
        <patternFill>
          <bgColor theme="9" tint="0.79998168889431442"/>
        </patternFill>
      </fill>
    </dxf>
    <dxf>
      <numFmt numFmtId="164" formatCode="[h]:mm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180975</xdr:colOff>
      <xdr:row>0</xdr:row>
      <xdr:rowOff>95250</xdr:rowOff>
    </xdr:from>
    <xdr:to>
      <xdr:col>6</xdr:col>
      <xdr:colOff>485775</xdr:colOff>
      <xdr:row>24</xdr:row>
      <xdr:rowOff>133350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maine n°">
              <a:extLst>
                <a:ext uri="{FF2B5EF4-FFF2-40B4-BE49-F238E27FC236}">
                  <a16:creationId xmlns:a16="http://schemas.microsoft.com/office/drawing/2014/main" id="{92D068D5-419D-48E8-828F-869DE8CC70F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n°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4150" y="95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_n°" xr10:uid="{38DFFA47-DF12-4B24-9070-95F7CB776088}" sourceName="Semaine n°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 n°" xr10:uid="{CF5B6C9E-EA35-4916-9BD6-C7C600709568}" cache="Segment_Semaine_n°" caption="Semaine n°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AE7C52-842F-4BF5-A67A-25053422F3D0}" name="Tableau1" displayName="Tableau1" ref="B2:C17" totalsRowCount="1" headerRowDxfId="7" headerRowBorderDxfId="6" tableBorderDxfId="5">
  <autoFilter ref="B2:C16" xr:uid="{78AE7C52-842F-4BF5-A67A-25053422F3D0}">
    <filterColumn colId="0">
      <filters>
        <filter val="39"/>
        <filter val="40"/>
        <filter val="41"/>
      </filters>
    </filterColumn>
  </autoFilter>
  <tableColumns count="2">
    <tableColumn id="1" xr3:uid="{1A58E02F-6B68-4B59-8F12-6E86350B58ED}" name="Semaine n°" totalsRowLabel="Total" dataDxfId="4" totalsRowDxfId="1"/>
    <tableColumn id="2" xr3:uid="{9D3DA25B-4158-4E91-9BF7-63FC6F3DBD67}" name="Total semaine" totalsRowFunction="average" dataDxfId="3" totalsRow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I17"/>
  <sheetViews>
    <sheetView tabSelected="1" workbookViewId="0">
      <selection activeCell="I19" sqref="I19"/>
    </sheetView>
  </sheetViews>
  <sheetFormatPr baseColWidth="10" defaultRowHeight="15" x14ac:dyDescent="0.25"/>
  <cols>
    <col min="1" max="1" width="4.42578125" customWidth="1"/>
    <col min="2" max="2" width="13.140625" customWidth="1"/>
    <col min="3" max="3" width="15.5703125" customWidth="1"/>
    <col min="4" max="4" width="5" customWidth="1"/>
    <col min="9" max="9" width="15.7109375" bestFit="1" customWidth="1"/>
  </cols>
  <sheetData>
    <row r="2" spans="2:9" ht="15.75" thickBot="1" x14ac:dyDescent="0.3">
      <c r="B2" s="28" t="s">
        <v>9</v>
      </c>
      <c r="C2" s="29" t="s">
        <v>4</v>
      </c>
      <c r="I2" s="34" t="s">
        <v>18</v>
      </c>
    </row>
    <row r="3" spans="2:9" x14ac:dyDescent="0.25">
      <c r="B3" s="25">
        <v>39</v>
      </c>
      <c r="C3" s="26">
        <f>Octobre!H3</f>
        <v>0.64583333333333337</v>
      </c>
    </row>
    <row r="4" spans="2:9" x14ac:dyDescent="0.25">
      <c r="B4" s="25">
        <v>40</v>
      </c>
      <c r="C4" s="27">
        <f>Octobre!H10</f>
        <v>1.1458333333333335</v>
      </c>
    </row>
    <row r="5" spans="2:9" x14ac:dyDescent="0.25">
      <c r="B5" s="25">
        <v>41</v>
      </c>
      <c r="C5" s="27">
        <f>Octobre!H17</f>
        <v>0.96875000000000011</v>
      </c>
      <c r="D5" s="24"/>
    </row>
    <row r="6" spans="2:9" hidden="1" x14ac:dyDescent="0.25">
      <c r="B6" s="25">
        <v>42</v>
      </c>
      <c r="C6" s="27">
        <f>Octobre!H24</f>
        <v>0</v>
      </c>
      <c r="D6" s="24"/>
    </row>
    <row r="7" spans="2:9" hidden="1" x14ac:dyDescent="0.25">
      <c r="B7" s="25">
        <v>43</v>
      </c>
      <c r="C7" s="27">
        <f>Octobre!H31</f>
        <v>0</v>
      </c>
      <c r="D7" s="24"/>
    </row>
    <row r="8" spans="2:9" hidden="1" x14ac:dyDescent="0.25">
      <c r="B8" s="25">
        <v>44</v>
      </c>
      <c r="C8" s="27">
        <f>Novembre!H9</f>
        <v>0</v>
      </c>
      <c r="D8" s="24"/>
    </row>
    <row r="9" spans="2:9" hidden="1" x14ac:dyDescent="0.25">
      <c r="B9" s="25">
        <v>45</v>
      </c>
      <c r="C9" s="27">
        <f>Novembre!H16</f>
        <v>0</v>
      </c>
      <c r="D9" s="24"/>
    </row>
    <row r="10" spans="2:9" hidden="1" x14ac:dyDescent="0.25">
      <c r="B10" s="25">
        <v>46</v>
      </c>
      <c r="C10" s="27">
        <f>Novembre!H23</f>
        <v>0</v>
      </c>
      <c r="D10" s="24"/>
    </row>
    <row r="11" spans="2:9" hidden="1" x14ac:dyDescent="0.25">
      <c r="B11" s="25">
        <v>47</v>
      </c>
      <c r="C11" s="27">
        <f>Novembre!H30</f>
        <v>0</v>
      </c>
      <c r="D11" s="24"/>
    </row>
    <row r="12" spans="2:9" hidden="1" x14ac:dyDescent="0.25">
      <c r="B12" s="25">
        <v>48</v>
      </c>
      <c r="C12" s="27">
        <f>Novembre!H37</f>
        <v>0</v>
      </c>
      <c r="D12" s="24"/>
    </row>
    <row r="13" spans="2:9" hidden="1" x14ac:dyDescent="0.25">
      <c r="B13" s="25">
        <v>49</v>
      </c>
      <c r="C13" s="27">
        <f>Décembre!H16</f>
        <v>0</v>
      </c>
      <c r="D13" s="24"/>
    </row>
    <row r="14" spans="2:9" hidden="1" x14ac:dyDescent="0.25">
      <c r="B14" s="25">
        <v>50</v>
      </c>
      <c r="C14" s="27">
        <f>Décembre!H23</f>
        <v>0</v>
      </c>
      <c r="D14" s="24"/>
    </row>
    <row r="15" spans="2:9" hidden="1" x14ac:dyDescent="0.25">
      <c r="B15" s="25">
        <v>51</v>
      </c>
      <c r="C15" s="27">
        <f>Décembre!H30</f>
        <v>0</v>
      </c>
      <c r="D15" s="24"/>
    </row>
    <row r="16" spans="2:9" hidden="1" x14ac:dyDescent="0.25">
      <c r="B16" s="25">
        <v>52</v>
      </c>
      <c r="C16" s="30">
        <f>Décembre!H37</f>
        <v>0</v>
      </c>
      <c r="D16" s="24"/>
    </row>
    <row r="17" spans="2:3" x14ac:dyDescent="0.25">
      <c r="B17" s="31" t="s">
        <v>11</v>
      </c>
      <c r="C17" s="32">
        <f>SUBTOTAL(101,Tableau1[Total semaine])</f>
        <v>0.92013888888888895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37"/>
  <sheetViews>
    <sheetView workbookViewId="0">
      <pane ySplit="2" topLeftCell="A3" activePane="bottomLeft" state="frozen"/>
      <selection activeCell="K31" sqref="K31"/>
      <selection pane="bottomLeft" activeCell="D20" sqref="D20"/>
    </sheetView>
  </sheetViews>
  <sheetFormatPr baseColWidth="10" defaultRowHeight="15" x14ac:dyDescent="0.25"/>
  <cols>
    <col min="1" max="1" width="13.42578125" bestFit="1" customWidth="1"/>
    <col min="2" max="2" width="10.7109375" bestFit="1" customWidth="1"/>
    <col min="3" max="3" width="12.85546875" bestFit="1" customWidth="1"/>
    <col min="4" max="4" width="16.7109375" bestFit="1" customWidth="1"/>
    <col min="5" max="5" width="13.28515625" bestFit="1" customWidth="1"/>
    <col min="6" max="6" width="18.140625" bestFit="1" customWidth="1"/>
    <col min="7" max="7" width="17.85546875" bestFit="1" customWidth="1"/>
    <col min="8" max="8" width="15.28515625" bestFit="1" customWidth="1"/>
    <col min="9" max="9" width="13.5703125" bestFit="1" customWidth="1"/>
    <col min="11" max="11" width="51" bestFit="1" customWidth="1"/>
  </cols>
  <sheetData>
    <row r="1" spans="1:11" ht="24" thickBot="1" x14ac:dyDescent="0.4">
      <c r="A1" s="38" t="s">
        <v>7</v>
      </c>
      <c r="B1" s="39"/>
      <c r="C1" s="39"/>
      <c r="D1" s="39"/>
      <c r="E1" s="39"/>
      <c r="F1" s="39"/>
      <c r="G1" s="39"/>
      <c r="H1" s="39"/>
      <c r="I1" s="40"/>
    </row>
    <row r="2" spans="1:11" ht="16.5" thickBot="1" x14ac:dyDescent="0.3">
      <c r="A2" s="17" t="s">
        <v>6</v>
      </c>
      <c r="B2" s="17" t="s">
        <v>5</v>
      </c>
      <c r="C2" s="6" t="s">
        <v>9</v>
      </c>
      <c r="D2" s="17" t="s">
        <v>1</v>
      </c>
      <c r="E2" s="17" t="s">
        <v>0</v>
      </c>
      <c r="F2" s="17" t="s">
        <v>2</v>
      </c>
      <c r="G2" s="17" t="s">
        <v>3</v>
      </c>
      <c r="H2" s="17" t="s">
        <v>4</v>
      </c>
      <c r="I2" s="17" t="s">
        <v>12</v>
      </c>
    </row>
    <row r="3" spans="1:11" ht="15.75" x14ac:dyDescent="0.25">
      <c r="A3" s="33">
        <f>B3</f>
        <v>44466</v>
      </c>
      <c r="B3" s="7">
        <v>44466</v>
      </c>
      <c r="C3" s="21">
        <f t="shared" ref="C3:C16" si="0">_xlfn.ISOWEEKNUM(B3)</f>
        <v>39</v>
      </c>
      <c r="D3" s="8"/>
      <c r="E3" s="8"/>
      <c r="F3" s="9"/>
      <c r="G3" s="8">
        <f>(E3-D3)-(F3/1440)</f>
        <v>0</v>
      </c>
      <c r="H3" s="35">
        <f>SUM(G3:G9)</f>
        <v>0.64583333333333337</v>
      </c>
      <c r="I3" s="10"/>
      <c r="K3" s="34" t="s">
        <v>13</v>
      </c>
    </row>
    <row r="4" spans="1:11" ht="15.75" x14ac:dyDescent="0.25">
      <c r="A4" s="33">
        <f t="shared" ref="A4:A37" si="1">B4</f>
        <v>44467</v>
      </c>
      <c r="B4" s="2">
        <v>44467</v>
      </c>
      <c r="C4" s="19">
        <f t="shared" si="0"/>
        <v>39</v>
      </c>
      <c r="D4" s="3"/>
      <c r="E4" s="3"/>
      <c r="F4" s="4"/>
      <c r="G4" s="8">
        <f t="shared" ref="G4:G37" si="2">(E4-D4)-(F4/1440)</f>
        <v>0</v>
      </c>
      <c r="H4" s="36"/>
      <c r="I4" s="11"/>
      <c r="K4" s="34" t="s">
        <v>14</v>
      </c>
    </row>
    <row r="5" spans="1:11" ht="15.75" x14ac:dyDescent="0.25">
      <c r="A5" s="33">
        <f t="shared" si="1"/>
        <v>44468</v>
      </c>
      <c r="B5" s="2">
        <v>44468</v>
      </c>
      <c r="C5" s="19">
        <f t="shared" si="0"/>
        <v>39</v>
      </c>
      <c r="D5" s="3"/>
      <c r="E5" s="3"/>
      <c r="F5" s="4"/>
      <c r="G5" s="8">
        <f t="shared" si="2"/>
        <v>0</v>
      </c>
      <c r="H5" s="36"/>
      <c r="I5" s="11"/>
      <c r="K5" s="34" t="s">
        <v>15</v>
      </c>
    </row>
    <row r="6" spans="1:11" ht="15.75" x14ac:dyDescent="0.25">
      <c r="A6" s="33">
        <f t="shared" si="1"/>
        <v>44469</v>
      </c>
      <c r="B6" s="2">
        <v>44469</v>
      </c>
      <c r="C6" s="19">
        <f t="shared" si="0"/>
        <v>39</v>
      </c>
      <c r="D6" s="3"/>
      <c r="E6" s="3"/>
      <c r="F6" s="4"/>
      <c r="G6" s="8">
        <f t="shared" si="2"/>
        <v>0</v>
      </c>
      <c r="H6" s="36"/>
      <c r="I6" s="11"/>
      <c r="K6" s="34" t="s">
        <v>16</v>
      </c>
    </row>
    <row r="7" spans="1:11" ht="15.75" x14ac:dyDescent="0.25">
      <c r="A7" s="33">
        <f t="shared" si="1"/>
        <v>44470</v>
      </c>
      <c r="B7" s="2">
        <v>44470</v>
      </c>
      <c r="C7" s="19">
        <f t="shared" si="0"/>
        <v>39</v>
      </c>
      <c r="D7" s="3">
        <v>0.5</v>
      </c>
      <c r="E7" s="3">
        <v>0.77083333333333337</v>
      </c>
      <c r="F7" s="4">
        <v>30</v>
      </c>
      <c r="G7" s="8">
        <f t="shared" si="2"/>
        <v>0.25000000000000006</v>
      </c>
      <c r="H7" s="36"/>
      <c r="I7" s="11"/>
      <c r="K7" s="34" t="s">
        <v>17</v>
      </c>
    </row>
    <row r="8" spans="1:11" ht="15.75" x14ac:dyDescent="0.25">
      <c r="A8" s="33">
        <f t="shared" si="1"/>
        <v>44471</v>
      </c>
      <c r="B8" s="2">
        <v>44471</v>
      </c>
      <c r="C8" s="19">
        <f t="shared" si="0"/>
        <v>39</v>
      </c>
      <c r="D8" s="3">
        <v>0.58333333333333337</v>
      </c>
      <c r="E8" s="3">
        <v>0.79166666666666663</v>
      </c>
      <c r="F8" s="4">
        <v>30</v>
      </c>
      <c r="G8" s="8">
        <f t="shared" si="2"/>
        <v>0.18749999999999992</v>
      </c>
      <c r="H8" s="36"/>
      <c r="I8" s="11"/>
    </row>
    <row r="9" spans="1:11" ht="16.5" thickBot="1" x14ac:dyDescent="0.3">
      <c r="A9" s="33">
        <f t="shared" si="1"/>
        <v>44472</v>
      </c>
      <c r="B9" s="14">
        <v>44472</v>
      </c>
      <c r="C9" s="20">
        <f t="shared" si="0"/>
        <v>39</v>
      </c>
      <c r="D9" s="15">
        <v>0.54166666666666663</v>
      </c>
      <c r="E9" s="15">
        <v>0.77083333333333337</v>
      </c>
      <c r="F9" s="16">
        <v>30</v>
      </c>
      <c r="G9" s="8">
        <f t="shared" si="2"/>
        <v>0.2083333333333334</v>
      </c>
      <c r="H9" s="37"/>
      <c r="I9" s="11"/>
    </row>
    <row r="10" spans="1:11" ht="15.75" x14ac:dyDescent="0.25">
      <c r="A10" s="33">
        <f t="shared" si="1"/>
        <v>44473</v>
      </c>
      <c r="B10" s="2">
        <v>44473</v>
      </c>
      <c r="C10" s="19">
        <f t="shared" si="0"/>
        <v>40</v>
      </c>
      <c r="D10" s="3">
        <v>0.41666666666666669</v>
      </c>
      <c r="E10" s="3">
        <v>0.77083333333333337</v>
      </c>
      <c r="F10" s="4">
        <v>45</v>
      </c>
      <c r="G10" s="8">
        <f t="shared" si="2"/>
        <v>0.32291666666666669</v>
      </c>
      <c r="H10" s="35">
        <f>SUM(G10:G16)</f>
        <v>1.1458333333333335</v>
      </c>
      <c r="I10" s="11"/>
    </row>
    <row r="11" spans="1:11" ht="15.75" x14ac:dyDescent="0.25">
      <c r="A11" s="33">
        <f t="shared" si="1"/>
        <v>44474</v>
      </c>
      <c r="B11" s="2">
        <v>44474</v>
      </c>
      <c r="C11" s="19">
        <f t="shared" si="0"/>
        <v>40</v>
      </c>
      <c r="D11" s="23"/>
      <c r="E11" s="3"/>
      <c r="F11" s="4"/>
      <c r="G11" s="8">
        <f t="shared" si="2"/>
        <v>0</v>
      </c>
      <c r="H11" s="36"/>
      <c r="I11" s="11"/>
    </row>
    <row r="12" spans="1:11" ht="15.75" x14ac:dyDescent="0.25">
      <c r="A12" s="33">
        <f t="shared" si="1"/>
        <v>44475</v>
      </c>
      <c r="B12" s="2">
        <v>44475</v>
      </c>
      <c r="C12" s="19">
        <f t="shared" si="0"/>
        <v>40</v>
      </c>
      <c r="D12" s="3">
        <v>0.375</v>
      </c>
      <c r="E12" s="3">
        <v>0.64583333333333337</v>
      </c>
      <c r="F12" s="4">
        <v>30</v>
      </c>
      <c r="G12" s="8">
        <f t="shared" si="2"/>
        <v>0.25000000000000006</v>
      </c>
      <c r="H12" s="36"/>
      <c r="I12" s="11"/>
    </row>
    <row r="13" spans="1:11" ht="15.75" x14ac:dyDescent="0.25">
      <c r="A13" s="33">
        <f t="shared" si="1"/>
        <v>44476</v>
      </c>
      <c r="B13" s="2">
        <v>44476</v>
      </c>
      <c r="C13" s="19">
        <f t="shared" si="0"/>
        <v>40</v>
      </c>
      <c r="D13" s="3"/>
      <c r="E13" s="3"/>
      <c r="F13" s="4"/>
      <c r="G13" s="8">
        <f t="shared" si="2"/>
        <v>0</v>
      </c>
      <c r="H13" s="36"/>
      <c r="I13" s="11"/>
    </row>
    <row r="14" spans="1:11" ht="15.75" x14ac:dyDescent="0.25">
      <c r="A14" s="33">
        <f t="shared" si="1"/>
        <v>44477</v>
      </c>
      <c r="B14" s="2">
        <v>44477</v>
      </c>
      <c r="C14" s="19">
        <f t="shared" si="0"/>
        <v>40</v>
      </c>
      <c r="D14" s="3">
        <v>0.45833333333333331</v>
      </c>
      <c r="E14" s="3">
        <v>0.77083333333333337</v>
      </c>
      <c r="F14" s="4">
        <v>30</v>
      </c>
      <c r="G14" s="8">
        <f t="shared" si="2"/>
        <v>0.29166666666666674</v>
      </c>
      <c r="H14" s="36"/>
      <c r="I14" s="11"/>
    </row>
    <row r="15" spans="1:11" ht="15.75" x14ac:dyDescent="0.25">
      <c r="A15" s="33">
        <f t="shared" si="1"/>
        <v>44478</v>
      </c>
      <c r="B15" s="2">
        <v>44478</v>
      </c>
      <c r="C15" s="19">
        <f t="shared" si="0"/>
        <v>40</v>
      </c>
      <c r="D15" s="3">
        <v>0.375</v>
      </c>
      <c r="E15" s="3">
        <v>0.6875</v>
      </c>
      <c r="F15" s="4">
        <v>45</v>
      </c>
      <c r="G15" s="8">
        <f t="shared" si="2"/>
        <v>0.28125</v>
      </c>
      <c r="H15" s="36"/>
      <c r="I15" s="11"/>
    </row>
    <row r="16" spans="1:11" ht="16.5" thickBot="1" x14ac:dyDescent="0.3">
      <c r="A16" s="33">
        <f t="shared" si="1"/>
        <v>44479</v>
      </c>
      <c r="B16" s="14">
        <v>44479</v>
      </c>
      <c r="C16" s="20">
        <f t="shared" si="0"/>
        <v>40</v>
      </c>
      <c r="D16" s="15"/>
      <c r="E16" s="15"/>
      <c r="F16" s="16"/>
      <c r="G16" s="8">
        <f t="shared" si="2"/>
        <v>0</v>
      </c>
      <c r="H16" s="37"/>
      <c r="I16" s="11"/>
    </row>
    <row r="17" spans="1:9" ht="15.75" x14ac:dyDescent="0.25">
      <c r="A17" s="33">
        <f t="shared" si="1"/>
        <v>44480</v>
      </c>
      <c r="B17" s="2">
        <v>44480</v>
      </c>
      <c r="C17" s="19">
        <f t="shared" ref="C14:C37" si="3">_xlfn.ISOWEEKNUM(B17)</f>
        <v>41</v>
      </c>
      <c r="D17" s="3"/>
      <c r="E17" s="3"/>
      <c r="F17" s="4"/>
      <c r="G17" s="8">
        <f t="shared" si="2"/>
        <v>0</v>
      </c>
      <c r="H17" s="35">
        <f>SUM(G17:G23)</f>
        <v>0.96875000000000011</v>
      </c>
      <c r="I17" s="11"/>
    </row>
    <row r="18" spans="1:9" ht="15.75" x14ac:dyDescent="0.25">
      <c r="A18" s="33">
        <f t="shared" si="1"/>
        <v>44481</v>
      </c>
      <c r="B18" s="2">
        <v>44481</v>
      </c>
      <c r="C18" s="19">
        <f t="shared" si="3"/>
        <v>41</v>
      </c>
      <c r="D18" s="3"/>
      <c r="E18" s="3"/>
      <c r="F18" s="4"/>
      <c r="G18" s="8">
        <f t="shared" si="2"/>
        <v>0</v>
      </c>
      <c r="H18" s="36"/>
      <c r="I18" s="11"/>
    </row>
    <row r="19" spans="1:9" ht="15.75" x14ac:dyDescent="0.25">
      <c r="A19" s="33">
        <f t="shared" si="1"/>
        <v>44482</v>
      </c>
      <c r="B19" s="2">
        <v>44482</v>
      </c>
      <c r="C19" s="19">
        <f t="shared" si="3"/>
        <v>41</v>
      </c>
      <c r="D19" s="3">
        <v>0.54166666666666663</v>
      </c>
      <c r="E19" s="3">
        <v>0.77083333333333337</v>
      </c>
      <c r="F19" s="4">
        <v>30</v>
      </c>
      <c r="G19" s="8">
        <f t="shared" si="2"/>
        <v>0.2083333333333334</v>
      </c>
      <c r="H19" s="36"/>
      <c r="I19" s="11"/>
    </row>
    <row r="20" spans="1:9" ht="15.75" x14ac:dyDescent="0.25">
      <c r="A20" s="33">
        <f t="shared" si="1"/>
        <v>44483</v>
      </c>
      <c r="B20" s="2">
        <v>44483</v>
      </c>
      <c r="C20" s="19">
        <f t="shared" si="3"/>
        <v>41</v>
      </c>
      <c r="D20" s="3">
        <v>0.45833333333333331</v>
      </c>
      <c r="E20" s="3">
        <v>0.70833333333333337</v>
      </c>
      <c r="F20" s="4">
        <v>30</v>
      </c>
      <c r="G20" s="8">
        <f t="shared" si="2"/>
        <v>0.22916666666666671</v>
      </c>
      <c r="H20" s="36"/>
      <c r="I20" s="11"/>
    </row>
    <row r="21" spans="1:9" ht="15.75" x14ac:dyDescent="0.25">
      <c r="A21" s="33">
        <f t="shared" si="1"/>
        <v>44484</v>
      </c>
      <c r="B21" s="2">
        <v>44484</v>
      </c>
      <c r="C21" s="19">
        <f t="shared" si="3"/>
        <v>41</v>
      </c>
      <c r="D21" s="3">
        <v>0.375</v>
      </c>
      <c r="E21" s="3">
        <v>0.6875</v>
      </c>
      <c r="F21" s="4">
        <v>45</v>
      </c>
      <c r="G21" s="8">
        <f t="shared" si="2"/>
        <v>0.28125</v>
      </c>
      <c r="H21" s="36"/>
      <c r="I21" s="11"/>
    </row>
    <row r="22" spans="1:9" ht="15.75" x14ac:dyDescent="0.25">
      <c r="A22" s="33">
        <f t="shared" si="1"/>
        <v>44485</v>
      </c>
      <c r="B22" s="2">
        <v>44485</v>
      </c>
      <c r="C22" s="19">
        <f t="shared" si="3"/>
        <v>41</v>
      </c>
      <c r="D22" s="3">
        <v>0.45833333333333331</v>
      </c>
      <c r="E22" s="3">
        <v>0.72916666666666663</v>
      </c>
      <c r="F22" s="4">
        <v>30</v>
      </c>
      <c r="G22" s="8">
        <f t="shared" si="2"/>
        <v>0.24999999999999997</v>
      </c>
      <c r="H22" s="36"/>
      <c r="I22" s="11"/>
    </row>
    <row r="23" spans="1:9" ht="16.5" thickBot="1" x14ac:dyDescent="0.3">
      <c r="A23" s="33">
        <f t="shared" si="1"/>
        <v>44486</v>
      </c>
      <c r="B23" s="14">
        <v>44486</v>
      </c>
      <c r="C23" s="20">
        <f t="shared" si="3"/>
        <v>41</v>
      </c>
      <c r="D23" s="15"/>
      <c r="E23" s="15"/>
      <c r="F23" s="16"/>
      <c r="G23" s="8">
        <f t="shared" si="2"/>
        <v>0</v>
      </c>
      <c r="H23" s="37"/>
      <c r="I23" s="11"/>
    </row>
    <row r="24" spans="1:9" ht="15.75" x14ac:dyDescent="0.25">
      <c r="A24" s="33">
        <f t="shared" si="1"/>
        <v>44487</v>
      </c>
      <c r="B24" s="2">
        <v>44487</v>
      </c>
      <c r="C24" s="19">
        <f t="shared" si="3"/>
        <v>42</v>
      </c>
      <c r="D24" s="3"/>
      <c r="E24" s="3"/>
      <c r="F24" s="4"/>
      <c r="G24" s="8">
        <f t="shared" si="2"/>
        <v>0</v>
      </c>
      <c r="H24" s="35">
        <f>SUM(G24:G30)</f>
        <v>0</v>
      </c>
      <c r="I24" s="11"/>
    </row>
    <row r="25" spans="1:9" ht="15.75" x14ac:dyDescent="0.25">
      <c r="A25" s="33">
        <f t="shared" si="1"/>
        <v>44488</v>
      </c>
      <c r="B25" s="2">
        <v>44488</v>
      </c>
      <c r="C25" s="19">
        <f t="shared" si="3"/>
        <v>42</v>
      </c>
      <c r="D25" s="3"/>
      <c r="E25" s="3"/>
      <c r="F25" s="4"/>
      <c r="G25" s="8">
        <f t="shared" si="2"/>
        <v>0</v>
      </c>
      <c r="H25" s="36"/>
      <c r="I25" s="11"/>
    </row>
    <row r="26" spans="1:9" ht="15.75" x14ac:dyDescent="0.25">
      <c r="A26" s="33">
        <f t="shared" si="1"/>
        <v>44489</v>
      </c>
      <c r="B26" s="2">
        <v>44489</v>
      </c>
      <c r="C26" s="19">
        <f t="shared" si="3"/>
        <v>42</v>
      </c>
      <c r="D26" s="3"/>
      <c r="E26" s="3"/>
      <c r="F26" s="4"/>
      <c r="G26" s="8">
        <f t="shared" si="2"/>
        <v>0</v>
      </c>
      <c r="H26" s="36"/>
      <c r="I26" s="11"/>
    </row>
    <row r="27" spans="1:9" ht="15.75" x14ac:dyDescent="0.25">
      <c r="A27" s="33">
        <f t="shared" si="1"/>
        <v>44490</v>
      </c>
      <c r="B27" s="2">
        <v>44490</v>
      </c>
      <c r="C27" s="19">
        <f t="shared" si="3"/>
        <v>42</v>
      </c>
      <c r="D27" s="3"/>
      <c r="E27" s="3"/>
      <c r="F27" s="4"/>
      <c r="G27" s="8">
        <f t="shared" si="2"/>
        <v>0</v>
      </c>
      <c r="H27" s="36"/>
      <c r="I27" s="11"/>
    </row>
    <row r="28" spans="1:9" ht="15.75" x14ac:dyDescent="0.25">
      <c r="A28" s="33">
        <f t="shared" si="1"/>
        <v>44491</v>
      </c>
      <c r="B28" s="2">
        <v>44491</v>
      </c>
      <c r="C28" s="19">
        <f t="shared" si="3"/>
        <v>42</v>
      </c>
      <c r="D28" s="3"/>
      <c r="E28" s="3"/>
      <c r="F28" s="4"/>
      <c r="G28" s="8">
        <f t="shared" si="2"/>
        <v>0</v>
      </c>
      <c r="H28" s="36"/>
      <c r="I28" s="11"/>
    </row>
    <row r="29" spans="1:9" ht="15.75" x14ac:dyDescent="0.25">
      <c r="A29" s="33">
        <f t="shared" si="1"/>
        <v>44492</v>
      </c>
      <c r="B29" s="2">
        <v>44492</v>
      </c>
      <c r="C29" s="19">
        <f t="shared" si="3"/>
        <v>42</v>
      </c>
      <c r="D29" s="3"/>
      <c r="E29" s="3"/>
      <c r="F29" s="4"/>
      <c r="G29" s="8">
        <f t="shared" si="2"/>
        <v>0</v>
      </c>
      <c r="H29" s="36"/>
      <c r="I29" s="11"/>
    </row>
    <row r="30" spans="1:9" ht="16.5" thickBot="1" x14ac:dyDescent="0.3">
      <c r="A30" s="33">
        <f t="shared" si="1"/>
        <v>44493</v>
      </c>
      <c r="B30" s="14">
        <v>44493</v>
      </c>
      <c r="C30" s="20">
        <f t="shared" si="3"/>
        <v>42</v>
      </c>
      <c r="D30" s="15"/>
      <c r="E30" s="15"/>
      <c r="F30" s="16"/>
      <c r="G30" s="8">
        <f t="shared" si="2"/>
        <v>0</v>
      </c>
      <c r="H30" s="37"/>
      <c r="I30" s="11"/>
    </row>
    <row r="31" spans="1:9" ht="15.75" x14ac:dyDescent="0.25">
      <c r="A31" s="33">
        <f t="shared" si="1"/>
        <v>44494</v>
      </c>
      <c r="B31" s="2">
        <v>44494</v>
      </c>
      <c r="C31" s="19">
        <f t="shared" si="3"/>
        <v>43</v>
      </c>
      <c r="D31" s="3"/>
      <c r="E31" s="3"/>
      <c r="F31" s="4"/>
      <c r="G31" s="8">
        <f t="shared" si="2"/>
        <v>0</v>
      </c>
      <c r="H31" s="35">
        <f>SUM(G31:G37)</f>
        <v>0</v>
      </c>
      <c r="I31" s="11"/>
    </row>
    <row r="32" spans="1:9" ht="15.75" x14ac:dyDescent="0.25">
      <c r="A32" s="33">
        <f t="shared" si="1"/>
        <v>44495</v>
      </c>
      <c r="B32" s="2">
        <v>44495</v>
      </c>
      <c r="C32" s="19">
        <f t="shared" si="3"/>
        <v>43</v>
      </c>
      <c r="D32" s="3"/>
      <c r="E32" s="3"/>
      <c r="F32" s="4"/>
      <c r="G32" s="8">
        <f t="shared" si="2"/>
        <v>0</v>
      </c>
      <c r="H32" s="36"/>
      <c r="I32" s="11"/>
    </row>
    <row r="33" spans="1:9" ht="15.75" x14ac:dyDescent="0.25">
      <c r="A33" s="33">
        <f t="shared" si="1"/>
        <v>44496</v>
      </c>
      <c r="B33" s="2">
        <v>44496</v>
      </c>
      <c r="C33" s="19">
        <f t="shared" si="3"/>
        <v>43</v>
      </c>
      <c r="D33" s="3"/>
      <c r="E33" s="3"/>
      <c r="F33" s="4"/>
      <c r="G33" s="8">
        <f t="shared" si="2"/>
        <v>0</v>
      </c>
      <c r="H33" s="36"/>
      <c r="I33" s="11"/>
    </row>
    <row r="34" spans="1:9" ht="15.75" x14ac:dyDescent="0.25">
      <c r="A34" s="33">
        <f t="shared" si="1"/>
        <v>44497</v>
      </c>
      <c r="B34" s="2">
        <v>44497</v>
      </c>
      <c r="C34" s="19">
        <f t="shared" si="3"/>
        <v>43</v>
      </c>
      <c r="D34" s="3"/>
      <c r="E34" s="3"/>
      <c r="F34" s="4"/>
      <c r="G34" s="8">
        <f t="shared" si="2"/>
        <v>0</v>
      </c>
      <c r="H34" s="36"/>
      <c r="I34" s="11"/>
    </row>
    <row r="35" spans="1:9" ht="15.75" x14ac:dyDescent="0.25">
      <c r="A35" s="33">
        <f t="shared" si="1"/>
        <v>44498</v>
      </c>
      <c r="B35" s="2">
        <v>44498</v>
      </c>
      <c r="C35" s="19">
        <f t="shared" si="3"/>
        <v>43</v>
      </c>
      <c r="D35" s="3"/>
      <c r="E35" s="3"/>
      <c r="F35" s="4"/>
      <c r="G35" s="8">
        <f t="shared" si="2"/>
        <v>0</v>
      </c>
      <c r="H35" s="36"/>
      <c r="I35" s="11"/>
    </row>
    <row r="36" spans="1:9" ht="15.75" x14ac:dyDescent="0.25">
      <c r="A36" s="33">
        <f t="shared" si="1"/>
        <v>44499</v>
      </c>
      <c r="B36" s="2">
        <v>44499</v>
      </c>
      <c r="C36" s="19">
        <f t="shared" si="3"/>
        <v>43</v>
      </c>
      <c r="D36" s="3"/>
      <c r="E36" s="3"/>
      <c r="F36" s="4"/>
      <c r="G36" s="8">
        <f t="shared" si="2"/>
        <v>0</v>
      </c>
      <c r="H36" s="36"/>
      <c r="I36" s="11"/>
    </row>
    <row r="37" spans="1:9" ht="16.5" thickBot="1" x14ac:dyDescent="0.3">
      <c r="A37" s="33">
        <f t="shared" si="1"/>
        <v>44500</v>
      </c>
      <c r="B37" s="14">
        <v>44500</v>
      </c>
      <c r="C37" s="20">
        <f t="shared" si="3"/>
        <v>43</v>
      </c>
      <c r="D37" s="15"/>
      <c r="E37" s="15"/>
      <c r="F37" s="16"/>
      <c r="G37" s="8">
        <f t="shared" si="2"/>
        <v>0</v>
      </c>
      <c r="H37" s="37"/>
      <c r="I37" s="12">
        <f>SUMIFS(G3:G37, B3:B37, "&gt;=01-10-21", B3:B37, "&lt;01-11-21")</f>
        <v>2.7604166666666665</v>
      </c>
    </row>
  </sheetData>
  <mergeCells count="6">
    <mergeCell ref="H31:H37"/>
    <mergeCell ref="A1:I1"/>
    <mergeCell ref="H3:H9"/>
    <mergeCell ref="H10:H16"/>
    <mergeCell ref="H17:H23"/>
    <mergeCell ref="H24:H30"/>
  </mergeCells>
  <conditionalFormatting sqref="A3:G37">
    <cfRule type="expression" dxfId="2" priority="1">
      <formula>WEEKDAY($B3,2)=7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7"/>
  <sheetViews>
    <sheetView workbookViewId="0">
      <pane ySplit="2" topLeftCell="A3" activePane="bottomLeft" state="frozen"/>
      <selection activeCell="K31" sqref="K31"/>
      <selection pane="bottomLeft" activeCell="G5" sqref="G5"/>
    </sheetView>
  </sheetViews>
  <sheetFormatPr baseColWidth="10" defaultRowHeight="15" x14ac:dyDescent="0.25"/>
  <cols>
    <col min="1" max="1" width="11" bestFit="1" customWidth="1"/>
    <col min="2" max="2" width="10.7109375" bestFit="1" customWidth="1"/>
    <col min="3" max="3" width="12.85546875" bestFit="1" customWidth="1"/>
    <col min="4" max="4" width="16.7109375" bestFit="1" customWidth="1"/>
    <col min="5" max="5" width="13.28515625" bestFit="1" customWidth="1"/>
    <col min="6" max="6" width="18.140625" bestFit="1" customWidth="1"/>
    <col min="7" max="7" width="17.85546875" bestFit="1" customWidth="1"/>
    <col min="8" max="8" width="15.28515625" bestFit="1" customWidth="1"/>
    <col min="9" max="9" width="14.28515625" bestFit="1" customWidth="1"/>
  </cols>
  <sheetData>
    <row r="1" spans="1:9" ht="24" thickBot="1" x14ac:dyDescent="0.4">
      <c r="A1" s="38" t="s">
        <v>8</v>
      </c>
      <c r="B1" s="39"/>
      <c r="C1" s="39"/>
      <c r="D1" s="39"/>
      <c r="E1" s="39"/>
      <c r="F1" s="39"/>
      <c r="G1" s="39"/>
      <c r="H1" s="39"/>
      <c r="I1" s="40"/>
    </row>
    <row r="2" spans="1:9" ht="16.5" thickBot="1" x14ac:dyDescent="0.3">
      <c r="A2" s="17" t="s">
        <v>6</v>
      </c>
      <c r="B2" s="17" t="s">
        <v>5</v>
      </c>
      <c r="C2" s="6" t="s">
        <v>9</v>
      </c>
      <c r="D2" s="17" t="s">
        <v>1</v>
      </c>
      <c r="E2" s="17" t="s">
        <v>0</v>
      </c>
      <c r="F2" s="17" t="s">
        <v>2</v>
      </c>
      <c r="G2" s="17" t="s">
        <v>3</v>
      </c>
      <c r="H2" s="17" t="s">
        <v>4</v>
      </c>
      <c r="I2" s="17" t="s">
        <v>12</v>
      </c>
    </row>
    <row r="3" spans="1:9" ht="15.75" x14ac:dyDescent="0.25">
      <c r="A3" s="5" t="str">
        <f t="shared" ref="A3:A37" si="0">CHOOSE(WEEKDAY(B3,2),"lundi","mardi","mercredi","jeudi","vendredi","samedi","dimanche")</f>
        <v>lundi</v>
      </c>
      <c r="B3" s="7">
        <v>44501</v>
      </c>
      <c r="C3" s="21">
        <f t="shared" ref="C3:C25" si="1">_xlfn.ISOWEEKNUM(B3)</f>
        <v>44</v>
      </c>
      <c r="D3" s="8"/>
      <c r="E3" s="8"/>
      <c r="F3" s="9"/>
      <c r="G3" s="22">
        <f>(E3-D3)-(F3/1440)</f>
        <v>0</v>
      </c>
      <c r="H3" s="10"/>
      <c r="I3" s="10"/>
    </row>
    <row r="4" spans="1:9" ht="15.75" x14ac:dyDescent="0.25">
      <c r="A4" s="1" t="str">
        <f t="shared" si="0"/>
        <v>mardi</v>
      </c>
      <c r="B4" s="7">
        <v>44502</v>
      </c>
      <c r="C4" s="19">
        <f t="shared" si="1"/>
        <v>44</v>
      </c>
      <c r="D4" s="3"/>
      <c r="E4" s="3"/>
      <c r="F4" s="4"/>
      <c r="G4" s="22">
        <f t="shared" ref="G4:G37" si="2">(E4-D4)-(F4/1440)</f>
        <v>0</v>
      </c>
      <c r="H4" s="11"/>
      <c r="I4" s="11"/>
    </row>
    <row r="5" spans="1:9" ht="15.75" x14ac:dyDescent="0.25">
      <c r="A5" s="1" t="str">
        <f t="shared" si="0"/>
        <v>mercredi</v>
      </c>
      <c r="B5" s="7">
        <v>44503</v>
      </c>
      <c r="C5" s="19">
        <f t="shared" si="1"/>
        <v>44</v>
      </c>
      <c r="D5" s="3"/>
      <c r="E5" s="3"/>
      <c r="F5" s="4"/>
      <c r="G5" s="22">
        <f t="shared" si="2"/>
        <v>0</v>
      </c>
      <c r="H5" s="11"/>
      <c r="I5" s="11"/>
    </row>
    <row r="6" spans="1:9" ht="15.75" x14ac:dyDescent="0.25">
      <c r="A6" s="1" t="str">
        <f t="shared" si="0"/>
        <v>jeudi</v>
      </c>
      <c r="B6" s="7">
        <v>44504</v>
      </c>
      <c r="C6" s="19">
        <f t="shared" si="1"/>
        <v>44</v>
      </c>
      <c r="D6" s="3"/>
      <c r="E6" s="3"/>
      <c r="F6" s="4"/>
      <c r="G6" s="22">
        <f t="shared" si="2"/>
        <v>0</v>
      </c>
      <c r="H6" s="11"/>
      <c r="I6" s="11"/>
    </row>
    <row r="7" spans="1:9" ht="15.75" x14ac:dyDescent="0.25">
      <c r="A7" s="1" t="str">
        <f t="shared" si="0"/>
        <v>vendredi</v>
      </c>
      <c r="B7" s="7">
        <v>44505</v>
      </c>
      <c r="C7" s="19">
        <f t="shared" si="1"/>
        <v>44</v>
      </c>
      <c r="D7" s="3"/>
      <c r="E7" s="3"/>
      <c r="F7" s="4"/>
      <c r="G7" s="22">
        <f t="shared" si="2"/>
        <v>0</v>
      </c>
      <c r="H7" s="11"/>
      <c r="I7" s="11"/>
    </row>
    <row r="8" spans="1:9" ht="15.75" x14ac:dyDescent="0.25">
      <c r="A8" s="1" t="str">
        <f t="shared" si="0"/>
        <v>samedi</v>
      </c>
      <c r="B8" s="7">
        <v>44506</v>
      </c>
      <c r="C8" s="19">
        <f t="shared" si="1"/>
        <v>44</v>
      </c>
      <c r="D8" s="3"/>
      <c r="E8" s="3"/>
      <c r="F8" s="4"/>
      <c r="G8" s="22">
        <f t="shared" si="2"/>
        <v>0</v>
      </c>
      <c r="H8" s="11"/>
      <c r="I8" s="11"/>
    </row>
    <row r="9" spans="1:9" ht="16.5" thickBot="1" x14ac:dyDescent="0.3">
      <c r="A9" s="13" t="str">
        <f t="shared" si="0"/>
        <v>dimanche</v>
      </c>
      <c r="B9" s="18">
        <v>44507</v>
      </c>
      <c r="C9" s="20">
        <f t="shared" si="1"/>
        <v>44</v>
      </c>
      <c r="D9" s="15"/>
      <c r="E9" s="15"/>
      <c r="F9" s="16"/>
      <c r="G9" s="22">
        <f t="shared" si="2"/>
        <v>0</v>
      </c>
      <c r="H9" s="12">
        <f>SUM(G3:G9)</f>
        <v>0</v>
      </c>
      <c r="I9" s="11"/>
    </row>
    <row r="10" spans="1:9" ht="15.75" x14ac:dyDescent="0.25">
      <c r="A10" s="1" t="str">
        <f t="shared" si="0"/>
        <v>lundi</v>
      </c>
      <c r="B10" s="7">
        <v>44508</v>
      </c>
      <c r="C10" s="19">
        <f t="shared" si="1"/>
        <v>45</v>
      </c>
      <c r="D10" s="3"/>
      <c r="E10" s="3"/>
      <c r="F10" s="4"/>
      <c r="G10" s="22">
        <f t="shared" si="2"/>
        <v>0</v>
      </c>
      <c r="H10" s="10"/>
      <c r="I10" s="11"/>
    </row>
    <row r="11" spans="1:9" ht="15.75" x14ac:dyDescent="0.25">
      <c r="A11" s="1" t="str">
        <f>CHOOSE(WEEKDAY(B11,2),"lundi","mardi","mercredi","jeudi","vendredi","samedi","dimanche")</f>
        <v>mardi</v>
      </c>
      <c r="B11" s="7">
        <v>44509</v>
      </c>
      <c r="C11" s="19">
        <f t="shared" si="1"/>
        <v>45</v>
      </c>
      <c r="D11" s="3"/>
      <c r="E11" s="3"/>
      <c r="F11" s="4"/>
      <c r="G11" s="22">
        <f t="shared" si="2"/>
        <v>0</v>
      </c>
      <c r="H11" s="11"/>
      <c r="I11" s="11"/>
    </row>
    <row r="12" spans="1:9" ht="15.75" x14ac:dyDescent="0.25">
      <c r="A12" s="1" t="str">
        <f t="shared" si="0"/>
        <v>mercredi</v>
      </c>
      <c r="B12" s="7">
        <v>44510</v>
      </c>
      <c r="C12" s="19">
        <f t="shared" si="1"/>
        <v>45</v>
      </c>
      <c r="D12" s="3"/>
      <c r="E12" s="3"/>
      <c r="F12" s="4"/>
      <c r="G12" s="22">
        <f t="shared" si="2"/>
        <v>0</v>
      </c>
      <c r="H12" s="11"/>
      <c r="I12" s="11"/>
    </row>
    <row r="13" spans="1:9" ht="15.75" x14ac:dyDescent="0.25">
      <c r="A13" s="1" t="str">
        <f t="shared" si="0"/>
        <v>jeudi</v>
      </c>
      <c r="B13" s="7">
        <v>44511</v>
      </c>
      <c r="C13" s="19">
        <f t="shared" si="1"/>
        <v>45</v>
      </c>
      <c r="D13" s="3"/>
      <c r="E13" s="3"/>
      <c r="F13" s="4"/>
      <c r="G13" s="22">
        <f t="shared" si="2"/>
        <v>0</v>
      </c>
      <c r="H13" s="11"/>
      <c r="I13" s="11"/>
    </row>
    <row r="14" spans="1:9" ht="15.75" x14ac:dyDescent="0.25">
      <c r="A14" s="1" t="str">
        <f t="shared" si="0"/>
        <v>vendredi</v>
      </c>
      <c r="B14" s="7">
        <v>44512</v>
      </c>
      <c r="C14" s="19">
        <f t="shared" si="1"/>
        <v>45</v>
      </c>
      <c r="D14" s="3"/>
      <c r="E14" s="3"/>
      <c r="F14" s="4"/>
      <c r="G14" s="22">
        <f t="shared" si="2"/>
        <v>0</v>
      </c>
      <c r="H14" s="11"/>
      <c r="I14" s="11"/>
    </row>
    <row r="15" spans="1:9" ht="15.75" x14ac:dyDescent="0.25">
      <c r="A15" s="1" t="str">
        <f t="shared" si="0"/>
        <v>samedi</v>
      </c>
      <c r="B15" s="7">
        <v>44513</v>
      </c>
      <c r="C15" s="19">
        <f t="shared" si="1"/>
        <v>45</v>
      </c>
      <c r="D15" s="3"/>
      <c r="E15" s="3"/>
      <c r="F15" s="4"/>
      <c r="G15" s="22">
        <f t="shared" si="2"/>
        <v>0</v>
      </c>
      <c r="H15" s="11"/>
      <c r="I15" s="11"/>
    </row>
    <row r="16" spans="1:9" ht="16.5" thickBot="1" x14ac:dyDescent="0.3">
      <c r="A16" s="13" t="str">
        <f t="shared" si="0"/>
        <v>dimanche</v>
      </c>
      <c r="B16" s="18">
        <v>44514</v>
      </c>
      <c r="C16" s="20">
        <f t="shared" si="1"/>
        <v>45</v>
      </c>
      <c r="D16" s="15"/>
      <c r="E16" s="15"/>
      <c r="F16" s="16"/>
      <c r="G16" s="22">
        <f t="shared" si="2"/>
        <v>0</v>
      </c>
      <c r="H16" s="12">
        <f>SUM(G10:G16)</f>
        <v>0</v>
      </c>
      <c r="I16" s="11"/>
    </row>
    <row r="17" spans="1:9" ht="15.75" x14ac:dyDescent="0.25">
      <c r="A17" s="1" t="str">
        <f t="shared" si="0"/>
        <v>lundi</v>
      </c>
      <c r="B17" s="7">
        <v>44515</v>
      </c>
      <c r="C17" s="19">
        <f t="shared" si="1"/>
        <v>46</v>
      </c>
      <c r="D17" s="3"/>
      <c r="E17" s="3"/>
      <c r="F17" s="4"/>
      <c r="G17" s="22">
        <f t="shared" si="2"/>
        <v>0</v>
      </c>
      <c r="H17" s="10"/>
      <c r="I17" s="11"/>
    </row>
    <row r="18" spans="1:9" ht="15.75" x14ac:dyDescent="0.25">
      <c r="A18" s="1" t="str">
        <f t="shared" si="0"/>
        <v>mardi</v>
      </c>
      <c r="B18" s="7">
        <v>44516</v>
      </c>
      <c r="C18" s="19">
        <f t="shared" si="1"/>
        <v>46</v>
      </c>
      <c r="D18" s="3"/>
      <c r="E18" s="3"/>
      <c r="F18" s="4"/>
      <c r="G18" s="22">
        <f t="shared" si="2"/>
        <v>0</v>
      </c>
      <c r="H18" s="11"/>
      <c r="I18" s="11"/>
    </row>
    <row r="19" spans="1:9" ht="15.75" x14ac:dyDescent="0.25">
      <c r="A19" s="1" t="str">
        <f t="shared" si="0"/>
        <v>mercredi</v>
      </c>
      <c r="B19" s="7">
        <v>44517</v>
      </c>
      <c r="C19" s="19">
        <f t="shared" si="1"/>
        <v>46</v>
      </c>
      <c r="D19" s="3"/>
      <c r="E19" s="3"/>
      <c r="F19" s="4"/>
      <c r="G19" s="22">
        <f t="shared" si="2"/>
        <v>0</v>
      </c>
      <c r="H19" s="11"/>
      <c r="I19" s="11"/>
    </row>
    <row r="20" spans="1:9" ht="15.75" x14ac:dyDescent="0.25">
      <c r="A20" s="1" t="str">
        <f t="shared" si="0"/>
        <v>jeudi</v>
      </c>
      <c r="B20" s="7">
        <v>44518</v>
      </c>
      <c r="C20" s="19">
        <f t="shared" si="1"/>
        <v>46</v>
      </c>
      <c r="D20" s="3"/>
      <c r="E20" s="3"/>
      <c r="F20" s="4"/>
      <c r="G20" s="22">
        <f t="shared" si="2"/>
        <v>0</v>
      </c>
      <c r="H20" s="11"/>
      <c r="I20" s="11"/>
    </row>
    <row r="21" spans="1:9" ht="15.75" x14ac:dyDescent="0.25">
      <c r="A21" s="1" t="str">
        <f t="shared" si="0"/>
        <v>vendredi</v>
      </c>
      <c r="B21" s="7">
        <v>44519</v>
      </c>
      <c r="C21" s="19">
        <f t="shared" si="1"/>
        <v>46</v>
      </c>
      <c r="D21" s="3"/>
      <c r="E21" s="3"/>
      <c r="F21" s="4"/>
      <c r="G21" s="22">
        <f t="shared" si="2"/>
        <v>0</v>
      </c>
      <c r="H21" s="11"/>
      <c r="I21" s="11"/>
    </row>
    <row r="22" spans="1:9" ht="15.75" x14ac:dyDescent="0.25">
      <c r="A22" s="1" t="str">
        <f t="shared" si="0"/>
        <v>samedi</v>
      </c>
      <c r="B22" s="7">
        <v>44520</v>
      </c>
      <c r="C22" s="19">
        <f t="shared" si="1"/>
        <v>46</v>
      </c>
      <c r="D22" s="3"/>
      <c r="E22" s="3"/>
      <c r="F22" s="4"/>
      <c r="G22" s="22">
        <f t="shared" si="2"/>
        <v>0</v>
      </c>
      <c r="H22" s="11"/>
      <c r="I22" s="11"/>
    </row>
    <row r="23" spans="1:9" ht="16.5" thickBot="1" x14ac:dyDescent="0.3">
      <c r="A23" s="13" t="str">
        <f t="shared" si="0"/>
        <v>dimanche</v>
      </c>
      <c r="B23" s="18">
        <v>44521</v>
      </c>
      <c r="C23" s="20">
        <f t="shared" si="1"/>
        <v>46</v>
      </c>
      <c r="D23" s="15"/>
      <c r="E23" s="15"/>
      <c r="F23" s="16"/>
      <c r="G23" s="22">
        <f t="shared" si="2"/>
        <v>0</v>
      </c>
      <c r="H23" s="12">
        <f t="shared" ref="H23" si="3">SUM(G17:G23)</f>
        <v>0</v>
      </c>
      <c r="I23" s="11"/>
    </row>
    <row r="24" spans="1:9" ht="15.75" x14ac:dyDescent="0.25">
      <c r="A24" s="1" t="str">
        <f t="shared" si="0"/>
        <v>lundi</v>
      </c>
      <c r="B24" s="7">
        <v>44522</v>
      </c>
      <c r="C24" s="19">
        <f t="shared" si="1"/>
        <v>47</v>
      </c>
      <c r="D24" s="3"/>
      <c r="E24" s="3"/>
      <c r="F24" s="4"/>
      <c r="G24" s="22">
        <f t="shared" si="2"/>
        <v>0</v>
      </c>
      <c r="H24" s="10"/>
      <c r="I24" s="11"/>
    </row>
    <row r="25" spans="1:9" ht="15.75" x14ac:dyDescent="0.25">
      <c r="A25" s="1" t="str">
        <f t="shared" si="0"/>
        <v>mardi</v>
      </c>
      <c r="B25" s="7">
        <v>44523</v>
      </c>
      <c r="C25" s="19">
        <f t="shared" si="1"/>
        <v>47</v>
      </c>
      <c r="D25" s="3"/>
      <c r="E25" s="3"/>
      <c r="F25" s="4"/>
      <c r="G25" s="22">
        <f t="shared" si="2"/>
        <v>0</v>
      </c>
      <c r="H25" s="11"/>
      <c r="I25" s="11"/>
    </row>
    <row r="26" spans="1:9" ht="15.75" x14ac:dyDescent="0.25">
      <c r="A26" s="1" t="str">
        <f t="shared" si="0"/>
        <v>mercredi</v>
      </c>
      <c r="B26" s="7">
        <v>44524</v>
      </c>
      <c r="C26" s="19">
        <f>_xlfn.ISOWEEKNUM(B26)</f>
        <v>47</v>
      </c>
      <c r="D26" s="3"/>
      <c r="E26" s="3"/>
      <c r="F26" s="4"/>
      <c r="G26" s="22">
        <f t="shared" si="2"/>
        <v>0</v>
      </c>
      <c r="H26" s="11"/>
      <c r="I26" s="11"/>
    </row>
    <row r="27" spans="1:9" ht="15.75" x14ac:dyDescent="0.25">
      <c r="A27" s="1" t="str">
        <f t="shared" si="0"/>
        <v>jeudi</v>
      </c>
      <c r="B27" s="7">
        <v>44525</v>
      </c>
      <c r="C27" s="19">
        <f t="shared" ref="C27:C37" si="4">_xlfn.ISOWEEKNUM(B27)</f>
        <v>47</v>
      </c>
      <c r="D27" s="3"/>
      <c r="E27" s="3"/>
      <c r="F27" s="4"/>
      <c r="G27" s="22">
        <f t="shared" si="2"/>
        <v>0</v>
      </c>
      <c r="H27" s="11"/>
      <c r="I27" s="11"/>
    </row>
    <row r="28" spans="1:9" ht="15.75" x14ac:dyDescent="0.25">
      <c r="A28" s="1" t="str">
        <f t="shared" si="0"/>
        <v>vendredi</v>
      </c>
      <c r="B28" s="7">
        <v>44526</v>
      </c>
      <c r="C28" s="19">
        <f t="shared" si="4"/>
        <v>47</v>
      </c>
      <c r="D28" s="3"/>
      <c r="E28" s="3"/>
      <c r="F28" s="4"/>
      <c r="G28" s="22">
        <f t="shared" si="2"/>
        <v>0</v>
      </c>
      <c r="H28" s="11"/>
      <c r="I28" s="11"/>
    </row>
    <row r="29" spans="1:9" ht="15.75" x14ac:dyDescent="0.25">
      <c r="A29" s="1" t="str">
        <f t="shared" si="0"/>
        <v>samedi</v>
      </c>
      <c r="B29" s="7">
        <v>44527</v>
      </c>
      <c r="C29" s="19">
        <f t="shared" si="4"/>
        <v>47</v>
      </c>
      <c r="D29" s="3"/>
      <c r="E29" s="3"/>
      <c r="F29" s="4"/>
      <c r="G29" s="22">
        <f t="shared" si="2"/>
        <v>0</v>
      </c>
      <c r="H29" s="11"/>
      <c r="I29" s="11"/>
    </row>
    <row r="30" spans="1:9" ht="16.5" thickBot="1" x14ac:dyDescent="0.3">
      <c r="A30" s="13" t="str">
        <f t="shared" si="0"/>
        <v>dimanche</v>
      </c>
      <c r="B30" s="18">
        <v>44528</v>
      </c>
      <c r="C30" s="20">
        <f t="shared" si="4"/>
        <v>47</v>
      </c>
      <c r="D30" s="15"/>
      <c r="E30" s="15"/>
      <c r="F30" s="16"/>
      <c r="G30" s="22">
        <f t="shared" si="2"/>
        <v>0</v>
      </c>
      <c r="H30" s="12">
        <f t="shared" ref="H30" si="5">SUM(G24:G30)</f>
        <v>0</v>
      </c>
      <c r="I30" s="11"/>
    </row>
    <row r="31" spans="1:9" ht="15.75" x14ac:dyDescent="0.25">
      <c r="A31" s="1" t="str">
        <f t="shared" si="0"/>
        <v>lundi</v>
      </c>
      <c r="B31" s="7">
        <v>44529</v>
      </c>
      <c r="C31" s="19">
        <f t="shared" si="4"/>
        <v>48</v>
      </c>
      <c r="D31" s="3"/>
      <c r="E31" s="3"/>
      <c r="F31" s="4"/>
      <c r="G31" s="22">
        <f t="shared" si="2"/>
        <v>0</v>
      </c>
      <c r="H31" s="10"/>
      <c r="I31" s="11"/>
    </row>
    <row r="32" spans="1:9" ht="15.75" x14ac:dyDescent="0.25">
      <c r="A32" s="1" t="str">
        <f t="shared" si="0"/>
        <v>mardi</v>
      </c>
      <c r="B32" s="7">
        <v>44530</v>
      </c>
      <c r="C32" s="19">
        <f t="shared" si="4"/>
        <v>48</v>
      </c>
      <c r="D32" s="3"/>
      <c r="E32" s="3"/>
      <c r="F32" s="4"/>
      <c r="G32" s="22">
        <f t="shared" si="2"/>
        <v>0</v>
      </c>
      <c r="H32" s="11"/>
      <c r="I32" s="11"/>
    </row>
    <row r="33" spans="1:9" ht="15.75" x14ac:dyDescent="0.25">
      <c r="A33" s="1" t="str">
        <f t="shared" si="0"/>
        <v>mercredi</v>
      </c>
      <c r="B33" s="7">
        <v>44531</v>
      </c>
      <c r="C33" s="19">
        <f t="shared" si="4"/>
        <v>48</v>
      </c>
      <c r="D33" s="3"/>
      <c r="E33" s="3"/>
      <c r="F33" s="4"/>
      <c r="G33" s="22">
        <f t="shared" si="2"/>
        <v>0</v>
      </c>
      <c r="H33" s="11"/>
      <c r="I33" s="11"/>
    </row>
    <row r="34" spans="1:9" ht="15.75" x14ac:dyDescent="0.25">
      <c r="A34" s="1" t="str">
        <f t="shared" si="0"/>
        <v>jeudi</v>
      </c>
      <c r="B34" s="7">
        <v>44532</v>
      </c>
      <c r="C34" s="19">
        <f t="shared" si="4"/>
        <v>48</v>
      </c>
      <c r="D34" s="3"/>
      <c r="E34" s="3"/>
      <c r="F34" s="4"/>
      <c r="G34" s="22">
        <f t="shared" si="2"/>
        <v>0</v>
      </c>
      <c r="H34" s="11"/>
      <c r="I34" s="11"/>
    </row>
    <row r="35" spans="1:9" ht="15.75" x14ac:dyDescent="0.25">
      <c r="A35" s="1" t="str">
        <f t="shared" si="0"/>
        <v>vendredi</v>
      </c>
      <c r="B35" s="7">
        <v>44533</v>
      </c>
      <c r="C35" s="19">
        <f t="shared" si="4"/>
        <v>48</v>
      </c>
      <c r="D35" s="3"/>
      <c r="E35" s="3"/>
      <c r="F35" s="4"/>
      <c r="G35" s="22">
        <f t="shared" si="2"/>
        <v>0</v>
      </c>
      <c r="H35" s="11"/>
      <c r="I35" s="11"/>
    </row>
    <row r="36" spans="1:9" ht="15.75" x14ac:dyDescent="0.25">
      <c r="A36" s="1" t="str">
        <f t="shared" si="0"/>
        <v>samedi</v>
      </c>
      <c r="B36" s="7">
        <v>44534</v>
      </c>
      <c r="C36" s="19">
        <f t="shared" si="4"/>
        <v>48</v>
      </c>
      <c r="D36" s="3"/>
      <c r="E36" s="3"/>
      <c r="F36" s="4"/>
      <c r="G36" s="22">
        <f t="shared" si="2"/>
        <v>0</v>
      </c>
      <c r="H36" s="11"/>
      <c r="I36" s="11"/>
    </row>
    <row r="37" spans="1:9" ht="16.5" thickBot="1" x14ac:dyDescent="0.3">
      <c r="A37" s="13" t="str">
        <f t="shared" si="0"/>
        <v>dimanche</v>
      </c>
      <c r="B37" s="18">
        <v>44535</v>
      </c>
      <c r="C37" s="20">
        <f t="shared" si="4"/>
        <v>48</v>
      </c>
      <c r="D37" s="15"/>
      <c r="E37" s="15"/>
      <c r="F37" s="16"/>
      <c r="G37" s="22">
        <f t="shared" si="2"/>
        <v>0</v>
      </c>
      <c r="H37" s="12">
        <f t="shared" ref="H37" si="6">SUM(G31:G37)</f>
        <v>0</v>
      </c>
      <c r="I37" s="12">
        <f>SUMIFS(G3:G37, B3:B37, "&gt;=01-11-21", B3:B37, "&lt;01-12-21")</f>
        <v>0</v>
      </c>
    </row>
  </sheetData>
  <mergeCells count="1">
    <mergeCell ref="A1:I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37"/>
  <sheetViews>
    <sheetView workbookViewId="0">
      <selection activeCell="K31" sqref="K31"/>
    </sheetView>
  </sheetViews>
  <sheetFormatPr baseColWidth="10" defaultRowHeight="15" x14ac:dyDescent="0.25"/>
  <cols>
    <col min="1" max="1" width="11" bestFit="1" customWidth="1"/>
    <col min="2" max="2" width="10.7109375" bestFit="1" customWidth="1"/>
    <col min="3" max="3" width="12.85546875" bestFit="1" customWidth="1"/>
    <col min="4" max="4" width="16.7109375" bestFit="1" customWidth="1"/>
    <col min="5" max="5" width="13.28515625" bestFit="1" customWidth="1"/>
    <col min="6" max="6" width="18.140625" bestFit="1" customWidth="1"/>
    <col min="7" max="7" width="17.85546875" bestFit="1" customWidth="1"/>
    <col min="8" max="8" width="15.28515625" bestFit="1" customWidth="1"/>
    <col min="9" max="9" width="14.28515625" bestFit="1" customWidth="1"/>
  </cols>
  <sheetData>
    <row r="1" spans="1:9" ht="24" thickBot="1" x14ac:dyDescent="0.4">
      <c r="A1" s="38" t="s">
        <v>10</v>
      </c>
      <c r="B1" s="39"/>
      <c r="C1" s="39"/>
      <c r="D1" s="39"/>
      <c r="E1" s="39"/>
      <c r="F1" s="39"/>
      <c r="G1" s="39"/>
      <c r="H1" s="39"/>
      <c r="I1" s="40"/>
    </row>
    <row r="2" spans="1:9" ht="16.5" thickBot="1" x14ac:dyDescent="0.3">
      <c r="A2" s="17" t="s">
        <v>6</v>
      </c>
      <c r="B2" s="17" t="s">
        <v>5</v>
      </c>
      <c r="C2" s="6" t="s">
        <v>9</v>
      </c>
      <c r="D2" s="17" t="s">
        <v>1</v>
      </c>
      <c r="E2" s="17" t="s">
        <v>0</v>
      </c>
      <c r="F2" s="17" t="s">
        <v>2</v>
      </c>
      <c r="G2" s="17" t="s">
        <v>3</v>
      </c>
      <c r="H2" s="17" t="s">
        <v>4</v>
      </c>
      <c r="I2" s="17" t="s">
        <v>12</v>
      </c>
    </row>
    <row r="3" spans="1:9" ht="15.75" x14ac:dyDescent="0.25">
      <c r="A3" s="5" t="str">
        <f t="shared" ref="A3:A37" si="0">CHOOSE(WEEKDAY(B3,2),"lundi","mardi","mercredi","jeudi","vendredi","samedi","dimanche")</f>
        <v>lundi</v>
      </c>
      <c r="B3" s="7">
        <v>44529</v>
      </c>
      <c r="C3" s="21">
        <f>_xlfn.ISOWEEKNUM(B3)</f>
        <v>48</v>
      </c>
      <c r="D3" s="8"/>
      <c r="E3" s="8"/>
      <c r="F3" s="9"/>
      <c r="G3" s="22">
        <f>(E3-D3)-(F3/1440)</f>
        <v>0</v>
      </c>
      <c r="H3" s="10"/>
      <c r="I3" s="10"/>
    </row>
    <row r="4" spans="1:9" ht="15.75" x14ac:dyDescent="0.25">
      <c r="A4" s="1" t="str">
        <f t="shared" si="0"/>
        <v>mardi</v>
      </c>
      <c r="B4" s="7">
        <v>44530</v>
      </c>
      <c r="C4" s="19">
        <f t="shared" ref="C4:C37" si="1">_xlfn.ISOWEEKNUM(B4)</f>
        <v>48</v>
      </c>
      <c r="D4" s="3"/>
      <c r="E4" s="3"/>
      <c r="F4" s="4"/>
      <c r="G4" s="22">
        <f t="shared" ref="G4:G37" si="2">(E4-D4)-(F4/1440)</f>
        <v>0</v>
      </c>
      <c r="H4" s="11"/>
      <c r="I4" s="11"/>
    </row>
    <row r="5" spans="1:9" ht="15.75" x14ac:dyDescent="0.25">
      <c r="A5" s="1" t="str">
        <f t="shared" si="0"/>
        <v>mercredi</v>
      </c>
      <c r="B5" s="7">
        <v>44531</v>
      </c>
      <c r="C5" s="19">
        <f t="shared" si="1"/>
        <v>48</v>
      </c>
      <c r="D5" s="3"/>
      <c r="E5" s="3"/>
      <c r="F5" s="4"/>
      <c r="G5" s="22">
        <f t="shared" si="2"/>
        <v>0</v>
      </c>
      <c r="H5" s="11"/>
      <c r="I5" s="11"/>
    </row>
    <row r="6" spans="1:9" ht="15.75" x14ac:dyDescent="0.25">
      <c r="A6" s="1" t="str">
        <f t="shared" si="0"/>
        <v>jeudi</v>
      </c>
      <c r="B6" s="7">
        <v>44532</v>
      </c>
      <c r="C6" s="19">
        <f t="shared" si="1"/>
        <v>48</v>
      </c>
      <c r="D6" s="3"/>
      <c r="E6" s="3"/>
      <c r="F6" s="4"/>
      <c r="G6" s="22">
        <f t="shared" si="2"/>
        <v>0</v>
      </c>
      <c r="H6" s="11"/>
      <c r="I6" s="11"/>
    </row>
    <row r="7" spans="1:9" ht="15.75" x14ac:dyDescent="0.25">
      <c r="A7" s="1" t="str">
        <f t="shared" si="0"/>
        <v>vendredi</v>
      </c>
      <c r="B7" s="7">
        <v>44533</v>
      </c>
      <c r="C7" s="19">
        <f t="shared" si="1"/>
        <v>48</v>
      </c>
      <c r="D7" s="3"/>
      <c r="E7" s="3"/>
      <c r="F7" s="4"/>
      <c r="G7" s="22">
        <f t="shared" si="2"/>
        <v>0</v>
      </c>
      <c r="H7" s="11"/>
      <c r="I7" s="11"/>
    </row>
    <row r="8" spans="1:9" ht="15.75" x14ac:dyDescent="0.25">
      <c r="A8" s="1" t="str">
        <f t="shared" si="0"/>
        <v>samedi</v>
      </c>
      <c r="B8" s="7">
        <v>44534</v>
      </c>
      <c r="C8" s="19">
        <f t="shared" si="1"/>
        <v>48</v>
      </c>
      <c r="D8" s="3"/>
      <c r="E8" s="3"/>
      <c r="F8" s="4"/>
      <c r="G8" s="22">
        <f t="shared" si="2"/>
        <v>0</v>
      </c>
      <c r="H8" s="11"/>
      <c r="I8" s="11"/>
    </row>
    <row r="9" spans="1:9" ht="16.5" thickBot="1" x14ac:dyDescent="0.3">
      <c r="A9" s="13" t="str">
        <f t="shared" si="0"/>
        <v>dimanche</v>
      </c>
      <c r="B9" s="7">
        <v>44535</v>
      </c>
      <c r="C9" s="20">
        <f t="shared" si="1"/>
        <v>48</v>
      </c>
      <c r="D9" s="15"/>
      <c r="E9" s="15"/>
      <c r="F9" s="16"/>
      <c r="G9" s="22">
        <f t="shared" si="2"/>
        <v>0</v>
      </c>
      <c r="H9" s="12">
        <f>SUM(G3:G9)</f>
        <v>0</v>
      </c>
      <c r="I9" s="11"/>
    </row>
    <row r="10" spans="1:9" ht="15.75" x14ac:dyDescent="0.25">
      <c r="A10" s="1" t="str">
        <f t="shared" si="0"/>
        <v>lundi</v>
      </c>
      <c r="B10" s="7">
        <v>44536</v>
      </c>
      <c r="C10" s="19">
        <f t="shared" si="1"/>
        <v>49</v>
      </c>
      <c r="D10" s="3"/>
      <c r="E10" s="3"/>
      <c r="F10" s="4"/>
      <c r="G10" s="22">
        <f t="shared" si="2"/>
        <v>0</v>
      </c>
      <c r="H10" s="10"/>
      <c r="I10" s="11"/>
    </row>
    <row r="11" spans="1:9" ht="15.75" x14ac:dyDescent="0.25">
      <c r="A11" s="1" t="str">
        <f>CHOOSE(WEEKDAY(B11,2),"lundi","mardi","mercredi","jeudi","vendredi","samedi","dimanche")</f>
        <v>mardi</v>
      </c>
      <c r="B11" s="7">
        <v>44537</v>
      </c>
      <c r="C11" s="19">
        <f t="shared" si="1"/>
        <v>49</v>
      </c>
      <c r="D11" s="3"/>
      <c r="E11" s="3"/>
      <c r="F11" s="4"/>
      <c r="G11" s="22">
        <f t="shared" si="2"/>
        <v>0</v>
      </c>
      <c r="H11" s="11"/>
      <c r="I11" s="11"/>
    </row>
    <row r="12" spans="1:9" ht="15.75" x14ac:dyDescent="0.25">
      <c r="A12" s="1" t="str">
        <f t="shared" si="0"/>
        <v>mercredi</v>
      </c>
      <c r="B12" s="7">
        <v>44538</v>
      </c>
      <c r="C12" s="19">
        <f t="shared" si="1"/>
        <v>49</v>
      </c>
      <c r="D12" s="3"/>
      <c r="E12" s="3"/>
      <c r="F12" s="4"/>
      <c r="G12" s="22">
        <f t="shared" si="2"/>
        <v>0</v>
      </c>
      <c r="H12" s="11"/>
      <c r="I12" s="11"/>
    </row>
    <row r="13" spans="1:9" ht="15.75" x14ac:dyDescent="0.25">
      <c r="A13" s="1" t="str">
        <f t="shared" si="0"/>
        <v>jeudi</v>
      </c>
      <c r="B13" s="7">
        <v>44539</v>
      </c>
      <c r="C13" s="19">
        <f t="shared" si="1"/>
        <v>49</v>
      </c>
      <c r="D13" s="3"/>
      <c r="E13" s="3"/>
      <c r="F13" s="4"/>
      <c r="G13" s="22">
        <f t="shared" si="2"/>
        <v>0</v>
      </c>
      <c r="H13" s="11"/>
      <c r="I13" s="11"/>
    </row>
    <row r="14" spans="1:9" ht="15.75" x14ac:dyDescent="0.25">
      <c r="A14" s="1" t="str">
        <f t="shared" si="0"/>
        <v>vendredi</v>
      </c>
      <c r="B14" s="7">
        <v>44540</v>
      </c>
      <c r="C14" s="19">
        <f t="shared" si="1"/>
        <v>49</v>
      </c>
      <c r="D14" s="3"/>
      <c r="E14" s="3"/>
      <c r="F14" s="4"/>
      <c r="G14" s="22">
        <f t="shared" si="2"/>
        <v>0</v>
      </c>
      <c r="H14" s="11"/>
      <c r="I14" s="11"/>
    </row>
    <row r="15" spans="1:9" ht="15.75" x14ac:dyDescent="0.25">
      <c r="A15" s="1" t="str">
        <f t="shared" si="0"/>
        <v>samedi</v>
      </c>
      <c r="B15" s="7">
        <v>44541</v>
      </c>
      <c r="C15" s="19">
        <f t="shared" si="1"/>
        <v>49</v>
      </c>
      <c r="D15" s="3"/>
      <c r="E15" s="3"/>
      <c r="F15" s="4"/>
      <c r="G15" s="22">
        <f t="shared" si="2"/>
        <v>0</v>
      </c>
      <c r="H15" s="11"/>
      <c r="I15" s="11"/>
    </row>
    <row r="16" spans="1:9" ht="16.5" thickBot="1" x14ac:dyDescent="0.3">
      <c r="A16" s="13" t="str">
        <f t="shared" si="0"/>
        <v>dimanche</v>
      </c>
      <c r="B16" s="7">
        <v>44542</v>
      </c>
      <c r="C16" s="20">
        <f t="shared" si="1"/>
        <v>49</v>
      </c>
      <c r="D16" s="15"/>
      <c r="E16" s="15"/>
      <c r="F16" s="16"/>
      <c r="G16" s="22">
        <f t="shared" si="2"/>
        <v>0</v>
      </c>
      <c r="H16" s="12">
        <f>SUM(G10:G16)</f>
        <v>0</v>
      </c>
      <c r="I16" s="11"/>
    </row>
    <row r="17" spans="1:9" ht="15.75" x14ac:dyDescent="0.25">
      <c r="A17" s="1" t="str">
        <f t="shared" si="0"/>
        <v>lundi</v>
      </c>
      <c r="B17" s="7">
        <v>44543</v>
      </c>
      <c r="C17" s="19">
        <f t="shared" si="1"/>
        <v>50</v>
      </c>
      <c r="D17" s="3"/>
      <c r="E17" s="3"/>
      <c r="F17" s="4"/>
      <c r="G17" s="22">
        <f t="shared" si="2"/>
        <v>0</v>
      </c>
      <c r="H17" s="10"/>
      <c r="I17" s="11"/>
    </row>
    <row r="18" spans="1:9" ht="15.75" x14ac:dyDescent="0.25">
      <c r="A18" s="1" t="str">
        <f t="shared" si="0"/>
        <v>mardi</v>
      </c>
      <c r="B18" s="7">
        <v>44544</v>
      </c>
      <c r="C18" s="19">
        <f t="shared" si="1"/>
        <v>50</v>
      </c>
      <c r="D18" s="3"/>
      <c r="E18" s="3"/>
      <c r="F18" s="4"/>
      <c r="G18" s="22">
        <f t="shared" si="2"/>
        <v>0</v>
      </c>
      <c r="H18" s="11"/>
      <c r="I18" s="11"/>
    </row>
    <row r="19" spans="1:9" ht="15.75" x14ac:dyDescent="0.25">
      <c r="A19" s="1" t="str">
        <f t="shared" si="0"/>
        <v>mercredi</v>
      </c>
      <c r="B19" s="7">
        <v>44545</v>
      </c>
      <c r="C19" s="19">
        <f t="shared" si="1"/>
        <v>50</v>
      </c>
      <c r="D19" s="3"/>
      <c r="E19" s="3"/>
      <c r="F19" s="4"/>
      <c r="G19" s="22">
        <f t="shared" si="2"/>
        <v>0</v>
      </c>
      <c r="H19" s="11"/>
      <c r="I19" s="11"/>
    </row>
    <row r="20" spans="1:9" ht="15.75" x14ac:dyDescent="0.25">
      <c r="A20" s="1" t="str">
        <f t="shared" si="0"/>
        <v>jeudi</v>
      </c>
      <c r="B20" s="7">
        <v>44546</v>
      </c>
      <c r="C20" s="19">
        <f t="shared" si="1"/>
        <v>50</v>
      </c>
      <c r="D20" s="3"/>
      <c r="E20" s="3"/>
      <c r="F20" s="4"/>
      <c r="G20" s="22">
        <f t="shared" si="2"/>
        <v>0</v>
      </c>
      <c r="H20" s="11"/>
      <c r="I20" s="11"/>
    </row>
    <row r="21" spans="1:9" ht="15.75" x14ac:dyDescent="0.25">
      <c r="A21" s="1" t="str">
        <f t="shared" si="0"/>
        <v>vendredi</v>
      </c>
      <c r="B21" s="7">
        <v>44547</v>
      </c>
      <c r="C21" s="19">
        <f t="shared" si="1"/>
        <v>50</v>
      </c>
      <c r="D21" s="3"/>
      <c r="E21" s="3"/>
      <c r="F21" s="4"/>
      <c r="G21" s="22">
        <f t="shared" si="2"/>
        <v>0</v>
      </c>
      <c r="H21" s="11"/>
      <c r="I21" s="11"/>
    </row>
    <row r="22" spans="1:9" ht="15.75" x14ac:dyDescent="0.25">
      <c r="A22" s="1" t="str">
        <f t="shared" si="0"/>
        <v>samedi</v>
      </c>
      <c r="B22" s="7">
        <v>44548</v>
      </c>
      <c r="C22" s="19">
        <f t="shared" si="1"/>
        <v>50</v>
      </c>
      <c r="D22" s="3"/>
      <c r="E22" s="3"/>
      <c r="F22" s="4"/>
      <c r="G22" s="22">
        <f t="shared" si="2"/>
        <v>0</v>
      </c>
      <c r="H22" s="11"/>
      <c r="I22" s="11"/>
    </row>
    <row r="23" spans="1:9" ht="16.5" thickBot="1" x14ac:dyDescent="0.3">
      <c r="A23" s="13" t="str">
        <f t="shared" si="0"/>
        <v>dimanche</v>
      </c>
      <c r="B23" s="7">
        <v>44549</v>
      </c>
      <c r="C23" s="20">
        <f t="shared" si="1"/>
        <v>50</v>
      </c>
      <c r="D23" s="15"/>
      <c r="E23" s="15"/>
      <c r="F23" s="16"/>
      <c r="G23" s="22">
        <f t="shared" si="2"/>
        <v>0</v>
      </c>
      <c r="H23" s="12">
        <f t="shared" ref="H23" si="3">SUM(G17:G23)</f>
        <v>0</v>
      </c>
      <c r="I23" s="11"/>
    </row>
    <row r="24" spans="1:9" ht="15.75" x14ac:dyDescent="0.25">
      <c r="A24" s="1" t="str">
        <f t="shared" si="0"/>
        <v>lundi</v>
      </c>
      <c r="B24" s="7">
        <v>44550</v>
      </c>
      <c r="C24" s="19">
        <f t="shared" si="1"/>
        <v>51</v>
      </c>
      <c r="D24" s="3"/>
      <c r="E24" s="3"/>
      <c r="F24" s="4"/>
      <c r="G24" s="22">
        <f t="shared" si="2"/>
        <v>0</v>
      </c>
      <c r="H24" s="10"/>
      <c r="I24" s="11"/>
    </row>
    <row r="25" spans="1:9" ht="15.75" x14ac:dyDescent="0.25">
      <c r="A25" s="1" t="str">
        <f t="shared" si="0"/>
        <v>mardi</v>
      </c>
      <c r="B25" s="7">
        <v>44551</v>
      </c>
      <c r="C25" s="19">
        <f t="shared" si="1"/>
        <v>51</v>
      </c>
      <c r="D25" s="3"/>
      <c r="E25" s="3"/>
      <c r="F25" s="4"/>
      <c r="G25" s="22">
        <f t="shared" si="2"/>
        <v>0</v>
      </c>
      <c r="H25" s="11"/>
      <c r="I25" s="11"/>
    </row>
    <row r="26" spans="1:9" ht="15.75" x14ac:dyDescent="0.25">
      <c r="A26" s="1" t="str">
        <f t="shared" si="0"/>
        <v>mercredi</v>
      </c>
      <c r="B26" s="7">
        <v>44552</v>
      </c>
      <c r="C26" s="19">
        <f t="shared" si="1"/>
        <v>51</v>
      </c>
      <c r="D26" s="3"/>
      <c r="E26" s="3"/>
      <c r="F26" s="4"/>
      <c r="G26" s="22">
        <f t="shared" si="2"/>
        <v>0</v>
      </c>
      <c r="H26" s="11"/>
      <c r="I26" s="11"/>
    </row>
    <row r="27" spans="1:9" ht="15.75" x14ac:dyDescent="0.25">
      <c r="A27" s="1" t="str">
        <f t="shared" si="0"/>
        <v>jeudi</v>
      </c>
      <c r="B27" s="7">
        <v>44553</v>
      </c>
      <c r="C27" s="19">
        <f t="shared" si="1"/>
        <v>51</v>
      </c>
      <c r="D27" s="3"/>
      <c r="E27" s="3"/>
      <c r="F27" s="4"/>
      <c r="G27" s="22">
        <f t="shared" si="2"/>
        <v>0</v>
      </c>
      <c r="H27" s="11"/>
      <c r="I27" s="11"/>
    </row>
    <row r="28" spans="1:9" ht="15.75" x14ac:dyDescent="0.25">
      <c r="A28" s="1" t="str">
        <f t="shared" si="0"/>
        <v>vendredi</v>
      </c>
      <c r="B28" s="7">
        <v>44554</v>
      </c>
      <c r="C28" s="19">
        <f t="shared" si="1"/>
        <v>51</v>
      </c>
      <c r="D28" s="3"/>
      <c r="E28" s="3"/>
      <c r="F28" s="4"/>
      <c r="G28" s="22">
        <f t="shared" si="2"/>
        <v>0</v>
      </c>
      <c r="H28" s="11"/>
      <c r="I28" s="11"/>
    </row>
    <row r="29" spans="1:9" ht="15.75" x14ac:dyDescent="0.25">
      <c r="A29" s="1" t="str">
        <f t="shared" si="0"/>
        <v>samedi</v>
      </c>
      <c r="B29" s="7">
        <v>44555</v>
      </c>
      <c r="C29" s="19">
        <f t="shared" si="1"/>
        <v>51</v>
      </c>
      <c r="D29" s="3"/>
      <c r="E29" s="3"/>
      <c r="F29" s="4"/>
      <c r="G29" s="22">
        <f t="shared" si="2"/>
        <v>0</v>
      </c>
      <c r="H29" s="11"/>
      <c r="I29" s="11"/>
    </row>
    <row r="30" spans="1:9" ht="16.5" thickBot="1" x14ac:dyDescent="0.3">
      <c r="A30" s="13" t="str">
        <f t="shared" si="0"/>
        <v>dimanche</v>
      </c>
      <c r="B30" s="7">
        <v>44556</v>
      </c>
      <c r="C30" s="20">
        <f t="shared" si="1"/>
        <v>51</v>
      </c>
      <c r="D30" s="15"/>
      <c r="E30" s="15"/>
      <c r="F30" s="16"/>
      <c r="G30" s="22">
        <f t="shared" si="2"/>
        <v>0</v>
      </c>
      <c r="H30" s="12">
        <f t="shared" ref="H30" si="4">SUM(G24:G30)</f>
        <v>0</v>
      </c>
      <c r="I30" s="11"/>
    </row>
    <row r="31" spans="1:9" ht="15.75" x14ac:dyDescent="0.25">
      <c r="A31" s="1" t="str">
        <f t="shared" si="0"/>
        <v>lundi</v>
      </c>
      <c r="B31" s="7">
        <v>44557</v>
      </c>
      <c r="C31" s="19">
        <f t="shared" si="1"/>
        <v>52</v>
      </c>
      <c r="D31" s="3"/>
      <c r="E31" s="3"/>
      <c r="F31" s="4"/>
      <c r="G31" s="22">
        <f t="shared" si="2"/>
        <v>0</v>
      </c>
      <c r="H31" s="10"/>
      <c r="I31" s="11"/>
    </row>
    <row r="32" spans="1:9" ht="15.75" x14ac:dyDescent="0.25">
      <c r="A32" s="1" t="str">
        <f t="shared" si="0"/>
        <v>mardi</v>
      </c>
      <c r="B32" s="7">
        <v>44558</v>
      </c>
      <c r="C32" s="19">
        <f t="shared" si="1"/>
        <v>52</v>
      </c>
      <c r="D32" s="3"/>
      <c r="E32" s="3"/>
      <c r="F32" s="4"/>
      <c r="G32" s="22">
        <f t="shared" si="2"/>
        <v>0</v>
      </c>
      <c r="H32" s="11"/>
      <c r="I32" s="11"/>
    </row>
    <row r="33" spans="1:9" ht="15.75" x14ac:dyDescent="0.25">
      <c r="A33" s="1" t="str">
        <f t="shared" si="0"/>
        <v>mercredi</v>
      </c>
      <c r="B33" s="7">
        <v>44559</v>
      </c>
      <c r="C33" s="19">
        <f t="shared" si="1"/>
        <v>52</v>
      </c>
      <c r="D33" s="3"/>
      <c r="E33" s="3"/>
      <c r="F33" s="4"/>
      <c r="G33" s="22">
        <f t="shared" si="2"/>
        <v>0</v>
      </c>
      <c r="H33" s="11"/>
      <c r="I33" s="11"/>
    </row>
    <row r="34" spans="1:9" ht="15.75" x14ac:dyDescent="0.25">
      <c r="A34" s="1" t="str">
        <f t="shared" si="0"/>
        <v>jeudi</v>
      </c>
      <c r="B34" s="7">
        <v>44560</v>
      </c>
      <c r="C34" s="19">
        <f t="shared" si="1"/>
        <v>52</v>
      </c>
      <c r="D34" s="3"/>
      <c r="E34" s="3"/>
      <c r="F34" s="4"/>
      <c r="G34" s="22">
        <f t="shared" si="2"/>
        <v>0</v>
      </c>
      <c r="H34" s="11"/>
      <c r="I34" s="11"/>
    </row>
    <row r="35" spans="1:9" ht="15.75" x14ac:dyDescent="0.25">
      <c r="A35" s="1" t="str">
        <f t="shared" si="0"/>
        <v>vendredi</v>
      </c>
      <c r="B35" s="7">
        <v>44561</v>
      </c>
      <c r="C35" s="19">
        <f t="shared" si="1"/>
        <v>52</v>
      </c>
      <c r="D35" s="3"/>
      <c r="E35" s="3"/>
      <c r="F35" s="4"/>
      <c r="G35" s="22">
        <f t="shared" si="2"/>
        <v>0</v>
      </c>
      <c r="H35" s="11"/>
      <c r="I35" s="11"/>
    </row>
    <row r="36" spans="1:9" ht="15.75" x14ac:dyDescent="0.25">
      <c r="A36" s="1" t="str">
        <f t="shared" si="0"/>
        <v>samedi</v>
      </c>
      <c r="B36" s="7">
        <v>44562</v>
      </c>
      <c r="C36" s="19">
        <f t="shared" si="1"/>
        <v>52</v>
      </c>
      <c r="D36" s="3"/>
      <c r="E36" s="3"/>
      <c r="F36" s="4"/>
      <c r="G36" s="22">
        <f t="shared" si="2"/>
        <v>0</v>
      </c>
      <c r="H36" s="11"/>
      <c r="I36" s="11"/>
    </row>
    <row r="37" spans="1:9" ht="16.5" thickBot="1" x14ac:dyDescent="0.3">
      <c r="A37" s="13" t="str">
        <f t="shared" si="0"/>
        <v>dimanche</v>
      </c>
      <c r="B37" s="7">
        <v>44563</v>
      </c>
      <c r="C37" s="20">
        <f t="shared" si="1"/>
        <v>52</v>
      </c>
      <c r="D37" s="15"/>
      <c r="E37" s="15"/>
      <c r="F37" s="16"/>
      <c r="G37" s="22">
        <f t="shared" si="2"/>
        <v>0</v>
      </c>
      <c r="H37" s="12">
        <f t="shared" ref="H37" si="5">SUM(G31:G37)</f>
        <v>0</v>
      </c>
      <c r="I37" s="12">
        <f>SUMIFS(G3:G37, B3:B37, "&gt;=01-11-21", B3:B37, "&lt;01-12-21")</f>
        <v>0</v>
      </c>
    </row>
  </sheetData>
  <mergeCells count="1">
    <mergeCell ref="A1:I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5D7C82-EE8C-44E5-8FFD-72687F16FB3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Octobre</vt:lpstr>
      <vt:lpstr>Novembre</vt:lpstr>
      <vt:lpstr>Décembre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Pierre-Olivier Froidebise</dc:creator>
  <cp:lastModifiedBy>Chris_W10</cp:lastModifiedBy>
  <dcterms:created xsi:type="dcterms:W3CDTF">2021-10-02T11:58:10Z</dcterms:created>
  <dcterms:modified xsi:type="dcterms:W3CDTF">2021-10-17T09:18:19Z</dcterms:modified>
</cp:coreProperties>
</file>