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F259092-60B8-46C1-9D3D-96E56E8BEA36}" xr6:coauthVersionLast="47" xr6:coauthVersionMax="47" xr10:uidLastSave="{00000000-0000-0000-0000-000000000000}"/>
  <bookViews>
    <workbookView xWindow="-120" yWindow="-120" windowWidth="29040" windowHeight="15990" activeTab="1" xr2:uid="{9E4D2E50-FC67-4208-9AA5-5FC77E5D200B}"/>
  </bookViews>
  <sheets>
    <sheet name="Accueil" sheetId="1" r:id="rId1"/>
    <sheet name="Resultats" sheetId="3" r:id="rId2"/>
  </sheets>
  <definedNames>
    <definedName name="Aide">Resultats!$Z:$Z</definedName>
    <definedName name="Angle">Resultats!$AE:$AE</definedName>
    <definedName name="Caisse">Resultats!$X:$X</definedName>
    <definedName name="DonnéesExternes_1" localSheetId="1" hidden="1">Resultats!$A$1:$T$9</definedName>
    <definedName name="Etat">Resultats!$AI:$AI</definedName>
    <definedName name="Fine">Resultats!$AC:$AC</definedName>
    <definedName name="Materiel">Resultats!$W:$W</definedName>
    <definedName name="NomFichier">Accueil!$L$8</definedName>
    <definedName name="Opérateur">Resultats!$AN:$AN</definedName>
    <definedName name="Opération">Resultats!$V:$V</definedName>
    <definedName name="Remarques">Resultats!$AJ:$AJ</definedName>
    <definedName name="Rep">Resultats!$AD:$AD</definedName>
    <definedName name="Station">Resultats!$AL:$AL</definedName>
    <definedName name="Temps">Resultats!$AM:$AM</definedName>
    <definedName name="Type">Resultats!$AA:$AA</definedName>
    <definedName name="UrlFichier">Accueil!$L$9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I14" i="1"/>
  <c r="I13" i="1"/>
  <c r="E18" i="1"/>
  <c r="E12" i="1"/>
  <c r="E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3F36A2-16AD-4DDA-9FD8-5B4F9D24C71C}" keepAlive="1" name="Requête - MesDonnees" description="Connexion à la requête « MesDonnees » dans le classeur." type="5" refreshedVersion="7" background="1" saveData="1">
    <dbPr connection="Provider=Microsoft.Mashup.OleDb.1;Data Source=$Workbook$;Location=MesDonnees;Extended Properties=&quot;&quot;" command="SELECT * FROM [MesDonnees]"/>
  </connection>
</connections>
</file>

<file path=xl/sharedStrings.xml><?xml version="1.0" encoding="utf-8"?>
<sst xmlns="http://schemas.openxmlformats.org/spreadsheetml/2006/main" count="174" uniqueCount="83">
  <si>
    <t>L1322</t>
  </si>
  <si>
    <t>Opération</t>
  </si>
  <si>
    <t>Materiel</t>
  </si>
  <si>
    <t>Caisse</t>
  </si>
  <si>
    <t>Rep</t>
  </si>
  <si>
    <t>Aide</t>
  </si>
  <si>
    <t>Type</t>
  </si>
  <si>
    <t>Serrage A</t>
  </si>
  <si>
    <t>Fine</t>
  </si>
  <si>
    <t>Angle</t>
  </si>
  <si>
    <t>Heure supp</t>
  </si>
  <si>
    <t>Résultat A</t>
  </si>
  <si>
    <t>Etat</t>
  </si>
  <si>
    <t xml:space="preserve">Remarques </t>
  </si>
  <si>
    <t>Code défaut</t>
  </si>
  <si>
    <t>Temps</t>
  </si>
  <si>
    <t>Station</t>
  </si>
  <si>
    <t>Opérateur</t>
  </si>
  <si>
    <t>-</t>
  </si>
  <si>
    <t>Non</t>
  </si>
  <si>
    <t>32,3 Nm</t>
  </si>
  <si>
    <t>le</t>
  </si>
  <si>
    <t>5 °</t>
  </si>
  <si>
    <t>---</t>
  </si>
  <si>
    <t>OK</t>
  </si>
  <si>
    <t>Bon</t>
  </si>
  <si>
    <t>Poste B</t>
  </si>
  <si>
    <t>Marc.L</t>
  </si>
  <si>
    <t>fe</t>
  </si>
  <si>
    <t>Poste A</t>
  </si>
  <si>
    <t>Mauvais</t>
  </si>
  <si>
    <t>Nicolas</t>
  </si>
  <si>
    <t>R2R5</t>
  </si>
  <si>
    <t>Poste C</t>
  </si>
  <si>
    <t>R2R6</t>
  </si>
  <si>
    <t>Benois</t>
  </si>
  <si>
    <t>BB1</t>
  </si>
  <si>
    <t>Julien</t>
  </si>
  <si>
    <t>BB5</t>
  </si>
  <si>
    <t>Eric</t>
  </si>
  <si>
    <t>Jo</t>
  </si>
  <si>
    <t>Nom</t>
  </si>
  <si>
    <t>L12991</t>
  </si>
  <si>
    <t>NomFichier</t>
  </si>
  <si>
    <t>UrlFichier</t>
  </si>
  <si>
    <t>Nombre de poste A</t>
  </si>
  <si>
    <t>Fin production</t>
  </si>
  <si>
    <t>Départ production</t>
  </si>
  <si>
    <t>Pour l'exemple</t>
  </si>
  <si>
    <t>2 fichiers</t>
  </si>
  <si>
    <t>Entrez le nom du fichier</t>
  </si>
  <si>
    <t>ici c'est pour Power Query</t>
  </si>
  <si>
    <t>Oupss problème il m'affiche une mauvais date</t>
  </si>
  <si>
    <t>Peu importe</t>
  </si>
  <si>
    <t>Zone Nom</t>
  </si>
  <si>
    <t>&lt;&lt;== à changer suivant votre url</t>
  </si>
  <si>
    <t>T:\TEMP\</t>
  </si>
  <si>
    <t>Rep_1</t>
  </si>
  <si>
    <t>Résultat A_2</t>
  </si>
  <si>
    <t>ASS01</t>
  </si>
  <si>
    <t>R2R2</t>
  </si>
  <si>
    <t>Marc</t>
  </si>
  <si>
    <t>BB2</t>
  </si>
  <si>
    <t>ASS02</t>
  </si>
  <si>
    <t>R2R3</t>
  </si>
  <si>
    <t>BB3</t>
  </si>
  <si>
    <t>ASS03</t>
  </si>
  <si>
    <t>R2R4</t>
  </si>
  <si>
    <t>BB4</t>
  </si>
  <si>
    <t>ASS04</t>
  </si>
  <si>
    <t>Franck</t>
  </si>
  <si>
    <t>ASS05</t>
  </si>
  <si>
    <t>BB6</t>
  </si>
  <si>
    <t>ASS06</t>
  </si>
  <si>
    <t>R2R7</t>
  </si>
  <si>
    <t>BB7</t>
  </si>
  <si>
    <t>ASS07</t>
  </si>
  <si>
    <t>R2R8</t>
  </si>
  <si>
    <t>Poste B1</t>
  </si>
  <si>
    <t>BB8</t>
  </si>
  <si>
    <t>ASS08</t>
  </si>
  <si>
    <t>R2R9</t>
  </si>
  <si>
    <t>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</si>
</sst>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20"/>
      <color theme="1"/>
      <name val="Arial Black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NumberFormat="1"/>
    <xf numFmtId="0" fontId="0" fillId="4" borderId="0" xfId="0" applyFill="1"/>
    <xf numFmtId="0" fontId="0" fillId="0" borderId="2" xfId="0" applyBorder="1" applyAlignment="1">
      <alignment horizontal="center"/>
    </xf>
    <xf numFmtId="0" fontId="0" fillId="5" borderId="1" xfId="0" applyFill="1" applyBorder="1"/>
    <xf numFmtId="0" fontId="7" fillId="0" borderId="3" xfId="0" applyFont="1" applyBorder="1"/>
    <xf numFmtId="0" fontId="0" fillId="5" borderId="4" xfId="0" applyFill="1" applyBorder="1"/>
    <xf numFmtId="0" fontId="7" fillId="0" borderId="6" xfId="0" applyFont="1" applyBorder="1"/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9" fillId="0" borderId="0" xfId="0" applyFont="1"/>
    <xf numFmtId="22" fontId="0" fillId="0" borderId="0" xfId="0" applyNumberFormat="1"/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B9FCA850-333D-4E16-8DC1-E69F076140EA}"/>
  </cellStyles>
  <dxfs count="17"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21</xdr:row>
      <xdr:rowOff>161925</xdr:rowOff>
    </xdr:from>
    <xdr:to>
      <xdr:col>14</xdr:col>
      <xdr:colOff>19050</xdr:colOff>
      <xdr:row>34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798ED2-7F7A-4B11-A997-E53143B9FF26}"/>
            </a:ext>
          </a:extLst>
        </xdr:cNvPr>
        <xdr:cNvSpPr txBox="1"/>
      </xdr:nvSpPr>
      <xdr:spPr>
        <a:xfrm>
          <a:off x="3390900" y="4572000"/>
          <a:ext cx="95440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problèmes </a:t>
          </a:r>
        </a:p>
        <a:p>
          <a:endParaRPr lang="fr-FR" sz="1100"/>
        </a:p>
        <a:p>
          <a:r>
            <a:rPr lang="fr-FR" sz="1100"/>
            <a:t>1) :</a:t>
          </a:r>
          <a:r>
            <a:rPr lang="fr-FR" sz="1100" baseline="0"/>
            <a:t> cellules i13 et i14  (départ et fin de production) il m'affiche pas la bonne date , il se croit en 1900 </a:t>
          </a:r>
        </a:p>
        <a:p>
          <a:r>
            <a:rPr lang="fr-FR" sz="1100" baseline="0"/>
            <a:t>2) : D'un fichier à l'autre bizarrement les Noms (Zone Nom) ne vont pas se placer dans la bonne colonne</a:t>
          </a:r>
        </a:p>
        <a:p>
          <a:r>
            <a:rPr lang="fr-FR" sz="1100" baseline="0"/>
            <a:t>3) : Dans la feuille Resultats j'ai 2 colonnes qui ont le mêmes nom (Résultat A), comment puis-je changer ce problème , je pense à une macro pour y remedier </a:t>
          </a:r>
        </a:p>
        <a:p>
          <a:endParaRPr lang="fr-FR" sz="1100" baseline="0"/>
        </a:p>
        <a:p>
          <a:r>
            <a:rPr lang="fr-FR" sz="1100" baseline="0"/>
            <a:t>Merci pour votre aide </a:t>
          </a:r>
          <a:endParaRPr lang="fr-FR" sz="1100"/>
        </a:p>
      </xdr:txBody>
    </xdr:sp>
    <xdr:clientData/>
  </xdr:twoCellAnchor>
  <xdr:twoCellAnchor>
    <xdr:from>
      <xdr:col>0</xdr:col>
      <xdr:colOff>238125</xdr:colOff>
      <xdr:row>0</xdr:row>
      <xdr:rowOff>19051</xdr:rowOff>
    </xdr:from>
    <xdr:to>
      <xdr:col>0</xdr:col>
      <xdr:colOff>428625</xdr:colOff>
      <xdr:row>3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67345A4-EDF0-43DA-AC48-540C9817FBD9}"/>
            </a:ext>
          </a:extLst>
        </xdr:cNvPr>
        <xdr:cNvCxnSpPr/>
      </xdr:nvCxnSpPr>
      <xdr:spPr>
        <a:xfrm flipH="1" flipV="1">
          <a:off x="238125" y="19051"/>
          <a:ext cx="190500" cy="58102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740700-3DAE-430C-8DDA-37CFF27A4821}" autoFormatId="16" applyNumberFormats="0" applyBorderFormats="0" applyFontFormats="0" applyPatternFormats="0" applyAlignmentFormats="0" applyWidthHeightFormats="0">
  <queryTableRefresh nextId="51">
    <queryTableFields count="20">
      <queryTableField id="49" name="Lot" tableColumnId="21"/>
      <queryTableField id="24" name="Opération" tableColumnId="1"/>
      <queryTableField id="25" name="Materiel" tableColumnId="2"/>
      <queryTableField id="26" name="Caisse" tableColumnId="3"/>
      <queryTableField id="27" name="Rep" tableColumnId="4"/>
      <queryTableField id="28" name="Aide" tableColumnId="5"/>
      <queryTableField id="29" name="Type" tableColumnId="6"/>
      <queryTableField id="30" name="Serrage A" tableColumnId="7"/>
      <queryTableField id="31" name="Fine" tableColumnId="8"/>
      <queryTableField id="32" name="Rep_1" tableColumnId="9"/>
      <queryTableField id="33" name="Angle" tableColumnId="10"/>
      <queryTableField id="34" name="Heure supp" tableColumnId="11"/>
      <queryTableField id="35" name="Résultat A" tableColumnId="12"/>
      <queryTableField id="36" name="Résultat A_2" tableColumnId="13"/>
      <queryTableField id="37" name="Etat" tableColumnId="14"/>
      <queryTableField id="38" name="Remarques " tableColumnId="15"/>
      <queryTableField id="39" name="Code défaut" tableColumnId="16"/>
      <queryTableField id="41" name="Station" tableColumnId="18"/>
      <queryTableField id="40" name="Temps" tableColumnId="17"/>
      <queryTableField id="42" name="Opérateur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FE6401-232A-4736-A8C1-49D6AEA73AE9}" name="MesDonnees" displayName="MesDonnees" ref="A1:T9" tableType="queryTable" totalsRowShown="0">
  <autoFilter ref="A1:T9" xr:uid="{71FE6401-232A-4736-A8C1-49D6AEA73AE9}"/>
  <tableColumns count="20">
    <tableColumn id="21" xr3:uid="{641F34C9-53EC-4F8C-8890-B9C98DE03269}" uniqueName="21" name="Lot" queryTableFieldId="49" dataDxfId="15"/>
    <tableColumn id="1" xr3:uid="{5C8E6FB2-CA39-44ED-A2BE-5140EADCB1AF}" uniqueName="1" name="Opération" queryTableFieldId="24" dataDxfId="14"/>
    <tableColumn id="2" xr3:uid="{CC6D203D-F51B-49AA-AB95-A05159937C87}" uniqueName="2" name="Materiel" queryTableFieldId="25" dataDxfId="13"/>
    <tableColumn id="3" xr3:uid="{E04D644D-A2DF-4C40-989B-814ADC738A54}" uniqueName="3" name="Caisse" queryTableFieldId="26"/>
    <tableColumn id="4" xr3:uid="{CC906CF6-698D-4FCE-B5A0-8B9E2EDADA06}" uniqueName="4" name="Rep" queryTableFieldId="27" dataDxfId="12"/>
    <tableColumn id="5" xr3:uid="{F727280D-7EEB-41F1-B41C-ADDAD39A3DA8}" uniqueName="5" name="Aide" queryTableFieldId="28" dataDxfId="11"/>
    <tableColumn id="6" xr3:uid="{93BDC649-189D-4801-A390-8816BEA4BC28}" uniqueName="6" name="Type" queryTableFieldId="29"/>
    <tableColumn id="7" xr3:uid="{FBA40406-C501-4E4E-93D6-98066BB86D88}" uniqueName="7" name="Serrage A" queryTableFieldId="30" dataDxfId="10"/>
    <tableColumn id="8" xr3:uid="{F873DC11-D756-4DF4-8F67-9BFBF04410DD}" uniqueName="8" name="Fine" queryTableFieldId="31" dataDxfId="9"/>
    <tableColumn id="9" xr3:uid="{37072535-1A25-478C-A4DB-BF89012EF0B2}" uniqueName="9" name="Rep_1" queryTableFieldId="32"/>
    <tableColumn id="10" xr3:uid="{A448F8B2-2348-47CF-AE6F-0F90A38E61AD}" uniqueName="10" name="Angle" queryTableFieldId="33" dataDxfId="8"/>
    <tableColumn id="11" xr3:uid="{BAB9F6F9-1E25-4388-9219-F2A91B97A0A0}" uniqueName="11" name="Heure supp" queryTableFieldId="34" dataDxfId="7"/>
    <tableColumn id="12" xr3:uid="{BE56590A-BBA2-49AA-8BE6-63A23FA58347}" uniqueName="12" name="Résultat A" queryTableFieldId="35" dataDxfId="6"/>
    <tableColumn id="13" xr3:uid="{302A549B-BF96-43D5-BDB4-66BBBDE1927A}" uniqueName="13" name="Résultat A_2" queryTableFieldId="36" dataDxfId="5"/>
    <tableColumn id="14" xr3:uid="{FF7C05E6-33A1-4497-9127-3627BE4684AA}" uniqueName="14" name="Etat" queryTableFieldId="37" dataDxfId="4"/>
    <tableColumn id="15" xr3:uid="{D70333F1-D2F0-4488-BE26-5A4D8C913156}" uniqueName="15" name="Remarques " queryTableFieldId="38"/>
    <tableColumn id="16" xr3:uid="{C8CD699F-1D9B-4936-92BA-09A2290846B9}" uniqueName="16" name="Code défaut" queryTableFieldId="39" dataDxfId="3"/>
    <tableColumn id="18" xr3:uid="{3895761B-DEC1-497C-8F16-264EBDDD291E}" uniqueName="18" name="Station" queryTableFieldId="41" dataDxfId="2"/>
    <tableColumn id="17" xr3:uid="{3F764C20-3066-4021-AF41-069BE50D6D8D}" uniqueName="17" name="Temps" queryTableFieldId="40" dataDxfId="1"/>
    <tableColumn id="19" xr3:uid="{2F6C6B8B-A666-4FF5-903F-8EC53C2F7473}" uniqueName="19" name="Opérateur" queryTableFieldId="4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BFFD-F84B-4316-924E-77473C58E7B3}">
  <sheetPr codeName="MesDonnees"/>
  <dimension ref="A1:N21"/>
  <sheetViews>
    <sheetView workbookViewId="0">
      <selection activeCell="H8" sqref="H8:I9"/>
    </sheetView>
  </sheetViews>
  <sheetFormatPr baseColWidth="10" defaultRowHeight="15" x14ac:dyDescent="0.25"/>
  <cols>
    <col min="8" max="8" width="17.28515625" bestFit="1" customWidth="1"/>
    <col min="9" max="9" width="17.85546875" customWidth="1"/>
    <col min="11" max="11" width="14.28515625" bestFit="1" customWidth="1"/>
    <col min="12" max="12" width="37.140625" customWidth="1"/>
    <col min="13" max="13" width="3.42578125" customWidth="1"/>
  </cols>
  <sheetData>
    <row r="1" spans="1:14" ht="15.75" thickBot="1" x14ac:dyDescent="0.3"/>
    <row r="2" spans="1:14" x14ac:dyDescent="0.25">
      <c r="H2" s="8" t="s">
        <v>48</v>
      </c>
      <c r="I2" t="s">
        <v>0</v>
      </c>
    </row>
    <row r="3" spans="1:14" ht="15.75" thickBot="1" x14ac:dyDescent="0.3">
      <c r="H3" s="9" t="s">
        <v>49</v>
      </c>
      <c r="I3" t="s">
        <v>42</v>
      </c>
    </row>
    <row r="4" spans="1:14" ht="15.75" thickBot="1" x14ac:dyDescent="0.3">
      <c r="A4" s="11" t="s">
        <v>54</v>
      </c>
    </row>
    <row r="5" spans="1:14" ht="24" thickBot="1" x14ac:dyDescent="0.3">
      <c r="C5" s="26" t="s">
        <v>29</v>
      </c>
      <c r="D5" s="27"/>
      <c r="E5" s="27"/>
      <c r="F5" s="28"/>
    </row>
    <row r="6" spans="1:14" x14ac:dyDescent="0.25">
      <c r="C6" s="14" t="s">
        <v>45</v>
      </c>
      <c r="D6" s="15"/>
      <c r="E6" s="16">
        <f>COUNTIFS(MesDonnees[Station],"Poste A")</f>
        <v>3</v>
      </c>
      <c r="F6" s="17"/>
      <c r="K6" s="21" t="s">
        <v>51</v>
      </c>
      <c r="L6" s="22"/>
    </row>
    <row r="7" spans="1:14" ht="15.75" thickBot="1" x14ac:dyDescent="0.3">
      <c r="C7" s="14" t="s">
        <v>53</v>
      </c>
      <c r="D7" s="15"/>
      <c r="E7" s="16"/>
      <c r="F7" s="17"/>
      <c r="H7" s="20" t="s">
        <v>50</v>
      </c>
      <c r="I7" s="20"/>
      <c r="K7" s="23"/>
      <c r="L7" s="24"/>
    </row>
    <row r="8" spans="1:14" x14ac:dyDescent="0.25">
      <c r="C8" s="14" t="s">
        <v>53</v>
      </c>
      <c r="D8" s="15"/>
      <c r="E8" s="16"/>
      <c r="F8" s="17"/>
      <c r="H8" s="29" t="s">
        <v>42</v>
      </c>
      <c r="I8" s="30"/>
      <c r="K8" s="4" t="s">
        <v>43</v>
      </c>
      <c r="L8" s="5" t="str">
        <f>H8&amp;".xlsx"</f>
        <v>L12991.xlsx</v>
      </c>
    </row>
    <row r="9" spans="1:14" ht="15.75" thickBot="1" x14ac:dyDescent="0.3">
      <c r="C9" s="14" t="s">
        <v>53</v>
      </c>
      <c r="D9" s="15"/>
      <c r="E9" s="18"/>
      <c r="F9" s="19"/>
      <c r="H9" s="31"/>
      <c r="I9" s="32"/>
      <c r="K9" s="6" t="s">
        <v>44</v>
      </c>
      <c r="L9" s="7" t="s">
        <v>56</v>
      </c>
      <c r="N9" s="12" t="s">
        <v>55</v>
      </c>
    </row>
    <row r="10" spans="1:14" ht="15.75" thickBot="1" x14ac:dyDescent="0.3"/>
    <row r="11" spans="1:14" ht="23.25" x14ac:dyDescent="0.25">
      <c r="C11" s="26" t="s">
        <v>26</v>
      </c>
      <c r="D11" s="27"/>
      <c r="E11" s="27"/>
      <c r="F11" s="28"/>
    </row>
    <row r="12" spans="1:14" x14ac:dyDescent="0.25">
      <c r="C12" s="14" t="s">
        <v>41</v>
      </c>
      <c r="D12" s="15"/>
      <c r="E12" s="16">
        <f>COUNTIFS(MesDonnees[Station],"Poste B")</f>
        <v>2</v>
      </c>
      <c r="F12" s="17"/>
    </row>
    <row r="13" spans="1:14" x14ac:dyDescent="0.25">
      <c r="C13" s="14" t="s">
        <v>53</v>
      </c>
      <c r="D13" s="15"/>
      <c r="E13" s="16"/>
      <c r="F13" s="17"/>
      <c r="H13" s="3" t="s">
        <v>47</v>
      </c>
      <c r="I13" s="10">
        <f>MIN(MesDonnees[Temps])</f>
        <v>44467.393587962964</v>
      </c>
      <c r="J13" s="25" t="s">
        <v>52</v>
      </c>
      <c r="K13" s="25"/>
      <c r="L13" s="25"/>
    </row>
    <row r="14" spans="1:14" x14ac:dyDescent="0.25">
      <c r="C14" s="14" t="s">
        <v>53</v>
      </c>
      <c r="D14" s="15"/>
      <c r="E14" s="16"/>
      <c r="F14" s="17"/>
      <c r="H14" s="3" t="s">
        <v>46</v>
      </c>
      <c r="I14" s="10">
        <f>MAX(MesDonnees[Temps])</f>
        <v>44467.420555555553</v>
      </c>
      <c r="J14" s="25"/>
      <c r="K14" s="25"/>
      <c r="L14" s="25"/>
    </row>
    <row r="15" spans="1:14" ht="15.75" thickBot="1" x14ac:dyDescent="0.3">
      <c r="C15" s="14" t="s">
        <v>53</v>
      </c>
      <c r="D15" s="15"/>
      <c r="E15" s="18"/>
      <c r="F15" s="19"/>
    </row>
    <row r="16" spans="1:14" ht="15.75" thickBot="1" x14ac:dyDescent="0.3"/>
    <row r="17" spans="3:6" ht="23.25" x14ac:dyDescent="0.25">
      <c r="C17" s="26" t="s">
        <v>33</v>
      </c>
      <c r="D17" s="27"/>
      <c r="E17" s="27"/>
      <c r="F17" s="28"/>
    </row>
    <row r="18" spans="3:6" x14ac:dyDescent="0.25">
      <c r="C18" s="14" t="s">
        <v>41</v>
      </c>
      <c r="D18" s="15"/>
      <c r="E18" s="16">
        <f>COUNTIFS(MesDonnees[Station],"Poste C")</f>
        <v>2</v>
      </c>
      <c r="F18" s="17"/>
    </row>
    <row r="19" spans="3:6" x14ac:dyDescent="0.25">
      <c r="C19" s="14" t="s">
        <v>53</v>
      </c>
      <c r="D19" s="15"/>
      <c r="E19" s="16"/>
      <c r="F19" s="17"/>
    </row>
    <row r="20" spans="3:6" x14ac:dyDescent="0.25">
      <c r="C20" s="14" t="s">
        <v>53</v>
      </c>
      <c r="D20" s="15"/>
      <c r="E20" s="16"/>
      <c r="F20" s="17"/>
    </row>
    <row r="21" spans="3:6" ht="15.75" thickBot="1" x14ac:dyDescent="0.3">
      <c r="C21" s="14" t="s">
        <v>53</v>
      </c>
      <c r="D21" s="15"/>
      <c r="E21" s="18"/>
      <c r="F21" s="19"/>
    </row>
  </sheetData>
  <mergeCells count="31">
    <mergeCell ref="C5:F5"/>
    <mergeCell ref="E6:F6"/>
    <mergeCell ref="H8:I9"/>
    <mergeCell ref="C11:F11"/>
    <mergeCell ref="C6:D6"/>
    <mergeCell ref="C7:D7"/>
    <mergeCell ref="E7:F7"/>
    <mergeCell ref="C8:D8"/>
    <mergeCell ref="E8:F8"/>
    <mergeCell ref="K6:L7"/>
    <mergeCell ref="J13:L14"/>
    <mergeCell ref="C15:D15"/>
    <mergeCell ref="E15:F15"/>
    <mergeCell ref="C17:F17"/>
    <mergeCell ref="C12:D12"/>
    <mergeCell ref="E12:F12"/>
    <mergeCell ref="C13:D13"/>
    <mergeCell ref="E13:F13"/>
    <mergeCell ref="C14:D14"/>
    <mergeCell ref="E14:F14"/>
    <mergeCell ref="C9:D9"/>
    <mergeCell ref="E9:F9"/>
    <mergeCell ref="C20:D20"/>
    <mergeCell ref="E20:F20"/>
    <mergeCell ref="C21:D21"/>
    <mergeCell ref="E21:F21"/>
    <mergeCell ref="H7:I7"/>
    <mergeCell ref="C18:D18"/>
    <mergeCell ref="E18:F18"/>
    <mergeCell ref="C19:D19"/>
    <mergeCell ref="E19:F19"/>
  </mergeCells>
  <conditionalFormatting sqref="E6:F9 E12:F15 E18:F21">
    <cfRule type="cellIs" dxfId="16" priority="1" operator="lessThanOr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1A40-C438-4B5A-98B1-0A35A2D90EA9}">
  <sheetPr codeName="Feuil2"/>
  <dimension ref="A1:AM16"/>
  <sheetViews>
    <sheetView tabSelected="1" workbookViewId="0">
      <selection activeCell="O20" sqref="O20"/>
    </sheetView>
  </sheetViews>
  <sheetFormatPr baseColWidth="10" defaultRowHeight="15" x14ac:dyDescent="0.25"/>
  <cols>
    <col min="1" max="1" width="6.85546875" bestFit="1" customWidth="1"/>
    <col min="2" max="2" width="12.28515625" bestFit="1" customWidth="1"/>
    <col min="3" max="3" width="11" bestFit="1" customWidth="1"/>
    <col min="4" max="4" width="8.85546875" bestFit="1" customWidth="1"/>
    <col min="5" max="5" width="6.7109375" bestFit="1" customWidth="1"/>
    <col min="6" max="6" width="7.42578125" bestFit="1" customWidth="1"/>
    <col min="7" max="7" width="7.5703125" bestFit="1" customWidth="1"/>
    <col min="8" max="8" width="11.7109375" bestFit="1" customWidth="1"/>
    <col min="9" max="9" width="7.140625" bestFit="1" customWidth="1"/>
    <col min="10" max="10" width="8.7109375" bestFit="1" customWidth="1"/>
    <col min="11" max="11" width="8.42578125" bestFit="1" customWidth="1"/>
    <col min="12" max="12" width="13.42578125" bestFit="1" customWidth="1"/>
    <col min="13" max="13" width="12.28515625" bestFit="1" customWidth="1"/>
    <col min="14" max="14" width="14.28515625" bestFit="1" customWidth="1"/>
    <col min="15" max="15" width="6.7109375" bestFit="1" customWidth="1"/>
    <col min="16" max="16" width="13.7109375" bestFit="1" customWidth="1"/>
    <col min="17" max="17" width="14.140625" bestFit="1" customWidth="1"/>
    <col min="18" max="18" width="9.5703125" bestFit="1" customWidth="1"/>
    <col min="19" max="19" width="15.7109375" bestFit="1" customWidth="1"/>
    <col min="20" max="20" width="12.42578125" bestFit="1" customWidth="1"/>
    <col min="21" max="21" width="9.140625" bestFit="1" customWidth="1"/>
    <col min="22" max="30" width="11.140625" bestFit="1" customWidth="1"/>
    <col min="31" max="37" width="12.140625" bestFit="1" customWidth="1"/>
    <col min="38" max="38" width="18.42578125" bestFit="1" customWidth="1"/>
    <col min="39" max="42" width="12.140625" bestFit="1" customWidth="1"/>
  </cols>
  <sheetData>
    <row r="1" spans="1:39" x14ac:dyDescent="0.25">
      <c r="A1" t="s">
        <v>82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57</v>
      </c>
      <c r="K1" t="s">
        <v>9</v>
      </c>
      <c r="L1" t="s">
        <v>10</v>
      </c>
      <c r="M1" t="s">
        <v>11</v>
      </c>
      <c r="N1" t="s">
        <v>58</v>
      </c>
      <c r="O1" t="s">
        <v>12</v>
      </c>
      <c r="P1" t="s">
        <v>13</v>
      </c>
      <c r="Q1" t="s">
        <v>14</v>
      </c>
      <c r="R1" t="s">
        <v>16</v>
      </c>
      <c r="S1" t="s">
        <v>15</v>
      </c>
      <c r="T1" t="s">
        <v>17</v>
      </c>
    </row>
    <row r="2" spans="1:39" x14ac:dyDescent="0.25">
      <c r="A2" s="1" t="s">
        <v>42</v>
      </c>
      <c r="B2" s="1" t="s">
        <v>36</v>
      </c>
      <c r="C2" s="1" t="s">
        <v>59</v>
      </c>
      <c r="D2" t="s">
        <v>18</v>
      </c>
      <c r="E2" s="1" t="s">
        <v>60</v>
      </c>
      <c r="F2" s="1" t="s">
        <v>19</v>
      </c>
      <c r="G2">
        <v>34</v>
      </c>
      <c r="H2" s="1" t="s">
        <v>20</v>
      </c>
      <c r="I2" s="1" t="s">
        <v>21</v>
      </c>
      <c r="J2">
        <v>25</v>
      </c>
      <c r="K2" s="1" t="s">
        <v>22</v>
      </c>
      <c r="L2" s="1" t="s">
        <v>23</v>
      </c>
      <c r="M2" s="1" t="s">
        <v>24</v>
      </c>
      <c r="N2" s="1" t="s">
        <v>30</v>
      </c>
      <c r="O2" s="1" t="s">
        <v>24</v>
      </c>
      <c r="Q2" s="1" t="s">
        <v>23</v>
      </c>
      <c r="R2" s="1" t="s">
        <v>29</v>
      </c>
      <c r="S2" s="13">
        <v>44467.393587962964</v>
      </c>
      <c r="T2" s="1" t="s">
        <v>61</v>
      </c>
    </row>
    <row r="3" spans="1:39" x14ac:dyDescent="0.25">
      <c r="A3" s="1" t="s">
        <v>42</v>
      </c>
      <c r="B3" s="1" t="s">
        <v>62</v>
      </c>
      <c r="C3" s="1" t="s">
        <v>63</v>
      </c>
      <c r="D3" t="s">
        <v>18</v>
      </c>
      <c r="E3" s="1" t="s">
        <v>64</v>
      </c>
      <c r="F3" s="1" t="s">
        <v>19</v>
      </c>
      <c r="G3">
        <v>34</v>
      </c>
      <c r="H3" s="1" t="s">
        <v>20</v>
      </c>
      <c r="I3" s="1" t="s">
        <v>28</v>
      </c>
      <c r="J3">
        <v>25</v>
      </c>
      <c r="K3" s="1" t="s">
        <v>22</v>
      </c>
      <c r="L3" s="1" t="s">
        <v>23</v>
      </c>
      <c r="M3" s="1" t="s">
        <v>24</v>
      </c>
      <c r="N3" s="1" t="s">
        <v>25</v>
      </c>
      <c r="O3" s="1" t="s">
        <v>24</v>
      </c>
      <c r="Q3" s="1" t="s">
        <v>23</v>
      </c>
      <c r="R3" s="1" t="s">
        <v>29</v>
      </c>
      <c r="S3" s="13">
        <v>44467.393599537034</v>
      </c>
      <c r="T3" s="1" t="s">
        <v>39</v>
      </c>
    </row>
    <row r="4" spans="1:39" x14ac:dyDescent="0.25">
      <c r="A4" s="1" t="s">
        <v>42</v>
      </c>
      <c r="B4" s="1" t="s">
        <v>65</v>
      </c>
      <c r="C4" s="1" t="s">
        <v>66</v>
      </c>
      <c r="D4" t="s">
        <v>18</v>
      </c>
      <c r="E4" s="1" t="s">
        <v>67</v>
      </c>
      <c r="F4" s="1" t="s">
        <v>19</v>
      </c>
      <c r="G4">
        <v>34</v>
      </c>
      <c r="H4" s="1" t="s">
        <v>20</v>
      </c>
      <c r="I4" s="1" t="s">
        <v>21</v>
      </c>
      <c r="J4">
        <v>10</v>
      </c>
      <c r="K4" s="1" t="s">
        <v>22</v>
      </c>
      <c r="L4" s="1" t="s">
        <v>23</v>
      </c>
      <c r="M4" s="1" t="s">
        <v>24</v>
      </c>
      <c r="N4" s="1" t="s">
        <v>25</v>
      </c>
      <c r="O4" s="1" t="s">
        <v>24</v>
      </c>
      <c r="Q4" s="1" t="s">
        <v>23</v>
      </c>
      <c r="R4" s="1" t="s">
        <v>26</v>
      </c>
      <c r="S4" s="13">
        <v>44467.417881944442</v>
      </c>
      <c r="T4" s="1" t="s">
        <v>31</v>
      </c>
    </row>
    <row r="5" spans="1:39" x14ac:dyDescent="0.25">
      <c r="A5" s="1" t="s">
        <v>42</v>
      </c>
      <c r="B5" s="1" t="s">
        <v>68</v>
      </c>
      <c r="C5" s="1" t="s">
        <v>69</v>
      </c>
      <c r="D5" t="s">
        <v>18</v>
      </c>
      <c r="E5" s="1" t="s">
        <v>32</v>
      </c>
      <c r="F5" s="1" t="s">
        <v>19</v>
      </c>
      <c r="G5">
        <v>34</v>
      </c>
      <c r="H5" s="1" t="s">
        <v>20</v>
      </c>
      <c r="I5" s="1" t="s">
        <v>28</v>
      </c>
      <c r="J5">
        <v>10</v>
      </c>
      <c r="K5" s="1" t="s">
        <v>22</v>
      </c>
      <c r="L5" s="1" t="s">
        <v>23</v>
      </c>
      <c r="M5" s="1" t="s">
        <v>24</v>
      </c>
      <c r="N5" s="1" t="s">
        <v>25</v>
      </c>
      <c r="O5" s="1" t="s">
        <v>24</v>
      </c>
      <c r="Q5" s="1" t="s">
        <v>23</v>
      </c>
      <c r="R5" s="1" t="s">
        <v>33</v>
      </c>
      <c r="S5" s="13">
        <v>44467.420474537037</v>
      </c>
      <c r="T5" s="1" t="s">
        <v>70</v>
      </c>
    </row>
    <row r="6" spans="1:39" x14ac:dyDescent="0.25">
      <c r="A6" s="1" t="s">
        <v>42</v>
      </c>
      <c r="B6" s="1" t="s">
        <v>38</v>
      </c>
      <c r="C6" s="1" t="s">
        <v>71</v>
      </c>
      <c r="D6">
        <v>1</v>
      </c>
      <c r="E6" s="1" t="s">
        <v>34</v>
      </c>
      <c r="F6" s="1" t="s">
        <v>19</v>
      </c>
      <c r="G6">
        <v>34</v>
      </c>
      <c r="H6" s="1" t="s">
        <v>20</v>
      </c>
      <c r="I6" s="1" t="s">
        <v>21</v>
      </c>
      <c r="J6">
        <v>11</v>
      </c>
      <c r="K6" s="1" t="s">
        <v>22</v>
      </c>
      <c r="L6" s="1" t="s">
        <v>23</v>
      </c>
      <c r="M6" s="1" t="s">
        <v>24</v>
      </c>
      <c r="N6" s="1" t="s">
        <v>25</v>
      </c>
      <c r="O6" s="1" t="s">
        <v>24</v>
      </c>
      <c r="Q6" s="1" t="s">
        <v>23</v>
      </c>
      <c r="R6" s="1" t="s">
        <v>29</v>
      </c>
      <c r="S6" s="13">
        <v>44467.420520833337</v>
      </c>
      <c r="T6" s="1" t="s">
        <v>35</v>
      </c>
    </row>
    <row r="7" spans="1:39" x14ac:dyDescent="0.25">
      <c r="A7" s="1" t="s">
        <v>42</v>
      </c>
      <c r="B7" s="1" t="s">
        <v>72</v>
      </c>
      <c r="C7" s="1" t="s">
        <v>73</v>
      </c>
      <c r="D7">
        <v>2</v>
      </c>
      <c r="E7" s="1" t="s">
        <v>74</v>
      </c>
      <c r="F7" s="1" t="s">
        <v>19</v>
      </c>
      <c r="G7">
        <v>34</v>
      </c>
      <c r="H7" s="1" t="s">
        <v>20</v>
      </c>
      <c r="I7" s="1" t="s">
        <v>28</v>
      </c>
      <c r="J7">
        <v>11</v>
      </c>
      <c r="K7" s="1" t="s">
        <v>22</v>
      </c>
      <c r="L7" s="1" t="s">
        <v>23</v>
      </c>
      <c r="M7" s="1" t="s">
        <v>24</v>
      </c>
      <c r="N7" s="1" t="s">
        <v>25</v>
      </c>
      <c r="O7" s="1" t="s">
        <v>24</v>
      </c>
      <c r="Q7" s="1" t="s">
        <v>23</v>
      </c>
      <c r="R7" s="1" t="s">
        <v>26</v>
      </c>
      <c r="S7" s="13">
        <v>44467.420543981483</v>
      </c>
      <c r="T7" s="1" t="s">
        <v>37</v>
      </c>
    </row>
    <row r="8" spans="1:39" x14ac:dyDescent="0.25">
      <c r="A8" s="1" t="s">
        <v>42</v>
      </c>
      <c r="B8" s="1" t="s">
        <v>75</v>
      </c>
      <c r="C8" s="1" t="s">
        <v>76</v>
      </c>
      <c r="D8">
        <v>3</v>
      </c>
      <c r="E8" s="1" t="s">
        <v>77</v>
      </c>
      <c r="F8" s="1" t="s">
        <v>19</v>
      </c>
      <c r="G8">
        <v>34</v>
      </c>
      <c r="H8" s="1" t="s">
        <v>20</v>
      </c>
      <c r="I8" s="1" t="s">
        <v>28</v>
      </c>
      <c r="J8">
        <v>111</v>
      </c>
      <c r="K8" s="1" t="s">
        <v>22</v>
      </c>
      <c r="L8" s="1" t="s">
        <v>23</v>
      </c>
      <c r="M8" s="1" t="s">
        <v>24</v>
      </c>
      <c r="N8" s="1" t="s">
        <v>25</v>
      </c>
      <c r="O8" s="1" t="s">
        <v>24</v>
      </c>
      <c r="Q8" s="1" t="s">
        <v>23</v>
      </c>
      <c r="R8" s="1" t="s">
        <v>78</v>
      </c>
      <c r="S8" s="13">
        <v>44467.420555555553</v>
      </c>
      <c r="T8" s="1" t="s">
        <v>27</v>
      </c>
    </row>
    <row r="9" spans="1:39" x14ac:dyDescent="0.25">
      <c r="A9" s="1" t="s">
        <v>42</v>
      </c>
      <c r="B9" s="1" t="s">
        <v>79</v>
      </c>
      <c r="C9" s="1" t="s">
        <v>80</v>
      </c>
      <c r="D9">
        <v>4</v>
      </c>
      <c r="E9" s="1" t="s">
        <v>81</v>
      </c>
      <c r="F9" s="1" t="s">
        <v>19</v>
      </c>
      <c r="G9">
        <v>34</v>
      </c>
      <c r="H9" s="1" t="s">
        <v>20</v>
      </c>
      <c r="I9" s="1" t="s">
        <v>21</v>
      </c>
      <c r="J9">
        <v>111</v>
      </c>
      <c r="K9" s="1" t="s">
        <v>22</v>
      </c>
      <c r="L9" s="1" t="s">
        <v>23</v>
      </c>
      <c r="M9" s="1" t="s">
        <v>24</v>
      </c>
      <c r="N9" s="1" t="s">
        <v>25</v>
      </c>
      <c r="O9" s="1" t="s">
        <v>24</v>
      </c>
      <c r="Q9" s="1" t="s">
        <v>23</v>
      </c>
      <c r="R9" s="1" t="s">
        <v>33</v>
      </c>
      <c r="S9" s="13">
        <v>44467.420555555553</v>
      </c>
      <c r="T9" s="1" t="s">
        <v>40</v>
      </c>
    </row>
    <row r="16" spans="1:39" x14ac:dyDescent="0.25">
      <c r="AI16" s="2"/>
      <c r="AM16" s="2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38FCDD-7808-4D45-BB9F-BE62448EB8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Accueil</vt:lpstr>
      <vt:lpstr>Resultats</vt:lpstr>
      <vt:lpstr>Aide</vt:lpstr>
      <vt:lpstr>Angle</vt:lpstr>
      <vt:lpstr>Caisse</vt:lpstr>
      <vt:lpstr>Etat</vt:lpstr>
      <vt:lpstr>Fine</vt:lpstr>
      <vt:lpstr>Materiel</vt:lpstr>
      <vt:lpstr>NomFichier</vt:lpstr>
      <vt:lpstr>Opérateur</vt:lpstr>
      <vt:lpstr>Opération</vt:lpstr>
      <vt:lpstr>Remarques</vt:lpstr>
      <vt:lpstr>Rep</vt:lpstr>
      <vt:lpstr>Station</vt:lpstr>
      <vt:lpstr>Temps</vt:lpstr>
      <vt:lpstr>Type</vt:lpstr>
      <vt:lpstr>UrlFichier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Chris_W10</cp:lastModifiedBy>
  <dcterms:created xsi:type="dcterms:W3CDTF">2021-10-02T13:20:05Z</dcterms:created>
  <dcterms:modified xsi:type="dcterms:W3CDTF">2021-10-04T18:36:49Z</dcterms:modified>
</cp:coreProperties>
</file>