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B7FD9F2-AAA1-4548-83FB-65D4B17FA0F1}" xr6:coauthVersionLast="47" xr6:coauthVersionMax="47" xr10:uidLastSave="{00000000-0000-0000-0000-000000000000}"/>
  <bookViews>
    <workbookView xWindow="-120" yWindow="-120" windowWidth="29040" windowHeight="15990" activeTab="12" xr2:uid="{00000000-000D-0000-FFFF-FFFF00000000}"/>
  </bookViews>
  <sheets>
    <sheet name="JANV" sheetId="31" r:id="rId1"/>
    <sheet name="FEV" sheetId="27" r:id="rId2"/>
    <sheet name="MARS" sheetId="32" r:id="rId3"/>
    <sheet name="AVRIL" sheetId="33" r:id="rId4"/>
    <sheet name="MAI" sheetId="34" r:id="rId5"/>
    <sheet name="JUIN" sheetId="35" r:id="rId6"/>
    <sheet name="JUILLET" sheetId="36" r:id="rId7"/>
    <sheet name="AOUT" sheetId="37" r:id="rId8"/>
    <sheet name="SEPTEMBRE" sheetId="38" r:id="rId9"/>
    <sheet name="OCTOBRE" sheetId="39" r:id="rId10"/>
    <sheet name="NOVEMBRE" sheetId="40" r:id="rId11"/>
    <sheet name="DECEMBRE" sheetId="41" r:id="rId12"/>
    <sheet name="DATA" sheetId="2" r:id="rId13"/>
    <sheet name="Synthese" sheetId="13" r:id="rId14"/>
  </sheets>
  <definedNames>
    <definedName name="_xlnm.Print_Area" localSheetId="7">AOUT!$A$1:$K$38</definedName>
    <definedName name="_xlnm.Print_Area" localSheetId="3">AVRIL!$A$1:$K$38</definedName>
    <definedName name="_xlnm.Print_Area" localSheetId="11">DECEMBRE!$A$1:$K$38</definedName>
    <definedName name="_xlnm.Print_Area" localSheetId="1">FEV!$A$1:$K$38</definedName>
    <definedName name="_xlnm.Print_Area" localSheetId="0">JANV!$A$1:$K$38</definedName>
    <definedName name="_xlnm.Print_Area" localSheetId="6">JUILLET!$A$1:$K$38</definedName>
    <definedName name="_xlnm.Print_Area" localSheetId="5">JUIN!$A$1:$K$38</definedName>
    <definedName name="_xlnm.Print_Area" localSheetId="4">MAI!$A$1:$K$38</definedName>
    <definedName name="_xlnm.Print_Area" localSheetId="2">MARS!$A$1:$K$38</definedName>
    <definedName name="_xlnm.Print_Area" localSheetId="10">NOVEMBRE!$A$1:$K$38</definedName>
    <definedName name="_xlnm.Print_Area" localSheetId="9">OCTOBRE!$A$1:$K$38</definedName>
    <definedName name="_xlnm.Print_Area" localSheetId="8">SEPTEMBRE!$A$1:$K$38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" i="41" l="1"/>
  <c r="C36" i="41" s="1"/>
  <c r="C37" i="41"/>
  <c r="C35" i="40"/>
  <c r="C36" i="40" s="1"/>
  <c r="C38" i="40" s="1"/>
  <c r="C37" i="40"/>
  <c r="C35" i="39"/>
  <c r="C36" i="39" s="1"/>
  <c r="C38" i="39" s="1"/>
  <c r="C37" i="39"/>
  <c r="C35" i="38"/>
  <c r="C36" i="38" s="1"/>
  <c r="C38" i="38" s="1"/>
  <c r="C37" i="38"/>
  <c r="C35" i="37"/>
  <c r="C36" i="37" s="1"/>
  <c r="C38" i="37" s="1"/>
  <c r="C37" i="37"/>
  <c r="C35" i="36"/>
  <c r="C36" i="36" s="1"/>
  <c r="C38" i="36" s="1"/>
  <c r="C37" i="36"/>
  <c r="C35" i="35"/>
  <c r="C36" i="35" s="1"/>
  <c r="C38" i="35" s="1"/>
  <c r="C37" i="35"/>
  <c r="C35" i="34"/>
  <c r="C36" i="34" s="1"/>
  <c r="C38" i="34" s="1"/>
  <c r="C37" i="34"/>
  <c r="C35" i="33"/>
  <c r="C36" i="33" s="1"/>
  <c r="C37" i="33"/>
  <c r="C35" i="32"/>
  <c r="C36" i="32" s="1"/>
  <c r="C38" i="32" s="1"/>
  <c r="C37" i="32"/>
  <c r="C35" i="27"/>
  <c r="C36" i="27" s="1"/>
  <c r="C38" i="27" s="1"/>
  <c r="C35" i="31"/>
  <c r="C36" i="31" s="1"/>
  <c r="C37" i="31"/>
  <c r="C37" i="27"/>
  <c r="B4" i="2"/>
  <c r="B5" i="2"/>
  <c r="B6" i="2"/>
  <c r="B7" i="2"/>
  <c r="B9" i="2"/>
  <c r="B10" i="2"/>
  <c r="B12" i="2"/>
  <c r="B14" i="2"/>
  <c r="B16" i="2"/>
  <c r="C17" i="2"/>
  <c r="C4" i="2"/>
  <c r="C5" i="2"/>
  <c r="C6" i="2"/>
  <c r="C7" i="2"/>
  <c r="C8" i="2"/>
  <c r="C9" i="2"/>
  <c r="C10" i="2"/>
  <c r="C11" i="2"/>
  <c r="C12" i="2"/>
  <c r="C13" i="2"/>
  <c r="C14" i="2"/>
  <c r="C16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E4" i="2"/>
  <c r="E5" i="2"/>
  <c r="E6" i="2"/>
  <c r="E7" i="2"/>
  <c r="E8" i="2"/>
  <c r="E9" i="2"/>
  <c r="E10" i="2"/>
  <c r="E11" i="2"/>
  <c r="E12" i="2"/>
  <c r="E1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G15" i="2"/>
  <c r="G17" i="2"/>
  <c r="H4" i="2"/>
  <c r="H5" i="2"/>
  <c r="H6" i="2"/>
  <c r="H8" i="2"/>
  <c r="H10" i="2"/>
  <c r="H12" i="2"/>
  <c r="H14" i="2"/>
  <c r="H16" i="2"/>
  <c r="H18" i="2"/>
  <c r="I6" i="2"/>
  <c r="I9" i="2"/>
  <c r="I12" i="2"/>
  <c r="I15" i="2"/>
  <c r="I18" i="2"/>
  <c r="J12" i="2"/>
  <c r="J16" i="2"/>
  <c r="K11" i="2"/>
  <c r="K18" i="2"/>
  <c r="E18" i="2"/>
  <c r="G4" i="2"/>
  <c r="G5" i="2"/>
  <c r="G6" i="2"/>
  <c r="G7" i="2"/>
  <c r="G8" i="2"/>
  <c r="G9" i="2"/>
  <c r="G10" i="2"/>
  <c r="G11" i="2"/>
  <c r="G12" i="2"/>
  <c r="G13" i="2"/>
  <c r="G14" i="2"/>
  <c r="G16" i="2"/>
  <c r="G18" i="2"/>
  <c r="H7" i="2"/>
  <c r="H11" i="2"/>
  <c r="H13" i="2"/>
  <c r="H15" i="2"/>
  <c r="H17" i="2"/>
  <c r="I7" i="2"/>
  <c r="I10" i="2"/>
  <c r="I13" i="2"/>
  <c r="I16" i="2"/>
  <c r="J11" i="2"/>
  <c r="J17" i="2"/>
  <c r="K16" i="2"/>
  <c r="E16" i="2"/>
  <c r="H9" i="2"/>
  <c r="I11" i="2"/>
  <c r="I17" i="2"/>
  <c r="J15" i="2"/>
  <c r="K13" i="2"/>
  <c r="C18" i="2"/>
  <c r="I4" i="2"/>
  <c r="I5" i="2"/>
  <c r="I8" i="2"/>
  <c r="I14" i="2"/>
  <c r="J13" i="2"/>
  <c r="K12" i="2"/>
  <c r="K17" i="2"/>
  <c r="E17" i="2"/>
  <c r="J4" i="2"/>
  <c r="J5" i="2"/>
  <c r="J6" i="2"/>
  <c r="J7" i="2"/>
  <c r="J8" i="2"/>
  <c r="J9" i="2"/>
  <c r="J10" i="2"/>
  <c r="J14" i="2"/>
  <c r="J18" i="2"/>
  <c r="K14" i="2"/>
  <c r="E15" i="2"/>
  <c r="K4" i="2"/>
  <c r="K5" i="2"/>
  <c r="K6" i="2"/>
  <c r="K7" i="2"/>
  <c r="K8" i="2"/>
  <c r="K9" i="2"/>
  <c r="K10" i="2"/>
  <c r="K15" i="2"/>
  <c r="E14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B8" i="2"/>
  <c r="B11" i="2"/>
  <c r="B13" i="2"/>
  <c r="B15" i="2"/>
  <c r="B17" i="2"/>
  <c r="B18" i="2"/>
  <c r="C15" i="2"/>
  <c r="D3" i="2"/>
  <c r="H3" i="2"/>
  <c r="I3" i="2"/>
  <c r="J3" i="2"/>
  <c r="K3" i="2"/>
  <c r="L3" i="2"/>
  <c r="E3" i="2"/>
  <c r="G3" i="2"/>
  <c r="M3" i="2"/>
  <c r="C3" i="2"/>
  <c r="F3" i="2"/>
  <c r="B3" i="2"/>
  <c r="C38" i="41" l="1"/>
  <c r="C38" i="31"/>
  <c r="C38" i="33"/>
</calcChain>
</file>

<file path=xl/sharedStrings.xml><?xml version="1.0" encoding="utf-8"?>
<sst xmlns="http://schemas.openxmlformats.org/spreadsheetml/2006/main" count="202" uniqueCount="43">
  <si>
    <t>Date</t>
  </si>
  <si>
    <t>machine</t>
  </si>
  <si>
    <t>détail</t>
  </si>
  <si>
    <t>avril</t>
  </si>
  <si>
    <t>mai</t>
  </si>
  <si>
    <t>juin</t>
  </si>
  <si>
    <t>aout</t>
  </si>
  <si>
    <t>septembre</t>
  </si>
  <si>
    <t>octobre</t>
  </si>
  <si>
    <t>janv</t>
  </si>
  <si>
    <t>fev</t>
  </si>
  <si>
    <t>NBR d'heures de panne</t>
  </si>
  <si>
    <t>novembre</t>
  </si>
  <si>
    <t xml:space="preserve">COMPTEUR SOUFFLEUSES ( PRIS LE DERNIER JOUR DU MOIS) = </t>
  </si>
  <si>
    <t>DISPONIBILITE =</t>
  </si>
  <si>
    <t>c'est  moyenne de temps entre 2 pannes</t>
  </si>
  <si>
    <t>c'est le temps moyen de dépannage d'une machine</t>
  </si>
  <si>
    <t xml:space="preserve">TOTAL OUVERTURE LIGNE EN HEURES =  </t>
  </si>
  <si>
    <t>Imeca</t>
  </si>
  <si>
    <t>Salle des eaux</t>
  </si>
  <si>
    <t>Combi</t>
  </si>
  <si>
    <t>Laser</t>
  </si>
  <si>
    <t>Checkmat</t>
  </si>
  <si>
    <t>Etiqueteuse 34</t>
  </si>
  <si>
    <t>Etiqueteuse 35</t>
  </si>
  <si>
    <t>Fardeleuse</t>
  </si>
  <si>
    <t>Surfilmeuse</t>
  </si>
  <si>
    <t>Poigneteuse</t>
  </si>
  <si>
    <t>Palettiseur</t>
  </si>
  <si>
    <t>Bema TU</t>
  </si>
  <si>
    <t>Bema LS</t>
  </si>
  <si>
    <t>Segepar</t>
  </si>
  <si>
    <t>Conv BTES</t>
  </si>
  <si>
    <t>Conv Pack</t>
  </si>
  <si>
    <t xml:space="preserve">% de chance que la ligne soit disponible a un intant T </t>
  </si>
  <si>
    <t xml:space="preserve">compteur decembre n-1 = </t>
  </si>
  <si>
    <t>MTBF fevrier =</t>
  </si>
  <si>
    <t xml:space="preserve">MTTR fevrier = </t>
  </si>
  <si>
    <t>Nombre d'heure de panne mensuel</t>
  </si>
  <si>
    <t>mars</t>
  </si>
  <si>
    <t>juilliet</t>
  </si>
  <si>
    <t>decembre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</si>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</sst>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;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Fill="1" applyBorder="1"/>
    <xf numFmtId="165" fontId="0" fillId="0" borderId="0" xfId="0" applyNumberFormat="1" applyBorder="1"/>
  </cellXfs>
  <cellStyles count="1">
    <cellStyle name="Normal" xfId="0" builtinId="0"/>
  </cellStyles>
  <dxfs count="38">
    <dxf>
      <numFmt numFmtId="165" formatCode="0;;"/>
    </dxf>
    <dxf>
      <numFmt numFmtId="165" formatCode="0;;"/>
      <alignment horizontal="center" vertical="bottom" textRotation="0" wrapText="0" indent="0" justifyLastLine="0" shrinkToFit="0" readingOrder="0"/>
    </dxf>
    <dxf>
      <numFmt numFmtId="165" formatCode="0;;"/>
      <alignment horizontal="center" vertical="bottom" textRotation="0" wrapText="0" indent="0" justifyLastLine="0" shrinkToFit="0" readingOrder="0"/>
    </dxf>
    <dxf>
      <numFmt numFmtId="165" formatCode="0;;"/>
      <alignment horizontal="center" vertical="bottom" textRotation="0" wrapText="0" indent="0" justifyLastLine="0" shrinkToFit="0" readingOrder="0"/>
    </dxf>
    <dxf>
      <numFmt numFmtId="165" formatCode="0;;"/>
      <alignment horizontal="center" vertical="bottom" textRotation="0" wrapText="0" indent="0" justifyLastLine="0" shrinkToFit="0" readingOrder="0"/>
    </dxf>
    <dxf>
      <numFmt numFmtId="165" formatCode="0;;"/>
      <alignment horizontal="center" vertical="bottom" textRotation="0" wrapText="0" indent="0" justifyLastLine="0" shrinkToFit="0" readingOrder="0"/>
    </dxf>
    <dxf>
      <numFmt numFmtId="165" formatCode="0;;"/>
      <alignment horizontal="center" vertical="bottom" textRotation="0" wrapText="0" indent="0" justifyLastLine="0" shrinkToFit="0" readingOrder="0"/>
    </dxf>
    <dxf>
      <numFmt numFmtId="165" formatCode="0;;"/>
      <alignment horizontal="center" vertical="bottom" textRotation="0" wrapText="0" indent="0" justifyLastLine="0" shrinkToFit="0" readingOrder="0"/>
    </dxf>
    <dxf>
      <numFmt numFmtId="165" formatCode="0;;"/>
      <alignment horizontal="center" vertical="bottom" textRotation="0" wrapText="0" indent="0" justifyLastLine="0" shrinkToFit="0" readingOrder="0"/>
    </dxf>
    <dxf>
      <numFmt numFmtId="165" formatCode="0;;"/>
    </dxf>
    <dxf>
      <numFmt numFmtId="165" formatCode="0;;"/>
    </dxf>
    <dxf>
      <numFmt numFmtId="165" formatCode="0;;"/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d/mm/yy;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panne sur période 1 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503-43F7-A86A-3CA54C8ED4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503-43F7-A86A-3CA54C8ED44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503-43F7-A86A-3CA54C8ED44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503-43F7-A86A-3CA54C8ED44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503-43F7-A86A-3CA54C8ED44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03-43F7-A86A-3CA54C8ED44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503-43F7-A86A-3CA54C8ED44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503-43F7-A86A-3CA54C8ED44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503-43F7-A86A-3CA54C8ED440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503-43F7-A86A-3CA54C8ED440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503-43F7-A86A-3CA54C8ED4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DATA!$A$3:$A$11</c:f>
              <c:strCache>
                <c:ptCount val="9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</c:strCache>
            </c:strRef>
          </c:cat>
          <c:val>
            <c:numRef>
              <c:f>DATA!$P$3:$P$11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12-8503-43F7-A86A-3CA54C8ED440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d'heures de panne souffleuse</a:t>
            </a:r>
          </a:p>
        </c:rich>
      </c:tx>
      <c:layout>
        <c:manualLayout>
          <c:xMode val="edge"/>
          <c:yMode val="edge"/>
          <c:x val="0.1900207786526684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DATA!$G$1:$O$1</c:f>
              <c:numCache>
                <c:formatCode>General</c:formatCode>
                <c:ptCount val="9"/>
              </c:numCache>
            </c:numRef>
          </c:cat>
          <c:val>
            <c:numRef>
              <c:f>DATA!$G$4:$O$4</c:f>
              <c:numCache>
                <c:formatCode>0;;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8E-4F74-A0BF-960981A36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3533296"/>
        <c:axId val="1803526224"/>
      </c:barChart>
      <c:catAx>
        <c:axId val="1803533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3526224"/>
        <c:crosses val="autoZero"/>
        <c:auto val="1"/>
        <c:lblAlgn val="ctr"/>
        <c:lblOffset val="100"/>
        <c:noMultiLvlLbl val="0"/>
      </c:catAx>
      <c:valAx>
        <c:axId val="1803526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3533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Panne soutireuse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DATA!$G$1:$O$1</c:f>
              <c:numCache>
                <c:formatCode>General</c:formatCode>
                <c:ptCount val="9"/>
              </c:numCache>
            </c:numRef>
          </c:cat>
          <c:val>
            <c:numRef>
              <c:f>DATA!$G$5:$O$5</c:f>
              <c:numCache>
                <c:formatCode>0;;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8-4903-A98F-4CCB6D669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3527312"/>
        <c:axId val="1803518608"/>
      </c:barChart>
      <c:catAx>
        <c:axId val="180352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3518608"/>
        <c:crosses val="autoZero"/>
        <c:auto val="1"/>
        <c:lblAlgn val="ctr"/>
        <c:lblOffset val="100"/>
        <c:noMultiLvlLbl val="0"/>
      </c:catAx>
      <c:valAx>
        <c:axId val="1803518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352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Panne etiqueteuse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DATA!$G$1:$O$1</c:f>
              <c:numCache>
                <c:formatCode>General</c:formatCode>
                <c:ptCount val="9"/>
              </c:numCache>
            </c:numRef>
          </c:cat>
          <c:val>
            <c:numRef>
              <c:f>DATA!$G$6:$O$6</c:f>
              <c:numCache>
                <c:formatCode>0;;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7A-4934-939B-16AFEC8F52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3530576"/>
        <c:axId val="1803531120"/>
      </c:barChart>
      <c:catAx>
        <c:axId val="1803530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3531120"/>
        <c:crosses val="autoZero"/>
        <c:auto val="1"/>
        <c:lblAlgn val="ctr"/>
        <c:lblOffset val="100"/>
        <c:noMultiLvlLbl val="0"/>
      </c:catAx>
      <c:valAx>
        <c:axId val="1803531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3530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Fardeleuse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DATA!$G$1:$O$1</c:f>
              <c:numCache>
                <c:formatCode>General</c:formatCode>
                <c:ptCount val="9"/>
              </c:numCache>
            </c:numRef>
          </c:cat>
          <c:val>
            <c:numRef>
              <c:f>DATA!$G$7:$O$7</c:f>
              <c:numCache>
                <c:formatCode>0;;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B6-4D67-BCA5-2174CC2B2F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3519152"/>
        <c:axId val="1803519696"/>
      </c:barChart>
      <c:catAx>
        <c:axId val="1803519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3519696"/>
        <c:crosses val="autoZero"/>
        <c:auto val="1"/>
        <c:lblAlgn val="ctr"/>
        <c:lblOffset val="100"/>
        <c:noMultiLvlLbl val="0"/>
      </c:catAx>
      <c:valAx>
        <c:axId val="180351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3519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Surfilmeuse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DATA!$G$1:$O$1</c:f>
              <c:numCache>
                <c:formatCode>General</c:formatCode>
                <c:ptCount val="9"/>
              </c:numCache>
            </c:numRef>
          </c:cat>
          <c:val>
            <c:numRef>
              <c:f>DATA!$G$8:$O$8</c:f>
              <c:numCache>
                <c:formatCode>0;;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AC-4DAD-8D2F-E2A26E1A7B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8954320"/>
        <c:axId val="1828952688"/>
      </c:barChart>
      <c:catAx>
        <c:axId val="182895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952688"/>
        <c:crosses val="autoZero"/>
        <c:auto val="1"/>
        <c:lblAlgn val="ctr"/>
        <c:lblOffset val="100"/>
        <c:noMultiLvlLbl val="0"/>
      </c:catAx>
      <c:valAx>
        <c:axId val="182895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95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Palettiseur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DATA!$G$1:$O$1</c:f>
              <c:numCache>
                <c:formatCode>General</c:formatCode>
                <c:ptCount val="9"/>
              </c:numCache>
            </c:numRef>
          </c:cat>
          <c:val>
            <c:numRef>
              <c:f>DATA!$G$9:$O$9</c:f>
              <c:numCache>
                <c:formatCode>0;;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3D-48AD-84BE-ACF3B944AA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8956496"/>
        <c:axId val="1828954864"/>
      </c:barChart>
      <c:catAx>
        <c:axId val="1828956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954864"/>
        <c:crosses val="autoZero"/>
        <c:auto val="1"/>
        <c:lblAlgn val="ctr"/>
        <c:lblOffset val="100"/>
        <c:noMultiLvlLbl val="0"/>
      </c:catAx>
      <c:valAx>
        <c:axId val="1828954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956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Banderoleuses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DATA!$G$1:$O$1</c:f>
              <c:numCache>
                <c:formatCode>General</c:formatCode>
                <c:ptCount val="9"/>
              </c:numCache>
            </c:numRef>
          </c:cat>
          <c:val>
            <c:numRef>
              <c:f>DATA!$G$10:$O$10</c:f>
              <c:numCache>
                <c:formatCode>0;;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67-47CD-A098-3F8C7F2DC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8948336"/>
        <c:axId val="1828959216"/>
      </c:barChart>
      <c:catAx>
        <c:axId val="182894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959216"/>
        <c:crosses val="autoZero"/>
        <c:auto val="1"/>
        <c:lblAlgn val="ctr"/>
        <c:lblOffset val="100"/>
        <c:noMultiLvlLbl val="0"/>
      </c:catAx>
      <c:valAx>
        <c:axId val="182895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948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disponibilité</a:t>
            </a:r>
            <a:r>
              <a:rPr lang="fr-FR" baseline="0"/>
              <a:t> de la ligne 1 ( ne prend pas en compte les arrets opérateurs )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473299592483316E-2"/>
          <c:y val="0.10875099532955979"/>
          <c:w val="0.95252670040751664"/>
          <c:h val="0.7891151778427727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4924553152121446E-2"/>
                  <c:y val="9.09464740613880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FE3-4602-A523-B87E3038A2EA}"/>
                </c:ext>
              </c:extLst>
            </c:dLbl>
            <c:dLbl>
              <c:idx val="1"/>
              <c:layout>
                <c:manualLayout>
                  <c:x val="-9.327845720075903E-3"/>
                  <c:y val="7.34567675111210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FE3-4602-A523-B87E3038A2EA}"/>
                </c:ext>
              </c:extLst>
            </c:dLbl>
            <c:dLbl>
              <c:idx val="2"/>
              <c:layout>
                <c:manualLayout>
                  <c:x val="-1.3991768580113889E-2"/>
                  <c:y val="5.59670609608542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FE3-4602-A523-B87E3038A2EA}"/>
                </c:ext>
              </c:extLst>
            </c:dLbl>
            <c:dLbl>
              <c:idx val="3"/>
              <c:layout>
                <c:manualLayout>
                  <c:x val="-1.5857337724129037E-2"/>
                  <c:y val="4.89711783407473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FE3-4602-A523-B87E3038A2EA}"/>
                </c:ext>
              </c:extLst>
            </c:dLbl>
            <c:dLbl>
              <c:idx val="4"/>
              <c:layout>
                <c:manualLayout>
                  <c:x val="-1.2126199436098743E-2"/>
                  <c:y val="4.897117834074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FE3-4602-A523-B87E3038A2EA}"/>
                </c:ext>
              </c:extLst>
            </c:dLbl>
            <c:dLbl>
              <c:idx val="5"/>
              <c:layout>
                <c:manualLayout>
                  <c:x val="-1.7722906868144216E-2"/>
                  <c:y val="5.5967060960854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FE3-4602-A523-B87E3038A2EA}"/>
                </c:ext>
              </c:extLst>
            </c:dLbl>
            <c:dLbl>
              <c:idx val="6"/>
              <c:layout>
                <c:manualLayout>
                  <c:x val="-1.4924553152121446E-2"/>
                  <c:y val="4.897117834074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FE3-4602-A523-B87E3038A2EA}"/>
                </c:ext>
              </c:extLst>
            </c:dLbl>
            <c:dLbl>
              <c:idx val="7"/>
              <c:layout>
                <c:manualLayout>
                  <c:x val="-1.3058984008106265E-2"/>
                  <c:y val="7.34567675111210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FE3-4602-A523-B87E3038A2EA}"/>
                </c:ext>
              </c:extLst>
            </c:dLbl>
            <c:dLbl>
              <c:idx val="8"/>
              <c:layout>
                <c:manualLayout>
                  <c:x val="-1.3058984008106265E-2"/>
                  <c:y val="0.111934121921708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FE3-4602-A523-B87E3038A2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DATA!$D$1:$O$1</c15:sqref>
                  </c15:fullRef>
                </c:ext>
              </c:extLst>
              <c:f>DATA!$G$1:$O$1</c:f>
              <c:numCache>
                <c:formatCode>General</c:formatCode>
                <c:ptCount val="9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DATA!$D$29:$O$29</c15:sqref>
                  </c15:fullRef>
                </c:ext>
              </c:extLst>
              <c:f>DATA!$G$29:$O$29</c:f>
              <c:numCache>
                <c:formatCode>0.00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FE3-4602-A523-B87E3038A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28955408"/>
        <c:axId val="1828958672"/>
      </c:lineChart>
      <c:catAx>
        <c:axId val="1828955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958672"/>
        <c:crosses val="autoZero"/>
        <c:auto val="1"/>
        <c:lblAlgn val="ctr"/>
        <c:lblOffset val="100"/>
        <c:noMultiLvlLbl val="0"/>
      </c:catAx>
      <c:valAx>
        <c:axId val="182895867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955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728382</xdr:colOff>
      <xdr:row>28</xdr:row>
      <xdr:rowOff>134471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9525</xdr:colOff>
      <xdr:row>0</xdr:row>
      <xdr:rowOff>28575</xdr:rowOff>
    </xdr:from>
    <xdr:to>
      <xdr:col>13</xdr:col>
      <xdr:colOff>9525</xdr:colOff>
      <xdr:row>14</xdr:row>
      <xdr:rowOff>104775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9525</xdr:colOff>
      <xdr:row>15</xdr:row>
      <xdr:rowOff>0</xdr:rowOff>
    </xdr:from>
    <xdr:to>
      <xdr:col>13</xdr:col>
      <xdr:colOff>9525</xdr:colOff>
      <xdr:row>29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66675</xdr:colOff>
      <xdr:row>0</xdr:row>
      <xdr:rowOff>28575</xdr:rowOff>
    </xdr:from>
    <xdr:to>
      <xdr:col>19</xdr:col>
      <xdr:colOff>66675</xdr:colOff>
      <xdr:row>14</xdr:row>
      <xdr:rowOff>104775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66675</xdr:colOff>
      <xdr:row>15</xdr:row>
      <xdr:rowOff>0</xdr:rowOff>
    </xdr:from>
    <xdr:to>
      <xdr:col>19</xdr:col>
      <xdr:colOff>66675</xdr:colOff>
      <xdr:row>29</xdr:row>
      <xdr:rowOff>76200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89647</xdr:colOff>
      <xdr:row>29</xdr:row>
      <xdr:rowOff>190499</xdr:rowOff>
    </xdr:from>
    <xdr:to>
      <xdr:col>19</xdr:col>
      <xdr:colOff>89647</xdr:colOff>
      <xdr:row>44</xdr:row>
      <xdr:rowOff>76199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0</xdr:colOff>
      <xdr:row>30</xdr:row>
      <xdr:rowOff>11206</xdr:rowOff>
    </xdr:from>
    <xdr:to>
      <xdr:col>13</xdr:col>
      <xdr:colOff>0</xdr:colOff>
      <xdr:row>44</xdr:row>
      <xdr:rowOff>87406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0</xdr:colOff>
      <xdr:row>45</xdr:row>
      <xdr:rowOff>11205</xdr:rowOff>
    </xdr:from>
    <xdr:to>
      <xdr:col>13</xdr:col>
      <xdr:colOff>0</xdr:colOff>
      <xdr:row>59</xdr:row>
      <xdr:rowOff>87405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369794</xdr:colOff>
      <xdr:row>62</xdr:row>
      <xdr:rowOff>78439</xdr:rowOff>
    </xdr:from>
    <xdr:to>
      <xdr:col>18</xdr:col>
      <xdr:colOff>268942</xdr:colOff>
      <xdr:row>81</xdr:row>
      <xdr:rowOff>89646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Janv" displayName="Janv" ref="A1:D29" totalsRowShown="0">
  <autoFilter ref="A1:D29" xr:uid="{00000000-0009-0000-0100-00000F000000}"/>
  <tableColumns count="4">
    <tableColumn id="1" xr3:uid="{00000000-0010-0000-0000-000001000000}" name="Date" dataDxfId="37"/>
    <tableColumn id="2" xr3:uid="{00000000-0010-0000-0000-000002000000}" name="machine"/>
    <tableColumn id="3" xr3:uid="{00000000-0010-0000-0000-000003000000}" name="NBR d'heures de panne" dataDxfId="36"/>
    <tableColumn id="4" xr3:uid="{00000000-0010-0000-0000-000004000000}" name="dét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FEV" displayName="FEV" ref="A1:D29" totalsRowShown="0">
  <autoFilter ref="A1:D29" xr:uid="{00000000-0009-0000-0100-000003000000}"/>
  <tableColumns count="4">
    <tableColumn id="1" xr3:uid="{00000000-0010-0000-0100-000001000000}" name="Date" dataDxfId="35"/>
    <tableColumn id="2" xr3:uid="{00000000-0010-0000-0100-000002000000}" name="machine"/>
    <tableColumn id="3" xr3:uid="{00000000-0010-0000-0100-000003000000}" name="NBR d'heures de panne" dataDxfId="34"/>
    <tableColumn id="4" xr3:uid="{00000000-0010-0000-0100-000004000000}" name="dét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2000000}" name="Mars" displayName="Mars" ref="A1:D29" totalsRowShown="0">
  <autoFilter ref="A1:D29" xr:uid="{00000000-0009-0000-0100-000010000000}"/>
  <tableColumns count="4">
    <tableColumn id="1" xr3:uid="{00000000-0010-0000-0200-000001000000}" name="Date" dataDxfId="33"/>
    <tableColumn id="2" xr3:uid="{00000000-0010-0000-0200-000002000000}" name="machine"/>
    <tableColumn id="3" xr3:uid="{00000000-0010-0000-0200-000003000000}" name="NBR d'heures de panne" dataDxfId="32"/>
    <tableColumn id="4" xr3:uid="{00000000-0010-0000-0200-000004000000}" name="détai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3000000}" name="Tableau13241718" displayName="Tableau13241718" ref="A1:D29" totalsRowShown="0">
  <autoFilter ref="A1:D29" xr:uid="{00000000-0009-0000-0100-000011000000}"/>
  <tableColumns count="4">
    <tableColumn id="1" xr3:uid="{00000000-0010-0000-0300-000001000000}" name="Date" dataDxfId="31"/>
    <tableColumn id="2" xr3:uid="{00000000-0010-0000-0300-000002000000}" name="machine"/>
    <tableColumn id="3" xr3:uid="{00000000-0010-0000-0300-000003000000}" name="NBR d'heures de panne" dataDxfId="30"/>
    <tableColumn id="4" xr3:uid="{00000000-0010-0000-0300-000004000000}" name="déta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4000000}" name="Tableau1324171819" displayName="Tableau1324171819" ref="A1:D29" totalsRowShown="0">
  <autoFilter ref="A1:D29" xr:uid="{00000000-0009-0000-0100-000012000000}"/>
  <tableColumns count="4">
    <tableColumn id="1" xr3:uid="{00000000-0010-0000-0400-000001000000}" name="Date" dataDxfId="29"/>
    <tableColumn id="2" xr3:uid="{00000000-0010-0000-0400-000002000000}" name="machine"/>
    <tableColumn id="3" xr3:uid="{00000000-0010-0000-0400-000003000000}" name="NBR d'heures de panne" dataDxfId="28"/>
    <tableColumn id="4" xr3:uid="{00000000-0010-0000-0400-000004000000}" name="détail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5000000}" name="Tableau132417181920" displayName="Tableau132417181920" ref="A1:D29" totalsRowShown="0">
  <autoFilter ref="A1:D29" xr:uid="{00000000-0009-0000-0100-000013000000}"/>
  <tableColumns count="4">
    <tableColumn id="1" xr3:uid="{00000000-0010-0000-0500-000001000000}" name="Date" dataDxfId="27"/>
    <tableColumn id="2" xr3:uid="{00000000-0010-0000-0500-000002000000}" name="machine"/>
    <tableColumn id="3" xr3:uid="{00000000-0010-0000-0500-000003000000}" name="NBR d'heures de panne" dataDxfId="26"/>
    <tableColumn id="4" xr3:uid="{00000000-0010-0000-0500-000004000000}" name="détail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6000000}" name="Tableau13241718192021" displayName="Tableau13241718192021" ref="A1:D29" totalsRowShown="0">
  <autoFilter ref="A1:D29" xr:uid="{00000000-0009-0000-0100-000014000000}"/>
  <tableColumns count="4">
    <tableColumn id="1" xr3:uid="{00000000-0010-0000-0600-000001000000}" name="Date" dataDxfId="25"/>
    <tableColumn id="2" xr3:uid="{00000000-0010-0000-0600-000002000000}" name="machine"/>
    <tableColumn id="3" xr3:uid="{00000000-0010-0000-0600-000003000000}" name="NBR d'heures de panne" dataDxfId="24"/>
    <tableColumn id="4" xr3:uid="{00000000-0010-0000-0600-000004000000}" name="détail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7000000}" name="Tableau1324171819202122" displayName="Tableau1324171819202122" ref="A1:D29" totalsRowShown="0">
  <autoFilter ref="A1:D29" xr:uid="{00000000-0009-0000-0100-000015000000}"/>
  <tableColumns count="4">
    <tableColumn id="1" xr3:uid="{00000000-0010-0000-0700-000001000000}" name="Date" dataDxfId="23"/>
    <tableColumn id="2" xr3:uid="{00000000-0010-0000-0700-000002000000}" name="machine"/>
    <tableColumn id="3" xr3:uid="{00000000-0010-0000-0700-000003000000}" name="NBR d'heures de panne" dataDxfId="22"/>
    <tableColumn id="4" xr3:uid="{00000000-0010-0000-0700-000004000000}" name="détail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8000000}" name="Tableau132417181920212223" displayName="Tableau132417181920212223" ref="A1:D29" totalsRowShown="0">
  <autoFilter ref="A1:D29" xr:uid="{00000000-0009-0000-0100-000016000000}"/>
  <tableColumns count="4">
    <tableColumn id="1" xr3:uid="{00000000-0010-0000-0800-000001000000}" name="Date" dataDxfId="21"/>
    <tableColumn id="2" xr3:uid="{00000000-0010-0000-0800-000002000000}" name="machine"/>
    <tableColumn id="3" xr3:uid="{00000000-0010-0000-0800-000003000000}" name="NBR d'heures de panne" dataDxfId="20"/>
    <tableColumn id="4" xr3:uid="{00000000-0010-0000-0800-000004000000}" name="détail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9000000}" name="Tableau13241718192021222324" displayName="Tableau13241718192021222324" ref="A1:D29" totalsRowShown="0">
  <autoFilter ref="A1:D29" xr:uid="{00000000-0009-0000-0100-000017000000}"/>
  <tableColumns count="4">
    <tableColumn id="1" xr3:uid="{00000000-0010-0000-0900-000001000000}" name="Date" dataDxfId="19"/>
    <tableColumn id="2" xr3:uid="{00000000-0010-0000-0900-000002000000}" name="machine"/>
    <tableColumn id="3" xr3:uid="{00000000-0010-0000-0900-000003000000}" name="NBR d'heures de panne" dataDxfId="18"/>
    <tableColumn id="4" xr3:uid="{00000000-0010-0000-0900-000004000000}" name="détail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A000000}" name="Tableau1324171819202122232425" displayName="Tableau1324171819202122232425" ref="A1:D29" totalsRowShown="0">
  <autoFilter ref="A1:D29" xr:uid="{00000000-0009-0000-0100-000018000000}"/>
  <tableColumns count="4">
    <tableColumn id="1" xr3:uid="{00000000-0010-0000-0A00-000001000000}" name="Date" dataDxfId="17"/>
    <tableColumn id="2" xr3:uid="{00000000-0010-0000-0A00-000002000000}" name="machine"/>
    <tableColumn id="3" xr3:uid="{00000000-0010-0000-0A00-000003000000}" name="NBR d'heures de panne" dataDxfId="16"/>
    <tableColumn id="4" xr3:uid="{00000000-0010-0000-0A00-000004000000}" name="détail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B000000}" name="Tableau132417181920212223242526" displayName="Tableau132417181920212223242526" ref="A1:D29" totalsRowShown="0">
  <autoFilter ref="A1:D29" xr:uid="{00000000-0009-0000-0100-000019000000}"/>
  <tableColumns count="4">
    <tableColumn id="1" xr3:uid="{00000000-0010-0000-0B00-000001000000}" name="Date" dataDxfId="15"/>
    <tableColumn id="2" xr3:uid="{00000000-0010-0000-0B00-000002000000}" name="machine"/>
    <tableColumn id="3" xr3:uid="{00000000-0010-0000-0B00-000003000000}" name="NBR d'heures de panne" dataDxfId="14"/>
    <tableColumn id="4" xr3:uid="{00000000-0010-0000-0B00-000004000000}" name="détail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F641CE-CB9A-45E0-AAA8-7C80B5F8CBFC}" name="Data" displayName="Data" ref="A2:M18" totalsRowShown="0" headerRowDxfId="12" dataDxfId="13">
  <autoFilter ref="A2:M18" xr:uid="{89F641CE-CB9A-45E0-AAA8-7C80B5F8CBFC}"/>
  <tableColumns count="13">
    <tableColumn id="1" xr3:uid="{2838C5C7-236F-4C4E-895F-374467ECC2E3}" name="Machine"/>
    <tableColumn id="2" xr3:uid="{5CFA0266-1CFA-41E6-8BF7-4A6828F6D3F2}" name="janv" dataDxfId="0">
      <calculatedColumnFormula>SUMIFS(INDIRECT(B$2&amp;"[[NBR d''heures de panne]:[NBR d''heures de panne]]"),INDIRECT(B$2&amp;"[[machine]:[machine]]"),Data[[Machine]:[Machine]])</calculatedColumnFormula>
    </tableColumn>
    <tableColumn id="3" xr3:uid="{081E0564-5D58-45DD-A5D4-98F2AA43EC2B}" name="fev" dataDxfId="11">
      <calculatedColumnFormula>SUMIFS(INDIRECT(C$2&amp;"[[NBR d''heures de panne]:[NBR d''heures de panne]]"),INDIRECT(C$2&amp;"[[machine]:[machine]]"),Data[[Machine]:[Machine]])</calculatedColumnFormula>
    </tableColumn>
    <tableColumn id="4" xr3:uid="{EB9E16FD-4D12-416A-8E09-16A9E1812555}" name="mars" dataDxfId="10">
      <calculatedColumnFormula>SUMIFS(INDIRECT(D$2&amp;"[[NBR d''heures de panne]:[NBR d''heures de panne]]"),INDIRECT(D$2&amp;"[[machine]:[machine]]"),Data[[Machine]:[Machine]])</calculatedColumnFormula>
    </tableColumn>
    <tableColumn id="5" xr3:uid="{E07AB8CD-5440-4772-B0C9-A6793566F963}" name="avril" dataDxfId="9">
      <calculatedColumnFormula>SUMIFS(INDIRECT(E$2&amp;"[[NBR d''heures de panne]:[NBR d''heures de panne]]"),INDIRECT(E$2&amp;"[[machine]:[machine]]"),Data[[Machine]:[Machine]])</calculatedColumnFormula>
    </tableColumn>
    <tableColumn id="6" xr3:uid="{4FB5D6EB-26E6-4F31-A449-7AA30CCCAE3D}" name="mai" dataDxfId="8">
      <calculatedColumnFormula>SUMIFS(INDIRECT(F$2&amp;"[[NBR d''heures de panne]:[NBR d''heures de panne]]"),INDIRECT(F$2&amp;"[[machine]:[machine]]"),Data[[Machine]:[Machine]])</calculatedColumnFormula>
    </tableColumn>
    <tableColumn id="7" xr3:uid="{FF26E47F-8998-452F-AF08-C653B0BD17D1}" name="juin" dataDxfId="7">
      <calculatedColumnFormula>SUMIFS(INDIRECT(G$2&amp;"[[NBR d''heures de panne]:[NBR d''heures de panne]]"),INDIRECT(G$2&amp;"[[machine]:[machine]]"),Data[[Machine]:[Machine]])</calculatedColumnFormula>
    </tableColumn>
    <tableColumn id="8" xr3:uid="{5F389973-3BF1-4B0F-8BEF-6DBB87242AA7}" name="juilliet" dataDxfId="6">
      <calculatedColumnFormula>SUMIFS(INDIRECT(H$2&amp;"[[NBR d''heures de panne]:[NBR d''heures de panne]]"),INDIRECT(H$2&amp;"[[machine]:[machine]]"),Data[[Machine]:[Machine]])</calculatedColumnFormula>
    </tableColumn>
    <tableColumn id="9" xr3:uid="{B48A8ABC-73A8-413C-B764-5348332A9193}" name="aout" dataDxfId="5">
      <calculatedColumnFormula>SUMIFS(INDIRECT(I$2&amp;"[[NBR d''heures de panne]:[NBR d''heures de panne]]"),INDIRECT(I$2&amp;"[[machine]:[machine]]"),Data[[Machine]:[Machine]])</calculatedColumnFormula>
    </tableColumn>
    <tableColumn id="10" xr3:uid="{1CEA72AC-7041-454E-A4E3-AF014AAE54D4}" name="septembre" dataDxfId="4">
      <calculatedColumnFormula>SUMIFS(INDIRECT(J$2&amp;"[[NBR d''heures de panne]:[NBR d''heures de panne]]"),INDIRECT(J$2&amp;"[[machine]:[machine]]"),Data[[Machine]:[Machine]])</calculatedColumnFormula>
    </tableColumn>
    <tableColumn id="11" xr3:uid="{B752726C-B0AF-4E48-A285-C1BA338AAB56}" name="octobre" dataDxfId="3">
      <calculatedColumnFormula>SUMIFS(INDIRECT(K$2&amp;"[[NBR d''heures de panne]:[NBR d''heures de panne]]"),INDIRECT(K$2&amp;"[[machine]:[machine]]"),Data[[Machine]:[Machine]])</calculatedColumnFormula>
    </tableColumn>
    <tableColumn id="12" xr3:uid="{27B77D77-6058-4F12-9B0E-5E78DB783AD0}" name="novembre" dataDxfId="2">
      <calculatedColumnFormula>SUMIFS(INDIRECT(L$2&amp;"[[NBR d''heures de panne]:[NBR d''heures de panne]]"),INDIRECT(L$2&amp;"[[machine]:[machine]]"),Data[[Machine]:[Machine]])</calculatedColumnFormula>
    </tableColumn>
    <tableColumn id="13" xr3:uid="{F7D235C0-85CC-4B7C-8754-C5241A07A17C}" name="decembre" dataDxfId="1">
      <calculatedColumnFormula>SUMIFS(INDIRECT(M$2&amp;"[[NBR d''heures de panne]:[NBR d''heures de panne]]"),INDIRECT(M$2&amp;"[[machine]:[machine]]"),Data[[Machine]:[Machine]])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N38"/>
  <sheetViews>
    <sheetView zoomScaleNormal="100" workbookViewId="0">
      <selection activeCell="C1" sqref="C1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4" spans="1:4" x14ac:dyDescent="0.25">
      <c r="B4" t="s">
        <v>19</v>
      </c>
      <c r="C4" s="5">
        <v>10</v>
      </c>
    </row>
    <row r="5" spans="1:4" x14ac:dyDescent="0.25">
      <c r="B5" t="s">
        <v>32</v>
      </c>
      <c r="C5" s="5">
        <v>5</v>
      </c>
    </row>
    <row r="6" spans="1:4" x14ac:dyDescent="0.25">
      <c r="B6" t="s">
        <v>19</v>
      </c>
      <c r="C6" s="5">
        <v>7</v>
      </c>
    </row>
    <row r="26" ht="16.5" customHeight="1" x14ac:dyDescent="0.25"/>
    <row r="33" spans="1:6" x14ac:dyDescent="0.25">
      <c r="B33" s="8" t="s">
        <v>35</v>
      </c>
      <c r="C33" s="15">
        <v>1200</v>
      </c>
    </row>
    <row r="34" spans="1:6" ht="15.75" x14ac:dyDescent="0.25">
      <c r="A34"/>
      <c r="B34" s="9" t="s">
        <v>13</v>
      </c>
      <c r="C34" s="11">
        <v>1682</v>
      </c>
      <c r="F34" s="9"/>
    </row>
    <row r="35" spans="1:6" ht="15.75" x14ac:dyDescent="0.25">
      <c r="A35"/>
      <c r="B35" s="14" t="s">
        <v>17</v>
      </c>
      <c r="C35" s="11">
        <f>SUM(C34-C33)</f>
        <v>482</v>
      </c>
      <c r="E35" s="8"/>
      <c r="F35" s="9"/>
    </row>
    <row r="36" spans="1:6" ht="15.75" x14ac:dyDescent="0.25">
      <c r="A36" s="8"/>
      <c r="B36" s="6" t="s">
        <v>36</v>
      </c>
      <c r="C36" s="12">
        <f>SUM(C35/COUNTA(Janv[NBR d''heures de panne]))</f>
        <v>96.4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(SUM(Janv[NBR d''heures de panne])/(COUNTA(Janv[NBR d''heures de panne])))</f>
        <v>9.4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91.115311909262758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DATA!$A$3:$A$22</xm:f>
          </x14:formula1>
          <xm:sqref>B2:B29</xm:sqref>
        </x14:dataValidation>
        <x14:dataValidation type="list" allowBlank="1" showInputMessage="1" showErrorMessage="1" xr:uid="{00000000-0002-0000-0000-000001000000}">
          <x14:formula1>
            <xm:f>DATA!$A$3:$A$11</xm:f>
          </x14:formula1>
          <xm:sqref>B39:B1048576 B1 B30:B32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38"/>
  <sheetViews>
    <sheetView zoomScaleNormal="100" workbookViewId="0">
      <selection activeCell="C11" sqref="C11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1800</v>
      </c>
      <c r="F34" s="9"/>
    </row>
    <row r="35" spans="1:6" ht="15.75" x14ac:dyDescent="0.25">
      <c r="A35"/>
      <c r="B35" s="14" t="s">
        <v>17</v>
      </c>
      <c r="C35" s="11">
        <f>SUM(C34-JANV!C34)</f>
        <v>118</v>
      </c>
      <c r="E35" s="8"/>
      <c r="F35" s="9"/>
    </row>
    <row r="36" spans="1:6" ht="15.75" x14ac:dyDescent="0.25">
      <c r="A36" s="8"/>
      <c r="B36" s="6" t="s">
        <v>36</v>
      </c>
      <c r="C36" s="12">
        <f>SUM(C35/COUNTA(FEV[NBR d''heures de panne]))</f>
        <v>59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(SUM(FEV[NBR d''heures de panne])/(COUNTA(FEV[NBR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82.51748251748252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DATA!$A$3:$A$11</xm:f>
          </x14:formula1>
          <xm:sqref>B30:B33 B1 B39:B1048576</xm:sqref>
        </x14:dataValidation>
        <x14:dataValidation type="list" allowBlank="1" showInputMessage="1" showErrorMessage="1" xr:uid="{00000000-0002-0000-0100-000001000000}">
          <x14:formula1>
            <xm:f>DATA!$A$3:$A$22</xm:f>
          </x14:formula1>
          <xm:sqref>B2:B29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38"/>
  <sheetViews>
    <sheetView zoomScaleNormal="100" workbookViewId="0">
      <selection activeCell="D23" sqref="D23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1900</v>
      </c>
      <c r="F34" s="9"/>
    </row>
    <row r="35" spans="1:6" ht="15.75" x14ac:dyDescent="0.25">
      <c r="A35"/>
      <c r="B35" s="14" t="s">
        <v>17</v>
      </c>
      <c r="C35" s="11">
        <f>SUM(C34-FEV!C34)</f>
        <v>100</v>
      </c>
      <c r="E35" s="8"/>
      <c r="F35" s="9"/>
    </row>
    <row r="36" spans="1:6" ht="15.75" x14ac:dyDescent="0.25">
      <c r="A36" s="8"/>
      <c r="B36" s="6" t="s">
        <v>36</v>
      </c>
      <c r="C36" s="12">
        <f>SUM(C35/COUNTA(Mars[NBR d''heures de panne]))</f>
        <v>50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(SUM(Mars[NBR d''heures de panne])/(COUNTA(Mars[NBR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80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DATA!$A$3:$A$22</xm:f>
          </x14:formula1>
          <xm:sqref>B2:B29</xm:sqref>
        </x14:dataValidation>
        <x14:dataValidation type="list" allowBlank="1" showInputMessage="1" showErrorMessage="1" xr:uid="{00000000-0002-0000-0200-000001000000}">
          <x14:formula1>
            <xm:f>DATA!$A$3:$A$11</xm:f>
          </x14:formula1>
          <xm:sqref>B30:B33 B1 B39:B1048576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N38"/>
  <sheetViews>
    <sheetView topLeftCell="A5" zoomScaleNormal="100" workbookViewId="0">
      <selection activeCell="C37" sqref="C37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1910</v>
      </c>
      <c r="F34" s="9"/>
    </row>
    <row r="35" spans="1:6" ht="15.75" x14ac:dyDescent="0.25">
      <c r="A35"/>
      <c r="B35" s="14" t="s">
        <v>17</v>
      </c>
      <c r="C35" s="11">
        <f>SUM(C34-MARS!C34)</f>
        <v>10</v>
      </c>
      <c r="E35" s="8"/>
      <c r="F35" s="9"/>
    </row>
    <row r="36" spans="1:6" ht="15.75" x14ac:dyDescent="0.25">
      <c r="A36" s="8"/>
      <c r="B36" s="6" t="s">
        <v>36</v>
      </c>
      <c r="C36" s="12">
        <f>SUM(C35/COUNTA(Tableau13241718[NBR d''heures de panne]))</f>
        <v>5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(SUM(Tableau13241718[NBR d''heures de panne])/(COUNTA(Tableau13241718[NBR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28.571428571428569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DATA!$A$3:$A$11</xm:f>
          </x14:formula1>
          <xm:sqref>B30:B33 B1 B39:B1048576</xm:sqref>
        </x14:dataValidation>
        <x14:dataValidation type="list" allowBlank="1" showInputMessage="1" showErrorMessage="1" xr:uid="{00000000-0002-0000-0300-000001000000}">
          <x14:formula1>
            <xm:f>DATA!$A$3:$A$22</xm:f>
          </x14:formula1>
          <xm:sqref>B2:B29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N38"/>
  <sheetViews>
    <sheetView topLeftCell="A5" zoomScaleNormal="100" workbookViewId="0">
      <selection activeCell="C35" sqref="C35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1930</v>
      </c>
      <c r="F34" s="9"/>
    </row>
    <row r="35" spans="1:6" ht="15.75" x14ac:dyDescent="0.25">
      <c r="A35"/>
      <c r="B35" s="14" t="s">
        <v>17</v>
      </c>
      <c r="C35" s="11">
        <f>SUM(C34-AVRIL!C34)</f>
        <v>20</v>
      </c>
      <c r="E35" s="8"/>
      <c r="F35" s="9"/>
    </row>
    <row r="36" spans="1:6" ht="15.75" x14ac:dyDescent="0.25">
      <c r="A36" s="8"/>
      <c r="B36" s="6" t="s">
        <v>36</v>
      </c>
      <c r="C36" s="12">
        <f>SUM(C35/COUNTA(Tableau1324171819[NBR d''heures de panne]))</f>
        <v>10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(SUM(Tableau1324171819[NBR d''heures de panne])/(COUNTA(Tableau1324171819[NBR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44.444444444444443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DATA!$A$3:$A$22</xm:f>
          </x14:formula1>
          <xm:sqref>B2:B29</xm:sqref>
        </x14:dataValidation>
        <x14:dataValidation type="list" allowBlank="1" showInputMessage="1" showErrorMessage="1" xr:uid="{00000000-0002-0000-0400-000001000000}">
          <x14:formula1>
            <xm:f>DATA!$A$3:$A$11</xm:f>
          </x14:formula1>
          <xm:sqref>B30:B33 B1 B39:B1048576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N38"/>
  <sheetViews>
    <sheetView topLeftCell="A5" zoomScaleNormal="100" workbookViewId="0">
      <selection activeCell="C35" sqref="C35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1950</v>
      </c>
      <c r="F34" s="9"/>
    </row>
    <row r="35" spans="1:6" ht="15.75" x14ac:dyDescent="0.25">
      <c r="A35"/>
      <c r="B35" s="14" t="s">
        <v>17</v>
      </c>
      <c r="C35" s="11">
        <f>SUM(C34-MAI!C34)</f>
        <v>20</v>
      </c>
      <c r="E35" s="8"/>
      <c r="F35" s="9"/>
    </row>
    <row r="36" spans="1:6" ht="15.75" x14ac:dyDescent="0.25">
      <c r="A36" s="8"/>
      <c r="B36" s="6" t="s">
        <v>36</v>
      </c>
      <c r="C36" s="12">
        <f>SUM(C35/COUNTA(Tableau132417181920[NBR d''heures de panne]))</f>
        <v>10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(SUM(Tableau132417181920[NBR d''heures de panne])/(COUNTA(Tableau132417181920[NBR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44.444444444444443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DATA!$A$3:$A$11</xm:f>
          </x14:formula1>
          <xm:sqref>B30:B33 B1 B39:B1048576</xm:sqref>
        </x14:dataValidation>
        <x14:dataValidation type="list" allowBlank="1" showInputMessage="1" showErrorMessage="1" xr:uid="{00000000-0002-0000-0500-000001000000}">
          <x14:formula1>
            <xm:f>DATA!$A$3:$A$22</xm:f>
          </x14:formula1>
          <xm:sqref>B2:B29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N38"/>
  <sheetViews>
    <sheetView zoomScaleNormal="100" workbookViewId="0">
      <selection activeCell="C35" sqref="C35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1950</v>
      </c>
      <c r="F34" s="9"/>
    </row>
    <row r="35" spans="1:6" ht="15.75" x14ac:dyDescent="0.25">
      <c r="A35"/>
      <c r="B35" s="14" t="s">
        <v>17</v>
      </c>
      <c r="C35" s="11">
        <f>SUM(C34-JUIN!C34)</f>
        <v>0</v>
      </c>
      <c r="E35" s="8"/>
      <c r="F35" s="9"/>
    </row>
    <row r="36" spans="1:6" ht="15.75" x14ac:dyDescent="0.25">
      <c r="A36" s="8"/>
      <c r="B36" s="6" t="s">
        <v>36</v>
      </c>
      <c r="C36" s="12">
        <f>SUM(C35/COUNTA(Tableau13241718192021[NBR d''heures de panne]))</f>
        <v>0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(SUM(Tableau13241718192021[NBR d''heures de panne])/(COUNTA(Tableau13241718192021[NBR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0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0000000}">
          <x14:formula1>
            <xm:f>DATA!$A$3:$A$22</xm:f>
          </x14:formula1>
          <xm:sqref>B2:B29</xm:sqref>
        </x14:dataValidation>
        <x14:dataValidation type="list" allowBlank="1" showInputMessage="1" showErrorMessage="1" xr:uid="{00000000-0002-0000-0600-000001000000}">
          <x14:formula1>
            <xm:f>DATA!$A$3:$A$11</xm:f>
          </x14:formula1>
          <xm:sqref>B30:B33 B1 B39:B1048576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N38"/>
  <sheetViews>
    <sheetView topLeftCell="A9" zoomScaleNormal="100" workbookViewId="0">
      <selection activeCell="C35" sqref="C35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1970</v>
      </c>
      <c r="F34" s="9"/>
    </row>
    <row r="35" spans="1:6" ht="15.75" x14ac:dyDescent="0.25">
      <c r="A35"/>
      <c r="B35" s="14" t="s">
        <v>17</v>
      </c>
      <c r="C35" s="11">
        <f>SUM(C34-JUILLET!C34)</f>
        <v>20</v>
      </c>
      <c r="E35" s="8"/>
      <c r="F35" s="9"/>
    </row>
    <row r="36" spans="1:6" ht="15.75" x14ac:dyDescent="0.25">
      <c r="A36" s="8"/>
      <c r="B36" s="6" t="s">
        <v>36</v>
      </c>
      <c r="C36" s="12">
        <f>SUM(C35/COUNTA(Tableau1324171819202122[NBR d''heures de panne]))</f>
        <v>10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(SUM(Tableau1324171819202122[NBR d''heures de panne])/(COUNTA(Tableau1324171819202122[NBR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44.444444444444443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0000000}">
          <x14:formula1>
            <xm:f>DATA!$A$3:$A$11</xm:f>
          </x14:formula1>
          <xm:sqref>B30:B33 B1 B39:B1048576</xm:sqref>
        </x14:dataValidation>
        <x14:dataValidation type="list" allowBlank="1" showInputMessage="1" showErrorMessage="1" xr:uid="{00000000-0002-0000-0700-000001000000}">
          <x14:formula1>
            <xm:f>DATA!$A$3:$A$22</xm:f>
          </x14:formula1>
          <xm:sqref>B2:B29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N38"/>
  <sheetViews>
    <sheetView topLeftCell="A9" zoomScaleNormal="100" workbookViewId="0">
      <selection activeCell="C35" sqref="C35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1980</v>
      </c>
      <c r="F34" s="9"/>
    </row>
    <row r="35" spans="1:6" ht="15.75" x14ac:dyDescent="0.25">
      <c r="A35"/>
      <c r="B35" s="14" t="s">
        <v>17</v>
      </c>
      <c r="C35" s="11">
        <f>SUM(C34-AOUT!C34)</f>
        <v>10</v>
      </c>
      <c r="E35" s="8"/>
      <c r="F35" s="9"/>
    </row>
    <row r="36" spans="1:6" ht="15.75" x14ac:dyDescent="0.25">
      <c r="A36" s="8"/>
      <c r="B36" s="6" t="s">
        <v>36</v>
      </c>
      <c r="C36" s="12">
        <f>SUM(C35/COUNTA(Tableau132417181920212223[NBR d''heures de panne]))</f>
        <v>5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(SUM(Tableau132417181920212223[NBR d''heures de panne])/(COUNTA(Tableau132417181920212223[NBR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28.571428571428569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800-000000000000}">
          <x14:formula1>
            <xm:f>DATA!$A$3:$A$22</xm:f>
          </x14:formula1>
          <xm:sqref>B2:B29</xm:sqref>
        </x14:dataValidation>
        <x14:dataValidation type="list" allowBlank="1" showInputMessage="1" showErrorMessage="1" xr:uid="{00000000-0002-0000-0800-000001000000}">
          <x14:formula1>
            <xm:f>DATA!$A$3:$A$11</xm:f>
          </x14:formula1>
          <xm:sqref>B30:B33 B1 B39:B1048576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N38"/>
  <sheetViews>
    <sheetView topLeftCell="A9" zoomScaleNormal="100" workbookViewId="0">
      <selection activeCell="C35" sqref="C35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2000</v>
      </c>
      <c r="F34" s="9"/>
    </row>
    <row r="35" spans="1:6" ht="15.75" x14ac:dyDescent="0.25">
      <c r="A35"/>
      <c r="B35" s="14" t="s">
        <v>17</v>
      </c>
      <c r="C35" s="11">
        <f>SUM(C34-SEPTEMBRE!C34)</f>
        <v>20</v>
      </c>
      <c r="E35" s="8"/>
      <c r="F35" s="9"/>
    </row>
    <row r="36" spans="1:6" ht="15.75" x14ac:dyDescent="0.25">
      <c r="A36" s="8"/>
      <c r="B36" s="6" t="s">
        <v>36</v>
      </c>
      <c r="C36" s="12">
        <f>SUM(C35/COUNTA(Tableau13241718192021222324[NBR d''heures de panne]))</f>
        <v>10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(SUM(Tableau13241718192021222324[NBR d''heures de panne])/(COUNTA(Tableau13241718192021222324[NBR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44.444444444444443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900-000000000000}">
          <x14:formula1>
            <xm:f>DATA!$A$3:$A$11</xm:f>
          </x14:formula1>
          <xm:sqref>B30:B33 B1 B39:B1048576</xm:sqref>
        </x14:dataValidation>
        <x14:dataValidation type="list" allowBlank="1" showInputMessage="1" showErrorMessage="1" xr:uid="{00000000-0002-0000-0900-000001000000}">
          <x14:formula1>
            <xm:f>DATA!$A$3:$A$22</xm:f>
          </x14:formula1>
          <xm:sqref>B2:B29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N38"/>
  <sheetViews>
    <sheetView topLeftCell="A9" zoomScaleNormal="100" workbookViewId="0">
      <selection activeCell="C35" sqref="C35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2030</v>
      </c>
      <c r="F34" s="9"/>
    </row>
    <row r="35" spans="1:6" ht="15.75" x14ac:dyDescent="0.25">
      <c r="A35"/>
      <c r="B35" s="14" t="s">
        <v>17</v>
      </c>
      <c r="C35" s="11">
        <f>SUM(C34-OCTOBRE!C34)</f>
        <v>30</v>
      </c>
      <c r="E35" s="8"/>
      <c r="F35" s="9"/>
    </row>
    <row r="36" spans="1:6" ht="15.75" x14ac:dyDescent="0.25">
      <c r="A36" s="8"/>
      <c r="B36" s="6" t="s">
        <v>36</v>
      </c>
      <c r="C36" s="12">
        <f>SUM(C35/COUNTA(Tableau1324171819202122232425[NBR d''heures de panne]))</f>
        <v>15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(SUM(Tableau1324171819202122232425[NBR d''heures de panne])/(COUNTA(Tableau1324171819202122232425[NBR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54.54545454545454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0000000}">
          <x14:formula1>
            <xm:f>DATA!$A$3:$A$22</xm:f>
          </x14:formula1>
          <xm:sqref>B2:B29</xm:sqref>
        </x14:dataValidation>
        <x14:dataValidation type="list" allowBlank="1" showInputMessage="1" showErrorMessage="1" xr:uid="{00000000-0002-0000-0A00-000001000000}">
          <x14:formula1>
            <xm:f>DATA!$A$3:$A$11</xm:f>
          </x14:formula1>
          <xm:sqref>B30:B33 B1 B39:B1048576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5"/>
  <dimension ref="A1:N38"/>
  <sheetViews>
    <sheetView topLeftCell="A9" zoomScaleNormal="100" workbookViewId="0">
      <selection activeCell="C35" sqref="C35"/>
    </sheetView>
  </sheetViews>
  <sheetFormatPr baseColWidth="10" defaultColWidth="0" defaultRowHeight="15" x14ac:dyDescent="0.25"/>
  <cols>
    <col min="1" max="1" width="15.85546875" style="1" customWidth="1"/>
    <col min="2" max="2" width="15.140625" customWidth="1"/>
    <col min="3" max="3" width="15" style="5" customWidth="1"/>
    <col min="4" max="4" width="49" customWidth="1"/>
    <col min="5" max="5" width="14.5703125" customWidth="1"/>
    <col min="6" max="14" width="11.42578125" customWidth="1"/>
    <col min="15" max="16384" width="11.42578125" hidden="1"/>
  </cols>
  <sheetData>
    <row r="1" spans="1:4" ht="43.5" customHeight="1" x14ac:dyDescent="0.25">
      <c r="A1" s="2" t="s">
        <v>0</v>
      </c>
      <c r="B1" s="3" t="s">
        <v>1</v>
      </c>
      <c r="C1" s="4" t="s">
        <v>11</v>
      </c>
      <c r="D1" s="3" t="s">
        <v>2</v>
      </c>
    </row>
    <row r="2" spans="1:4" x14ac:dyDescent="0.25">
      <c r="A2" s="1">
        <v>44229</v>
      </c>
      <c r="B2" t="s">
        <v>20</v>
      </c>
      <c r="C2" s="5">
        <v>10</v>
      </c>
    </row>
    <row r="3" spans="1:4" x14ac:dyDescent="0.25">
      <c r="A3" s="1">
        <v>44230</v>
      </c>
      <c r="B3" t="s">
        <v>32</v>
      </c>
      <c r="C3" s="5">
        <v>15</v>
      </c>
    </row>
    <row r="26" ht="16.5" customHeight="1" x14ac:dyDescent="0.25"/>
    <row r="34" spans="1:6" ht="15.75" x14ac:dyDescent="0.25">
      <c r="A34"/>
      <c r="B34" s="9" t="s">
        <v>13</v>
      </c>
      <c r="C34" s="11">
        <v>2050</v>
      </c>
      <c r="F34" s="9"/>
    </row>
    <row r="35" spans="1:6" ht="15.75" x14ac:dyDescent="0.25">
      <c r="A35"/>
      <c r="B35" s="14" t="s">
        <v>17</v>
      </c>
      <c r="C35" s="11">
        <f>SUM(C34-NOVEMBRE!C34)</f>
        <v>20</v>
      </c>
      <c r="E35" s="8"/>
      <c r="F35" s="9"/>
    </row>
    <row r="36" spans="1:6" ht="15.75" x14ac:dyDescent="0.25">
      <c r="A36" s="8"/>
      <c r="B36" s="6" t="s">
        <v>36</v>
      </c>
      <c r="C36" s="12">
        <f>SUM(C35/COUNTA(Tableau132417181920212223242526[NBR d''heures de panne]))</f>
        <v>10</v>
      </c>
      <c r="D36" t="s">
        <v>15</v>
      </c>
      <c r="F36" s="10"/>
    </row>
    <row r="37" spans="1:6" ht="15.75" x14ac:dyDescent="0.25">
      <c r="A37"/>
      <c r="B37" s="7" t="s">
        <v>37</v>
      </c>
      <c r="C37" s="12">
        <f>(SUM(Tableau132417181920212223242526[NBR d''heures de panne])/(COUNTA(Tableau132417181920212223242526[NBR d''heures de panne])))</f>
        <v>12.5</v>
      </c>
      <c r="D37" t="s">
        <v>16</v>
      </c>
      <c r="F37" s="9"/>
    </row>
    <row r="38" spans="1:6" ht="15.75" x14ac:dyDescent="0.25">
      <c r="A38"/>
      <c r="B38" s="9" t="s">
        <v>14</v>
      </c>
      <c r="C38" s="13">
        <f>SUM((C36/(C37+C36))*100)</f>
        <v>44.444444444444443</v>
      </c>
      <c r="D38" t="s">
        <v>34</v>
      </c>
    </row>
  </sheetData>
  <pageMargins left="0.7" right="0.7" top="0.75" bottom="0.75" header="0.3" footer="0.3"/>
  <pageSetup paperSize="9" scale="4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B00-000000000000}">
          <x14:formula1>
            <xm:f>DATA!$A$3:$A$11</xm:f>
          </x14:formula1>
          <xm:sqref>B30:B33 B1 B39:B1048576</xm:sqref>
        </x14:dataValidation>
        <x14:dataValidation type="list" allowBlank="1" showInputMessage="1" showErrorMessage="1" xr:uid="{00000000-0002-0000-0B00-000001000000}">
          <x14:formula1>
            <xm:f>DATA!$A$3:$A$22</xm:f>
          </x14:formula1>
          <xm:sqref>B2:B29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Q35"/>
  <sheetViews>
    <sheetView tabSelected="1" workbookViewId="0">
      <selection activeCell="B5" sqref="B5"/>
    </sheetView>
  </sheetViews>
  <sheetFormatPr baseColWidth="10" defaultColWidth="0" defaultRowHeight="15" zeroHeight="1" x14ac:dyDescent="0.25"/>
  <cols>
    <col min="1" max="1" width="15.42578125" style="16" customWidth="1"/>
    <col min="2" max="3" width="11.42578125" style="16" customWidth="1"/>
    <col min="4" max="4" width="12.42578125" style="16" customWidth="1"/>
    <col min="5" max="9" width="11.42578125" style="16" customWidth="1"/>
    <col min="10" max="10" width="12.85546875" style="16" customWidth="1"/>
    <col min="11" max="11" width="11.42578125" style="16" customWidth="1"/>
    <col min="12" max="12" width="12.28515625" style="16" customWidth="1"/>
    <col min="13" max="13" width="12.140625" style="16" customWidth="1"/>
    <col min="14" max="14" width="11.140625" style="16" customWidth="1"/>
    <col min="15" max="16" width="11.42578125" style="16" customWidth="1"/>
    <col min="17" max="17" width="0" style="16" hidden="1"/>
    <col min="18" max="16384" width="11.42578125" style="16" hidden="1"/>
  </cols>
  <sheetData>
    <row r="1" spans="1:16" x14ac:dyDescent="0.25">
      <c r="B1" s="16" t="s">
        <v>38</v>
      </c>
    </row>
    <row r="2" spans="1:16" x14ac:dyDescent="0.25">
      <c r="A2" s="16" t="s">
        <v>42</v>
      </c>
      <c r="B2" s="16" t="s">
        <v>9</v>
      </c>
      <c r="C2" s="16" t="s">
        <v>10</v>
      </c>
      <c r="D2" s="16" t="s">
        <v>39</v>
      </c>
      <c r="E2" s="21" t="s">
        <v>3</v>
      </c>
      <c r="F2" s="21" t="s">
        <v>4</v>
      </c>
      <c r="G2" s="21" t="s">
        <v>5</v>
      </c>
      <c r="H2" s="21" t="s">
        <v>40</v>
      </c>
      <c r="I2" s="21" t="s">
        <v>6</v>
      </c>
      <c r="J2" s="21" t="s">
        <v>7</v>
      </c>
      <c r="K2" s="21" t="s">
        <v>8</v>
      </c>
      <c r="L2" s="21" t="s">
        <v>12</v>
      </c>
      <c r="M2" s="21" t="s">
        <v>41</v>
      </c>
    </row>
    <row r="3" spans="1:16" x14ac:dyDescent="0.25">
      <c r="A3" s="16" t="s">
        <v>19</v>
      </c>
      <c r="B3" s="22">
        <f ca="1">SUMIFS(INDIRECT(B$2&amp;"[[NBR d''heures de panne]:[NBR d''heures de panne]]"),INDIRECT(B$2&amp;"[[machine]:[machine]]"),Data[[Machine]:[Machine]])</f>
        <v>17</v>
      </c>
      <c r="C3" s="22">
        <f ca="1">SUMIFS(INDIRECT(C$2&amp;"[[NBR d''heures de panne]:[NBR d''heures de panne]]"),INDIRECT(C$2&amp;"[[machine]:[machine]]"),Data[[Machine]:[Machine]])</f>
        <v>0</v>
      </c>
      <c r="D3" s="22">
        <f ca="1">SUMIFS(INDIRECT(D$2&amp;"[[NBR d''heures de panne]:[NBR d''heures de panne]]"),INDIRECT(D$2&amp;"[[machine]:[machine]]"),Data[[Machine]:[Machine]])</f>
        <v>0</v>
      </c>
      <c r="E3" s="22" t="e">
        <f ca="1">SUMIFS(INDIRECT(E$2&amp;"[[NBR d''heures de panne]:[NBR d''heures de panne]]"),INDIRECT(E$2&amp;"[[machine]:[machine]]"),Data[[Machine]:[Machine]])</f>
        <v>#REF!</v>
      </c>
      <c r="F3" s="22" t="e">
        <f ca="1">SUMIFS(INDIRECT(F$2&amp;"[[NBR d''heures de panne]:[NBR d''heures de panne]]"),INDIRECT(F$2&amp;"[[machine]:[machine]]"),Data[[Machine]:[Machine]])</f>
        <v>#REF!</v>
      </c>
      <c r="G3" s="22" t="e">
        <f ca="1">SUMIFS(INDIRECT(G$2&amp;"[[NBR d''heures de panne]:[NBR d''heures de panne]]"),INDIRECT(G$2&amp;"[[machine]:[machine]]"),Data[[Machine]:[Machine]])</f>
        <v>#REF!</v>
      </c>
      <c r="H3" s="22" t="e">
        <f ca="1">SUMIFS(INDIRECT(H$2&amp;"[[NBR d''heures de panne]:[NBR d''heures de panne]]"),INDIRECT(H$2&amp;"[[machine]:[machine]]"),Data[[Machine]:[Machine]])</f>
        <v>#REF!</v>
      </c>
      <c r="I3" s="22" t="e">
        <f ca="1">SUMIFS(INDIRECT(I$2&amp;"[[NBR d''heures de panne]:[NBR d''heures de panne]]"),INDIRECT(I$2&amp;"[[machine]:[machine]]"),Data[[Machine]:[Machine]])</f>
        <v>#REF!</v>
      </c>
      <c r="J3" s="22" t="e">
        <f ca="1">SUMIFS(INDIRECT(J$2&amp;"[[NBR d''heures de panne]:[NBR d''heures de panne]]"),INDIRECT(J$2&amp;"[[machine]:[machine]]"),Data[[Machine]:[Machine]])</f>
        <v>#REF!</v>
      </c>
      <c r="K3" s="22" t="e">
        <f ca="1">SUMIFS(INDIRECT(K$2&amp;"[[NBR d''heures de panne]:[NBR d''heures de panne]]"),INDIRECT(K$2&amp;"[[machine]:[machine]]"),Data[[Machine]:[Machine]])</f>
        <v>#REF!</v>
      </c>
      <c r="L3" s="22" t="e">
        <f ca="1">SUMIFS(INDIRECT(L$2&amp;"[[NBR d''heures de panne]:[NBR d''heures de panne]]"),INDIRECT(L$2&amp;"[[machine]:[machine]]"),Data[[Machine]:[Machine]])</f>
        <v>#REF!</v>
      </c>
      <c r="M3" s="22" t="e">
        <f ca="1">SUMIFS(INDIRECT(M$2&amp;"[[NBR d''heures de panne]:[NBR d''heures de panne]]"),INDIRECT(M$2&amp;"[[machine]:[machine]]"),Data[[Machine]:[Machine]])</f>
        <v>#REF!</v>
      </c>
      <c r="N3" s="17"/>
      <c r="O3" s="17"/>
      <c r="P3" s="17"/>
    </row>
    <row r="4" spans="1:16" x14ac:dyDescent="0.25">
      <c r="A4" s="16" t="s">
        <v>18</v>
      </c>
      <c r="B4" s="22">
        <f ca="1">SUMIFS(INDIRECT(B$2&amp;"[[NBR d''heures de panne]:[NBR d''heures de panne]]"),INDIRECT(B$2&amp;"[[machine]:[machine]]"),Data[[Machine]:[Machine]])</f>
        <v>0</v>
      </c>
      <c r="C4" s="22">
        <f ca="1">SUMIFS(INDIRECT(C$2&amp;"[[NBR d''heures de panne]:[NBR d''heures de panne]]"),INDIRECT(C$2&amp;"[[machine]:[machine]]"),Data[[Machine]:[Machine]])</f>
        <v>0</v>
      </c>
      <c r="D4" s="22">
        <f ca="1">SUMIFS(INDIRECT(D$2&amp;"[[NBR d''heures de panne]:[NBR d''heures de panne]]"),INDIRECT(D$2&amp;"[[machine]:[machine]]"),Data[[Machine]:[Machine]])</f>
        <v>0</v>
      </c>
      <c r="E4" s="22" t="e">
        <f ca="1">SUMIFS(INDIRECT(E$2&amp;"[[NBR d''heures de panne]:[NBR d''heures de panne]]"),INDIRECT(E$2&amp;"[[machine]:[machine]]"),Data[[Machine]:[Machine]])</f>
        <v>#REF!</v>
      </c>
      <c r="F4" s="22" t="e">
        <f ca="1">SUMIFS(INDIRECT(F$2&amp;"[[NBR d''heures de panne]:[NBR d''heures de panne]]"),INDIRECT(F$2&amp;"[[machine]:[machine]]"),Data[[Machine]:[Machine]])</f>
        <v>#REF!</v>
      </c>
      <c r="G4" s="22" t="e">
        <f ca="1">SUMIFS(INDIRECT(G$2&amp;"[[NBR d''heures de panne]:[NBR d''heures de panne]]"),INDIRECT(G$2&amp;"[[machine]:[machine]]"),Data[[Machine]:[Machine]])</f>
        <v>#REF!</v>
      </c>
      <c r="H4" s="22" t="e">
        <f ca="1">SUMIFS(INDIRECT(H$2&amp;"[[NBR d''heures de panne]:[NBR d''heures de panne]]"),INDIRECT(H$2&amp;"[[machine]:[machine]]"),Data[[Machine]:[Machine]])</f>
        <v>#REF!</v>
      </c>
      <c r="I4" s="22" t="e">
        <f ca="1">SUMIFS(INDIRECT(I$2&amp;"[[NBR d''heures de panne]:[NBR d''heures de panne]]"),INDIRECT(I$2&amp;"[[machine]:[machine]]"),Data[[Machine]:[Machine]])</f>
        <v>#REF!</v>
      </c>
      <c r="J4" s="22" t="e">
        <f ca="1">SUMIFS(INDIRECT(J$2&amp;"[[NBR d''heures de panne]:[NBR d''heures de panne]]"),INDIRECT(J$2&amp;"[[machine]:[machine]]"),Data[[Machine]:[Machine]])</f>
        <v>#REF!</v>
      </c>
      <c r="K4" s="22" t="e">
        <f ca="1">SUMIFS(INDIRECT(K$2&amp;"[[NBR d''heures de panne]:[NBR d''heures de panne]]"),INDIRECT(K$2&amp;"[[machine]:[machine]]"),Data[[Machine]:[Machine]])</f>
        <v>#REF!</v>
      </c>
      <c r="L4" s="22" t="e">
        <f ca="1">SUMIFS(INDIRECT(L$2&amp;"[[NBR d''heures de panne]:[NBR d''heures de panne]]"),INDIRECT(L$2&amp;"[[machine]:[machine]]"),Data[[Machine]:[Machine]])</f>
        <v>#REF!</v>
      </c>
      <c r="M4" s="22" t="e">
        <f ca="1">SUMIFS(INDIRECT(M$2&amp;"[[NBR d''heures de panne]:[NBR d''heures de panne]]"),INDIRECT(M$2&amp;"[[machine]:[machine]]"),Data[[Machine]:[Machine]])</f>
        <v>#REF!</v>
      </c>
      <c r="N4" s="17"/>
      <c r="O4" s="17"/>
      <c r="P4" s="17"/>
    </row>
    <row r="5" spans="1:16" x14ac:dyDescent="0.25">
      <c r="A5" s="16" t="s">
        <v>20</v>
      </c>
      <c r="B5" s="22">
        <f ca="1">SUMIFS(INDIRECT(B$2&amp;"[[NBR d''heures de panne]:[NBR d''heures de panne]]"),INDIRECT(B$2&amp;"[[machine]:[machine]]"),Data[[Machine]:[Machine]])</f>
        <v>10</v>
      </c>
      <c r="C5" s="22">
        <f ca="1">SUMIFS(INDIRECT(C$2&amp;"[[NBR d''heures de panne]:[NBR d''heures de panne]]"),INDIRECT(C$2&amp;"[[machine]:[machine]]"),Data[[Machine]:[Machine]])</f>
        <v>10</v>
      </c>
      <c r="D5" s="22">
        <f ca="1">SUMIFS(INDIRECT(D$2&amp;"[[NBR d''heures de panne]:[NBR d''heures de panne]]"),INDIRECT(D$2&amp;"[[machine]:[machine]]"),Data[[Machine]:[Machine]])</f>
        <v>10</v>
      </c>
      <c r="E5" s="22" t="e">
        <f ca="1">SUMIFS(INDIRECT(E$2&amp;"[[NBR d''heures de panne]:[NBR d''heures de panne]]"),INDIRECT(E$2&amp;"[[machine]:[machine]]"),Data[[Machine]:[Machine]])</f>
        <v>#REF!</v>
      </c>
      <c r="F5" s="22" t="e">
        <f ca="1">SUMIFS(INDIRECT(F$2&amp;"[[NBR d''heures de panne]:[NBR d''heures de panne]]"),INDIRECT(F$2&amp;"[[machine]:[machine]]"),Data[[Machine]:[Machine]])</f>
        <v>#REF!</v>
      </c>
      <c r="G5" s="22" t="e">
        <f ca="1">SUMIFS(INDIRECT(G$2&amp;"[[NBR d''heures de panne]:[NBR d''heures de panne]]"),INDIRECT(G$2&amp;"[[machine]:[machine]]"),Data[[Machine]:[Machine]])</f>
        <v>#REF!</v>
      </c>
      <c r="H5" s="22" t="e">
        <f ca="1">SUMIFS(INDIRECT(H$2&amp;"[[NBR d''heures de panne]:[NBR d''heures de panne]]"),INDIRECT(H$2&amp;"[[machine]:[machine]]"),Data[[Machine]:[Machine]])</f>
        <v>#REF!</v>
      </c>
      <c r="I5" s="22" t="e">
        <f ca="1">SUMIFS(INDIRECT(I$2&amp;"[[NBR d''heures de panne]:[NBR d''heures de panne]]"),INDIRECT(I$2&amp;"[[machine]:[machine]]"),Data[[Machine]:[Machine]])</f>
        <v>#REF!</v>
      </c>
      <c r="J5" s="22" t="e">
        <f ca="1">SUMIFS(INDIRECT(J$2&amp;"[[NBR d''heures de panne]:[NBR d''heures de panne]]"),INDIRECT(J$2&amp;"[[machine]:[machine]]"),Data[[Machine]:[Machine]])</f>
        <v>#REF!</v>
      </c>
      <c r="K5" s="22" t="e">
        <f ca="1">SUMIFS(INDIRECT(K$2&amp;"[[NBR d''heures de panne]:[NBR d''heures de panne]]"),INDIRECT(K$2&amp;"[[machine]:[machine]]"),Data[[Machine]:[Machine]])</f>
        <v>#REF!</v>
      </c>
      <c r="L5" s="22" t="e">
        <f ca="1">SUMIFS(INDIRECT(L$2&amp;"[[NBR d''heures de panne]:[NBR d''heures de panne]]"),INDIRECT(L$2&amp;"[[machine]:[machine]]"),Data[[Machine]:[Machine]])</f>
        <v>#REF!</v>
      </c>
      <c r="M5" s="22" t="e">
        <f ca="1">SUMIFS(INDIRECT(M$2&amp;"[[NBR d''heures de panne]:[NBR d''heures de panne]]"),INDIRECT(M$2&amp;"[[machine]:[machine]]"),Data[[Machine]:[Machine]])</f>
        <v>#REF!</v>
      </c>
      <c r="N5" s="17"/>
      <c r="O5" s="17"/>
      <c r="P5" s="17"/>
    </row>
    <row r="6" spans="1:16" x14ac:dyDescent="0.25">
      <c r="A6" s="16" t="s">
        <v>21</v>
      </c>
      <c r="B6" s="22">
        <f ca="1">SUMIFS(INDIRECT(B$2&amp;"[[NBR d''heures de panne]:[NBR d''heures de panne]]"),INDIRECT(B$2&amp;"[[machine]:[machine]]"),Data[[Machine]:[Machine]])</f>
        <v>0</v>
      </c>
      <c r="C6" s="22">
        <f ca="1">SUMIFS(INDIRECT(C$2&amp;"[[NBR d''heures de panne]:[NBR d''heures de panne]]"),INDIRECT(C$2&amp;"[[machine]:[machine]]"),Data[[Machine]:[Machine]])</f>
        <v>0</v>
      </c>
      <c r="D6" s="22">
        <f ca="1">SUMIFS(INDIRECT(D$2&amp;"[[NBR d''heures de panne]:[NBR d''heures de panne]]"),INDIRECT(D$2&amp;"[[machine]:[machine]]"),Data[[Machine]:[Machine]])</f>
        <v>0</v>
      </c>
      <c r="E6" s="22" t="e">
        <f ca="1">SUMIFS(INDIRECT(E$2&amp;"[[NBR d''heures de panne]:[NBR d''heures de panne]]"),INDIRECT(E$2&amp;"[[machine]:[machine]]"),Data[[Machine]:[Machine]])</f>
        <v>#REF!</v>
      </c>
      <c r="F6" s="22" t="e">
        <f ca="1">SUMIFS(INDIRECT(F$2&amp;"[[NBR d''heures de panne]:[NBR d''heures de panne]]"),INDIRECT(F$2&amp;"[[machine]:[machine]]"),Data[[Machine]:[Machine]])</f>
        <v>#REF!</v>
      </c>
      <c r="G6" s="22" t="e">
        <f ca="1">SUMIFS(INDIRECT(G$2&amp;"[[NBR d''heures de panne]:[NBR d''heures de panne]]"),INDIRECT(G$2&amp;"[[machine]:[machine]]"),Data[[Machine]:[Machine]])</f>
        <v>#REF!</v>
      </c>
      <c r="H6" s="22" t="e">
        <f ca="1">SUMIFS(INDIRECT(H$2&amp;"[[NBR d''heures de panne]:[NBR d''heures de panne]]"),INDIRECT(H$2&amp;"[[machine]:[machine]]"),Data[[Machine]:[Machine]])</f>
        <v>#REF!</v>
      </c>
      <c r="I6" s="22" t="e">
        <f ca="1">SUMIFS(INDIRECT(I$2&amp;"[[NBR d''heures de panne]:[NBR d''heures de panne]]"),INDIRECT(I$2&amp;"[[machine]:[machine]]"),Data[[Machine]:[Machine]])</f>
        <v>#REF!</v>
      </c>
      <c r="J6" s="22" t="e">
        <f ca="1">SUMIFS(INDIRECT(J$2&amp;"[[NBR d''heures de panne]:[NBR d''heures de panne]]"),INDIRECT(J$2&amp;"[[machine]:[machine]]"),Data[[Machine]:[Machine]])</f>
        <v>#REF!</v>
      </c>
      <c r="K6" s="22" t="e">
        <f ca="1">SUMIFS(INDIRECT(K$2&amp;"[[NBR d''heures de panne]:[NBR d''heures de panne]]"),INDIRECT(K$2&amp;"[[machine]:[machine]]"),Data[[Machine]:[Machine]])</f>
        <v>#REF!</v>
      </c>
      <c r="L6" s="22" t="e">
        <f ca="1">SUMIFS(INDIRECT(L$2&amp;"[[NBR d''heures de panne]:[NBR d''heures de panne]]"),INDIRECT(L$2&amp;"[[machine]:[machine]]"),Data[[Machine]:[Machine]])</f>
        <v>#REF!</v>
      </c>
      <c r="M6" s="22" t="e">
        <f ca="1">SUMIFS(INDIRECT(M$2&amp;"[[NBR d''heures de panne]:[NBR d''heures de panne]]"),INDIRECT(M$2&amp;"[[machine]:[machine]]"),Data[[Machine]:[Machine]])</f>
        <v>#REF!</v>
      </c>
      <c r="N6" s="17"/>
      <c r="O6" s="17"/>
      <c r="P6" s="17"/>
    </row>
    <row r="7" spans="1:16" x14ac:dyDescent="0.25">
      <c r="A7" s="16" t="s">
        <v>22</v>
      </c>
      <c r="B7" s="22">
        <f ca="1">SUMIFS(INDIRECT(B$2&amp;"[[NBR d''heures de panne]:[NBR d''heures de panne]]"),INDIRECT(B$2&amp;"[[machine]:[machine]]"),Data[[Machine]:[Machine]])</f>
        <v>0</v>
      </c>
      <c r="C7" s="22">
        <f ca="1">SUMIFS(INDIRECT(C$2&amp;"[[NBR d''heures de panne]:[NBR d''heures de panne]]"),INDIRECT(C$2&amp;"[[machine]:[machine]]"),Data[[Machine]:[Machine]])</f>
        <v>0</v>
      </c>
      <c r="D7" s="22">
        <f ca="1">SUMIFS(INDIRECT(D$2&amp;"[[NBR d''heures de panne]:[NBR d''heures de panne]]"),INDIRECT(D$2&amp;"[[machine]:[machine]]"),Data[[Machine]:[Machine]])</f>
        <v>0</v>
      </c>
      <c r="E7" s="22" t="e">
        <f ca="1">SUMIFS(INDIRECT(E$2&amp;"[[NBR d''heures de panne]:[NBR d''heures de panne]]"),INDIRECT(E$2&amp;"[[machine]:[machine]]"),Data[[Machine]:[Machine]])</f>
        <v>#REF!</v>
      </c>
      <c r="F7" s="22" t="e">
        <f ca="1">SUMIFS(INDIRECT(F$2&amp;"[[NBR d''heures de panne]:[NBR d''heures de panne]]"),INDIRECT(F$2&amp;"[[machine]:[machine]]"),Data[[Machine]:[Machine]])</f>
        <v>#REF!</v>
      </c>
      <c r="G7" s="22" t="e">
        <f ca="1">SUMIFS(INDIRECT(G$2&amp;"[[NBR d''heures de panne]:[NBR d''heures de panne]]"),INDIRECT(G$2&amp;"[[machine]:[machine]]"),Data[[Machine]:[Machine]])</f>
        <v>#REF!</v>
      </c>
      <c r="H7" s="22" t="e">
        <f ca="1">SUMIFS(INDIRECT(H$2&amp;"[[NBR d''heures de panne]:[NBR d''heures de panne]]"),INDIRECT(H$2&amp;"[[machine]:[machine]]"),Data[[Machine]:[Machine]])</f>
        <v>#REF!</v>
      </c>
      <c r="I7" s="22" t="e">
        <f ca="1">SUMIFS(INDIRECT(I$2&amp;"[[NBR d''heures de panne]:[NBR d''heures de panne]]"),INDIRECT(I$2&amp;"[[machine]:[machine]]"),Data[[Machine]:[Machine]])</f>
        <v>#REF!</v>
      </c>
      <c r="J7" s="22" t="e">
        <f ca="1">SUMIFS(INDIRECT(J$2&amp;"[[NBR d''heures de panne]:[NBR d''heures de panne]]"),INDIRECT(J$2&amp;"[[machine]:[machine]]"),Data[[Machine]:[Machine]])</f>
        <v>#REF!</v>
      </c>
      <c r="K7" s="22" t="e">
        <f ca="1">SUMIFS(INDIRECT(K$2&amp;"[[NBR d''heures de panne]:[NBR d''heures de panne]]"),INDIRECT(K$2&amp;"[[machine]:[machine]]"),Data[[Machine]:[Machine]])</f>
        <v>#REF!</v>
      </c>
      <c r="L7" s="22" t="e">
        <f ca="1">SUMIFS(INDIRECT(L$2&amp;"[[NBR d''heures de panne]:[NBR d''heures de panne]]"),INDIRECT(L$2&amp;"[[machine]:[machine]]"),Data[[Machine]:[Machine]])</f>
        <v>#REF!</v>
      </c>
      <c r="M7" s="22" t="e">
        <f ca="1">SUMIFS(INDIRECT(M$2&amp;"[[NBR d''heures de panne]:[NBR d''heures de panne]]"),INDIRECT(M$2&amp;"[[machine]:[machine]]"),Data[[Machine]:[Machine]])</f>
        <v>#REF!</v>
      </c>
      <c r="N7" s="17"/>
      <c r="O7" s="17"/>
      <c r="P7" s="17"/>
    </row>
    <row r="8" spans="1:16" x14ac:dyDescent="0.25">
      <c r="A8" s="16" t="s">
        <v>23</v>
      </c>
      <c r="B8" s="22">
        <f ca="1">SUMIFS(INDIRECT(B$2&amp;"[[NBR d''heures de panne]:[NBR d''heures de panne]]"),INDIRECT(B$2&amp;"[[machine]:[machine]]"),Data[[Machine]:[Machine]])</f>
        <v>0</v>
      </c>
      <c r="C8" s="22">
        <f ca="1">SUMIFS(INDIRECT(C$2&amp;"[[NBR d''heures de panne]:[NBR d''heures de panne]]"),INDIRECT(C$2&amp;"[[machine]:[machine]]"),Data[[Machine]:[Machine]])</f>
        <v>0</v>
      </c>
      <c r="D8" s="22">
        <f ca="1">SUMIFS(INDIRECT(D$2&amp;"[[NBR d''heures de panne]:[NBR d''heures de panne]]"),INDIRECT(D$2&amp;"[[machine]:[machine]]"),Data[[Machine]:[Machine]])</f>
        <v>0</v>
      </c>
      <c r="E8" s="22" t="e">
        <f ca="1">SUMIFS(INDIRECT(E$2&amp;"[[NBR d''heures de panne]:[NBR d''heures de panne]]"),INDIRECT(E$2&amp;"[[machine]:[machine]]"),Data[[Machine]:[Machine]])</f>
        <v>#REF!</v>
      </c>
      <c r="F8" s="22" t="e">
        <f ca="1">SUMIFS(INDIRECT(F$2&amp;"[[NBR d''heures de panne]:[NBR d''heures de panne]]"),INDIRECT(F$2&amp;"[[machine]:[machine]]"),Data[[Machine]:[Machine]])</f>
        <v>#REF!</v>
      </c>
      <c r="G8" s="22" t="e">
        <f ca="1">SUMIFS(INDIRECT(G$2&amp;"[[NBR d''heures de panne]:[NBR d''heures de panne]]"),INDIRECT(G$2&amp;"[[machine]:[machine]]"),Data[[Machine]:[Machine]])</f>
        <v>#REF!</v>
      </c>
      <c r="H8" s="22" t="e">
        <f ca="1">SUMIFS(INDIRECT(H$2&amp;"[[NBR d''heures de panne]:[NBR d''heures de panne]]"),INDIRECT(H$2&amp;"[[machine]:[machine]]"),Data[[Machine]:[Machine]])</f>
        <v>#REF!</v>
      </c>
      <c r="I8" s="22" t="e">
        <f ca="1">SUMIFS(INDIRECT(I$2&amp;"[[NBR d''heures de panne]:[NBR d''heures de panne]]"),INDIRECT(I$2&amp;"[[machine]:[machine]]"),Data[[Machine]:[Machine]])</f>
        <v>#REF!</v>
      </c>
      <c r="J8" s="22" t="e">
        <f ca="1">SUMIFS(INDIRECT(J$2&amp;"[[NBR d''heures de panne]:[NBR d''heures de panne]]"),INDIRECT(J$2&amp;"[[machine]:[machine]]"),Data[[Machine]:[Machine]])</f>
        <v>#REF!</v>
      </c>
      <c r="K8" s="22" t="e">
        <f ca="1">SUMIFS(INDIRECT(K$2&amp;"[[NBR d''heures de panne]:[NBR d''heures de panne]]"),INDIRECT(K$2&amp;"[[machine]:[machine]]"),Data[[Machine]:[Machine]])</f>
        <v>#REF!</v>
      </c>
      <c r="L8" s="22" t="e">
        <f ca="1">SUMIFS(INDIRECT(L$2&amp;"[[NBR d''heures de panne]:[NBR d''heures de panne]]"),INDIRECT(L$2&amp;"[[machine]:[machine]]"),Data[[Machine]:[Machine]])</f>
        <v>#REF!</v>
      </c>
      <c r="M8" s="22" t="e">
        <f ca="1">SUMIFS(INDIRECT(M$2&amp;"[[NBR d''heures de panne]:[NBR d''heures de panne]]"),INDIRECT(M$2&amp;"[[machine]:[machine]]"),Data[[Machine]:[Machine]])</f>
        <v>#REF!</v>
      </c>
      <c r="N8" s="17"/>
      <c r="O8" s="17"/>
      <c r="P8" s="17"/>
    </row>
    <row r="9" spans="1:16" x14ac:dyDescent="0.25">
      <c r="A9" s="16" t="s">
        <v>24</v>
      </c>
      <c r="B9" s="22">
        <f ca="1">SUMIFS(INDIRECT(B$2&amp;"[[NBR d''heures de panne]:[NBR d''heures de panne]]"),INDIRECT(B$2&amp;"[[machine]:[machine]]"),Data[[Machine]:[Machine]])</f>
        <v>0</v>
      </c>
      <c r="C9" s="22">
        <f ca="1">SUMIFS(INDIRECT(C$2&amp;"[[NBR d''heures de panne]:[NBR d''heures de panne]]"),INDIRECT(C$2&amp;"[[machine]:[machine]]"),Data[[Machine]:[Machine]])</f>
        <v>0</v>
      </c>
      <c r="D9" s="22">
        <f ca="1">SUMIFS(INDIRECT(D$2&amp;"[[NBR d''heures de panne]:[NBR d''heures de panne]]"),INDIRECT(D$2&amp;"[[machine]:[machine]]"),Data[[Machine]:[Machine]])</f>
        <v>0</v>
      </c>
      <c r="E9" s="22" t="e">
        <f ca="1">SUMIFS(INDIRECT(E$2&amp;"[[NBR d''heures de panne]:[NBR d''heures de panne]]"),INDIRECT(E$2&amp;"[[machine]:[machine]]"),Data[[Machine]:[Machine]])</f>
        <v>#REF!</v>
      </c>
      <c r="F9" s="22" t="e">
        <f ca="1">SUMIFS(INDIRECT(F$2&amp;"[[NBR d''heures de panne]:[NBR d''heures de panne]]"),INDIRECT(F$2&amp;"[[machine]:[machine]]"),Data[[Machine]:[Machine]])</f>
        <v>#REF!</v>
      </c>
      <c r="G9" s="22" t="e">
        <f ca="1">SUMIFS(INDIRECT(G$2&amp;"[[NBR d''heures de panne]:[NBR d''heures de panne]]"),INDIRECT(G$2&amp;"[[machine]:[machine]]"),Data[[Machine]:[Machine]])</f>
        <v>#REF!</v>
      </c>
      <c r="H9" s="22" t="e">
        <f ca="1">SUMIFS(INDIRECT(H$2&amp;"[[NBR d''heures de panne]:[NBR d''heures de panne]]"),INDIRECT(H$2&amp;"[[machine]:[machine]]"),Data[[Machine]:[Machine]])</f>
        <v>#REF!</v>
      </c>
      <c r="I9" s="22" t="e">
        <f ca="1">SUMIFS(INDIRECT(I$2&amp;"[[NBR d''heures de panne]:[NBR d''heures de panne]]"),INDIRECT(I$2&amp;"[[machine]:[machine]]"),Data[[Machine]:[Machine]])</f>
        <v>#REF!</v>
      </c>
      <c r="J9" s="22" t="e">
        <f ca="1">SUMIFS(INDIRECT(J$2&amp;"[[NBR d''heures de panne]:[NBR d''heures de panne]]"),INDIRECT(J$2&amp;"[[machine]:[machine]]"),Data[[Machine]:[Machine]])</f>
        <v>#REF!</v>
      </c>
      <c r="K9" s="22" t="e">
        <f ca="1">SUMIFS(INDIRECT(K$2&amp;"[[NBR d''heures de panne]:[NBR d''heures de panne]]"),INDIRECT(K$2&amp;"[[machine]:[machine]]"),Data[[Machine]:[Machine]])</f>
        <v>#REF!</v>
      </c>
      <c r="L9" s="22" t="e">
        <f ca="1">SUMIFS(INDIRECT(L$2&amp;"[[NBR d''heures de panne]:[NBR d''heures de panne]]"),INDIRECT(L$2&amp;"[[machine]:[machine]]"),Data[[Machine]:[Machine]])</f>
        <v>#REF!</v>
      </c>
      <c r="M9" s="22" t="e">
        <f ca="1">SUMIFS(INDIRECT(M$2&amp;"[[NBR d''heures de panne]:[NBR d''heures de panne]]"),INDIRECT(M$2&amp;"[[machine]:[machine]]"),Data[[Machine]:[Machine]])</f>
        <v>#REF!</v>
      </c>
      <c r="N9" s="17"/>
      <c r="O9" s="17"/>
      <c r="P9" s="17"/>
    </row>
    <row r="10" spans="1:16" x14ac:dyDescent="0.25">
      <c r="A10" s="16" t="s">
        <v>25</v>
      </c>
      <c r="B10" s="22">
        <f ca="1">SUMIFS(INDIRECT(B$2&amp;"[[NBR d''heures de panne]:[NBR d''heures de panne]]"),INDIRECT(B$2&amp;"[[machine]:[machine]]"),Data[[Machine]:[Machine]])</f>
        <v>0</v>
      </c>
      <c r="C10" s="22">
        <f ca="1">SUMIFS(INDIRECT(C$2&amp;"[[NBR d''heures de panne]:[NBR d''heures de panne]]"),INDIRECT(C$2&amp;"[[machine]:[machine]]"),Data[[Machine]:[Machine]])</f>
        <v>0</v>
      </c>
      <c r="D10" s="22">
        <f ca="1">SUMIFS(INDIRECT(D$2&amp;"[[NBR d''heures de panne]:[NBR d''heures de panne]]"),INDIRECT(D$2&amp;"[[machine]:[machine]]"),Data[[Machine]:[Machine]])</f>
        <v>0</v>
      </c>
      <c r="E10" s="22" t="e">
        <f ca="1">SUMIFS(INDIRECT(E$2&amp;"[[NBR d''heures de panne]:[NBR d''heures de panne]]"),INDIRECT(E$2&amp;"[[machine]:[machine]]"),Data[[Machine]:[Machine]])</f>
        <v>#REF!</v>
      </c>
      <c r="F10" s="22" t="e">
        <f ca="1">SUMIFS(INDIRECT(F$2&amp;"[[NBR d''heures de panne]:[NBR d''heures de panne]]"),INDIRECT(F$2&amp;"[[machine]:[machine]]"),Data[[Machine]:[Machine]])</f>
        <v>#REF!</v>
      </c>
      <c r="G10" s="22" t="e">
        <f ca="1">SUMIFS(INDIRECT(G$2&amp;"[[NBR d''heures de panne]:[NBR d''heures de panne]]"),INDIRECT(G$2&amp;"[[machine]:[machine]]"),Data[[Machine]:[Machine]])</f>
        <v>#REF!</v>
      </c>
      <c r="H10" s="22" t="e">
        <f ca="1">SUMIFS(INDIRECT(H$2&amp;"[[NBR d''heures de panne]:[NBR d''heures de panne]]"),INDIRECT(H$2&amp;"[[machine]:[machine]]"),Data[[Machine]:[Machine]])</f>
        <v>#REF!</v>
      </c>
      <c r="I10" s="22" t="e">
        <f ca="1">SUMIFS(INDIRECT(I$2&amp;"[[NBR d''heures de panne]:[NBR d''heures de panne]]"),INDIRECT(I$2&amp;"[[machine]:[machine]]"),Data[[Machine]:[Machine]])</f>
        <v>#REF!</v>
      </c>
      <c r="J10" s="22" t="e">
        <f ca="1">SUMIFS(INDIRECT(J$2&amp;"[[NBR d''heures de panne]:[NBR d''heures de panne]]"),INDIRECT(J$2&amp;"[[machine]:[machine]]"),Data[[Machine]:[Machine]])</f>
        <v>#REF!</v>
      </c>
      <c r="K10" s="22" t="e">
        <f ca="1">SUMIFS(INDIRECT(K$2&amp;"[[NBR d''heures de panne]:[NBR d''heures de panne]]"),INDIRECT(K$2&amp;"[[machine]:[machine]]"),Data[[Machine]:[Machine]])</f>
        <v>#REF!</v>
      </c>
      <c r="L10" s="22" t="e">
        <f ca="1">SUMIFS(INDIRECT(L$2&amp;"[[NBR d''heures de panne]:[NBR d''heures de panne]]"),INDIRECT(L$2&amp;"[[machine]:[machine]]"),Data[[Machine]:[Machine]])</f>
        <v>#REF!</v>
      </c>
      <c r="M10" s="22" t="e">
        <f ca="1">SUMIFS(INDIRECT(M$2&amp;"[[NBR d''heures de panne]:[NBR d''heures de panne]]"),INDIRECT(M$2&amp;"[[machine]:[machine]]"),Data[[Machine]:[Machine]])</f>
        <v>#REF!</v>
      </c>
      <c r="N10" s="17"/>
      <c r="O10" s="17"/>
      <c r="P10" s="17"/>
    </row>
    <row r="11" spans="1:16" x14ac:dyDescent="0.25">
      <c r="A11" s="16" t="s">
        <v>26</v>
      </c>
      <c r="B11" s="22">
        <f ca="1">SUMIFS(INDIRECT(B$2&amp;"[[NBR d''heures de panne]:[NBR d''heures de panne]]"),INDIRECT(B$2&amp;"[[machine]:[machine]]"),Data[[Machine]:[Machine]])</f>
        <v>0</v>
      </c>
      <c r="C11" s="22">
        <f ca="1">SUMIFS(INDIRECT(C$2&amp;"[[NBR d''heures de panne]:[NBR d''heures de panne]]"),INDIRECT(C$2&amp;"[[machine]:[machine]]"),Data[[Machine]:[Machine]])</f>
        <v>0</v>
      </c>
      <c r="D11" s="22">
        <f ca="1">SUMIFS(INDIRECT(D$2&amp;"[[NBR d''heures de panne]:[NBR d''heures de panne]]"),INDIRECT(D$2&amp;"[[machine]:[machine]]"),Data[[Machine]:[Machine]])</f>
        <v>0</v>
      </c>
      <c r="E11" s="22" t="e">
        <f ca="1">SUMIFS(INDIRECT(E$2&amp;"[[NBR d''heures de panne]:[NBR d''heures de panne]]"),INDIRECT(E$2&amp;"[[machine]:[machine]]"),Data[[Machine]:[Machine]])</f>
        <v>#REF!</v>
      </c>
      <c r="F11" s="22" t="e">
        <f ca="1">SUMIFS(INDIRECT(F$2&amp;"[[NBR d''heures de panne]:[NBR d''heures de panne]]"),INDIRECT(F$2&amp;"[[machine]:[machine]]"),Data[[Machine]:[Machine]])</f>
        <v>#REF!</v>
      </c>
      <c r="G11" s="22" t="e">
        <f ca="1">SUMIFS(INDIRECT(G$2&amp;"[[NBR d''heures de panne]:[NBR d''heures de panne]]"),INDIRECT(G$2&amp;"[[machine]:[machine]]"),Data[[Machine]:[Machine]])</f>
        <v>#REF!</v>
      </c>
      <c r="H11" s="22" t="e">
        <f ca="1">SUMIFS(INDIRECT(H$2&amp;"[[NBR d''heures de panne]:[NBR d''heures de panne]]"),INDIRECT(H$2&amp;"[[machine]:[machine]]"),Data[[Machine]:[Machine]])</f>
        <v>#REF!</v>
      </c>
      <c r="I11" s="22" t="e">
        <f ca="1">SUMIFS(INDIRECT(I$2&amp;"[[NBR d''heures de panne]:[NBR d''heures de panne]]"),INDIRECT(I$2&amp;"[[machine]:[machine]]"),Data[[Machine]:[Machine]])</f>
        <v>#REF!</v>
      </c>
      <c r="J11" s="22" t="e">
        <f ca="1">SUMIFS(INDIRECT(J$2&amp;"[[NBR d''heures de panne]:[NBR d''heures de panne]]"),INDIRECT(J$2&amp;"[[machine]:[machine]]"),Data[[Machine]:[Machine]])</f>
        <v>#REF!</v>
      </c>
      <c r="K11" s="22" t="e">
        <f ca="1">SUMIFS(INDIRECT(K$2&amp;"[[NBR d''heures de panne]:[NBR d''heures de panne]]"),INDIRECT(K$2&amp;"[[machine]:[machine]]"),Data[[Machine]:[Machine]])</f>
        <v>#REF!</v>
      </c>
      <c r="L11" s="22" t="e">
        <f ca="1">SUMIFS(INDIRECT(L$2&amp;"[[NBR d''heures de panne]:[NBR d''heures de panne]]"),INDIRECT(L$2&amp;"[[machine]:[machine]]"),Data[[Machine]:[Machine]])</f>
        <v>#REF!</v>
      </c>
      <c r="M11" s="22" t="e">
        <f ca="1">SUMIFS(INDIRECT(M$2&amp;"[[NBR d''heures de panne]:[NBR d''heures de panne]]"),INDIRECT(M$2&amp;"[[machine]:[machine]]"),Data[[Machine]:[Machine]])</f>
        <v>#REF!</v>
      </c>
      <c r="N11" s="17"/>
      <c r="O11" s="17"/>
      <c r="P11" s="17"/>
    </row>
    <row r="12" spans="1:16" x14ac:dyDescent="0.25">
      <c r="A12" s="16" t="s">
        <v>27</v>
      </c>
      <c r="B12" s="22">
        <f ca="1">SUMIFS(INDIRECT(B$2&amp;"[[NBR d''heures de panne]:[NBR d''heures de panne]]"),INDIRECT(B$2&amp;"[[machine]:[machine]]"),Data[[Machine]:[Machine]])</f>
        <v>0</v>
      </c>
      <c r="C12" s="22">
        <f ca="1">SUMIFS(INDIRECT(C$2&amp;"[[NBR d''heures de panne]:[NBR d''heures de panne]]"),INDIRECT(C$2&amp;"[[machine]:[machine]]"),Data[[Machine]:[Machine]])</f>
        <v>0</v>
      </c>
      <c r="D12" s="22">
        <f ca="1">SUMIFS(INDIRECT(D$2&amp;"[[NBR d''heures de panne]:[NBR d''heures de panne]]"),INDIRECT(D$2&amp;"[[machine]:[machine]]"),Data[[Machine]:[Machine]])</f>
        <v>0</v>
      </c>
      <c r="E12" s="22" t="e">
        <f ca="1">SUMIFS(INDIRECT(E$2&amp;"[[NBR d''heures de panne]:[NBR d''heures de panne]]"),INDIRECT(E$2&amp;"[[machine]:[machine]]"),Data[[Machine]:[Machine]])</f>
        <v>#REF!</v>
      </c>
      <c r="F12" s="22" t="e">
        <f ca="1">SUMIFS(INDIRECT(F$2&amp;"[[NBR d''heures de panne]:[NBR d''heures de panne]]"),INDIRECT(F$2&amp;"[[machine]:[machine]]"),Data[[Machine]:[Machine]])</f>
        <v>#REF!</v>
      </c>
      <c r="G12" s="22" t="e">
        <f ca="1">SUMIFS(INDIRECT(G$2&amp;"[[NBR d''heures de panne]:[NBR d''heures de panne]]"),INDIRECT(G$2&amp;"[[machine]:[machine]]"),Data[[Machine]:[Machine]])</f>
        <v>#REF!</v>
      </c>
      <c r="H12" s="22" t="e">
        <f ca="1">SUMIFS(INDIRECT(H$2&amp;"[[NBR d''heures de panne]:[NBR d''heures de panne]]"),INDIRECT(H$2&amp;"[[machine]:[machine]]"),Data[[Machine]:[Machine]])</f>
        <v>#REF!</v>
      </c>
      <c r="I12" s="22" t="e">
        <f ca="1">SUMIFS(INDIRECT(I$2&amp;"[[NBR d''heures de panne]:[NBR d''heures de panne]]"),INDIRECT(I$2&amp;"[[machine]:[machine]]"),Data[[Machine]:[Machine]])</f>
        <v>#REF!</v>
      </c>
      <c r="J12" s="22" t="e">
        <f ca="1">SUMIFS(INDIRECT(J$2&amp;"[[NBR d''heures de panne]:[NBR d''heures de panne]]"),INDIRECT(J$2&amp;"[[machine]:[machine]]"),Data[[Machine]:[Machine]])</f>
        <v>#REF!</v>
      </c>
      <c r="K12" s="22" t="e">
        <f ca="1">SUMIFS(INDIRECT(K$2&amp;"[[NBR d''heures de panne]:[NBR d''heures de panne]]"),INDIRECT(K$2&amp;"[[machine]:[machine]]"),Data[[Machine]:[Machine]])</f>
        <v>#REF!</v>
      </c>
      <c r="L12" s="22" t="e">
        <f ca="1">SUMIFS(INDIRECT(L$2&amp;"[[NBR d''heures de panne]:[NBR d''heures de panne]]"),INDIRECT(L$2&amp;"[[machine]:[machine]]"),Data[[Machine]:[Machine]])</f>
        <v>#REF!</v>
      </c>
      <c r="M12" s="22" t="e">
        <f ca="1">SUMIFS(INDIRECT(M$2&amp;"[[NBR d''heures de panne]:[NBR d''heures de panne]]"),INDIRECT(M$2&amp;"[[machine]:[machine]]"),Data[[Machine]:[Machine]])</f>
        <v>#REF!</v>
      </c>
      <c r="N12" s="17"/>
      <c r="O12" s="17"/>
      <c r="P12" s="17"/>
    </row>
    <row r="13" spans="1:16" x14ac:dyDescent="0.25">
      <c r="A13" s="16" t="s">
        <v>28</v>
      </c>
      <c r="B13" s="22">
        <f ca="1">SUMIFS(INDIRECT(B$2&amp;"[[NBR d''heures de panne]:[NBR d''heures de panne]]"),INDIRECT(B$2&amp;"[[machine]:[machine]]"),Data[[Machine]:[Machine]])</f>
        <v>0</v>
      </c>
      <c r="C13" s="22">
        <f ca="1">SUMIFS(INDIRECT(C$2&amp;"[[NBR d''heures de panne]:[NBR d''heures de panne]]"),INDIRECT(C$2&amp;"[[machine]:[machine]]"),Data[[Machine]:[Machine]])</f>
        <v>0</v>
      </c>
      <c r="D13" s="22">
        <f ca="1">SUMIFS(INDIRECT(D$2&amp;"[[NBR d''heures de panne]:[NBR d''heures de panne]]"),INDIRECT(D$2&amp;"[[machine]:[machine]]"),Data[[Machine]:[Machine]])</f>
        <v>0</v>
      </c>
      <c r="E13" s="22" t="e">
        <f ca="1">SUMIFS(INDIRECT(E$2&amp;"[[NBR d''heures de panne]:[NBR d''heures de panne]]"),INDIRECT(E$2&amp;"[[machine]:[machine]]"),Data[[Machine]:[Machine]])</f>
        <v>#REF!</v>
      </c>
      <c r="F13" s="22" t="e">
        <f ca="1">SUMIFS(INDIRECT(F$2&amp;"[[NBR d''heures de panne]:[NBR d''heures de panne]]"),INDIRECT(F$2&amp;"[[machine]:[machine]]"),Data[[Machine]:[Machine]])</f>
        <v>#REF!</v>
      </c>
      <c r="G13" s="22" t="e">
        <f ca="1">SUMIFS(INDIRECT(G$2&amp;"[[NBR d''heures de panne]:[NBR d''heures de panne]]"),INDIRECT(G$2&amp;"[[machine]:[machine]]"),Data[[Machine]:[Machine]])</f>
        <v>#REF!</v>
      </c>
      <c r="H13" s="22" t="e">
        <f ca="1">SUMIFS(INDIRECT(H$2&amp;"[[NBR d''heures de panne]:[NBR d''heures de panne]]"),INDIRECT(H$2&amp;"[[machine]:[machine]]"),Data[[Machine]:[Machine]])</f>
        <v>#REF!</v>
      </c>
      <c r="I13" s="22" t="e">
        <f ca="1">SUMIFS(INDIRECT(I$2&amp;"[[NBR d''heures de panne]:[NBR d''heures de panne]]"),INDIRECT(I$2&amp;"[[machine]:[machine]]"),Data[[Machine]:[Machine]])</f>
        <v>#REF!</v>
      </c>
      <c r="J13" s="22" t="e">
        <f ca="1">SUMIFS(INDIRECT(J$2&amp;"[[NBR d''heures de panne]:[NBR d''heures de panne]]"),INDIRECT(J$2&amp;"[[machine]:[machine]]"),Data[[Machine]:[Machine]])</f>
        <v>#REF!</v>
      </c>
      <c r="K13" s="22" t="e">
        <f ca="1">SUMIFS(INDIRECT(K$2&amp;"[[NBR d''heures de panne]:[NBR d''heures de panne]]"),INDIRECT(K$2&amp;"[[machine]:[machine]]"),Data[[Machine]:[Machine]])</f>
        <v>#REF!</v>
      </c>
      <c r="L13" s="22" t="e">
        <f ca="1">SUMIFS(INDIRECT(L$2&amp;"[[NBR d''heures de panne]:[NBR d''heures de panne]]"),INDIRECT(L$2&amp;"[[machine]:[machine]]"),Data[[Machine]:[Machine]])</f>
        <v>#REF!</v>
      </c>
      <c r="M13" s="22" t="e">
        <f ca="1">SUMIFS(INDIRECT(M$2&amp;"[[NBR d''heures de panne]:[NBR d''heures de panne]]"),INDIRECT(M$2&amp;"[[machine]:[machine]]"),Data[[Machine]:[Machine]])</f>
        <v>#REF!</v>
      </c>
      <c r="N13" s="17"/>
      <c r="O13" s="17"/>
      <c r="P13" s="17"/>
    </row>
    <row r="14" spans="1:16" x14ac:dyDescent="0.25">
      <c r="A14" s="16" t="s">
        <v>29</v>
      </c>
      <c r="B14" s="22">
        <f ca="1">SUMIFS(INDIRECT(B$2&amp;"[[NBR d''heures de panne]:[NBR d''heures de panne]]"),INDIRECT(B$2&amp;"[[machine]:[machine]]"),Data[[Machine]:[Machine]])</f>
        <v>0</v>
      </c>
      <c r="C14" s="22">
        <f ca="1">SUMIFS(INDIRECT(C$2&amp;"[[NBR d''heures de panne]:[NBR d''heures de panne]]"),INDIRECT(C$2&amp;"[[machine]:[machine]]"),Data[[Machine]:[Machine]])</f>
        <v>0</v>
      </c>
      <c r="D14" s="22">
        <f ca="1">SUMIFS(INDIRECT(D$2&amp;"[[NBR d''heures de panne]:[NBR d''heures de panne]]"),INDIRECT(D$2&amp;"[[machine]:[machine]]"),Data[[Machine]:[Machine]])</f>
        <v>0</v>
      </c>
      <c r="E14" s="22" t="e">
        <f ca="1">SUMIFS(INDIRECT(E$2&amp;"[[NBR d''heures de panne]:[NBR d''heures de panne]]"),INDIRECT(E$2&amp;"[[machine]:[machine]]"),Data[[Machine]:[Machine]])</f>
        <v>#REF!</v>
      </c>
      <c r="F14" s="22" t="e">
        <f ca="1">SUMIFS(INDIRECT(F$2&amp;"[[NBR d''heures de panne]:[NBR d''heures de panne]]"),INDIRECT(F$2&amp;"[[machine]:[machine]]"),Data[[Machine]:[Machine]])</f>
        <v>#REF!</v>
      </c>
      <c r="G14" s="22" t="e">
        <f ca="1">SUMIFS(INDIRECT(G$2&amp;"[[NBR d''heures de panne]:[NBR d''heures de panne]]"),INDIRECT(G$2&amp;"[[machine]:[machine]]"),Data[[Machine]:[Machine]])</f>
        <v>#REF!</v>
      </c>
      <c r="H14" s="22" t="e">
        <f ca="1">SUMIFS(INDIRECT(H$2&amp;"[[NBR d''heures de panne]:[NBR d''heures de panne]]"),INDIRECT(H$2&amp;"[[machine]:[machine]]"),Data[[Machine]:[Machine]])</f>
        <v>#REF!</v>
      </c>
      <c r="I14" s="22" t="e">
        <f ca="1">SUMIFS(INDIRECT(I$2&amp;"[[NBR d''heures de panne]:[NBR d''heures de panne]]"),INDIRECT(I$2&amp;"[[machine]:[machine]]"),Data[[Machine]:[Machine]])</f>
        <v>#REF!</v>
      </c>
      <c r="J14" s="22" t="e">
        <f ca="1">SUMIFS(INDIRECT(J$2&amp;"[[NBR d''heures de panne]:[NBR d''heures de panne]]"),INDIRECT(J$2&amp;"[[machine]:[machine]]"),Data[[Machine]:[Machine]])</f>
        <v>#REF!</v>
      </c>
      <c r="K14" s="22" t="e">
        <f ca="1">SUMIFS(INDIRECT(K$2&amp;"[[NBR d''heures de panne]:[NBR d''heures de panne]]"),INDIRECT(K$2&amp;"[[machine]:[machine]]"),Data[[Machine]:[Machine]])</f>
        <v>#REF!</v>
      </c>
      <c r="L14" s="22" t="e">
        <f ca="1">SUMIFS(INDIRECT(L$2&amp;"[[NBR d''heures de panne]:[NBR d''heures de panne]]"),INDIRECT(L$2&amp;"[[machine]:[machine]]"),Data[[Machine]:[Machine]])</f>
        <v>#REF!</v>
      </c>
      <c r="M14" s="22" t="e">
        <f ca="1">SUMIFS(INDIRECT(M$2&amp;"[[NBR d''heures de panne]:[NBR d''heures de panne]]"),INDIRECT(M$2&amp;"[[machine]:[machine]]"),Data[[Machine]:[Machine]])</f>
        <v>#REF!</v>
      </c>
      <c r="N14" s="17"/>
      <c r="O14" s="17"/>
      <c r="P14" s="17"/>
    </row>
    <row r="15" spans="1:16" x14ac:dyDescent="0.25">
      <c r="A15" s="16" t="s">
        <v>30</v>
      </c>
      <c r="B15" s="22">
        <f ca="1">SUMIFS(INDIRECT(B$2&amp;"[[NBR d''heures de panne]:[NBR d''heures de panne]]"),INDIRECT(B$2&amp;"[[machine]:[machine]]"),Data[[Machine]:[Machine]])</f>
        <v>0</v>
      </c>
      <c r="C15" s="22">
        <f ca="1">SUMIFS(INDIRECT(C$2&amp;"[[NBR d''heures de panne]:[NBR d''heures de panne]]"),INDIRECT(C$2&amp;"[[machine]:[machine]]"),Data[[Machine]:[Machine]])</f>
        <v>0</v>
      </c>
      <c r="D15" s="22">
        <f ca="1">SUMIFS(INDIRECT(D$2&amp;"[[NBR d''heures de panne]:[NBR d''heures de panne]]"),INDIRECT(D$2&amp;"[[machine]:[machine]]"),Data[[Machine]:[Machine]])</f>
        <v>0</v>
      </c>
      <c r="E15" s="22" t="e">
        <f ca="1">SUMIFS(INDIRECT(E$2&amp;"[[NBR d''heures de panne]:[NBR d''heures de panne]]"),INDIRECT(E$2&amp;"[[machine]:[machine]]"),Data[[Machine]:[Machine]])</f>
        <v>#REF!</v>
      </c>
      <c r="F15" s="22" t="e">
        <f ca="1">SUMIFS(INDIRECT(F$2&amp;"[[NBR d''heures de panne]:[NBR d''heures de panne]]"),INDIRECT(F$2&amp;"[[machine]:[machine]]"),Data[[Machine]:[Machine]])</f>
        <v>#REF!</v>
      </c>
      <c r="G15" s="22" t="e">
        <f ca="1">SUMIFS(INDIRECT(G$2&amp;"[[NBR d''heures de panne]:[NBR d''heures de panne]]"),INDIRECT(G$2&amp;"[[machine]:[machine]]"),Data[[Machine]:[Machine]])</f>
        <v>#REF!</v>
      </c>
      <c r="H15" s="22" t="e">
        <f ca="1">SUMIFS(INDIRECT(H$2&amp;"[[NBR d''heures de panne]:[NBR d''heures de panne]]"),INDIRECT(H$2&amp;"[[machine]:[machine]]"),Data[[Machine]:[Machine]])</f>
        <v>#REF!</v>
      </c>
      <c r="I15" s="22" t="e">
        <f ca="1">SUMIFS(INDIRECT(I$2&amp;"[[NBR d''heures de panne]:[NBR d''heures de panne]]"),INDIRECT(I$2&amp;"[[machine]:[machine]]"),Data[[Machine]:[Machine]])</f>
        <v>#REF!</v>
      </c>
      <c r="J15" s="22" t="e">
        <f ca="1">SUMIFS(INDIRECT(J$2&amp;"[[NBR d''heures de panne]:[NBR d''heures de panne]]"),INDIRECT(J$2&amp;"[[machine]:[machine]]"),Data[[Machine]:[Machine]])</f>
        <v>#REF!</v>
      </c>
      <c r="K15" s="22" t="e">
        <f ca="1">SUMIFS(INDIRECT(K$2&amp;"[[NBR d''heures de panne]:[NBR d''heures de panne]]"),INDIRECT(K$2&amp;"[[machine]:[machine]]"),Data[[Machine]:[Machine]])</f>
        <v>#REF!</v>
      </c>
      <c r="L15" s="22" t="e">
        <f ca="1">SUMIFS(INDIRECT(L$2&amp;"[[NBR d''heures de panne]:[NBR d''heures de panne]]"),INDIRECT(L$2&amp;"[[machine]:[machine]]"),Data[[Machine]:[Machine]])</f>
        <v>#REF!</v>
      </c>
      <c r="M15" s="22" t="e">
        <f ca="1">SUMIFS(INDIRECT(M$2&amp;"[[NBR d''heures de panne]:[NBR d''heures de panne]]"),INDIRECT(M$2&amp;"[[machine]:[machine]]"),Data[[Machine]:[Machine]])</f>
        <v>#REF!</v>
      </c>
      <c r="N15" s="17"/>
      <c r="O15" s="17"/>
      <c r="P15" s="17"/>
    </row>
    <row r="16" spans="1:16" x14ac:dyDescent="0.25">
      <c r="A16" s="16" t="s">
        <v>31</v>
      </c>
      <c r="B16" s="22">
        <f ca="1">SUMIFS(INDIRECT(B$2&amp;"[[NBR d''heures de panne]:[NBR d''heures de panne]]"),INDIRECT(B$2&amp;"[[machine]:[machine]]"),Data[[Machine]:[Machine]])</f>
        <v>0</v>
      </c>
      <c r="C16" s="22">
        <f ca="1">SUMIFS(INDIRECT(C$2&amp;"[[NBR d''heures de panne]:[NBR d''heures de panne]]"),INDIRECT(C$2&amp;"[[machine]:[machine]]"),Data[[Machine]:[Machine]])</f>
        <v>0</v>
      </c>
      <c r="D16" s="22">
        <f ca="1">SUMIFS(INDIRECT(D$2&amp;"[[NBR d''heures de panne]:[NBR d''heures de panne]]"),INDIRECT(D$2&amp;"[[machine]:[machine]]"),Data[[Machine]:[Machine]])</f>
        <v>0</v>
      </c>
      <c r="E16" s="22" t="e">
        <f ca="1">SUMIFS(INDIRECT(E$2&amp;"[[NBR d''heures de panne]:[NBR d''heures de panne]]"),INDIRECT(E$2&amp;"[[machine]:[machine]]"),Data[[Machine]:[Machine]])</f>
        <v>#REF!</v>
      </c>
      <c r="F16" s="22" t="e">
        <f ca="1">SUMIFS(INDIRECT(F$2&amp;"[[NBR d''heures de panne]:[NBR d''heures de panne]]"),INDIRECT(F$2&amp;"[[machine]:[machine]]"),Data[[Machine]:[Machine]])</f>
        <v>#REF!</v>
      </c>
      <c r="G16" s="22" t="e">
        <f ca="1">SUMIFS(INDIRECT(G$2&amp;"[[NBR d''heures de panne]:[NBR d''heures de panne]]"),INDIRECT(G$2&amp;"[[machine]:[machine]]"),Data[[Machine]:[Machine]])</f>
        <v>#REF!</v>
      </c>
      <c r="H16" s="22" t="e">
        <f ca="1">SUMIFS(INDIRECT(H$2&amp;"[[NBR d''heures de panne]:[NBR d''heures de panne]]"),INDIRECT(H$2&amp;"[[machine]:[machine]]"),Data[[Machine]:[Machine]])</f>
        <v>#REF!</v>
      </c>
      <c r="I16" s="22" t="e">
        <f ca="1">SUMIFS(INDIRECT(I$2&amp;"[[NBR d''heures de panne]:[NBR d''heures de panne]]"),INDIRECT(I$2&amp;"[[machine]:[machine]]"),Data[[Machine]:[Machine]])</f>
        <v>#REF!</v>
      </c>
      <c r="J16" s="22" t="e">
        <f ca="1">SUMIFS(INDIRECT(J$2&amp;"[[NBR d''heures de panne]:[NBR d''heures de panne]]"),INDIRECT(J$2&amp;"[[machine]:[machine]]"),Data[[Machine]:[Machine]])</f>
        <v>#REF!</v>
      </c>
      <c r="K16" s="22" t="e">
        <f ca="1">SUMIFS(INDIRECT(K$2&amp;"[[NBR d''heures de panne]:[NBR d''heures de panne]]"),INDIRECT(K$2&amp;"[[machine]:[machine]]"),Data[[Machine]:[Machine]])</f>
        <v>#REF!</v>
      </c>
      <c r="L16" s="22" t="e">
        <f ca="1">SUMIFS(INDIRECT(L$2&amp;"[[NBR d''heures de panne]:[NBR d''heures de panne]]"),INDIRECT(L$2&amp;"[[machine]:[machine]]"),Data[[Machine]:[Machine]])</f>
        <v>#REF!</v>
      </c>
      <c r="M16" s="22" t="e">
        <f ca="1">SUMIFS(INDIRECT(M$2&amp;"[[NBR d''heures de panne]:[NBR d''heures de panne]]"),INDIRECT(M$2&amp;"[[machine]:[machine]]"),Data[[Machine]:[Machine]])</f>
        <v>#REF!</v>
      </c>
      <c r="N16" s="17"/>
      <c r="O16" s="17"/>
      <c r="P16" s="17"/>
    </row>
    <row r="17" spans="1:16" x14ac:dyDescent="0.25">
      <c r="A17" s="16" t="s">
        <v>32</v>
      </c>
      <c r="B17" s="22">
        <f ca="1">SUMIFS(INDIRECT(B$2&amp;"[[NBR d''heures de panne]:[NBR d''heures de panne]]"),INDIRECT(B$2&amp;"[[machine]:[machine]]"),Data[[Machine]:[Machine]])</f>
        <v>20</v>
      </c>
      <c r="C17" s="22">
        <f ca="1">SUMIFS(INDIRECT(C$2&amp;"[[NBR d''heures de panne]:[NBR d''heures de panne]]"),INDIRECT(C$2&amp;"[[machine]:[machine]]"),Data[[Machine]:[Machine]])</f>
        <v>15</v>
      </c>
      <c r="D17" s="22">
        <f ca="1">SUMIFS(INDIRECT(D$2&amp;"[[NBR d''heures de panne]:[NBR d''heures de panne]]"),INDIRECT(D$2&amp;"[[machine]:[machine]]"),Data[[Machine]:[Machine]])</f>
        <v>15</v>
      </c>
      <c r="E17" s="22" t="e">
        <f ca="1">SUMIFS(INDIRECT(E$2&amp;"[[NBR d''heures de panne]:[NBR d''heures de panne]]"),INDIRECT(E$2&amp;"[[machine]:[machine]]"),Data[[Machine]:[Machine]])</f>
        <v>#REF!</v>
      </c>
      <c r="F17" s="22" t="e">
        <f ca="1">SUMIFS(INDIRECT(F$2&amp;"[[NBR d''heures de panne]:[NBR d''heures de panne]]"),INDIRECT(F$2&amp;"[[machine]:[machine]]"),Data[[Machine]:[Machine]])</f>
        <v>#REF!</v>
      </c>
      <c r="G17" s="22" t="e">
        <f ca="1">SUMIFS(INDIRECT(G$2&amp;"[[NBR d''heures de panne]:[NBR d''heures de panne]]"),INDIRECT(G$2&amp;"[[machine]:[machine]]"),Data[[Machine]:[Machine]])</f>
        <v>#REF!</v>
      </c>
      <c r="H17" s="22" t="e">
        <f ca="1">SUMIFS(INDIRECT(H$2&amp;"[[NBR d''heures de panne]:[NBR d''heures de panne]]"),INDIRECT(H$2&amp;"[[machine]:[machine]]"),Data[[Machine]:[Machine]])</f>
        <v>#REF!</v>
      </c>
      <c r="I17" s="22" t="e">
        <f ca="1">SUMIFS(INDIRECT(I$2&amp;"[[NBR d''heures de panne]:[NBR d''heures de panne]]"),INDIRECT(I$2&amp;"[[machine]:[machine]]"),Data[[Machine]:[Machine]])</f>
        <v>#REF!</v>
      </c>
      <c r="J17" s="22" t="e">
        <f ca="1">SUMIFS(INDIRECT(J$2&amp;"[[NBR d''heures de panne]:[NBR d''heures de panne]]"),INDIRECT(J$2&amp;"[[machine]:[machine]]"),Data[[Machine]:[Machine]])</f>
        <v>#REF!</v>
      </c>
      <c r="K17" s="22" t="e">
        <f ca="1">SUMIFS(INDIRECT(K$2&amp;"[[NBR d''heures de panne]:[NBR d''heures de panne]]"),INDIRECT(K$2&amp;"[[machine]:[machine]]"),Data[[Machine]:[Machine]])</f>
        <v>#REF!</v>
      </c>
      <c r="L17" s="22" t="e">
        <f ca="1">SUMIFS(INDIRECT(L$2&amp;"[[NBR d''heures de panne]:[NBR d''heures de panne]]"),INDIRECT(L$2&amp;"[[machine]:[machine]]"),Data[[Machine]:[Machine]])</f>
        <v>#REF!</v>
      </c>
      <c r="M17" s="22" t="e">
        <f ca="1">SUMIFS(INDIRECT(M$2&amp;"[[NBR d''heures de panne]:[NBR d''heures de panne]]"),INDIRECT(M$2&amp;"[[machine]:[machine]]"),Data[[Machine]:[Machine]])</f>
        <v>#REF!</v>
      </c>
      <c r="N17" s="17"/>
      <c r="O17" s="17"/>
      <c r="P17" s="17"/>
    </row>
    <row r="18" spans="1:16" x14ac:dyDescent="0.25">
      <c r="A18" s="16" t="s">
        <v>33</v>
      </c>
      <c r="B18" s="22">
        <f ca="1">SUMIFS(INDIRECT(B$2&amp;"[[NBR d''heures de panne]:[NBR d''heures de panne]]"),INDIRECT(B$2&amp;"[[machine]:[machine]]"),Data[[Machine]:[Machine]])</f>
        <v>0</v>
      </c>
      <c r="C18" s="22">
        <f ca="1">SUMIFS(INDIRECT(C$2&amp;"[[NBR d''heures de panne]:[NBR d''heures de panne]]"),INDIRECT(C$2&amp;"[[machine]:[machine]]"),Data[[Machine]:[Machine]])</f>
        <v>0</v>
      </c>
      <c r="D18" s="22">
        <f ca="1">SUMIFS(INDIRECT(D$2&amp;"[[NBR d''heures de panne]:[NBR d''heures de panne]]"),INDIRECT(D$2&amp;"[[machine]:[machine]]"),Data[[Machine]:[Machine]])</f>
        <v>0</v>
      </c>
      <c r="E18" s="22" t="e">
        <f ca="1">SUMIFS(INDIRECT(E$2&amp;"[[NBR d''heures de panne]:[NBR d''heures de panne]]"),INDIRECT(E$2&amp;"[[machine]:[machine]]"),Data[[Machine]:[Machine]])</f>
        <v>#REF!</v>
      </c>
      <c r="F18" s="22" t="e">
        <f ca="1">SUMIFS(INDIRECT(F$2&amp;"[[NBR d''heures de panne]:[NBR d''heures de panne]]"),INDIRECT(F$2&amp;"[[machine]:[machine]]"),Data[[Machine]:[Machine]])</f>
        <v>#REF!</v>
      </c>
      <c r="G18" s="22" t="e">
        <f ca="1">SUMIFS(INDIRECT(G$2&amp;"[[NBR d''heures de panne]:[NBR d''heures de panne]]"),INDIRECT(G$2&amp;"[[machine]:[machine]]"),Data[[Machine]:[Machine]])</f>
        <v>#REF!</v>
      </c>
      <c r="H18" s="22" t="e">
        <f ca="1">SUMIFS(INDIRECT(H$2&amp;"[[NBR d''heures de panne]:[NBR d''heures de panne]]"),INDIRECT(H$2&amp;"[[machine]:[machine]]"),Data[[Machine]:[Machine]])</f>
        <v>#REF!</v>
      </c>
      <c r="I18" s="22" t="e">
        <f ca="1">SUMIFS(INDIRECT(I$2&amp;"[[NBR d''heures de panne]:[NBR d''heures de panne]]"),INDIRECT(I$2&amp;"[[machine]:[machine]]"),Data[[Machine]:[Machine]])</f>
        <v>#REF!</v>
      </c>
      <c r="J18" s="22" t="e">
        <f ca="1">SUMIFS(INDIRECT(J$2&amp;"[[NBR d''heures de panne]:[NBR d''heures de panne]]"),INDIRECT(J$2&amp;"[[machine]:[machine]]"),Data[[Machine]:[Machine]])</f>
        <v>#REF!</v>
      </c>
      <c r="K18" s="22" t="e">
        <f ca="1">SUMIFS(INDIRECT(K$2&amp;"[[NBR d''heures de panne]:[NBR d''heures de panne]]"),INDIRECT(K$2&amp;"[[machine]:[machine]]"),Data[[Machine]:[Machine]])</f>
        <v>#REF!</v>
      </c>
      <c r="L18" s="22" t="e">
        <f ca="1">SUMIFS(INDIRECT(L$2&amp;"[[NBR d''heures de panne]:[NBR d''heures de panne]]"),INDIRECT(L$2&amp;"[[machine]:[machine]]"),Data[[Machine]:[Machine]])</f>
        <v>#REF!</v>
      </c>
      <c r="M18" s="22" t="e">
        <f ca="1">SUMIFS(INDIRECT(M$2&amp;"[[NBR d''heures de panne]:[NBR d''heures de panne]]"),INDIRECT(M$2&amp;"[[machine]:[machine]]"),Data[[Machine]:[Machine]])</f>
        <v>#REF!</v>
      </c>
      <c r="N18" s="17"/>
      <c r="O18" s="17"/>
      <c r="P18" s="17"/>
    </row>
    <row r="19" spans="1:16" x14ac:dyDescent="0.25"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</row>
    <row r="20" spans="1:16" x14ac:dyDescent="0.25"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</row>
    <row r="21" spans="1:16" x14ac:dyDescent="0.25"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16" x14ac:dyDescent="0.25"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</row>
    <row r="23" spans="1:16" x14ac:dyDescent="0.25"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</row>
    <row r="24" spans="1:16" x14ac:dyDescent="0.25"/>
    <row r="25" spans="1:16" x14ac:dyDescent="0.25"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6" x14ac:dyDescent="0.25"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pans="1:16" x14ac:dyDescent="0.25">
      <c r="B27" s="20"/>
    </row>
    <row r="28" spans="1:16" x14ac:dyDescent="0.25"/>
    <row r="29" spans="1:16" x14ac:dyDescent="0.25">
      <c r="C29" s="21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16" x14ac:dyDescent="0.25"/>
    <row r="31" spans="1:16" x14ac:dyDescent="0.25"/>
    <row r="32" spans="1:16" x14ac:dyDescent="0.25"/>
    <row r="33" x14ac:dyDescent="0.25"/>
    <row r="34" x14ac:dyDescent="0.25"/>
    <row r="35" x14ac:dyDescent="0.25"/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/>
  <dimension ref="A1"/>
  <sheetViews>
    <sheetView zoomScale="85" zoomScaleNormal="85" workbookViewId="0">
      <selection activeCell="F28" sqref="F2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</vt:lpstr>
      <vt:lpstr>FEV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DATA</vt:lpstr>
      <vt:lpstr>Synthese</vt:lpstr>
      <vt:lpstr>AOUT!Zone_d_impression</vt:lpstr>
      <vt:lpstr>AVRIL!Zone_d_impression</vt:lpstr>
      <vt:lpstr>DECEMBRE!Zone_d_impression</vt:lpstr>
      <vt:lpstr>FEV!Zone_d_impression</vt:lpstr>
      <vt:lpstr>JANV!Zone_d_impression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Chris_W10</cp:lastModifiedBy>
  <dcterms:created xsi:type="dcterms:W3CDTF">2019-10-23T08:34:36Z</dcterms:created>
  <dcterms:modified xsi:type="dcterms:W3CDTF">2021-09-16T09:31:35Z</dcterms:modified>
</cp:coreProperties>
</file>