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2D99095-0655-4B80-A29F-F0AD7DA6DCB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6" i="1" l="1"/>
  <c r="G16" i="1" s="1"/>
  <c r="D16" i="1"/>
  <c r="H8" i="1"/>
  <c r="H9" i="1"/>
  <c r="G8" i="1"/>
  <c r="G9" i="1"/>
  <c r="G10" i="1"/>
  <c r="G11" i="1"/>
  <c r="H11" i="1" s="1"/>
  <c r="G12" i="1"/>
  <c r="H12" i="1" s="1"/>
  <c r="G13" i="1"/>
  <c r="G14" i="1"/>
  <c r="G15" i="1"/>
  <c r="F8" i="1"/>
  <c r="F16" i="1" s="1"/>
  <c r="F9" i="1"/>
  <c r="F10" i="1"/>
  <c r="F11" i="1"/>
  <c r="F12" i="1"/>
  <c r="F13" i="1"/>
  <c r="F14" i="1"/>
  <c r="F15" i="1"/>
  <c r="C8" i="1"/>
  <c r="C9" i="1" s="1"/>
  <c r="H4" i="1"/>
  <c r="H5" i="1"/>
  <c r="H15" i="1" l="1"/>
  <c r="H10" i="1"/>
  <c r="H14" i="1"/>
  <c r="H13" i="1"/>
  <c r="C10" i="1"/>
  <c r="C11" i="1" l="1"/>
  <c r="C12" i="1" l="1"/>
  <c r="C13" i="1" l="1"/>
  <c r="C14" i="1" l="1"/>
  <c r="C15" i="1" l="1"/>
</calcChain>
</file>

<file path=xl/sharedStrings.xml><?xml version="1.0" encoding="utf-8"?>
<sst xmlns="http://schemas.openxmlformats.org/spreadsheetml/2006/main" count="10" uniqueCount="10">
  <si>
    <t>Date</t>
  </si>
  <si>
    <t>Tirs</t>
  </si>
  <si>
    <t>Out</t>
  </si>
  <si>
    <t>Touché</t>
  </si>
  <si>
    <t>% Touché</t>
  </si>
  <si>
    <t>Session</t>
  </si>
  <si>
    <t xml:space="preserve">            TIR A L'ARC</t>
  </si>
  <si>
    <t>ne saisir que dans le bleu</t>
  </si>
  <si>
    <t>Progression/Regression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</si>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</sst>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:ss"/>
    <numFmt numFmtId="165" formatCode="#,##0_ ;[Red]\-#,##0\ "/>
  </numFmts>
  <fonts count="6" x14ac:knownFonts="1">
    <font>
      <sz val="10"/>
      <name val="Arial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Protection="1"/>
    <xf numFmtId="0" fontId="0" fillId="0" borderId="3" xfId="0" applyBorder="1" applyProtection="1"/>
    <xf numFmtId="0" fontId="0" fillId="0" borderId="5" xfId="0" applyBorder="1" applyProtection="1"/>
    <xf numFmtId="0" fontId="0" fillId="0" borderId="0" xfId="0" applyBorder="1" applyProtection="1"/>
    <xf numFmtId="10" fontId="0" fillId="0" borderId="1" xfId="0" applyNumberFormat="1" applyBorder="1" applyProtection="1"/>
    <xf numFmtId="14" fontId="0" fillId="0" borderId="6" xfId="0" applyNumberFormat="1" applyBorder="1" applyProtection="1"/>
    <xf numFmtId="164" fontId="0" fillId="0" borderId="6" xfId="0" applyNumberFormat="1" applyBorder="1" applyProtection="1"/>
    <xf numFmtId="165" fontId="1" fillId="0" borderId="1" xfId="0" applyNumberFormat="1" applyFont="1" applyBorder="1" applyProtection="1">
      <protection locked="0"/>
    </xf>
    <xf numFmtId="165" fontId="0" fillId="0" borderId="1" xfId="0" applyNumberFormat="1" applyBorder="1" applyProtection="1"/>
    <xf numFmtId="165" fontId="1" fillId="0" borderId="0" xfId="0" applyNumberFormat="1" applyFont="1" applyBorder="1" applyProtection="1">
      <protection locked="0"/>
    </xf>
    <xf numFmtId="0" fontId="0" fillId="0" borderId="0" xfId="0" applyBorder="1"/>
    <xf numFmtId="0" fontId="0" fillId="0" borderId="0" xfId="0" applyAlignment="1">
      <alignment horizontal="right"/>
    </xf>
    <xf numFmtId="0" fontId="3" fillId="0" borderId="8" xfId="0" applyFont="1" applyBorder="1"/>
    <xf numFmtId="0" fontId="4" fillId="0" borderId="7" xfId="0" applyFont="1" applyBorder="1"/>
    <xf numFmtId="165" fontId="2" fillId="0" borderId="1" xfId="0" applyNumberFormat="1" applyFont="1" applyBorder="1" applyProtection="1"/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4" fontId="1" fillId="0" borderId="6" xfId="0" applyNumberFormat="1" applyFont="1" applyBorder="1" applyProtection="1">
      <protection locked="0"/>
    </xf>
    <xf numFmtId="0" fontId="2" fillId="0" borderId="2" xfId="0" applyFont="1" applyFill="1" applyBorder="1" applyAlignment="1" applyProtection="1">
      <alignment horizontal="center" vertical="center" wrapText="1"/>
    </xf>
    <xf numFmtId="10" fontId="0" fillId="0" borderId="4" xfId="0" applyNumberFormat="1" applyBorder="1" applyProtection="1"/>
    <xf numFmtId="0" fontId="0" fillId="0" borderId="6" xfId="0" applyBorder="1" applyProtection="1"/>
    <xf numFmtId="10" fontId="0" fillId="0" borderId="4" xfId="1" applyNumberFormat="1" applyFont="1" applyBorder="1" applyProtection="1"/>
    <xf numFmtId="0" fontId="1" fillId="0" borderId="6" xfId="0" applyFont="1" applyBorder="1" applyProtection="1">
      <protection locked="0"/>
    </xf>
    <xf numFmtId="0" fontId="2" fillId="0" borderId="1" xfId="0" applyFont="1" applyBorder="1" applyProtection="1"/>
    <xf numFmtId="10" fontId="0" fillId="0" borderId="1" xfId="1" applyNumberFormat="1" applyFont="1" applyBorder="1" applyProtection="1"/>
  </cellXfs>
  <cellStyles count="2">
    <cellStyle name="Normal" xfId="0" builtinId="0"/>
    <cellStyle name="Pourcentage" xfId="1" builtinId="5"/>
  </cellStyles>
  <dxfs count="17">
    <dxf>
      <font>
        <condense val="0"/>
        <extend val="0"/>
        <color indexed="10"/>
      </font>
    </dxf>
    <dxf>
      <numFmt numFmtId="14" formatCode="0.00%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family val="2"/>
        <scheme val="none"/>
      </font>
      <numFmt numFmtId="165" formatCode="#,##0_ ;[Red]\-#,##0\ 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family val="2"/>
        <scheme val="none"/>
      </font>
      <numFmt numFmtId="165" formatCode="#,##0_ ;[Red]\-#,##0\ 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family val="2"/>
        <scheme val="none"/>
      </font>
      <numFmt numFmtId="165" formatCode="#,##0_ ;[Red]\-#,##0\ 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family val="2"/>
        <scheme val="none"/>
      </font>
      <border diagonalUp="0" diagonalDown="0" outline="0">
        <left/>
        <right style="thin">
          <color indexed="64"/>
        </right>
        <top/>
        <bottom/>
      </border>
      <protection locked="0" hidden="0"/>
    </dxf>
    <dxf>
      <numFmt numFmtId="14" formatCode="0.00%"/>
      <border diagonalUp="0" diagonalDown="0" outline="0">
        <left style="thin">
          <color indexed="64"/>
        </left>
        <right/>
        <top/>
        <bottom/>
      </border>
      <protection locked="1" hidden="0"/>
    </dxf>
    <dxf>
      <numFmt numFmtId="14" formatCode="0.00%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numFmt numFmtId="165" formatCode="#,##0_ ;[Red]\-#,##0\ 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family val="2"/>
        <scheme val="none"/>
      </font>
      <numFmt numFmtId="165" formatCode="#,##0_ ;[Red]\-#,##0\ 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family val="2"/>
        <scheme val="none"/>
      </font>
      <numFmt numFmtId="165" formatCode="#,##0_ ;[Red]\-#,##0\ 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_ ;[Red]\-#,##0\ 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Arial"/>
        <family val="2"/>
        <scheme val="none"/>
      </font>
      <numFmt numFmtId="19" formatCode="dd/mm/yyyy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Score Tir à l'Arc en %</a:t>
            </a:r>
          </a:p>
        </c:rich>
      </c:tx>
      <c:layout>
        <c:manualLayout>
          <c:xMode val="edge"/>
          <c:yMode val="edge"/>
          <c:x val="0.41231754694546269"/>
          <c:y val="2.935010482180293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6.7849721429798324E-2"/>
          <c:y val="0.15723302630582234"/>
          <c:w val="0.78392524298120825"/>
          <c:h val="0.6855359946933853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Session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trendline>
            <c:name>Tendance</c:name>
            <c:spPr>
              <a:ln w="25400">
                <a:solidFill>
                  <a:srgbClr val="FF0000"/>
                </a:solidFill>
                <a:prstDash val="solid"/>
              </a:ln>
            </c:spPr>
            <c:trendlineType val="linear"/>
            <c:dispRSqr val="0"/>
            <c:dispEq val="0"/>
          </c:trendline>
          <c:cat>
            <c:numRef>
              <c:f>Feuil1!$J$8:$J$15</c:f>
              <c:numCache>
                <c:formatCode>General</c:formatCode>
                <c:ptCount val="8"/>
              </c:numCache>
            </c:numRef>
          </c:cat>
          <c:val>
            <c:numRef>
              <c:f>Feuil1!$G$8:$G$15</c:f>
              <c:numCache>
                <c:formatCode>0.00%</c:formatCode>
                <c:ptCount val="8"/>
                <c:pt idx="0">
                  <c:v>0.1</c:v>
                </c:pt>
                <c:pt idx="1">
                  <c:v>7.0000000000000007E-2</c:v>
                </c:pt>
                <c:pt idx="2">
                  <c:v>8.8888888888888892E-2</c:v>
                </c:pt>
                <c:pt idx="3">
                  <c:v>0.1076923076923077</c:v>
                </c:pt>
                <c:pt idx="4">
                  <c:v>0.12142857142857143</c:v>
                </c:pt>
                <c:pt idx="5">
                  <c:v>0.12</c:v>
                </c:pt>
                <c:pt idx="6">
                  <c:v>0.11666666666666667</c:v>
                </c:pt>
                <c:pt idx="7">
                  <c:v>0.11666666666666667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0EA-40D7-93FE-51419A8838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5931600"/>
        <c:axId val="1"/>
      </c:barChart>
      <c:catAx>
        <c:axId val="2359316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1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Sessions</a:t>
                </a:r>
              </a:p>
            </c:rich>
          </c:tx>
          <c:layout>
            <c:manualLayout>
              <c:xMode val="edge"/>
              <c:yMode val="edge"/>
              <c:x val="0.42588748431498252"/>
              <c:y val="0.916144538536456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3593160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6325722332725108"/>
          <c:y val="0.45073463301364053"/>
          <c:w val="0.12839259393202151"/>
          <c:h val="9.8532714857183679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4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295274</xdr:colOff>
      <xdr:row>1</xdr:row>
      <xdr:rowOff>0</xdr:rowOff>
    </xdr:from>
    <xdr:to>
      <xdr:col>20</xdr:col>
      <xdr:colOff>628649</xdr:colOff>
      <xdr:row>29</xdr:row>
      <xdr:rowOff>9525</xdr:rowOff>
    </xdr:to>
    <xdr:graphicFrame macro="">
      <xdr:nvGraphicFramePr>
        <xdr:cNvPr id="1027" name="Graphique 2">
          <a:extLst>
            <a:ext uri="{FF2B5EF4-FFF2-40B4-BE49-F238E27FC236}">
              <a16:creationId xmlns:a16="http://schemas.microsoft.com/office/drawing/2014/main" id="{265281A4-0395-4E06-9700-B39040A5820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8037F0-DC1B-45AA-9449-A6F1C98EFC82}" name="Tirs" displayName="Tirs" ref="B7:H16" totalsRowCount="1" headerRowDxfId="11" tableBorderDxfId="16">
  <autoFilter ref="B7:H15" xr:uid="{978037F0-DC1B-45AA-9449-A6F1C98EFC82}"/>
  <tableColumns count="7">
    <tableColumn id="1" xr3:uid="{E9A82C35-90F0-4682-A405-8684C234EAD2}" name="Date" totalsRowLabel="Total" dataDxfId="15" totalsRowDxfId="7"/>
    <tableColumn id="2" xr3:uid="{EFFD6EFB-3474-48EB-B86B-D9E44F14BA2B}" name="Session" dataDxfId="14" totalsRowDxfId="6">
      <calculatedColumnFormula>IF(B8="","",C7+1)</calculatedColumnFormula>
    </tableColumn>
    <tableColumn id="3" xr3:uid="{E91A1B74-75C6-48C4-A094-5F15D9D913B8}" name="Tirs" totalsRowFunction="sum" dataDxfId="13" totalsRowDxfId="5"/>
    <tableColumn id="4" xr3:uid="{A549F247-9603-4EB3-A7F2-E940516CCDD6}" name="Touché" totalsRowFunction="sum" dataDxfId="12" totalsRowDxfId="4"/>
    <tableColumn id="5" xr3:uid="{C3E9DA21-DB93-4968-B282-EBB4A203FB49}" name="Out" totalsRowFunction="sum" dataDxfId="10" totalsRowDxfId="3">
      <calculatedColumnFormula>D8-E8</calculatedColumnFormula>
    </tableColumn>
    <tableColumn id="6" xr3:uid="{9525159E-6AE7-45E6-AB28-EAD287516C81}" name="% Touché" totalsRowFunction="custom" dataDxfId="9" totalsRowDxfId="2" totalsRowCellStyle="Pourcentage">
      <calculatedColumnFormula>E8/D8</calculatedColumnFormula>
      <totalsRowFormula>Tirs[[#Totals],[Touché]]/Tirs[[#Totals],[Tirs]]</totalsRowFormula>
    </tableColumn>
    <tableColumn id="7" xr3:uid="{AE7E5065-D05E-4024-B8F9-A0A53EF46E85}" name="Progression/Regression" dataDxfId="8" totalsRowDxfId="1" dataCellStyle="Pourcentage">
      <calculatedColumnFormula>IF(B7="Date",0,Tirs[[#This Row],[% Touché]]-G7)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K16"/>
  <sheetViews>
    <sheetView tabSelected="1" workbookViewId="0">
      <selection activeCell="J6" sqref="J5:K16"/>
    </sheetView>
  </sheetViews>
  <sheetFormatPr baseColWidth="10" defaultRowHeight="12.75" x14ac:dyDescent="0.2"/>
  <cols>
    <col min="1" max="1" width="6.7109375" customWidth="1"/>
    <col min="5" max="7" width="11.42578125" style="4"/>
    <col min="8" max="8" width="22.85546875" style="4" customWidth="1"/>
    <col min="9" max="9" width="6.7109375" customWidth="1"/>
    <col min="11" max="11" width="11.42578125" style="15"/>
  </cols>
  <sheetData>
    <row r="1" spans="2:11" x14ac:dyDescent="0.2">
      <c r="B1" s="11" t="s">
        <v>7</v>
      </c>
    </row>
    <row r="3" spans="2:11" x14ac:dyDescent="0.2">
      <c r="B3" s="1"/>
      <c r="C3" s="2"/>
      <c r="D3" s="2"/>
      <c r="E3" s="5"/>
      <c r="F3" s="5"/>
      <c r="G3" s="5"/>
      <c r="H3" s="6"/>
    </row>
    <row r="4" spans="2:11" x14ac:dyDescent="0.2">
      <c r="B4" s="17" t="s">
        <v>6</v>
      </c>
      <c r="C4" s="16"/>
      <c r="D4" s="13"/>
      <c r="E4" s="7"/>
      <c r="F4" s="7"/>
      <c r="G4" s="7"/>
      <c r="H4" s="9">
        <f ca="1">TODAY()</f>
        <v>44453</v>
      </c>
    </row>
    <row r="5" spans="2:11" x14ac:dyDescent="0.2">
      <c r="B5" s="3"/>
      <c r="C5" s="14"/>
      <c r="D5" s="13"/>
      <c r="E5" s="7"/>
      <c r="F5" s="7"/>
      <c r="G5" s="7"/>
      <c r="H5" s="10">
        <f ca="1">NOW()</f>
        <v>44453.533976736115</v>
      </c>
    </row>
    <row r="6" spans="2:11" x14ac:dyDescent="0.2">
      <c r="B6" s="3"/>
      <c r="C6" s="14"/>
      <c r="D6" s="14"/>
      <c r="E6" s="7"/>
      <c r="F6" s="7"/>
      <c r="G6" s="7"/>
      <c r="H6" s="27"/>
    </row>
    <row r="7" spans="2:11" s="22" customFormat="1" x14ac:dyDescent="0.2">
      <c r="B7" s="23" t="s">
        <v>0</v>
      </c>
      <c r="C7" s="20" t="s">
        <v>5</v>
      </c>
      <c r="D7" s="19" t="s">
        <v>1</v>
      </c>
      <c r="E7" s="21" t="s">
        <v>3</v>
      </c>
      <c r="F7" s="21" t="s">
        <v>2</v>
      </c>
      <c r="G7" s="21" t="s">
        <v>4</v>
      </c>
      <c r="H7" s="25" t="s">
        <v>8</v>
      </c>
      <c r="J7"/>
      <c r="K7" s="15"/>
    </row>
    <row r="8" spans="2:11" x14ac:dyDescent="0.2">
      <c r="B8" s="24">
        <v>44378</v>
      </c>
      <c r="C8" s="18">
        <f>IF(B8="","",1)</f>
        <v>1</v>
      </c>
      <c r="D8" s="11">
        <v>100</v>
      </c>
      <c r="E8" s="11">
        <v>10</v>
      </c>
      <c r="F8" s="12">
        <f t="shared" ref="F8:F15" si="0">D8-E8</f>
        <v>90</v>
      </c>
      <c r="G8" s="8">
        <f t="shared" ref="G8:G15" si="1">E8/D8</f>
        <v>0.1</v>
      </c>
      <c r="H8" s="28">
        <f>IF(B7="Date",0,Tirs[[#This Row],[% Touché]]-G7)</f>
        <v>0</v>
      </c>
    </row>
    <row r="9" spans="2:11" x14ac:dyDescent="0.2">
      <c r="B9" s="24">
        <v>44379</v>
      </c>
      <c r="C9" s="18">
        <f>IF(B9="","",C8+1)</f>
        <v>2</v>
      </c>
      <c r="D9" s="11">
        <v>200</v>
      </c>
      <c r="E9" s="11">
        <v>14</v>
      </c>
      <c r="F9" s="12">
        <f t="shared" si="0"/>
        <v>186</v>
      </c>
      <c r="G9" s="8">
        <f t="shared" si="1"/>
        <v>7.0000000000000007E-2</v>
      </c>
      <c r="H9" s="28">
        <f>IF(B8="Date",0,Tirs[[#This Row],[% Touché]]-G8)</f>
        <v>-0.03</v>
      </c>
    </row>
    <row r="10" spans="2:11" x14ac:dyDescent="0.2">
      <c r="B10" s="24">
        <v>44380</v>
      </c>
      <c r="C10" s="18">
        <f t="shared" ref="C10:C15" si="2">IF(B10="","",C9+1)</f>
        <v>3</v>
      </c>
      <c r="D10" s="11">
        <v>90</v>
      </c>
      <c r="E10" s="11">
        <v>8</v>
      </c>
      <c r="F10" s="12">
        <f t="shared" si="0"/>
        <v>82</v>
      </c>
      <c r="G10" s="8">
        <f t="shared" si="1"/>
        <v>8.8888888888888892E-2</v>
      </c>
      <c r="H10" s="28">
        <f>IF(B9="Date",0,Tirs[[#This Row],[% Touché]]-G9)</f>
        <v>1.8888888888888886E-2</v>
      </c>
    </row>
    <row r="11" spans="2:11" x14ac:dyDescent="0.2">
      <c r="B11" s="24">
        <v>44381</v>
      </c>
      <c r="C11" s="18">
        <f t="shared" si="2"/>
        <v>4</v>
      </c>
      <c r="D11" s="11">
        <v>130</v>
      </c>
      <c r="E11" s="11">
        <v>14</v>
      </c>
      <c r="F11" s="12">
        <f t="shared" si="0"/>
        <v>116</v>
      </c>
      <c r="G11" s="8">
        <f t="shared" si="1"/>
        <v>0.1076923076923077</v>
      </c>
      <c r="H11" s="28">
        <f>IF(B10="Date",0,Tirs[[#This Row],[% Touché]]-G10)</f>
        <v>1.8803418803418806E-2</v>
      </c>
    </row>
    <row r="12" spans="2:11" x14ac:dyDescent="0.2">
      <c r="B12" s="24">
        <v>44382</v>
      </c>
      <c r="C12" s="18">
        <f t="shared" si="2"/>
        <v>5</v>
      </c>
      <c r="D12" s="11">
        <v>140</v>
      </c>
      <c r="E12" s="11">
        <v>17</v>
      </c>
      <c r="F12" s="12">
        <f t="shared" si="0"/>
        <v>123</v>
      </c>
      <c r="G12" s="8">
        <f t="shared" si="1"/>
        <v>0.12142857142857143</v>
      </c>
      <c r="H12" s="28">
        <f>IF(B11="Date",0,Tirs[[#This Row],[% Touché]]-G11)</f>
        <v>1.3736263736263729E-2</v>
      </c>
    </row>
    <row r="13" spans="2:11" x14ac:dyDescent="0.2">
      <c r="B13" s="24">
        <v>44383</v>
      </c>
      <c r="C13" s="18">
        <f t="shared" si="2"/>
        <v>6</v>
      </c>
      <c r="D13" s="11">
        <v>50</v>
      </c>
      <c r="E13" s="11">
        <v>6</v>
      </c>
      <c r="F13" s="12">
        <f t="shared" si="0"/>
        <v>44</v>
      </c>
      <c r="G13" s="8">
        <f t="shared" si="1"/>
        <v>0.12</v>
      </c>
      <c r="H13" s="28">
        <f>IF(B12="Date",0,Tirs[[#This Row],[% Touché]]-G12)</f>
        <v>-1.4285714285714318E-3</v>
      </c>
    </row>
    <row r="14" spans="2:11" x14ac:dyDescent="0.2">
      <c r="B14" s="24">
        <v>44384</v>
      </c>
      <c r="C14" s="18">
        <f t="shared" si="2"/>
        <v>7</v>
      </c>
      <c r="D14" s="11">
        <v>300</v>
      </c>
      <c r="E14" s="11">
        <v>35</v>
      </c>
      <c r="F14" s="12">
        <f t="shared" si="0"/>
        <v>265</v>
      </c>
      <c r="G14" s="8">
        <f t="shared" si="1"/>
        <v>0.11666666666666667</v>
      </c>
      <c r="H14" s="28">
        <f>IF(B13="Date",0,Tirs[[#This Row],[% Touché]]-G13)</f>
        <v>-3.333333333333327E-3</v>
      </c>
    </row>
    <row r="15" spans="2:11" x14ac:dyDescent="0.2">
      <c r="B15" s="24">
        <v>44385</v>
      </c>
      <c r="C15" s="18">
        <f t="shared" si="2"/>
        <v>8</v>
      </c>
      <c r="D15" s="11">
        <v>120</v>
      </c>
      <c r="E15" s="11">
        <v>14</v>
      </c>
      <c r="F15" s="12">
        <f t="shared" si="0"/>
        <v>106</v>
      </c>
      <c r="G15" s="8">
        <f t="shared" si="1"/>
        <v>0.11666666666666667</v>
      </c>
      <c r="H15" s="28">
        <f>IF(B14="Date",0,Tirs[[#This Row],[% Touché]]-G14)</f>
        <v>0</v>
      </c>
    </row>
    <row r="16" spans="2:11" x14ac:dyDescent="0.2">
      <c r="B16" s="29" t="s">
        <v>9</v>
      </c>
      <c r="C16" s="30"/>
      <c r="D16" s="11">
        <f>SUBTOTAL(109,Tirs[Tirs])</f>
        <v>1130</v>
      </c>
      <c r="E16" s="11">
        <f>SUBTOTAL(109,Tirs[Touché])</f>
        <v>118</v>
      </c>
      <c r="F16" s="11">
        <f>SUBTOTAL(109,Tirs[Out])</f>
        <v>1012</v>
      </c>
      <c r="G16" s="31">
        <f>Tirs[[#Totals],[Touché]]/Tirs[[#Totals],[Tirs]]</f>
        <v>0.10442477876106195</v>
      </c>
      <c r="H16" s="26"/>
    </row>
  </sheetData>
  <phoneticPr fontId="0" type="noConversion"/>
  <conditionalFormatting sqref="H8:H15">
    <cfRule type="cellIs" dxfId="0" priority="1" stopIfTrue="1" operator="less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Chris_W10</cp:lastModifiedBy>
  <dcterms:created xsi:type="dcterms:W3CDTF">2021-09-13T16:52:15Z</dcterms:created>
  <dcterms:modified xsi:type="dcterms:W3CDTF">2021-09-14T10:48:55Z</dcterms:modified>
</cp:coreProperties>
</file>